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599"/>
  </bookViews>
  <sheets>
    <sheet name="PRESTASI" sheetId="1" r:id="rId1"/>
    <sheet name="Olah" sheetId="4" r:id="rId2"/>
    <sheet name="Sheet1" sheetId="5" r:id="rId3"/>
    <sheet name="REKAP" sheetId="2" r:id="rId4"/>
  </sheets>
  <definedNames>
    <definedName name="_xlnm._FilterDatabase" localSheetId="0" hidden="1">PRESTASI!$A$3:$Q$1479</definedName>
    <definedName name="_xlnm.Print_Area" localSheetId="0">PRESTASI!$A$2:$I$1140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5" l="1"/>
  <c r="R10" i="5"/>
  <c r="Q10" i="5"/>
  <c r="P10" i="5"/>
  <c r="O10" i="5"/>
  <c r="M10" i="5"/>
  <c r="L10" i="5"/>
  <c r="K10" i="5"/>
  <c r="J10" i="5"/>
  <c r="S9" i="5"/>
  <c r="R9" i="5"/>
  <c r="Q9" i="5"/>
  <c r="P9" i="5"/>
  <c r="O9" i="5"/>
  <c r="M9" i="5"/>
  <c r="L9" i="5"/>
  <c r="K9" i="5"/>
  <c r="J9" i="5"/>
  <c r="S8" i="5"/>
  <c r="R8" i="5"/>
  <c r="Q8" i="5"/>
  <c r="P8" i="5"/>
  <c r="O8" i="5"/>
  <c r="M8" i="5"/>
  <c r="L8" i="5"/>
  <c r="K8" i="5"/>
  <c r="J8" i="5"/>
  <c r="S7" i="5"/>
  <c r="R7" i="5"/>
  <c r="Q7" i="5"/>
  <c r="P7" i="5"/>
  <c r="O7" i="5"/>
  <c r="M7" i="5"/>
  <c r="L7" i="5"/>
  <c r="K7" i="5"/>
  <c r="J7" i="5"/>
  <c r="S6" i="5"/>
  <c r="R6" i="5"/>
  <c r="Q6" i="5"/>
  <c r="P6" i="5"/>
  <c r="O6" i="5"/>
  <c r="M6" i="5"/>
  <c r="L6" i="5"/>
  <c r="K6" i="5"/>
  <c r="J6" i="5"/>
  <c r="S5" i="5"/>
  <c r="R5" i="5"/>
  <c r="Q5" i="5"/>
  <c r="P5" i="5"/>
  <c r="O5" i="5"/>
  <c r="M5" i="5"/>
  <c r="L5" i="5"/>
  <c r="K5" i="5"/>
  <c r="J5" i="5"/>
  <c r="S4" i="5"/>
  <c r="R4" i="5"/>
  <c r="Q4" i="5"/>
  <c r="P4" i="5"/>
  <c r="O4" i="5"/>
  <c r="M4" i="5"/>
  <c r="L4" i="5"/>
  <c r="K4" i="5"/>
  <c r="J4" i="5"/>
  <c r="Q11" i="5"/>
  <c r="I10" i="5"/>
  <c r="I9" i="5"/>
  <c r="I8" i="5"/>
  <c r="I7" i="5"/>
  <c r="I6" i="5"/>
  <c r="I5" i="5"/>
  <c r="I4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V10" i="5"/>
  <c r="H8" i="5"/>
  <c r="V7" i="5"/>
  <c r="U5" i="5"/>
  <c r="U9" i="5"/>
  <c r="U7" i="5"/>
  <c r="U4" i="5"/>
  <c r="U8" i="5"/>
  <c r="U6" i="5"/>
  <c r="U10" i="5"/>
  <c r="L11" i="5"/>
  <c r="V9" i="5"/>
  <c r="V8" i="5"/>
  <c r="S11" i="5"/>
  <c r="K11" i="5"/>
  <c r="V5" i="5"/>
  <c r="V6" i="5"/>
  <c r="T7" i="5"/>
  <c r="I11" i="5"/>
  <c r="M11" i="5"/>
  <c r="R11" i="5"/>
  <c r="H4" i="5"/>
  <c r="O11" i="5"/>
  <c r="T8" i="5"/>
  <c r="G11" i="5"/>
  <c r="F11" i="5"/>
  <c r="N6" i="5"/>
  <c r="C11" i="5"/>
  <c r="E11" i="5"/>
  <c r="J11" i="5"/>
  <c r="N5" i="5"/>
  <c r="T5" i="5"/>
  <c r="T6" i="5"/>
  <c r="H9" i="5"/>
  <c r="T4" i="5"/>
  <c r="V4" i="5"/>
  <c r="N9" i="5"/>
  <c r="N10" i="5"/>
  <c r="H5" i="5"/>
  <c r="H6" i="5"/>
  <c r="N7" i="5"/>
  <c r="N8" i="5"/>
  <c r="T9" i="5"/>
  <c r="T10" i="5"/>
  <c r="H10" i="5"/>
  <c r="D11" i="5"/>
  <c r="N4" i="5"/>
  <c r="H7" i="5"/>
  <c r="P11" i="5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C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5" i="4"/>
  <c r="T20" i="4"/>
  <c r="N6" i="4"/>
  <c r="H19" i="4"/>
  <c r="T6" i="4"/>
  <c r="T10" i="4"/>
  <c r="T14" i="4"/>
  <c r="T18" i="4"/>
  <c r="H15" i="4"/>
  <c r="W4" i="5"/>
  <c r="N7" i="4"/>
  <c r="N11" i="4"/>
  <c r="N15" i="4"/>
  <c r="N19" i="4"/>
  <c r="T5" i="4"/>
  <c r="T9" i="4"/>
  <c r="T13" i="4"/>
  <c r="T17" i="4"/>
  <c r="T21" i="4"/>
  <c r="H11" i="4"/>
  <c r="N10" i="4"/>
  <c r="N14" i="4"/>
  <c r="N18" i="4"/>
  <c r="T4" i="4"/>
  <c r="T8" i="4"/>
  <c r="T12" i="4"/>
  <c r="T16" i="4"/>
  <c r="H18" i="4"/>
  <c r="H14" i="4"/>
  <c r="H10" i="4"/>
  <c r="H6" i="4"/>
  <c r="N5" i="4"/>
  <c r="N9" i="4"/>
  <c r="N13" i="4"/>
  <c r="N17" i="4"/>
  <c r="N21" i="4"/>
  <c r="T7" i="4"/>
  <c r="T11" i="4"/>
  <c r="T15" i="4"/>
  <c r="T19" i="4"/>
  <c r="H5" i="4"/>
  <c r="H21" i="4"/>
  <c r="H17" i="4"/>
  <c r="H13" i="4"/>
  <c r="H9" i="4"/>
  <c r="H20" i="4"/>
  <c r="H16" i="4"/>
  <c r="H12" i="4"/>
  <c r="H8" i="4"/>
  <c r="N4" i="4"/>
  <c r="N8" i="4"/>
  <c r="N12" i="4"/>
  <c r="N16" i="4"/>
  <c r="N20" i="4"/>
  <c r="H7" i="4"/>
  <c r="V11" i="5"/>
  <c r="W5" i="5"/>
  <c r="I12" i="5"/>
  <c r="H4" i="4"/>
  <c r="W7" i="5"/>
  <c r="W9" i="5"/>
  <c r="W6" i="5"/>
  <c r="O12" i="5"/>
  <c r="W8" i="5"/>
  <c r="C12" i="5"/>
  <c r="U11" i="5"/>
  <c r="W10" i="5"/>
  <c r="U4" i="4"/>
  <c r="C22" i="4"/>
  <c r="R22" i="4"/>
  <c r="S22" i="4"/>
  <c r="Q22" i="4"/>
  <c r="P22" i="4"/>
  <c r="O22" i="4"/>
  <c r="M22" i="4"/>
  <c r="L22" i="4"/>
  <c r="K22" i="4"/>
  <c r="J22" i="4"/>
  <c r="I22" i="4"/>
  <c r="G22" i="4"/>
  <c r="F22" i="4"/>
  <c r="E22" i="4"/>
  <c r="D22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4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5" i="4"/>
  <c r="W6" i="4"/>
  <c r="W11" i="4"/>
  <c r="W19" i="4"/>
  <c r="W7" i="4"/>
  <c r="W15" i="4"/>
  <c r="W10" i="4"/>
  <c r="W18" i="4"/>
  <c r="W4" i="4"/>
  <c r="W21" i="4"/>
  <c r="W13" i="4"/>
  <c r="W14" i="4"/>
  <c r="W16" i="4"/>
  <c r="W17" i="4"/>
  <c r="W12" i="4"/>
  <c r="W20" i="4"/>
  <c r="W8" i="4"/>
  <c r="W9" i="4"/>
  <c r="W5" i="4"/>
  <c r="W11" i="5"/>
  <c r="X4" i="5"/>
  <c r="C23" i="4"/>
  <c r="O23" i="4"/>
  <c r="I23" i="4"/>
  <c r="V22" i="4"/>
  <c r="U22" i="4"/>
  <c r="I3" i="2"/>
  <c r="P11" i="2"/>
  <c r="N11" i="2"/>
  <c r="L11" i="2"/>
  <c r="J11" i="2"/>
  <c r="I11" i="2"/>
  <c r="G11" i="2"/>
  <c r="F11" i="2"/>
  <c r="D11" i="2"/>
  <c r="C11" i="2"/>
  <c r="B11" i="2"/>
  <c r="O13" i="2"/>
  <c r="O12" i="2"/>
  <c r="O11" i="2"/>
  <c r="O10" i="2"/>
  <c r="X7" i="5"/>
  <c r="X8" i="5"/>
  <c r="X6" i="5"/>
  <c r="X5" i="5"/>
  <c r="X10" i="5"/>
  <c r="X9" i="5"/>
  <c r="W22" i="4"/>
  <c r="F4" i="2"/>
  <c r="B21" i="2"/>
  <c r="B20" i="2"/>
  <c r="B19" i="2"/>
  <c r="C21" i="2"/>
  <c r="C20" i="2"/>
  <c r="C19" i="2"/>
  <c r="D21" i="2"/>
  <c r="D20" i="2"/>
  <c r="D19" i="2"/>
  <c r="E21" i="2"/>
  <c r="E20" i="2"/>
  <c r="E19" i="2"/>
  <c r="F21" i="2"/>
  <c r="F20" i="2"/>
  <c r="F19" i="2"/>
  <c r="G21" i="2"/>
  <c r="G20" i="2"/>
  <c r="G19" i="2"/>
  <c r="H21" i="2"/>
  <c r="H20" i="2"/>
  <c r="H19" i="2"/>
  <c r="I21" i="2"/>
  <c r="I20" i="2"/>
  <c r="I19" i="2"/>
  <c r="J21" i="2"/>
  <c r="J20" i="2"/>
  <c r="J19" i="2"/>
  <c r="K21" i="2"/>
  <c r="K20" i="2"/>
  <c r="K19" i="2"/>
  <c r="L21" i="2"/>
  <c r="L20" i="2"/>
  <c r="L19" i="2"/>
  <c r="M21" i="2"/>
  <c r="M20" i="2"/>
  <c r="M19" i="2"/>
  <c r="F22" i="2"/>
  <c r="D22" i="2"/>
  <c r="C22" i="2"/>
  <c r="B22" i="2"/>
  <c r="D10" i="2"/>
  <c r="N10" i="2"/>
  <c r="L10" i="2"/>
  <c r="P13" i="2"/>
  <c r="N13" i="2"/>
  <c r="M13" i="2"/>
  <c r="L13" i="2"/>
  <c r="K13" i="2"/>
  <c r="J13" i="2"/>
  <c r="H13" i="2"/>
  <c r="G13" i="2"/>
  <c r="E13" i="2"/>
  <c r="D13" i="2"/>
  <c r="B13" i="2"/>
  <c r="P12" i="2"/>
  <c r="O14" i="2"/>
  <c r="N12" i="2"/>
  <c r="M12" i="2"/>
  <c r="L12" i="2"/>
  <c r="K12" i="2"/>
  <c r="J12" i="2"/>
  <c r="H12" i="2"/>
  <c r="G12" i="2"/>
  <c r="E12" i="2"/>
  <c r="D12" i="2"/>
  <c r="B12" i="2"/>
  <c r="M11" i="2"/>
  <c r="K11" i="2"/>
  <c r="H11" i="2"/>
  <c r="E11" i="2"/>
  <c r="I13" i="2"/>
  <c r="I12" i="2"/>
  <c r="I10" i="2"/>
  <c r="C13" i="2"/>
  <c r="C12" i="2"/>
  <c r="C10" i="2"/>
  <c r="F13" i="2"/>
  <c r="F12" i="2"/>
  <c r="F10" i="2"/>
  <c r="P10" i="2"/>
  <c r="M10" i="2"/>
  <c r="K10" i="2"/>
  <c r="J10" i="2"/>
  <c r="H10" i="2"/>
  <c r="G10" i="2"/>
  <c r="E10" i="2"/>
  <c r="B10" i="2"/>
  <c r="F5" i="2"/>
  <c r="F3" i="2"/>
  <c r="E5" i="2"/>
  <c r="E4" i="2"/>
  <c r="E3" i="2"/>
  <c r="D5" i="2"/>
  <c r="D4" i="2"/>
  <c r="D3" i="2"/>
  <c r="C5" i="2"/>
  <c r="C4" i="2"/>
  <c r="C3" i="2"/>
  <c r="B4" i="2"/>
  <c r="B5" i="2"/>
  <c r="B3" i="2"/>
  <c r="I22" i="2"/>
  <c r="H22" i="2"/>
  <c r="K22" i="2"/>
  <c r="J22" i="2"/>
  <c r="N21" i="2"/>
  <c r="N19" i="2"/>
  <c r="E22" i="2"/>
  <c r="N14" i="2"/>
  <c r="J14" i="2"/>
  <c r="N20" i="2"/>
  <c r="B14" i="2"/>
  <c r="L14" i="2"/>
  <c r="F14" i="2"/>
  <c r="M22" i="2"/>
  <c r="F6" i="2"/>
  <c r="G14" i="2"/>
  <c r="M14" i="2"/>
  <c r="I14" i="2"/>
  <c r="H14" i="2"/>
  <c r="L22" i="2"/>
  <c r="P14" i="2"/>
  <c r="K14" i="2"/>
  <c r="D14" i="2"/>
  <c r="G22" i="2"/>
  <c r="B6" i="2"/>
  <c r="D6" i="2"/>
  <c r="C6" i="2"/>
  <c r="G4" i="2"/>
  <c r="E6" i="2"/>
  <c r="Q10" i="2"/>
  <c r="Q13" i="2"/>
  <c r="Q11" i="2"/>
  <c r="Q12" i="2"/>
  <c r="E14" i="2"/>
  <c r="G5" i="2"/>
  <c r="G3" i="2"/>
  <c r="C14" i="2"/>
  <c r="N22" i="2"/>
  <c r="N15" i="2"/>
  <c r="H15" i="2"/>
  <c r="E15" i="2"/>
  <c r="B15" i="2"/>
  <c r="K15" i="2"/>
  <c r="Q14" i="2"/>
  <c r="G6" i="2"/>
</calcChain>
</file>

<file path=xl/sharedStrings.xml><?xml version="1.0" encoding="utf-8"?>
<sst xmlns="http://schemas.openxmlformats.org/spreadsheetml/2006/main" count="11415" uniqueCount="3331">
  <si>
    <t>TRIWULAN</t>
  </si>
  <si>
    <t>KOMPETISI</t>
  </si>
  <si>
    <t>TGL PELAKSANAAN</t>
  </si>
  <si>
    <t>NAMA KOMPETISI</t>
  </si>
  <si>
    <t>PENYELENGGARA</t>
  </si>
  <si>
    <t>PRESTASI</t>
  </si>
  <si>
    <t>KATEGORI</t>
  </si>
  <si>
    <t>TINGKAT</t>
  </si>
  <si>
    <t>JUARA</t>
  </si>
  <si>
    <t>NAMA MAHASISWA</t>
  </si>
  <si>
    <t>FAKULTAS</t>
  </si>
  <si>
    <t>Nasional</t>
  </si>
  <si>
    <t>Regional</t>
  </si>
  <si>
    <t>JUARA 1</t>
  </si>
  <si>
    <t>JUARA 2</t>
  </si>
  <si>
    <t>JUARA 3</t>
  </si>
  <si>
    <t>BEST</t>
  </si>
  <si>
    <t>INT</t>
  </si>
  <si>
    <t>NAS</t>
  </si>
  <si>
    <t>REG</t>
  </si>
  <si>
    <t>Internasional</t>
  </si>
  <si>
    <t>TW 1</t>
  </si>
  <si>
    <t>TW 2</t>
  </si>
  <si>
    <t>TW 3</t>
  </si>
  <si>
    <t>TW 4</t>
  </si>
  <si>
    <t>PRODI</t>
  </si>
  <si>
    <t>TEMPAT, TANGGAL LAHIR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</si>
  <si>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</si>
  <si>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</si>
  <si>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</si>
  <si>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</si>
  <si>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</si>
  <si>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</si>
  <si>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</si>
  <si>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</si>
  <si>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</si>
  <si>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</si>
  <si>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</si>
  <si>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PARTISIPASI</t>
  </si>
  <si>
    <t>SIMBIZ</t>
  </si>
  <si>
    <t xml:space="preserve">12 – 13 Januari 2017 </t>
  </si>
  <si>
    <t>BITE (Binus Internasional Tranding Enterprise).</t>
  </si>
  <si>
    <t xml:space="preserve">Inventory </t>
  </si>
  <si>
    <t>Imran Maulana</t>
  </si>
  <si>
    <t>NIM</t>
  </si>
  <si>
    <t>L</t>
  </si>
  <si>
    <t>S1 MBTI</t>
  </si>
  <si>
    <t>FEB</t>
  </si>
  <si>
    <t xml:space="preserve">Jakarta, 20 Juni 1994 </t>
  </si>
  <si>
    <t>Muhammad Ridho Firdausi</t>
  </si>
  <si>
    <t xml:space="preserve">Magetan, 24 April 1996 </t>
  </si>
  <si>
    <t>Juara 2</t>
  </si>
  <si>
    <t>Dani Aji Pratama</t>
  </si>
  <si>
    <t>Adi Putro</t>
  </si>
  <si>
    <t>Ja Titan</t>
  </si>
  <si>
    <t>Juara 1</t>
  </si>
  <si>
    <t>FRI</t>
  </si>
  <si>
    <t>S1 Teknik Industri</t>
  </si>
  <si>
    <t xml:space="preserve">Tegal 27 Mei 1995 </t>
  </si>
  <si>
    <t xml:space="preserve">Kendal, 10 Februari 1995 </t>
  </si>
  <si>
    <t>Evriligar Rachmanto</t>
  </si>
  <si>
    <t>partisipasi</t>
  </si>
  <si>
    <t xml:space="preserve">Bekasi, 28 Maret 1996 </t>
  </si>
  <si>
    <t>Nadya Ariska Putri</t>
  </si>
  <si>
    <t xml:space="preserve">Padang Panjang, 07 April 1995 </t>
  </si>
  <si>
    <t>Azzavira Liyansyhurullah</t>
  </si>
  <si>
    <t xml:space="preserve">Bandar Lampung,    01 Maret 1998 </t>
  </si>
  <si>
    <t>Muh Reza Saputra G</t>
  </si>
  <si>
    <t>Maros, 07 Juli 1995</t>
  </si>
  <si>
    <t>Business Plan</t>
  </si>
  <si>
    <t>Uzamah Arrosyid Zain</t>
  </si>
  <si>
    <t>Cilacap, 24 Juni 1996</t>
  </si>
  <si>
    <t>Pascal Shinji Leosiswo</t>
  </si>
  <si>
    <t xml:space="preserve">Jimbaran, 06 Agustus 1996 </t>
  </si>
  <si>
    <t>Made Kevin Bratawisnu</t>
  </si>
  <si>
    <t>Tina Fuzzy Agustin</t>
  </si>
  <si>
    <t>S1 ADBIS</t>
  </si>
  <si>
    <t>FKB</t>
  </si>
  <si>
    <t>Negara, 04 Maret 1997</t>
  </si>
  <si>
    <t>Tegal 27 Mei 1995</t>
  </si>
  <si>
    <t>Indonesian Varsity English Debate (IVED) 2017</t>
  </si>
  <si>
    <t>13-17 Januari 2017</t>
  </si>
  <si>
    <t>Sanata Dharma University</t>
  </si>
  <si>
    <t>Quarterfinalists</t>
  </si>
  <si>
    <t>Debate</t>
  </si>
  <si>
    <t>Yunita Anggraini</t>
  </si>
  <si>
    <t>Chantique Putri Alessandra Talakua</t>
  </si>
  <si>
    <t>Tubagus M Reza Handzalah</t>
  </si>
  <si>
    <t>Anak Agung Adi Esa Putra Kesava</t>
  </si>
  <si>
    <t>FTE</t>
  </si>
  <si>
    <t>S1 Teknik Fisika</t>
  </si>
  <si>
    <t>S1 Teknik Telekomunikasi</t>
  </si>
  <si>
    <t>Bandung, 16 Juni 1996</t>
  </si>
  <si>
    <t>Ambon, 13 Juli 1998</t>
  </si>
  <si>
    <t>Yogyakarta, 4 Juni 1997</t>
  </si>
  <si>
    <t>Bangli, 14 Juli 1996</t>
  </si>
  <si>
    <t>LINK URL PENYELENGGARA</t>
  </si>
  <si>
    <t>BUKTI PENCAPAIAN</t>
  </si>
  <si>
    <t>M</t>
  </si>
  <si>
    <t>N</t>
  </si>
  <si>
    <t xml:space="preserve">https://www.instagram.com/ivedsadhar/?hl=en </t>
  </si>
  <si>
    <t>Keterangan</t>
  </si>
  <si>
    <t>17-19 Januari 2017</t>
  </si>
  <si>
    <t>Singapore Robot Games 24th 2017</t>
  </si>
  <si>
    <t>National of Singapore</t>
  </si>
  <si>
    <t>Open Category</t>
  </si>
  <si>
    <t>M Abid Irwan</t>
  </si>
  <si>
    <t>Thalia Blesky</t>
  </si>
  <si>
    <t>Ryan Febriansyah</t>
  </si>
  <si>
    <t>M Zein Ersyad</t>
  </si>
  <si>
    <t>Yurvan Igo Wibowo</t>
  </si>
  <si>
    <t>Megatari Wahyu NH</t>
  </si>
  <si>
    <t>Luthfi Fauzi</t>
  </si>
  <si>
    <t>Ressy Aryani</t>
  </si>
  <si>
    <t>Alfikri D Pratama</t>
  </si>
  <si>
    <t>FIT</t>
  </si>
  <si>
    <t>D3 Teknik Telekomunikasi</t>
  </si>
  <si>
    <t>D3 Teknik Komputer</t>
  </si>
  <si>
    <t>D3 Teknik Informatika</t>
  </si>
  <si>
    <t>Medan, 20 Juli 1997</t>
  </si>
  <si>
    <t>Padang, 1 Juli 1997</t>
  </si>
  <si>
    <t>Garut, 21 November 1996</t>
  </si>
  <si>
    <t>Bandung, 9 Juli 1997</t>
  </si>
  <si>
    <t>Sleman, 8 April 1996</t>
  </si>
  <si>
    <t>Bandung, 4 April 1997</t>
  </si>
  <si>
    <t>Bandung, 6 Desember 1996</t>
  </si>
  <si>
    <t>Cimahi, 1 Mei 1996</t>
  </si>
  <si>
    <t>Payahkumbuh, 1 April 1996</t>
  </si>
  <si>
    <t>RC Underwater Robot</t>
  </si>
  <si>
    <t>Juara 3</t>
  </si>
  <si>
    <t>Indah Trizkiyani</t>
  </si>
  <si>
    <t>Serang, 8 Januari 1997</t>
  </si>
  <si>
    <t>ROBOTIC SAS FIT</t>
  </si>
  <si>
    <t>http://guppy.mpe.nus.edu.sg/srg/</t>
  </si>
  <si>
    <t>Irfan Cahyo</t>
  </si>
  <si>
    <t>Fareza Rizky Ramadhan</t>
  </si>
  <si>
    <t>Hendriadi Mukri</t>
  </si>
  <si>
    <t>Rivan Radian Suryadi</t>
  </si>
  <si>
    <t>Muhammad Abdul Latif</t>
  </si>
  <si>
    <t>Ringga Andira Gustavino</t>
  </si>
  <si>
    <t>FIF</t>
  </si>
  <si>
    <t>S1 Teknik Elektro</t>
  </si>
  <si>
    <t>S1 Teknik Informatika</t>
  </si>
  <si>
    <t>Surakarta, 25 Juni 1995</t>
  </si>
  <si>
    <t>Bekasi, 13 Februari 1995</t>
  </si>
  <si>
    <t>Bali, 29 Oktober 1995</t>
  </si>
  <si>
    <t>Surabaya, 18 Februari 1995</t>
  </si>
  <si>
    <t>Bantul, 22 April 1995</t>
  </si>
  <si>
    <t>Jakarta, 30 November 1994</t>
  </si>
  <si>
    <t>RC Underwater Robot &amp; Open Category</t>
  </si>
  <si>
    <t>ITB Volleyball Cup</t>
  </si>
  <si>
    <t>21-26 Januari 2017</t>
  </si>
  <si>
    <t>UKM Bola Voli ITB</t>
  </si>
  <si>
    <t>Neng Hadiantri</t>
  </si>
  <si>
    <t>Tyas Oksi Praktika</t>
  </si>
  <si>
    <t>Ayesha Levina Salsabila</t>
  </si>
  <si>
    <t>Alisa Arista Sena</t>
  </si>
  <si>
    <t>Jeng Oetari</t>
  </si>
  <si>
    <t>Dita Murinda Katarika</t>
  </si>
  <si>
    <t>Hesty Khairunisa</t>
  </si>
  <si>
    <t>Murinda Sari Putri</t>
  </si>
  <si>
    <t>Isfiana Rismawati</t>
  </si>
  <si>
    <t>Wiwik Melwinda</t>
  </si>
  <si>
    <t>Maretta Pakpahan</t>
  </si>
  <si>
    <t>Rahma Kamila</t>
  </si>
  <si>
    <t>FIK</t>
  </si>
  <si>
    <t>D4 Sistem Multimedia</t>
  </si>
  <si>
    <t>S1 Akuntansi</t>
  </si>
  <si>
    <t>S1 Kriya Tekstil Mode</t>
  </si>
  <si>
    <t>S1 Administrasi Bisnis</t>
  </si>
  <si>
    <t>D3 Manajemen Informatika</t>
  </si>
  <si>
    <t>S1 Ilmu Komunikasi</t>
  </si>
  <si>
    <t>Garut, 3 Maret 1999</t>
  </si>
  <si>
    <t>Banyumas, 12 November 1997</t>
  </si>
  <si>
    <t>Bandung, 6 September 1997</t>
  </si>
  <si>
    <t>Jakarta, 24 Maret 1998</t>
  </si>
  <si>
    <t>Pekanbaru, 5 Agustus 1998</t>
  </si>
  <si>
    <t>Sukoharjo, 30 Januari 1996</t>
  </si>
  <si>
    <t>Bandung, 17 Juni 1997</t>
  </si>
  <si>
    <t>Pontianak, 23 Juli 1997</t>
  </si>
  <si>
    <t>Wonogiri, 3 Maret 1998</t>
  </si>
  <si>
    <t>Raha, 8 April 1995</t>
  </si>
  <si>
    <t>Adi Mulyo, 3 Maret 1996</t>
  </si>
  <si>
    <t>Kediri, 28 Juli 1995</t>
  </si>
  <si>
    <t>I Ketut Edo Kusmayuda</t>
  </si>
  <si>
    <t>M. Hafizh Bestari</t>
  </si>
  <si>
    <t>Kurniawan Putra Taruna</t>
  </si>
  <si>
    <t>Fauzul Sabta Abraham</t>
  </si>
  <si>
    <t>Ratama Adhi Nugraha</t>
  </si>
  <si>
    <t>Norma Irkham Maulana</t>
  </si>
  <si>
    <t>Feggy Parsa Harbian Putra</t>
  </si>
  <si>
    <t>Daffa Naufal Mauluddani</t>
  </si>
  <si>
    <t>Khaidir Firmansyah</t>
  </si>
  <si>
    <t>Haryono</t>
  </si>
  <si>
    <t>Christian Siergi Mahesa</t>
  </si>
  <si>
    <t>Nandra Sadri Fadillah</t>
  </si>
  <si>
    <t>S1 Sistem Komputer</t>
  </si>
  <si>
    <t>S1 Desain Interior</t>
  </si>
  <si>
    <t>D3 Komputerisasi Akuntansi</t>
  </si>
  <si>
    <t>S1 teknik Telekomunikasi</t>
  </si>
  <si>
    <t>S1 Desain Komunikasi Visual</t>
  </si>
  <si>
    <t>S1 Sistem Informasi</t>
  </si>
  <si>
    <t>D3 Komputerisasi Akuntasi</t>
  </si>
  <si>
    <t>Denpasar, 11 September 1995</t>
  </si>
  <si>
    <t>Sukabumi, 3 Desember 1996</t>
  </si>
  <si>
    <t>Madiun, 27 Maret 1995</t>
  </si>
  <si>
    <t>Tangerang, 28 Juli 1994</t>
  </si>
  <si>
    <t>Bandung, 28 November 1996</t>
  </si>
  <si>
    <t>Pemalang, 19 Juli 1998</t>
  </si>
  <si>
    <t>Tapan, 25 Juni 1994</t>
  </si>
  <si>
    <t>Bogor, 16 Juli 1998</t>
  </si>
  <si>
    <t>Palembang, 17 Mei 1997</t>
  </si>
  <si>
    <t>Brebes, 21 September 1997</t>
  </si>
  <si>
    <t>Ketapang, 8 Oktober 1997</t>
  </si>
  <si>
    <t>Kurai Taji, 14 Desember 1995</t>
  </si>
  <si>
    <t xml:space="preserve">25-29 Januari 2017 </t>
  </si>
  <si>
    <t>ASEAN Youth Culture Exposure 2016, dengan Tema ”Agriculture”.</t>
  </si>
  <si>
    <t>Apriana Dewi Kusnawati</t>
  </si>
  <si>
    <t xml:space="preserve">S1 Teknik Elektro </t>
  </si>
  <si>
    <t xml:space="preserve">Boyolali, 19 April 1998 </t>
  </si>
  <si>
    <t>1 Desember 2016 – 7 February 2017</t>
  </si>
  <si>
    <t>SolidWorks Design Contest “Vision Into Design Reality</t>
  </si>
  <si>
    <t>Syaif Muhami Shidiq</t>
  </si>
  <si>
    <t>Jakarta, 19 April 1996</t>
  </si>
  <si>
    <t>AppliCAD Indonesia</t>
  </si>
  <si>
    <t>Design</t>
  </si>
  <si>
    <t>Paper</t>
  </si>
  <si>
    <t>Youth Center to Act for Nation (YOUCAN)</t>
  </si>
  <si>
    <t>https://drive.google.com/file/d/0B838taKkuAvYUFFBbDJqamE0TVk/view?usp=sharing</t>
  </si>
  <si>
    <t>http://simbiz.asia/</t>
  </si>
  <si>
    <t>https://www.facebook.com/applicadindonesia/posts/1181525005251433:0</t>
  </si>
  <si>
    <t xml:space="preserve">Indonesia Intercollegiate Softball League 2017 </t>
  </si>
  <si>
    <t>19 – 29 Januari 2017</t>
  </si>
  <si>
    <t>PB Perbasasi</t>
  </si>
  <si>
    <t>Voli Putri</t>
  </si>
  <si>
    <t>Voli Putra</t>
  </si>
  <si>
    <t>Softball</t>
  </si>
  <si>
    <t>Alif Daryono</t>
  </si>
  <si>
    <t>Aufa Rinaldo</t>
  </si>
  <si>
    <t>Dimas Fauzi M. Z.</t>
  </si>
  <si>
    <t>Fakhry Nugroho</t>
  </si>
  <si>
    <t>Hanif Ridwan</t>
  </si>
  <si>
    <t>Harizan Farizi</t>
  </si>
  <si>
    <t>M. Rizky Yusri</t>
  </si>
  <si>
    <t>Maulana Habibie</t>
  </si>
  <si>
    <t>Maulana Pragnya G.</t>
  </si>
  <si>
    <t>Rangga Saputra</t>
  </si>
  <si>
    <t>Ridho Agung P.</t>
  </si>
  <si>
    <t>Syahdan Mujahid</t>
  </si>
  <si>
    <t>Tardiansyah Bachtiar</t>
  </si>
  <si>
    <t>Taufiq Ramdhani</t>
  </si>
  <si>
    <t>Tri Agung Mayu P.</t>
  </si>
  <si>
    <t>Athariq Prawira</t>
  </si>
  <si>
    <t>Syahla Khairunisa</t>
  </si>
  <si>
    <t>Rizky Rahmawati M.</t>
  </si>
  <si>
    <t>S1 Desain Produk</t>
  </si>
  <si>
    <t>Medan, 24 Mei 1994</t>
  </si>
  <si>
    <t>Jakarta, 30 Desember 1996</t>
  </si>
  <si>
    <t>Bandung, 19 Juni 1995</t>
  </si>
  <si>
    <t>Bandung, 18 Juni 1996</t>
  </si>
  <si>
    <t>Riau, 28 Juni 1997</t>
  </si>
  <si>
    <t>Cirebon, 16 Juni 1998</t>
  </si>
  <si>
    <t>Bandung, 26 November 1995</t>
  </si>
  <si>
    <t>Cirebon, 12 Juli 1997</t>
  </si>
  <si>
    <t>Bandung, 14 Juli 1995</t>
  </si>
  <si>
    <t>Serang, 24 Juni 1995</t>
  </si>
  <si>
    <t>Jakarta, 10 Januari 1997</t>
  </si>
  <si>
    <t>Takalar, 6 Maret 1997</t>
  </si>
  <si>
    <t>Purwakarta, 6 Mei 1998</t>
  </si>
  <si>
    <t>Bandung, 27 Februari 1995</t>
  </si>
  <si>
    <t>Lampung, 22 Februari 1998</t>
  </si>
  <si>
    <t>Bogor, 19 September 1997</t>
  </si>
  <si>
    <t>Bukittinggi, 27 Januari 1998</t>
  </si>
  <si>
    <t>Cirebon, 10 April 1996</t>
  </si>
  <si>
    <t>http://www.antaranews.com/berita/607329/perbasasi-gulirkan-liga-softball-mahasiswa-indonesia-2017</t>
  </si>
  <si>
    <t>5-11 Februari 2017</t>
  </si>
  <si>
    <t>Telkom University National Futsal Championship 2017</t>
  </si>
  <si>
    <t>UKM Bola Telkom University</t>
  </si>
  <si>
    <t>Futsa</t>
  </si>
  <si>
    <t>Fatly Maynargi</t>
  </si>
  <si>
    <t>Rahman Wahyu Wijoyo</t>
  </si>
  <si>
    <t>Ardhan Dwi M S</t>
  </si>
  <si>
    <t>Ahsanul Gibran</t>
  </si>
  <si>
    <t>Muhammad Al Khawarizmi</t>
  </si>
  <si>
    <t>Mohammad Fahrul Datu</t>
  </si>
  <si>
    <t>Yunus Fauzan A</t>
  </si>
  <si>
    <t>Fikli Perdana Kusuma</t>
  </si>
  <si>
    <t>Naufal fahrudin</t>
  </si>
  <si>
    <t>Fazlur Rahman Amri</t>
  </si>
  <si>
    <t>Rizky Genta Ramadhan</t>
  </si>
  <si>
    <t>Lingga Priyadi</t>
  </si>
  <si>
    <t>Mugi Agung Wiwaha</t>
  </si>
  <si>
    <t>Muhammad Nurjaman Ansori</t>
  </si>
  <si>
    <t>FTI</t>
  </si>
  <si>
    <t>S1 Ilmu Komputasi</t>
  </si>
  <si>
    <t>S1 Akutansi</t>
  </si>
  <si>
    <t>Jakarta, 04 Mei 1996</t>
  </si>
  <si>
    <t>Bandung, 18 maret 1995</t>
  </si>
  <si>
    <t>Lamongan, 7 mei 1995</t>
  </si>
  <si>
    <t>Bulukumba, 10 September 1997</t>
  </si>
  <si>
    <t>Ujungpandang, 30 juli 1996</t>
  </si>
  <si>
    <t>Makassar, 12 Juni 1998</t>
  </si>
  <si>
    <t>Ciamis, 12 April 1998</t>
  </si>
  <si>
    <t>Banyuwangi, 16 Agustus 1996</t>
  </si>
  <si>
    <t>Bandung, 09 April 1995</t>
  </si>
  <si>
    <t>Tanggerang, 19 November 1993</t>
  </si>
  <si>
    <t>Tasikmalaya, 19 Januari 1997</t>
  </si>
  <si>
    <t>Depok,10 oktober 1996</t>
  </si>
  <si>
    <t>Majalengka, 5 Mei 1997</t>
  </si>
  <si>
    <t>Tasikmalaya, 26 April 1998</t>
  </si>
  <si>
    <t>Juara 4</t>
  </si>
  <si>
    <t>9 – 14 Februari 2017</t>
  </si>
  <si>
    <t>Asian English Olympic 2017 (AEO) 2017</t>
  </si>
  <si>
    <t xml:space="preserve">Binus National English Club (BNEC) Bina Nusantara </t>
  </si>
  <si>
    <t>Speech</t>
  </si>
  <si>
    <t xml:space="preserve">Ranna Artha Jayanti </t>
  </si>
  <si>
    <t>Agnes Christine Sitopu</t>
  </si>
  <si>
    <t>S1 MBTI Internasional</t>
  </si>
  <si>
    <t>Palembang, 17 desember 1994</t>
  </si>
  <si>
    <t>Pematangsinatar, 9 November 1998</t>
  </si>
  <si>
    <t>Semi final</t>
  </si>
  <si>
    <t>Babak octo final</t>
  </si>
  <si>
    <t>Annisa Humairani</t>
  </si>
  <si>
    <t>Jakarta, 16 Juli 1999</t>
  </si>
  <si>
    <t>babak penyisihan</t>
  </si>
  <si>
    <t>http://aeo.mybnec.org/</t>
  </si>
  <si>
    <t>Newscasting</t>
  </si>
  <si>
    <t>Abyan Arief Fernandez</t>
  </si>
  <si>
    <t>Adji Febrizky Tiara</t>
  </si>
  <si>
    <t>Syifaul Fauziyah</t>
  </si>
  <si>
    <t>S1 Design Interior</t>
  </si>
  <si>
    <t>Jakarta, 14 Maret 1997</t>
  </si>
  <si>
    <t>Jakarta, 2 Februari 1998</t>
  </si>
  <si>
    <t>Bojonegoro, 21 Mei 1996</t>
  </si>
  <si>
    <t>Story Telling</t>
  </si>
  <si>
    <t>Galang Aji Pangestu</t>
  </si>
  <si>
    <t xml:space="preserve">S1 Administrasi Bisnis </t>
  </si>
  <si>
    <t>Kalinda, 10 Oktober 1997</t>
  </si>
  <si>
    <t>Scrabble</t>
  </si>
  <si>
    <t>Rhienta Aprisella</t>
  </si>
  <si>
    <t xml:space="preserve">Hanif Shidki </t>
  </si>
  <si>
    <t xml:space="preserve">S1 Teknik Fisika </t>
  </si>
  <si>
    <t>Bengkulu, 18 April 1998</t>
  </si>
  <si>
    <t>Jakarta, 18 Juni 1997</t>
  </si>
  <si>
    <t xml:space="preserve">11-12 Februari 2017 </t>
  </si>
  <si>
    <t>Coast to Coast Night Trail Ultra 2017</t>
  </si>
  <si>
    <t>ctculta.co.id</t>
  </si>
  <si>
    <t>Trail Runner Yogyakarta dan Asian Trail Master</t>
  </si>
  <si>
    <t>Ultra 50km</t>
  </si>
  <si>
    <t>Muhammad Zuhdi Ahmad</t>
  </si>
  <si>
    <t>Rayi Shoufi Mu’min Muhammad</t>
  </si>
  <si>
    <t>S1 DKV</t>
  </si>
  <si>
    <t>Pinrang, 27 November 1996</t>
  </si>
  <si>
    <t>Jakarta, 1 Juli 1998</t>
  </si>
  <si>
    <t>Finisher</t>
  </si>
  <si>
    <t xml:space="preserve">25 Februari 2017 </t>
  </si>
  <si>
    <t>Mage (Multimedia and Game Event) Competition 2017</t>
  </si>
  <si>
    <t>Fakultas Elektro Institut Teknologi Sepuluh Nopember</t>
  </si>
  <si>
    <t>Game Development</t>
  </si>
  <si>
    <t>http://mage.telematics.its.ac.id/</t>
  </si>
  <si>
    <t>Januar Triandi Nur Elsan</t>
  </si>
  <si>
    <t>Asya Leztizia</t>
  </si>
  <si>
    <t>Muhamad Hilmy An Nabhany</t>
  </si>
  <si>
    <t>Ujung Pandang, 12 Januari 1995</t>
  </si>
  <si>
    <t>Jakarta, 8 desember 1995</t>
  </si>
  <si>
    <t>Jakarta, 6 Agustus 1995</t>
  </si>
  <si>
    <t>16-20 Februari 2017</t>
  </si>
  <si>
    <t>Cosfest Sea: Asia Cosplay Meet 2017</t>
  </si>
  <si>
    <t>SCC Square (Singapore Cosplay Club)</t>
  </si>
  <si>
    <t>Cosplay Championship</t>
  </si>
  <si>
    <t>Ihsan Fikri Salmi</t>
  </si>
  <si>
    <t>Sukabumi, 6 Desember 1995</t>
  </si>
  <si>
    <t>http://www.sgcosplayclub.org/</t>
  </si>
  <si>
    <t>23 -25 Februari 2017</t>
  </si>
  <si>
    <t>Kejuaraan Karate CIOMAS CUP VI 2017</t>
  </si>
  <si>
    <t>Inkai Ciomas, Bogor</t>
  </si>
  <si>
    <t>Kumite -50Kg Senior Putri</t>
  </si>
  <si>
    <t>Siti Zaenab Nurul</t>
  </si>
  <si>
    <t>Kuningan, 17 Agustus 1996</t>
  </si>
  <si>
    <t>Kumite +84Kg Senior Putra</t>
  </si>
  <si>
    <t>Harry Abrianto</t>
  </si>
  <si>
    <t>Jakarta, 05 Oktober 1995</t>
  </si>
  <si>
    <t>Kumite -55Kg Senior Putra</t>
  </si>
  <si>
    <t>Hafiz Prahasta</t>
  </si>
  <si>
    <t>Pontianak, 13 Februari 1996</t>
  </si>
  <si>
    <t>Kumite -60Kg Senior Putra</t>
  </si>
  <si>
    <t>Farhan Fathir Lanang</t>
  </si>
  <si>
    <t>Padang, 06 Mei 1996</t>
  </si>
  <si>
    <t xml:space="preserve">Anadia Salsabella </t>
  </si>
  <si>
    <t>Kumite -68Kg Senior Putri</t>
  </si>
  <si>
    <t>Semarang, 10 September 1996</t>
  </si>
  <si>
    <t>22-25 Februari 2017</t>
  </si>
  <si>
    <t>Industrial Engineering Paper and Action 2017</t>
  </si>
  <si>
    <t>Teknik Industri Universitas Sumatera Utara, Medan, Indonesia</t>
  </si>
  <si>
    <t>http://www.iefairusu.com/frontend/web/index.php</t>
  </si>
  <si>
    <t>Ahmad Dhiya Ulhaq’ A.S</t>
  </si>
  <si>
    <t>Rizky Adhi Prasetyo</t>
  </si>
  <si>
    <t>Randy Tri Ananda Surbakti</t>
  </si>
  <si>
    <t>Banjarmasin, 31 Maret 1996</t>
  </si>
  <si>
    <t>Jakarta, 30 April 1996</t>
  </si>
  <si>
    <t>Bekasi, 20 Agustus 1995</t>
  </si>
  <si>
    <t>Peringkat 10</t>
  </si>
  <si>
    <t>Street Workout Competion</t>
  </si>
  <si>
    <t>2-12 februari 2017</t>
  </si>
  <si>
    <t>Street Workout Jakarta, ALSEACE 2017</t>
  </si>
  <si>
    <t>Max Muscle Up dan Strength Battle</t>
  </si>
  <si>
    <t>M. Khairusy Dzaki Hariri</t>
  </si>
  <si>
    <t>Muhammad Reichard</t>
  </si>
  <si>
    <t>Administrasi Bisnis</t>
  </si>
  <si>
    <t>Tangerang, 17 Oktober 1995</t>
  </si>
  <si>
    <t>Cirebon, 12 Maret 1995</t>
  </si>
  <si>
    <t>https://www.instagram.com/p/BQXu3t-B6i8/?taken-by=streetworkoutjakarta</t>
  </si>
  <si>
    <t>24-25 februari 2017</t>
  </si>
  <si>
    <t>Radiowave Dronerace Competition 2017</t>
  </si>
  <si>
    <t>Teknik Elektro Universitas Trisakti</t>
  </si>
  <si>
    <t xml:space="preserve">Drone Challenge </t>
  </si>
  <si>
    <t xml:space="preserve">Drone Race Profesional </t>
  </si>
  <si>
    <t>Daud Al Adumy</t>
  </si>
  <si>
    <t>Pasuruan, 22 Juni 1998</t>
  </si>
  <si>
    <t>3-4 Maret 2017</t>
  </si>
  <si>
    <t>National English Competition 6 2017</t>
  </si>
  <si>
    <t>Himpunan Mahasiswa Sastra Inggris Universitas Negeri Medan</t>
  </si>
  <si>
    <t xml:space="preserve"> Universitas</t>
  </si>
  <si>
    <t>Ranna Artha Jayanti</t>
  </si>
  <si>
    <t>Palembang, 17 Desember 1994</t>
  </si>
  <si>
    <t>Nec6.tumblr.com</t>
  </si>
  <si>
    <t>7-8 Maret 2017</t>
  </si>
  <si>
    <t>IPDN English Debate Competition</t>
  </si>
  <si>
    <t>Institut Pemerintahan Dalam Negri (IPDN)</t>
  </si>
  <si>
    <t>English Debate</t>
  </si>
  <si>
    <t>Ryan Aminullah</t>
  </si>
  <si>
    <t>Annisa Humarani</t>
  </si>
  <si>
    <t>Best Speaker Debate</t>
  </si>
  <si>
    <t xml:space="preserve">FEB </t>
  </si>
  <si>
    <t>S1 Teknik  Telekomunikasi</t>
  </si>
  <si>
    <t>https://docs.google.com/forms/d/e/1FAIpQLSc4cw2qFE2FfM3_uQAIlm651He_6QVjbbQP8q-XgdG2GoQUmQ/viewform?c=0&amp;w=1</t>
  </si>
  <si>
    <t>Best Speaker</t>
  </si>
  <si>
    <t>Palembang 17 Desember 1994</t>
  </si>
  <si>
    <t>Jakarta, 25 Agustus 1995</t>
  </si>
  <si>
    <t>Jakarta,16 juli 1999</t>
  </si>
  <si>
    <t>25 Februari 2017</t>
  </si>
  <si>
    <t>Wixoss Party Competition</t>
  </si>
  <si>
    <t>Lira Cardsmith</t>
  </si>
  <si>
    <t>26 Februari 2017</t>
  </si>
  <si>
    <t xml:space="preserve">Cardfight Vanguard Monthly Competition </t>
  </si>
  <si>
    <t>Yudhika Alyska</t>
  </si>
  <si>
    <t>Ujungpandang, 18 April 1996</t>
  </si>
  <si>
    <t>Muhammad Reza</t>
  </si>
  <si>
    <t>Fauzan Iraldi</t>
  </si>
  <si>
    <t>Rakhman Kurniadi</t>
  </si>
  <si>
    <t>Bekasi 20 Mei 1996</t>
  </si>
  <si>
    <t>Bandung, 28 Februari 1996</t>
  </si>
  <si>
    <t>Tangerang, 03 Oktober 1996</t>
  </si>
  <si>
    <t xml:space="preserve">S1 Teknik Telekomunikasi </t>
  </si>
  <si>
    <t>juara 3</t>
  </si>
  <si>
    <t xml:space="preserve">https://www.facebook.com/LirasCardsmith/?fref=ts </t>
  </si>
  <si>
    <t xml:space="preserve">6 - 10 Maret 2017 </t>
  </si>
  <si>
    <t xml:space="preserve">National Scientific Days (NASA) 2017 </t>
  </si>
  <si>
    <t>UKM MARS POLSRI</t>
  </si>
  <si>
    <t>Karya Tulis Ilmiah</t>
  </si>
  <si>
    <t>Yulian Mutiara</t>
  </si>
  <si>
    <t>Fitri Norma Wulandari</t>
  </si>
  <si>
    <t>Tegal, 27 Mei 1995</t>
  </si>
  <si>
    <t>Bandung, 24 Juli 1995</t>
  </si>
  <si>
    <t>Brebes, 13 Januari 1995</t>
  </si>
  <si>
    <t xml:space="preserve">https://marspolsri.wordpress.com/ </t>
  </si>
  <si>
    <t>Peringkat 8</t>
  </si>
  <si>
    <t xml:space="preserve">11 - 12 Maret 2017 </t>
  </si>
  <si>
    <t>INDONESIAN Youth Action 2017, dengan Tema "Youth  Movement Towards Better Society”</t>
  </si>
  <si>
    <t>Lu’lu Mutia</t>
  </si>
  <si>
    <t xml:space="preserve"> Pontianak, 20 April 1997</t>
  </si>
  <si>
    <t>Peringkat 5</t>
  </si>
  <si>
    <t>11 Maret 2017</t>
  </si>
  <si>
    <t xml:space="preserve">Cosplay Kabaret Sashimi IX Widyatama Japan Festival </t>
  </si>
  <si>
    <t>Japan Community Universitas Widyatama</t>
  </si>
  <si>
    <t>https://www.facebook.com/WidyatamaJapanCommunity/</t>
  </si>
  <si>
    <t>Yusuf Agung Purnomo</t>
  </si>
  <si>
    <t>Kevin Hidayatullah</t>
  </si>
  <si>
    <t>Amadea Ajeng</t>
  </si>
  <si>
    <t>I Gusti Ayu Ngurah Avinda Sinta Prameswari</t>
  </si>
  <si>
    <t>Arief Firmansyah</t>
  </si>
  <si>
    <t>Natasha Debby Aprillieta</t>
  </si>
  <si>
    <t>Muh. Fajar Muharram</t>
  </si>
  <si>
    <t>Siti febrian</t>
  </si>
  <si>
    <t>Sarfina Adilah</t>
  </si>
  <si>
    <t>Miftahul Huda</t>
  </si>
  <si>
    <t>Rara Dita</t>
  </si>
  <si>
    <t>S1 Design Komunikasi Visual</t>
  </si>
  <si>
    <t>24-06-97</t>
  </si>
  <si>
    <t>19-04-98</t>
  </si>
  <si>
    <t>14-02-96</t>
  </si>
  <si>
    <t>29-09-94</t>
  </si>
  <si>
    <t>16-07-98</t>
  </si>
  <si>
    <t>9-11 Maret 2017</t>
  </si>
  <si>
    <t>Trisakti Economic &amp; Business Fair (TEBFC) 2017</t>
  </si>
  <si>
    <t>Kelas Unggulan Fakultas Ekonomi dan Bisnis Trisakti University</t>
  </si>
  <si>
    <t>www.tebfc.com</t>
  </si>
  <si>
    <t>Wibowo Suryo Tiyarto</t>
  </si>
  <si>
    <t>Debora</t>
  </si>
  <si>
    <t>Christian Dhimas</t>
  </si>
  <si>
    <t>Karawang, 15 Mei 1995</t>
  </si>
  <si>
    <t>Jakarta, 8 Februari 1995</t>
  </si>
  <si>
    <t>Bandung, 8 Juni 1997</t>
  </si>
  <si>
    <t>2nd Runner-Up</t>
  </si>
  <si>
    <t>The National English Competition 2017</t>
  </si>
  <si>
    <t>Tarumanagara English Club, Universitas Tarumanagara</t>
  </si>
  <si>
    <t>Speech Competition</t>
  </si>
  <si>
    <t>Michelle Christine (Juara 2)</t>
  </si>
  <si>
    <t>Annisa Humairani (Break Octo Final Round)</t>
  </si>
  <si>
    <t>17 Januari 1997</t>
  </si>
  <si>
    <t>16 Juli 1999</t>
  </si>
  <si>
    <t>http://tecneon.wixsite.com/home</t>
  </si>
  <si>
    <t>16  – 18 Maret 2017</t>
  </si>
  <si>
    <t>Octo final</t>
  </si>
  <si>
    <t>16 Maret 2017</t>
  </si>
  <si>
    <t>Technogine 2017</t>
  </si>
  <si>
    <t>Teknik Fisika Universitas Telkom</t>
  </si>
  <si>
    <t>Muhammad Adzkia</t>
  </si>
  <si>
    <t>Rino Arif Hidayatullah</t>
  </si>
  <si>
    <t>Kab. Agam, 21 Oktober 1997</t>
  </si>
  <si>
    <t>Medan, 9 Oktober 1997</t>
  </si>
  <si>
    <t>https://technogine.id/</t>
  </si>
  <si>
    <t>RC Underwater Competition</t>
  </si>
  <si>
    <t>16-20 Maret 2017</t>
  </si>
  <si>
    <t>Tarumanagara Business Plan Competition (TBPC) 2017</t>
  </si>
  <si>
    <t>IMMANTA (Ikatan Mahasiswa Manajemen Tarumanagara)</t>
  </si>
  <si>
    <t>www.immanta.com</t>
  </si>
  <si>
    <t>Villa Mahligai Suyana</t>
  </si>
  <si>
    <t>Marini Susanty Isa</t>
  </si>
  <si>
    <t>Bandung, 17 September 1995</t>
  </si>
  <si>
    <t>Gorontalo, 27 Juli 1995</t>
  </si>
  <si>
    <t>Top 4</t>
  </si>
  <si>
    <t>4 Maret 2017</t>
  </si>
  <si>
    <t>Cinephoria vol.3</t>
  </si>
  <si>
    <t>Forum Film Telkom</t>
  </si>
  <si>
    <t>Ruang Tunggu</t>
  </si>
  <si>
    <t>Andhika Lingga Putera</t>
  </si>
  <si>
    <t>Ridho Mahesa</t>
  </si>
  <si>
    <t>Caitlan Suki Delphia</t>
  </si>
  <si>
    <t>Yulfian Eriel Supendi</t>
  </si>
  <si>
    <t>Lukman Hakim</t>
  </si>
  <si>
    <t>Nouval Noor Muhammad</t>
  </si>
  <si>
    <t>Ahmad Faris</t>
  </si>
  <si>
    <t>Alvin Ramaquita</t>
  </si>
  <si>
    <t>Meidy Andika P</t>
  </si>
  <si>
    <t>Farina Novita Dewi</t>
  </si>
  <si>
    <t>Raden Siti Hadirah Mawla</t>
  </si>
  <si>
    <t>Afif Novrizal Awanda</t>
  </si>
  <si>
    <t>Ilfiyasari</t>
  </si>
  <si>
    <t>Fajar Wahyudi</t>
  </si>
  <si>
    <t>Faksi Jayawardana P</t>
  </si>
  <si>
    <t>Muhammad Fatkhurrohman Tegarulikhsan</t>
  </si>
  <si>
    <t>Hanif Alhusen Mega Putra</t>
  </si>
  <si>
    <t>Aldi Lazuardi</t>
  </si>
  <si>
    <t>Ramadhani Rahman Fadhlih</t>
  </si>
  <si>
    <t>Anjar Mulyana</t>
  </si>
  <si>
    <t>Luqman Nul Hakim</t>
  </si>
  <si>
    <t>Sumpah Aku Manusia Verbal</t>
  </si>
  <si>
    <t>Duri, 30/07/1998</t>
  </si>
  <si>
    <t>Serang, 29/09/1993</t>
  </si>
  <si>
    <t>25/05/1996</t>
  </si>
  <si>
    <t>19/04/1998</t>
  </si>
  <si>
    <t>23/10/1997</t>
  </si>
  <si>
    <t>27/03/1998</t>
  </si>
  <si>
    <t>20/05/1998</t>
  </si>
  <si>
    <t>24/11/1997</t>
  </si>
  <si>
    <t>30/10/1998</t>
  </si>
  <si>
    <t>23/10/1996</t>
  </si>
  <si>
    <t>25/09/1997</t>
  </si>
  <si>
    <t>Bandung, 2/03/1995</t>
  </si>
  <si>
    <t>Padang, 30 November 1996</t>
  </si>
  <si>
    <t>Cirebon, 30 Januari 1996</t>
  </si>
  <si>
    <t>Bandung, 2 Februari 1996</t>
  </si>
  <si>
    <t>Bandung, 18 Agustus 1995</t>
  </si>
  <si>
    <t>Bandung, 17 Agustus 1995</t>
  </si>
  <si>
    <t>14 – 17 Maret 2017</t>
  </si>
  <si>
    <t>ISEEC (Industrial and System Engineering Competition)</t>
  </si>
  <si>
    <t>Universitas Indonesia</t>
  </si>
  <si>
    <t>www.iseec-ui.com</t>
  </si>
  <si>
    <t>Ika Praesita</t>
  </si>
  <si>
    <t>Made Shanti Sarashvati</t>
  </si>
  <si>
    <t>Saskia Dyah Choirida</t>
  </si>
  <si>
    <t xml:space="preserve">Nadia Ulfa </t>
  </si>
  <si>
    <t xml:space="preserve">S1 Desain Komunikasi Visual </t>
  </si>
  <si>
    <t xml:space="preserve">S1 Kriya Tekstil Mode </t>
  </si>
  <si>
    <t xml:space="preserve">S1 MBTI </t>
  </si>
  <si>
    <t xml:space="preserve">S1 Ilmu Komunikasi </t>
  </si>
  <si>
    <t xml:space="preserve">S1 Desain Komunikasi VisuaL </t>
  </si>
  <si>
    <t>Serang, 22 September 1995</t>
  </si>
  <si>
    <t>Bandung, 22 Februari 1995</t>
  </si>
  <si>
    <t>Lhokseumawe, 19 September 1995</t>
  </si>
  <si>
    <t>Tuban, 02 Desember 1996</t>
  </si>
  <si>
    <t>23-26 Maret 2017</t>
  </si>
  <si>
    <t>Business Plan Competition Appear, Creativity and Innovation 2017</t>
  </si>
  <si>
    <t>Badan Eksekutif Mahasiswa Fakultas Ekonomi Universitas Riau</t>
  </si>
  <si>
    <t>Azzavira Liyanshurullah</t>
  </si>
  <si>
    <t>Bandar Lampung 1 Maret 1998</t>
  </si>
  <si>
    <t>Best Marketing Action</t>
  </si>
  <si>
    <t xml:space="preserve">Business </t>
  </si>
  <si>
    <t>Plan Marketing Action</t>
  </si>
  <si>
    <t xml:space="preserve">bpc-aci2017fekonur.blogspot.com </t>
  </si>
  <si>
    <t>18 Maret 2017</t>
  </si>
  <si>
    <t>Cosplay Walk Pre-Event NNM X</t>
  </si>
  <si>
    <t>NNM X</t>
  </si>
  <si>
    <t>www.facebook.com/nihonnomatsuri</t>
  </si>
  <si>
    <t>Ketut Yoga Handayana</t>
  </si>
  <si>
    <t>Febrian rizky</t>
  </si>
  <si>
    <t>Muhammad Nuha Ardyka</t>
  </si>
  <si>
    <t>Sari Meylinda</t>
  </si>
  <si>
    <t>Siti Aisa Artika Zahra</t>
  </si>
  <si>
    <t>S1Seni Rupa Intermedia</t>
  </si>
  <si>
    <t>S1 Seni rupa</t>
  </si>
  <si>
    <t>20-01-96</t>
  </si>
  <si>
    <t>15-02-98</t>
  </si>
  <si>
    <t>21-07-98</t>
  </si>
  <si>
    <t>2-4 Maret 2017</t>
  </si>
  <si>
    <t>Monolog ARTEFAC UNS Nasional</t>
  </si>
  <si>
    <t>BEM FEB Universitas Sebelas Maret Solo</t>
  </si>
  <si>
    <t>Penyaji Terpuji, Penata Artistik Terpuji, Penata Musik Terpuji</t>
  </si>
  <si>
    <t>Ida Bagus Utta Rake Sandjaya</t>
  </si>
  <si>
    <t>Gulang Satriya Pangarsa</t>
  </si>
  <si>
    <t>Zulham Qamara</t>
  </si>
  <si>
    <t>Mirza Ardani</t>
  </si>
  <si>
    <t>Leo Mardani</t>
  </si>
  <si>
    <t>Jefri Kurniawan</t>
  </si>
  <si>
    <t>Dynasti Tansa Panama</t>
  </si>
  <si>
    <t>Salsa Rosyidah</t>
  </si>
  <si>
    <t>Julia Maulidina</t>
  </si>
  <si>
    <t>Ilham Yunikrakhman</t>
  </si>
  <si>
    <t>S1 Kriya Tekstil dan Mode</t>
  </si>
  <si>
    <t>Madiun, 24 Maret 1996</t>
  </si>
  <si>
    <t>Temanggung, 24 Juni 1994</t>
  </si>
  <si>
    <t>Sidoarjo, 15 November 1995</t>
  </si>
  <si>
    <t xml:space="preserve">Tegal, 28 Februari 1994 </t>
  </si>
  <si>
    <t>Pekanbaru, 13 Juni 1994</t>
  </si>
  <si>
    <t>Palembang, 03 Juni 1995</t>
  </si>
  <si>
    <t>Kediri, 1 September 1996</t>
  </si>
  <si>
    <t>Jakarta, 26 Juni 1997</t>
  </si>
  <si>
    <t>Jakarta, 22 Juli 1997</t>
  </si>
  <si>
    <t>Karawang, 04 Agustus 1997</t>
  </si>
  <si>
    <t>monologartefacuns@gmail.com</t>
  </si>
  <si>
    <t>17 Maret 2017</t>
  </si>
  <si>
    <t>PUSPA</t>
  </si>
  <si>
    <t xml:space="preserve">Bank Indonesia </t>
  </si>
  <si>
    <t xml:space="preserve">Video Terbaik </t>
  </si>
  <si>
    <t>Kelompok Terbaik</t>
  </si>
  <si>
    <t>Fildzah qisthina arifah</t>
  </si>
  <si>
    <t>Astri nurrohmah fauziyyah</t>
  </si>
  <si>
    <t>23 -26 Maret 2017</t>
  </si>
  <si>
    <t>Kejuaraan Karate "Sebelas Maret Cup X  th. 2017"</t>
  </si>
  <si>
    <t>Inkai Universitas Sebelas Maret, Solo</t>
  </si>
  <si>
    <t>Siti Zaenab Nurul Haq</t>
  </si>
  <si>
    <t>50 kg</t>
  </si>
  <si>
    <t>Luthfi Mahmuddin</t>
  </si>
  <si>
    <t>Moh. Rosyid W</t>
  </si>
  <si>
    <t>Angga Aulya</t>
  </si>
  <si>
    <t>Balikpapan, 07 Juli 2017</t>
  </si>
  <si>
    <t>Sleman, 02 Februari 2016</t>
  </si>
  <si>
    <t>Susoh, 02 November 1998</t>
  </si>
  <si>
    <t>http://inkai.uns.ac.id/</t>
  </si>
  <si>
    <t>22 Februari - 12 Maret 2017</t>
  </si>
  <si>
    <t>BNI Hackfest</t>
  </si>
  <si>
    <t>Bank Negara Indonesia, Malang Creative Fusion &amp; Komunitas STASION</t>
  </si>
  <si>
    <t>www.bnihackfest.com</t>
  </si>
  <si>
    <t>Juara Umum</t>
  </si>
  <si>
    <t xml:space="preserve">Alfian Hidayat </t>
  </si>
  <si>
    <t>Siti Aulia Noor</t>
  </si>
  <si>
    <t xml:space="preserve">Ghuniyu Fattah Rozaq </t>
  </si>
  <si>
    <t>Sengkang, 28 Agustus 1996</t>
  </si>
  <si>
    <t>Bangkal, 07 Oktober 1997</t>
  </si>
  <si>
    <t xml:space="preserve"> Banyuwangi, 29-Oktober 1995</t>
  </si>
  <si>
    <t>25 November 2016 - 26 Februari 2017</t>
  </si>
  <si>
    <t>Dinacom (Dinus Application Competition)</t>
  </si>
  <si>
    <t>Dian Nuswatoro Semarang</t>
  </si>
  <si>
    <t>dinacom.dinus.ac.id</t>
  </si>
  <si>
    <t>Alfian Hidayat</t>
  </si>
  <si>
    <t>Ghuniyu Fattah Rozaq</t>
  </si>
  <si>
    <t>Banyuwangi, 9 Oktober 1995</t>
  </si>
  <si>
    <t xml:space="preserve">25-26 Maret 2017 </t>
  </si>
  <si>
    <t>UIN Champhionship 2017</t>
  </si>
  <si>
    <t>Dojang UIN SDG Bandung</t>
  </si>
  <si>
    <t>I Gusti Agung Katon Rai</t>
  </si>
  <si>
    <t>Adhitia Rachman</t>
  </si>
  <si>
    <t>Alvine Dharmawan</t>
  </si>
  <si>
    <t>Hendri Nurizal</t>
  </si>
  <si>
    <t>Bella Sintya Dewi</t>
  </si>
  <si>
    <t>Zahara Fitri Ramadhini</t>
  </si>
  <si>
    <t>Diva Nusantara H</t>
  </si>
  <si>
    <t>Eka Fuji Astuti</t>
  </si>
  <si>
    <t>Reza Nur Afdilla</t>
  </si>
  <si>
    <t>Erico Akbar</t>
  </si>
  <si>
    <t>Indrawan Arfid</t>
  </si>
  <si>
    <t>Mela Mai Anggraini</t>
  </si>
  <si>
    <t>Ilfa Melia Rosa</t>
  </si>
  <si>
    <t>Ravika Oktaviani</t>
  </si>
  <si>
    <t>Pekanbaru, 03 April 1998</t>
  </si>
  <si>
    <t>Bandung, 19 November 1998</t>
  </si>
  <si>
    <t>Muara Teweh, 11 November 1998</t>
  </si>
  <si>
    <t>Cilacap, 07 Oktober 1997</t>
  </si>
  <si>
    <t>Jakarta, 04 Oktober 1997</t>
  </si>
  <si>
    <t>Jambi, 20 Mei 1998</t>
  </si>
  <si>
    <t>Dumai, 20 Februari 1999</t>
  </si>
  <si>
    <t>Bekasi, 03 Oktober 1997</t>
  </si>
  <si>
    <t>D3 Management Informatika</t>
  </si>
  <si>
    <t>Rizki Rahmat Hakiki</t>
  </si>
  <si>
    <t>Lebak, 21 Juli 1998</t>
  </si>
  <si>
    <t>Abdul Hafiez Suherman</t>
  </si>
  <si>
    <t>Ukhti Nurfajriati Karimah</t>
  </si>
  <si>
    <t>Bogor 24 Maret 1997</t>
  </si>
  <si>
    <t>Nganjuk, 03 Oktober 1997</t>
  </si>
  <si>
    <t>Jambi, 12 Maret 1999</t>
  </si>
  <si>
    <t>Jakarta, 28 Januari 1998</t>
  </si>
  <si>
    <t>17 Juli 1997</t>
  </si>
  <si>
    <t>Tanggerang, 11 mei 1998</t>
  </si>
  <si>
    <t>Poomsae</t>
  </si>
  <si>
    <t xml:space="preserve">Poomsae </t>
  </si>
  <si>
    <t xml:space="preserve">Kyurogi </t>
  </si>
  <si>
    <t>Kyurogi  U49</t>
  </si>
  <si>
    <t xml:space="preserve">Kyurogi U57 </t>
  </si>
  <si>
    <t>Kyurogi U57</t>
  </si>
  <si>
    <t>Kyurogi U54</t>
  </si>
  <si>
    <t>Kyurogi U58</t>
  </si>
  <si>
    <t>Kyurogi U68</t>
  </si>
  <si>
    <t>Kyurogi U53</t>
  </si>
  <si>
    <t>Kyurogi U49</t>
  </si>
  <si>
    <t>17-18 Maret 2017</t>
  </si>
  <si>
    <t xml:space="preserve">National English Competition (NEON) </t>
  </si>
  <si>
    <t>Universitas Tarumanagara</t>
  </si>
  <si>
    <t>Ahmad Adli</t>
  </si>
  <si>
    <t>Adelya Astari</t>
  </si>
  <si>
    <t>Aulia Mei Azizi</t>
  </si>
  <si>
    <t>Rafi Zulkanzi Yusriandy</t>
  </si>
  <si>
    <t>Santi Al Arif</t>
  </si>
  <si>
    <t>Tanjung Pura, 5 Mei 1997</t>
  </si>
  <si>
    <t>2 Februari 1997</t>
  </si>
  <si>
    <t>Mataram, 29 Mei 1997</t>
  </si>
  <si>
    <t>Madiun, 16 Februari 1997</t>
  </si>
  <si>
    <t>Bandung, 2 Desember 1997</t>
  </si>
  <si>
    <t>20-23 Maret 2017</t>
  </si>
  <si>
    <t>Espriex Business Model Competition Asean 2017</t>
  </si>
  <si>
    <t>Universitas Brawijaya</t>
  </si>
  <si>
    <t>Hardiyanti Ilmi Aulia</t>
  </si>
  <si>
    <t>Winta Pingkan</t>
  </si>
  <si>
    <t>Fadhilah</t>
  </si>
  <si>
    <t>Ekky Wicaksana</t>
  </si>
  <si>
    <t>Jakarta, 4 April 1995</t>
  </si>
  <si>
    <t>Bandung, 30 Mei 1995</t>
  </si>
  <si>
    <t>Bandung, 30 Oktober 1996</t>
  </si>
  <si>
    <t>Jakarta, 15 februari 1998</t>
  </si>
  <si>
    <t>juara 2</t>
  </si>
  <si>
    <t>5 Februari - 5 Maret 2017</t>
  </si>
  <si>
    <t>Lomba Jurnalistik</t>
  </si>
  <si>
    <t>Komunitas Perempuan Inspiratif Indonesia</t>
  </si>
  <si>
    <t>Jurnalistik</t>
  </si>
  <si>
    <t>Rafiqah Khairunnisa</t>
  </si>
  <si>
    <t>S1 International ICT Business</t>
  </si>
  <si>
    <t>Medan, 23 Oktober 1997</t>
  </si>
  <si>
    <t>Winda Aulia</t>
  </si>
  <si>
    <t>Yogyakarta, 24 Oktober 1996</t>
  </si>
  <si>
    <t>Audisi Duta Inspiratif</t>
  </si>
  <si>
    <t>Komunitas Perempuan Inspiratif indonesia</t>
  </si>
  <si>
    <t>Duta Inspiratif Ekonomi</t>
  </si>
  <si>
    <t>Novianti Lestari Saepudin</t>
  </si>
  <si>
    <t>Bandung, 28 September 1996</t>
  </si>
  <si>
    <t>Duta Inspiratif Lingkungan Hidup</t>
  </si>
  <si>
    <t>7 - 8 Februari 2017</t>
  </si>
  <si>
    <t>Ahmad Yani Accounting Comeptition 2017</t>
  </si>
  <si>
    <t>Universitas Jendral Ahmad Yani</t>
  </si>
  <si>
    <t>Accounting Olympiad</t>
  </si>
  <si>
    <t>Partisipasi</t>
  </si>
  <si>
    <t>Ni Putu Desy Cristiana Y</t>
  </si>
  <si>
    <t>Denpasar, 8 Desember 1995</t>
  </si>
  <si>
    <t>Dewa Ayu Putu Rahyuni</t>
  </si>
  <si>
    <t>Kaliakah, 23 Februari 1996</t>
  </si>
  <si>
    <t>Ranny Junia Setiawan</t>
  </si>
  <si>
    <t>Jakarta, 22 Juni 1996</t>
  </si>
  <si>
    <t>Abda'u Khairul Riszki</t>
  </si>
  <si>
    <t>Samarinda, 1 Oktober 1995</t>
  </si>
  <si>
    <t>Aliva Rosani</t>
  </si>
  <si>
    <t>Cirebon, 19 Juni 1996</t>
  </si>
  <si>
    <t>Wulan Oktaviani</t>
  </si>
  <si>
    <t>Bandung, 17 Oktober 1996</t>
  </si>
  <si>
    <t>Nabila Fikri Syafira</t>
  </si>
  <si>
    <t>Cirebon, 31 Mei 1996</t>
  </si>
  <si>
    <t>Anti Azizah Aprilianti</t>
  </si>
  <si>
    <t>Bandung, 30 April 1996</t>
  </si>
  <si>
    <t>Daniella Putri</t>
  </si>
  <si>
    <t>Bandung, 11 Januari 1997</t>
  </si>
  <si>
    <t>26 -27 Februari 2017</t>
  </si>
  <si>
    <t>Accounting Olympiad 2017</t>
  </si>
  <si>
    <t>Universitas Muhammadiyah Yogyakarta</t>
  </si>
  <si>
    <t>1 Maret 2017</t>
  </si>
  <si>
    <t>Call for Paper</t>
  </si>
  <si>
    <t>2 - 4 Maret 2017</t>
  </si>
  <si>
    <t>7-10 Maret 2017</t>
  </si>
  <si>
    <t>International Conference on Industrial Technology and Management (ICITM 2017)</t>
  </si>
  <si>
    <t>Clare College, University of Cambridge</t>
  </si>
  <si>
    <t>Paper Presentation</t>
  </si>
  <si>
    <t>LHOKSEMAUWE, 15-APR-95</t>
  </si>
  <si>
    <t>http://www.icitm.org</t>
  </si>
  <si>
    <t>PADANG JAPANG, 14-MAY-96</t>
  </si>
  <si>
    <t>1-3 April 2017</t>
  </si>
  <si>
    <t>2nd International Conference on Control and Robotics Engineering (ICCRE 2017)</t>
  </si>
  <si>
    <t>Chulalongkorn University, Thailand</t>
  </si>
  <si>
    <t>WATAMPONE, 01-DEC-96</t>
  </si>
  <si>
    <t>http://www.iccre.org</t>
  </si>
  <si>
    <t xml:space="preserve">Syammary Naufal </t>
  </si>
  <si>
    <t>Zsi Zsi Meydwika Andwitri</t>
  </si>
  <si>
    <t>Riesa Krisna Astuti Sakir</t>
  </si>
  <si>
    <t>28 Februari 2017</t>
  </si>
  <si>
    <t>Imagine Cup</t>
  </si>
  <si>
    <t>Microsoft</t>
  </si>
  <si>
    <t>Firda Amini</t>
  </si>
  <si>
    <t>S1 Tekni Informatika</t>
  </si>
  <si>
    <t>14 Januari 2017</t>
  </si>
  <si>
    <t>Sakura Collection Asia Students Award 2016</t>
  </si>
  <si>
    <t>Sakura Collection Japan</t>
  </si>
  <si>
    <t>Tria Jatnika</t>
  </si>
  <si>
    <t>Dhea Elza Khairani</t>
  </si>
  <si>
    <t>Januari 2017</t>
  </si>
  <si>
    <t>ajang Graffitiart Contest Bazarart 2017</t>
  </si>
  <si>
    <t>2Madison Gallery &amp; Art Space - Kemang, Jakarta Selatan</t>
  </si>
  <si>
    <t>Azka Rizqi Fauzan</t>
  </si>
  <si>
    <t>9 finalis</t>
  </si>
  <si>
    <t>ITS - Surabaya</t>
  </si>
  <si>
    <t>Maret 2017</t>
  </si>
  <si>
    <t>Kreacheese Challenge</t>
  </si>
  <si>
    <t>Reacheese Factory</t>
  </si>
  <si>
    <t>Yessi Nur Mulianawati</t>
  </si>
  <si>
    <t>9 - 11 Maret 2017</t>
  </si>
  <si>
    <t>Desain Kendaraan Pedesaan</t>
  </si>
  <si>
    <t>Institut otomotif Indonesia dan kementrian perindustrian RI</t>
  </si>
  <si>
    <t xml:space="preserve">Fajar Ismail </t>
  </si>
  <si>
    <t>Lincah Prabowo</t>
  </si>
  <si>
    <t>Haksatriya Dhaneswara</t>
  </si>
  <si>
    <t>Faris Aziz Rahmawan</t>
  </si>
  <si>
    <t xml:space="preserve">Oktova Mega Putro </t>
  </si>
  <si>
    <t>12 Maret 2017</t>
  </si>
  <si>
    <t>Wedding Make-Up Contest by Inez Cosmetics 2017</t>
  </si>
  <si>
    <t>inez cosmetics dan AMO Jakarta</t>
  </si>
  <si>
    <t>Inka Permatasari</t>
  </si>
  <si>
    <t xml:space="preserve">short movie competition </t>
  </si>
  <si>
    <t>Institut Francai's d'Indonesia</t>
  </si>
  <si>
    <t>Vindy Fatullah Agus</t>
  </si>
  <si>
    <t>Target Santana Jodi</t>
  </si>
  <si>
    <t>Fajrul Falakh NF</t>
  </si>
  <si>
    <t>Ivan Anatoni</t>
  </si>
  <si>
    <t>Raka Samudra Jae</t>
  </si>
  <si>
    <t>Alan Rosandi</t>
  </si>
  <si>
    <t>Hasna Husni Agus</t>
  </si>
  <si>
    <t>Sri Inten Puspitasari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</si>
  <si>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</si>
  <si>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</si>
  <si>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</si>
  <si>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</si>
  <si>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</si>
  <si>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</si>
  <si>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</si>
  <si>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</si>
  <si>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</si>
  <si>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</si>
  <si>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</si>
  <si>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</si>
  <si>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</si>
  <si>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BULAN</t>
  </si>
  <si>
    <t>Best</t>
  </si>
  <si>
    <t>TAHUN 2017</t>
  </si>
  <si>
    <t>TINGKAT KOMPETISI</t>
  </si>
  <si>
    <t>https://drive.google.com/file/d/0B838taKkuAvYdGJQMnh1M0VlS1k/view?usp=sharing</t>
  </si>
  <si>
    <t>https://drive.google.com/file/d/0B838taKkuAvYLW5HZEtXaGR2eDQ/view?usp=sharing</t>
  </si>
  <si>
    <t>https://drive.google.com/file/d/0B838taKkuAvYVjRTbE82eDFWTkE/view?usp=sharing</t>
  </si>
  <si>
    <t>https://drive.google.com/file/d/0B838taKkuAvYbFdFSUZBa29vdDA/view?usp=sharing</t>
  </si>
  <si>
    <t>https://drive.google.com/file/d/0B838taKkuAvYTjZVc1Q1aV93cTQ/view?usp=sharing</t>
  </si>
  <si>
    <t>https://drive.google.com/file/d/0B838taKkuAvYU2pHT1h0QWVKWDQ/view?usp=sharing</t>
  </si>
  <si>
    <t>https://drive.google.com/file/d/0B838taKkuAvYZHRJMFB2LVlORzA/view?usp=sharing</t>
  </si>
  <si>
    <t>https://drive.google.com/file/d/0B838taKkuAvYYnF1ejU1Q212aXc/view?usp=sharing</t>
  </si>
  <si>
    <t>https://drive.google.com/file/d/0B838taKkuAvYX1BMZ2R3dGpDazg/view?usp=sharing</t>
  </si>
  <si>
    <t>https://drive.google.com/file/d/0B838taKkuAvYVHM4VThrQlpYbTQ/view?usp=sharing</t>
  </si>
  <si>
    <t>https://drive.google.com/file/d/0B838taKkuAvYYktlbHJ5VE55cmM/view?usp=sharing</t>
  </si>
  <si>
    <t>https://drive.google.com/file/d/0B838taKkuAvYUXVFTUFFV19jMjQ/view?usp=sharing</t>
  </si>
  <si>
    <t>https://drive.google.com/file/d/0B838taKkuAvYcUhCVDJQLVE1WlE/view?usp=sharing</t>
  </si>
  <si>
    <t>https://drive.google.com/file/d/0B838taKkuAvYYjZzVFpxVzdkc3c/view?usp=sharing</t>
  </si>
  <si>
    <t>https://drive.google.com/file/d/0B838taKkuAvYMG5qd2s1UjROSVk/view?usp=sharing</t>
  </si>
  <si>
    <t>https://drive.google.com/file/d/0B838taKkuAvYUERpN0wxMHdxRms/view?usp=sharing</t>
  </si>
  <si>
    <t>https://drive.google.com/file/d/0B838taKkuAvYLTJBN1NRZVhDRXc/view?usp=sharing</t>
  </si>
  <si>
    <t>https://drive.google.com/file/d/0B838taKkuAvYZ3R4TnpkSDhlUmc/view?usp=sharing</t>
  </si>
  <si>
    <t>https://drive.google.com/file/d/0B838taKkuAvYQ1dEMlp3U3B2bkE/view?usp=sharing</t>
  </si>
  <si>
    <t>https://drive.google.com/file/d/0B838taKkuAvYZFo0SllUdjJTejQ/view?usp=sharing</t>
  </si>
  <si>
    <t>https://drive.google.com/file/d/0B838taKkuAvYN1ZwQ1ZTMWdGOVU/view?usp=sharing</t>
  </si>
  <si>
    <t>https://drive.google.com/file/d/0B838taKkuAvYU1c1czdJdDNVMHc/view?usp=sharing</t>
  </si>
  <si>
    <t>https://drive.google.com/file/d/0B838taKkuAvYTWxLbHp0QW1CckE/view?usp=sharing</t>
  </si>
  <si>
    <t>https://drive.google.com/file/d/0B838taKkuAvYYWllR01CcEtkNDg/view?usp=sharing</t>
  </si>
  <si>
    <t>https://drive.google.com/file/d/0B838taKkuAvYMVFmRTNiOTkxNlU/view?usp=sharing</t>
  </si>
  <si>
    <t>https://drive.google.com/file/d/0B838taKkuAvYeXhQcFRLOTRab1U/view?usp=sharing</t>
  </si>
  <si>
    <t>https://drive.google.com/file/d/0B838taKkuAvYQ2plWVBsaEFKSG8/view?usp=sharing</t>
  </si>
  <si>
    <t>https://drive.google.com/file/d/0B838taKkuAvYU0c1Z3hjU1JMbk0/view?usp=sharing</t>
  </si>
  <si>
    <t>https://drive.google.com/file/d/0B838taKkuAvYTVpnLXVxZFNHejg/view?usp=sharing</t>
  </si>
  <si>
    <t>https://drive.google.com/file/d/0B838taKkuAvYRU5Mb0RGeG5TRlU/view?usp=sharing</t>
  </si>
  <si>
    <t>https://drive.google.com/file/d/0B838taKkuAvYNFJiNVU5VHZGUGM/view?usp=sharing</t>
  </si>
  <si>
    <t>https://drive.google.com/file/d/0B838taKkuAvYenNBUDJzcm5iTVk/view?usp=sharing</t>
  </si>
  <si>
    <t>https://drive.google.com/file/d/0B838taKkuAvYVjU3ZnBFOVlMczA/view?usp=sharing</t>
  </si>
  <si>
    <t>https://drive.google.com/file/d/0B838taKkuAvYSlhEejhnY2dZQ2s/view?usp=sharing</t>
  </si>
  <si>
    <t>https://drive.google.com/file/d/0B838taKkuAvYM1NMZDVQSy1tRFU/view?usp=sharing</t>
  </si>
  <si>
    <t>Darmajaya National Futsal Tournament 2017 ( DNFT )</t>
  </si>
  <si>
    <t>UKM BO-PSDJ IBI Darmajaya</t>
  </si>
  <si>
    <t>27 Maret - 1 April 2017</t>
  </si>
  <si>
    <t>Dito Noor Fauzi</t>
  </si>
  <si>
    <t>Akbar Fazrul Rachman</t>
  </si>
  <si>
    <t xml:space="preserve">Reyfaldi Wahyu Pradana </t>
  </si>
  <si>
    <t>Irfan Rachmawan</t>
  </si>
  <si>
    <t>Kanji Contest Japanzuki Show 12 HIMABAJA UPI</t>
  </si>
  <si>
    <t>8 April 2017</t>
  </si>
  <si>
    <t>HIMABAJA UPI</t>
  </si>
  <si>
    <t>Hanif Anam Maulana</t>
  </si>
  <si>
    <t>Muhammad Sulthon Hernanda</t>
  </si>
  <si>
    <t>Rembang, 24 Oktober 1998</t>
  </si>
  <si>
    <t>Semarang, 1 Juli 1998</t>
  </si>
  <si>
    <t>http://japanzukishow.weebly.com/</t>
  </si>
  <si>
    <t>Kanji Contest</t>
  </si>
  <si>
    <t>Shuuji Contest Japanzuki Show 12 HIMABAJA UPI</t>
  </si>
  <si>
    <t>Puspita Aribah Luthfiyyah</t>
  </si>
  <si>
    <t>Ilham Arun Faisal</t>
  </si>
  <si>
    <t>Irsyad Alfalihin</t>
  </si>
  <si>
    <t>Jakarta, 26 Agustus 1998</t>
  </si>
  <si>
    <t>Semarang, 30 Juli 1996</t>
  </si>
  <si>
    <t>Jakarta, 8 juli 1997</t>
  </si>
  <si>
    <t xml:space="preserve">S1 Sistem Komputer </t>
  </si>
  <si>
    <t>Speech Contest Japanzuki Show 12 HIMABAJA UPI</t>
  </si>
  <si>
    <t>Speech Contest</t>
  </si>
  <si>
    <t>Shuuji Contest</t>
  </si>
  <si>
    <t>Diva Nusantara Hanggareza</t>
  </si>
  <si>
    <t>Sukabumi, 12 December 1998</t>
  </si>
  <si>
    <t>Futsal</t>
  </si>
  <si>
    <t xml:space="preserve">Debate </t>
  </si>
  <si>
    <t>APTIKOMFest</t>
  </si>
  <si>
    <t>Asosisasi Pendidikan Tinggi Informatika dan Komputer (APTIKOM)</t>
  </si>
  <si>
    <t>Idea Preneur Digital Startup</t>
  </si>
  <si>
    <t>http://jabar.aptikomfest.web.id/</t>
  </si>
  <si>
    <t>Aulia Kurnia Andana Warih</t>
  </si>
  <si>
    <t>Kurnia Kusumandari</t>
  </si>
  <si>
    <t>Iskandar Suhaimi</t>
  </si>
  <si>
    <t xml:space="preserve">Sengkang, 28 Agustus 1996 </t>
  </si>
  <si>
    <t>Mataram, 15 Juni 1995</t>
  </si>
  <si>
    <t>Blitar, 3 Juni 1993</t>
  </si>
  <si>
    <t>Pekanbaru, 2 November 1994</t>
  </si>
  <si>
    <t>10 April 2017</t>
  </si>
  <si>
    <t xml:space="preserve">S1 Sistem Informasi </t>
  </si>
  <si>
    <t>Cartens Wall Climbing Competition XII</t>
  </si>
  <si>
    <t>7 – 10 April 2017</t>
  </si>
  <si>
    <t>https://unisnu.ac.id/id/event/cartens-wall-climbing-competition-cwcc-ke-xii/</t>
  </si>
  <si>
    <t xml:space="preserve">Iqbal Kamal Fasya </t>
  </si>
  <si>
    <t>Muhammad umar</t>
  </si>
  <si>
    <t>Bandung, 30 juni 1998</t>
  </si>
  <si>
    <t>Purworejo,14 desember 1996</t>
  </si>
  <si>
    <t>S1 Seni Rupa</t>
  </si>
  <si>
    <t>Lead Mapala Putra</t>
  </si>
  <si>
    <t xml:space="preserve">Management Fair 2017 </t>
  </si>
  <si>
    <t>11-14 April 2017</t>
  </si>
  <si>
    <t>instagram@managementfair</t>
  </si>
  <si>
    <t>Debat</t>
  </si>
  <si>
    <t>Ghina Fakhiroh .Z</t>
  </si>
  <si>
    <t>Annisa Galuh Wulandari</t>
  </si>
  <si>
    <t>Arif Rachman</t>
  </si>
  <si>
    <t>Makassar, 5 Mei 1996</t>
  </si>
  <si>
    <t>Medan ,17 Januari 1997</t>
  </si>
  <si>
    <t>Hakim 15 Oktober 1995</t>
  </si>
  <si>
    <t>D3 Manajemen Pemasaran</t>
  </si>
  <si>
    <t>9-11 April 2017</t>
  </si>
  <si>
    <t>ALSA E-COMP</t>
  </si>
  <si>
    <t>ALSA UI</t>
  </si>
  <si>
    <t>Muhamad Syukri</t>
  </si>
  <si>
    <t>13 Agustus 1996</t>
  </si>
  <si>
    <t>https://www.alsa-ecomp.com/</t>
  </si>
  <si>
    <t>Juara 9</t>
  </si>
  <si>
    <t xml:space="preserve"> Vocomfest (Vocational Computer Festival)</t>
  </si>
  <si>
    <t>16 April 2017</t>
  </si>
  <si>
    <t xml:space="preserve"> Himpunan Mahasiswa Ilmu Komputer dan Sistem Informasi SV UGM</t>
  </si>
  <si>
    <t>Mobile Apps Development Competition (MADC)</t>
  </si>
  <si>
    <t>Favorite app</t>
  </si>
  <si>
    <t xml:space="preserve">Aulia Kurnia Andana Warih </t>
  </si>
  <si>
    <t xml:space="preserve"> S1 Sistem Informasi </t>
  </si>
  <si>
    <t xml:space="preserve">Mataram, 15 Juni 1995 </t>
  </si>
  <si>
    <t>www.vocomfest.com</t>
  </si>
  <si>
    <t xml:space="preserve">Indonesia Islamic Business Plan Competition (IIBPC) </t>
  </si>
  <si>
    <t>15-16 April 2017</t>
  </si>
  <si>
    <t>UKKI PENS</t>
  </si>
  <si>
    <t>Business Plan Competition</t>
  </si>
  <si>
    <t xml:space="preserve">http://ukki.pens.ac.id/imf/ </t>
  </si>
  <si>
    <t>The 2nd National Business Plan Competition</t>
  </si>
  <si>
    <t>14 April 2017</t>
  </si>
  <si>
    <t>Himpunan Mahasiswa Managemen Universitas Muhamadiyah Yogyakarta</t>
  </si>
  <si>
    <t>www.mgfestivalumy.com</t>
  </si>
  <si>
    <t>Citra Septi Brilliane</t>
  </si>
  <si>
    <t>Nikmah Novitasari</t>
  </si>
  <si>
    <t>Muhammad Januar Rasyid</t>
  </si>
  <si>
    <t>Garut, 26 desember 1996</t>
  </si>
  <si>
    <t>Wonogiri, 14 November 1995</t>
  </si>
  <si>
    <t>Bandung, 8 Januari 1997</t>
  </si>
  <si>
    <t>Annual Saeed National Competition (ASNC)</t>
  </si>
  <si>
    <t>UKM NIPPON BUNKA-BU</t>
  </si>
  <si>
    <t>UKM TEATER TITIK</t>
  </si>
  <si>
    <t>INDIVIDU</t>
  </si>
  <si>
    <t>UKM KARATE</t>
  </si>
  <si>
    <t>UKM TAEKWONDO</t>
  </si>
  <si>
    <t>UKM KMPA</t>
  </si>
  <si>
    <t>14-16 April 2017</t>
  </si>
  <si>
    <t>Universitas Islam Negeri Sunan Gunung Jati Bandung</t>
  </si>
  <si>
    <t>Mely Agatha Tampubolon</t>
  </si>
  <si>
    <t>Kusumastuti Cahya Ningrum</t>
  </si>
  <si>
    <t>I Gusti Ngurah Rama Iswara</t>
  </si>
  <si>
    <t>Batam, 22 Oktober 1997</t>
  </si>
  <si>
    <t>Karanganyar, 2 Februari 1999</t>
  </si>
  <si>
    <t>Sidrap, 10 Agustus 1998</t>
  </si>
  <si>
    <t>saeed-uinbandung.blogspot.co.id</t>
  </si>
  <si>
    <t>UKM SES</t>
  </si>
  <si>
    <t>Siliwangi Chess Competition 2017</t>
  </si>
  <si>
    <t>23 – 24 April 2017</t>
  </si>
  <si>
    <t>Percama UPI</t>
  </si>
  <si>
    <t>Catur Beregu</t>
  </si>
  <si>
    <t>Aloisius Genza P R</t>
  </si>
  <si>
    <t>Muhaamad Reza Imaduddin</t>
  </si>
  <si>
    <t>Alfian</t>
  </si>
  <si>
    <t>Khoirul Umam Wiyantirta</t>
  </si>
  <si>
    <t>Eksa Adityo Prabowo</t>
  </si>
  <si>
    <t>Yasser Auliya Pulungan</t>
  </si>
  <si>
    <t>S1 Tehnik Elektro</t>
  </si>
  <si>
    <t>S1 Tehnik Industri</t>
  </si>
  <si>
    <t>S1 Tehnik Telekomunikasi</t>
  </si>
  <si>
    <t>Samarinda, 10 Juni 1998</t>
  </si>
  <si>
    <t>Bandung, 5 Juni 1998</t>
  </si>
  <si>
    <t>Manado, 1 Maret 1996</t>
  </si>
  <si>
    <t>Jakarta, 28 Desember 1996</t>
  </si>
  <si>
    <t>Jakarta, 10 Maret 1997</t>
  </si>
  <si>
    <t>Tenggarong, 22 Mei 1997</t>
  </si>
  <si>
    <t>http://www.chess-results.com/tnr277394.aspx?lan=26&amp;art=20&amp;wi=821&amp;snr=13</t>
  </si>
  <si>
    <t>Juara 7</t>
  </si>
  <si>
    <t>UKM CATUR</t>
  </si>
  <si>
    <t>8th Brawijaya Choir Festival</t>
  </si>
  <si>
    <t>5-9 April 2017</t>
  </si>
  <si>
    <t>Unit Kegiatan Paduan Suara Universitas Brawijaya</t>
  </si>
  <si>
    <t>Musica Religiosa
Folklore</t>
  </si>
  <si>
    <t>Aldi Nur Afwuam</t>
  </si>
  <si>
    <t>Meyiska Maureen</t>
  </si>
  <si>
    <t>Cyndi Putri Sitorus</t>
  </si>
  <si>
    <t>Arini Dwi Febriani</t>
  </si>
  <si>
    <t>Dwi Anggelina</t>
  </si>
  <si>
    <t>Luisa Putri Amanda Charitas</t>
  </si>
  <si>
    <t>Muhammad Alfin Yudhistira</t>
  </si>
  <si>
    <t>Hariyanto</t>
  </si>
  <si>
    <t>Jessica Giovanna Tapiheru</t>
  </si>
  <si>
    <t>Widyan Akbar</t>
  </si>
  <si>
    <t>Vega Aqmarina P</t>
  </si>
  <si>
    <t>Bachtiar Wardana A</t>
  </si>
  <si>
    <t>Deny Faedhurrahman</t>
  </si>
  <si>
    <t>Fairly Apriani</t>
  </si>
  <si>
    <t>Gracia Aloinaita Ginting</t>
  </si>
  <si>
    <t>Asprilia Johan Tandepadang</t>
  </si>
  <si>
    <t>Yoshua Silitonga</t>
  </si>
  <si>
    <t>Wahyu Kurnia Prihastanto</t>
  </si>
  <si>
    <t>Justina Ardina Yovita Parhusip</t>
  </si>
  <si>
    <t>Andhika Brosnan</t>
  </si>
  <si>
    <t>Rayhan Jamal</t>
  </si>
  <si>
    <t>Gita Rosiana</t>
  </si>
  <si>
    <t>Reynaldi Cristian</t>
  </si>
  <si>
    <t>Retno Barunawati Ayu</t>
  </si>
  <si>
    <t>Erika Karolina Barus</t>
  </si>
  <si>
    <t>Masruri Ramadhaniyah</t>
  </si>
  <si>
    <t>Evelyn Septia Isradella</t>
  </si>
  <si>
    <t>Zafirah Ayuni</t>
  </si>
  <si>
    <t>Afritha Laura Priscilia Saragih</t>
  </si>
  <si>
    <t>Ryan Kurnia</t>
  </si>
  <si>
    <t>Annisa Novia Sari</t>
  </si>
  <si>
    <t>Nur Falah Sofiattul Janah</t>
  </si>
  <si>
    <t>Aulia Indana Zulfa</t>
  </si>
  <si>
    <t>Nabila Syahvalensi</t>
  </si>
  <si>
    <t>Adhitya Insan Nurizky</t>
  </si>
  <si>
    <t>Fairuz Kevin Rajendra R</t>
  </si>
  <si>
    <t>Indriyana Naomi Clarita Sinaga</t>
  </si>
  <si>
    <t>Fajri Tsani Yustisiawandana</t>
  </si>
  <si>
    <t>Falindio Muhammad R</t>
  </si>
  <si>
    <t>Sheren Marina Lawalata</t>
  </si>
  <si>
    <t>Erwin Lapian</t>
  </si>
  <si>
    <t>S1 Informatika</t>
  </si>
  <si>
    <t>S1 Seni Rupa Intermedia</t>
  </si>
  <si>
    <t>S1 Kriya Textil &amp; Mode</t>
  </si>
  <si>
    <t>S1 Komputerisasi Akuntansi</t>
  </si>
  <si>
    <t>S1 Manajemen Pemasaran</t>
  </si>
  <si>
    <t>S1 Ilmu Komunkasi</t>
  </si>
  <si>
    <t>UKM PADUAN SUARA</t>
  </si>
  <si>
    <t xml:space="preserve"> 1st Asean Mate Rov 2017</t>
  </si>
  <si>
    <t xml:space="preserve">15 April – 16 April  2017 </t>
  </si>
  <si>
    <t>Marine Advanced Technology Education (MATE) dan Sekolah Robot Indonesia</t>
  </si>
  <si>
    <t>Dzikri Hasbialloh</t>
  </si>
  <si>
    <t>Muhammad Muchlis kurnia</t>
  </si>
  <si>
    <t>Luthfi Anota Sirpa</t>
  </si>
  <si>
    <t>Icha Inggrid Lestari</t>
  </si>
  <si>
    <t>Amalia Tamarizka Sihombinh</t>
  </si>
  <si>
    <t>Brebes, 30 januari 1998</t>
  </si>
  <si>
    <t>Bekasi, 30 Juni 1998</t>
  </si>
  <si>
    <t>Pasuruan, 22 Mei 1998</t>
  </si>
  <si>
    <t>Sirukam padang , 26 Juni 1998</t>
  </si>
  <si>
    <t>Medan, 22 Mei 1998</t>
  </si>
  <si>
    <t>Medan, 14 juni 1998</t>
  </si>
  <si>
    <t xml:space="preserve">Management Inovation Idea (MIDEA) 2017 </t>
  </si>
  <si>
    <t xml:space="preserve">26 April 2017 </t>
  </si>
  <si>
    <t>HIMA Manajemen Universitas Andalas</t>
  </si>
  <si>
    <t>http://rovcontest.id/ dan https://www.marinetech.org/</t>
  </si>
  <si>
    <t>Pekan Raya Perpajakan Nasional 2017</t>
  </si>
  <si>
    <t xml:space="preserve">31 Maret – 2 April 2017 </t>
  </si>
  <si>
    <t>Politeknik Keuangan Negara STAN</t>
  </si>
  <si>
    <t>Mukti Bawono W</t>
  </si>
  <si>
    <t>Ade Multi Davista Sari</t>
  </si>
  <si>
    <t>Ridho Rahatesa</t>
  </si>
  <si>
    <t>Bekasi, 17 Januari 1997</t>
  </si>
  <si>
    <t>Sragen, 26 November 1996</t>
  </si>
  <si>
    <t>Dumai, 14 September 1998</t>
  </si>
  <si>
    <t xml:space="preserve">http://www.hmjmunand.com/2017/03/hallo-generasi-muda-berjiwa-usaha.html </t>
  </si>
  <si>
    <t>puspapknstan.org</t>
  </si>
  <si>
    <t>UKM SEARCH</t>
  </si>
  <si>
    <t>UKM VOLI</t>
  </si>
  <si>
    <t>UKM RIVERSIDE</t>
  </si>
  <si>
    <t>UKM FORUM FILM</t>
  </si>
  <si>
    <t>Mapala Cartens, UNISNU Jepara</t>
  </si>
  <si>
    <t>Universitas IBI darmajaya Lampung</t>
  </si>
  <si>
    <t>Management Fair 2017</t>
  </si>
  <si>
    <t>12 – 15 April 2017</t>
  </si>
  <si>
    <t>Mohammad Rynaldy Faisal AK</t>
  </si>
  <si>
    <t>Gina Azhar Fairuz</t>
  </si>
  <si>
    <t>Semarang, 20-06-1996</t>
  </si>
  <si>
    <t xml:space="preserve">Majalengka, 19-06-1996 </t>
  </si>
  <si>
    <t>Padang Panjang, 07-04-1995</t>
  </si>
  <si>
    <t>S1 TeknikIndustri</t>
  </si>
  <si>
    <t xml:space="preserve">Instagram@managementfair_dj &amp; @hima.ma.dj </t>
  </si>
  <si>
    <t>Proposal Business</t>
  </si>
  <si>
    <t>Ilution Ideapreneur Unique Solution Championship 2017</t>
  </si>
  <si>
    <t>21-22 April 2017</t>
  </si>
  <si>
    <t>CV. Kreasi Nusantara</t>
  </si>
  <si>
    <t>Dimas Dwi Cahya</t>
  </si>
  <si>
    <t>Helmi Anugrah Ilahi</t>
  </si>
  <si>
    <t>Mukti Bawono</t>
  </si>
  <si>
    <t>Dian Puteri Ramadhani</t>
  </si>
  <si>
    <t>Bandung, 12-06-1996</t>
  </si>
  <si>
    <t>Bekasi, 17-01-1997</t>
  </si>
  <si>
    <t>Medan, 28-01-1997</t>
  </si>
  <si>
    <t>http://ilutionship2017.blogspot.co.id/</t>
  </si>
  <si>
    <t>Call For Paper 2017 “Green Management To Improve Economic Competitiveness”</t>
  </si>
  <si>
    <t xml:space="preserve">28 – 29 April 2017 </t>
  </si>
  <si>
    <t>Universitas Kristen Maranatha</t>
  </si>
  <si>
    <t>mebc.maranatha.edu/?page_id=42</t>
  </si>
  <si>
    <t xml:space="preserve">Apriana Dewi Kusnawati </t>
  </si>
  <si>
    <t>Ilham Ramadan Pandu Setia Negara</t>
  </si>
  <si>
    <t>Nur Aini Ajeng Juliawati</t>
  </si>
  <si>
    <t xml:space="preserve">FTE </t>
  </si>
  <si>
    <t xml:space="preserve">Bekasi, 17 Januari 1997 </t>
  </si>
  <si>
    <t>Karanganyar, 18 Juli 1997</t>
  </si>
  <si>
    <t xml:space="preserve">Cosplay Duo (Hime to Ouji) NNM X </t>
  </si>
  <si>
    <t>30 April 2017</t>
  </si>
  <si>
    <t>UKM Nippon Bunka-Bu Telkom University</t>
  </si>
  <si>
    <t>Cosplay Duo</t>
  </si>
  <si>
    <t>Sindy Sinthia Dewi</t>
  </si>
  <si>
    <t>Muhammad Fauzi Juniar Guntura</t>
  </si>
  <si>
    <t>16-06-97</t>
  </si>
  <si>
    <t xml:space="preserve">Wondetion 2017 </t>
  </si>
  <si>
    <t xml:space="preserve">25 – 27 April 2017 </t>
  </si>
  <si>
    <t xml:space="preserve">Universitas Widyatama </t>
  </si>
  <si>
    <t xml:space="preserve">Ghina Fakhiroh Z </t>
  </si>
  <si>
    <t xml:space="preserve">Annisa Galuh Wulandari </t>
  </si>
  <si>
    <t xml:space="preserve">Abraham Agus Stefanus Simanjuntak </t>
  </si>
  <si>
    <t xml:space="preserve">Widya Ayu Agustania </t>
  </si>
  <si>
    <t xml:space="preserve">Annisa Safitri </t>
  </si>
  <si>
    <t xml:space="preserve">Enadevita Fitriyani </t>
  </si>
  <si>
    <t xml:space="preserve">I Gusti Ngurah Rama Iswara </t>
  </si>
  <si>
    <t xml:space="preserve">Reynaldo Dwi Franata </t>
  </si>
  <si>
    <t xml:space="preserve">FIT </t>
  </si>
  <si>
    <t xml:space="preserve">FRI </t>
  </si>
  <si>
    <t xml:space="preserve">FKB </t>
  </si>
  <si>
    <t xml:space="preserve">D3 Manjemen Pemasaran </t>
  </si>
  <si>
    <t xml:space="preserve">D3 Manajemen Pemasaran </t>
  </si>
  <si>
    <t xml:space="preserve">Makasar, 05 Mei 1996 </t>
  </si>
  <si>
    <t xml:space="preserve">Medan, 17 Januari 1997 </t>
  </si>
  <si>
    <t xml:space="preserve">Bandung, 31 Agustus 1997 </t>
  </si>
  <si>
    <t xml:space="preserve">Mataram, 26 Agustus 1998 </t>
  </si>
  <si>
    <t xml:space="preserve">Medan, 5 Februari 1998 </t>
  </si>
  <si>
    <t>Wamena, 18 Januari 1999</t>
  </si>
  <si>
    <t xml:space="preserve">Sidrap, 10 Agustus 1998 </t>
  </si>
  <si>
    <t xml:space="preserve">Tanjung Enim, 1 November 1996 </t>
  </si>
  <si>
    <t xml:space="preserve">http://www.widyatama.ac.id/business-management-week-2017-we-dare-to-speak-up-and-lets-be-the-part-of-our-global-economic-development/ </t>
  </si>
  <si>
    <t>Debat Ekonomi</t>
  </si>
  <si>
    <t>Game Development FTIF Festival 2017</t>
  </si>
  <si>
    <t>22 - 23 April 2017</t>
  </si>
  <si>
    <t>FTIF ITS</t>
  </si>
  <si>
    <t>https://ftiffestival.com/</t>
  </si>
  <si>
    <t>Adikara Maulana Jusuf</t>
  </si>
  <si>
    <t>Akbar Rahman Rizaldi</t>
  </si>
  <si>
    <t>Parahyangan Sport Combat 2017</t>
  </si>
  <si>
    <t xml:space="preserve">20 - 25 April 2017 </t>
  </si>
  <si>
    <t>Universitas Parahyangan Bandung</t>
  </si>
  <si>
    <t>Juara 8</t>
  </si>
  <si>
    <t>Bogor, 2 Juni 1996</t>
  </si>
  <si>
    <t>Karawang, 15 Februari 1997</t>
  </si>
  <si>
    <t>Sukabumi, 21 Agustus 1996</t>
  </si>
  <si>
    <t>Afildo Kurnia Ilahi</t>
  </si>
  <si>
    <t>Christian Giovani Simbolon</t>
  </si>
  <si>
    <t>Fadillah</t>
  </si>
  <si>
    <t xml:space="preserve"> Rizky Genta Ramadhan</t>
  </si>
  <si>
    <t>Awandha Pratama</t>
  </si>
  <si>
    <t>Muhammad  Nurjaman Ansori</t>
  </si>
  <si>
    <t>S1 ICT Business</t>
  </si>
  <si>
    <t>Futsal TIM RED</t>
  </si>
  <si>
    <t>Kamal Aditama</t>
  </si>
  <si>
    <t>Ardi Hendrawan</t>
  </si>
  <si>
    <t>Andri Yudhitira</t>
  </si>
  <si>
    <t>Yoga Anggoro</t>
  </si>
  <si>
    <t>Bondan Anggono</t>
  </si>
  <si>
    <t>Revy Defriansyah</t>
  </si>
  <si>
    <t>Reyfaldi Wahyu Pradana</t>
  </si>
  <si>
    <t>Subhaan Bekti Wahyu</t>
  </si>
  <si>
    <t>Khalif Abdul Aziz</t>
  </si>
  <si>
    <t>Futsal TIM YELLOW</t>
  </si>
  <si>
    <t>Ganesha Basketball Competition 2017</t>
  </si>
  <si>
    <t>2 – 9 April 2017</t>
  </si>
  <si>
    <t>Unit Basket Ganesha (UBG)</t>
  </si>
  <si>
    <t>Andreas Dwijayanto</t>
  </si>
  <si>
    <t>Bahaduri Azka Z.</t>
  </si>
  <si>
    <t>Brandon</t>
  </si>
  <si>
    <t>Kevin Andreas</t>
  </si>
  <si>
    <t>Chalifah Al Fathsya</t>
  </si>
  <si>
    <t>Fisyaiful Amir</t>
  </si>
  <si>
    <t>Fitra Ilham</t>
  </si>
  <si>
    <t>M. Widayaka Adi P</t>
  </si>
  <si>
    <t>Pandu Wiguna</t>
  </si>
  <si>
    <t>Resha Renaldy</t>
  </si>
  <si>
    <t>Rizki Akbar Maulana</t>
  </si>
  <si>
    <t>Sulthan Muhammad F.</t>
  </si>
  <si>
    <t>Yudhistira Afianto P.</t>
  </si>
  <si>
    <t>Yusuf Mabrur</t>
  </si>
  <si>
    <t>Urutan ke-4</t>
  </si>
  <si>
    <t>UKM BASKET</t>
  </si>
  <si>
    <t>Ayu Putri Intan</t>
  </si>
  <si>
    <t>Diska Yunita S.</t>
  </si>
  <si>
    <t>Firrisa Tsamara M.</t>
  </si>
  <si>
    <t>Hanifa Ajeng S.</t>
  </si>
  <si>
    <t>Insania Mardhatillah</t>
  </si>
  <si>
    <t>Kania Gustika P.</t>
  </si>
  <si>
    <t>Linda Ayumna Puspitasari</t>
  </si>
  <si>
    <t>Nur Raeny Monika P.</t>
  </si>
  <si>
    <t>San Teresia Penglipurati</t>
  </si>
  <si>
    <t>Shelasih Winalisa</t>
  </si>
  <si>
    <t>Syifa Dewi Nuraeni</t>
  </si>
  <si>
    <t>Sylvia</t>
  </si>
  <si>
    <t>Vivi Puteri Asokawati</t>
  </si>
  <si>
    <t>Basket Putra</t>
  </si>
  <si>
    <t>Basket Putri</t>
  </si>
  <si>
    <t>S1 Kriya Tekstil &amp; Mode</t>
  </si>
  <si>
    <t>Art and Sport Competition for Psychology Students</t>
  </si>
  <si>
    <t>27 April 2017</t>
  </si>
  <si>
    <t>BEMF Universitas Gunadarma</t>
  </si>
  <si>
    <t>dance</t>
  </si>
  <si>
    <t>Ayudhia Nadella Mukhni</t>
  </si>
  <si>
    <t>Neysa Aulia Rahma</t>
  </si>
  <si>
    <t>Sarah Jamilah Dzakiyyah</t>
  </si>
  <si>
    <t>Riska Chairunisa</t>
  </si>
  <si>
    <t>Vina Zaynah Kholilullah</t>
  </si>
  <si>
    <t xml:space="preserve">Elsa Laksmi Laksita </t>
  </si>
  <si>
    <t>Eliffa Ashira</t>
  </si>
  <si>
    <t>Nyimas Adella Gustina</t>
  </si>
  <si>
    <t>Nabila Dwi Lestari</t>
  </si>
  <si>
    <t>Saskya Isnaeni Ahdiyawati</t>
  </si>
  <si>
    <t>Islamiaty Ruhlfie Puteri</t>
  </si>
  <si>
    <t>Safaina Cahyani Putri</t>
  </si>
  <si>
    <t>Naura Alfiyya Ramadhanti</t>
  </si>
  <si>
    <t>Mega Putri Ariyanti</t>
  </si>
  <si>
    <t>Ratih Dwi Lestari</t>
  </si>
  <si>
    <t>S1 MBTI 2016</t>
  </si>
  <si>
    <t>S1 Desain Interior 2016</t>
  </si>
  <si>
    <t>S1 Ilmu Komunikasi 2016</t>
  </si>
  <si>
    <t>S1 Teknik Informatika 2016</t>
  </si>
  <si>
    <t>S1 Ilmu Komputasi 2016</t>
  </si>
  <si>
    <t>D3 Manajemen Pemasaran 2015</t>
  </si>
  <si>
    <t>S1 Teknik Telekomunikasi 2016</t>
  </si>
  <si>
    <t>S1 Teknik Industri 2016</t>
  </si>
  <si>
    <t>S1 Administrasi Bisnis 2016</t>
  </si>
  <si>
    <t>S1 Desain Konukasi Visual 2016</t>
  </si>
  <si>
    <t>twitter.com/AscopsUG</t>
  </si>
  <si>
    <t>Industrial Engineering on Action (IDEA) 2017</t>
  </si>
  <si>
    <t>25-28 April 2017</t>
  </si>
  <si>
    <t>Teknik Industri, Universitas Andalas</t>
  </si>
  <si>
    <t>indfest.ft.unand.ac.id</t>
  </si>
  <si>
    <t xml:space="preserve">Juara 4 </t>
  </si>
  <si>
    <t>Insan Adiguna</t>
  </si>
  <si>
    <t>Metha Nindya</t>
  </si>
  <si>
    <t>Nadia Aurora</t>
  </si>
  <si>
    <t>Muhamad Rafif A</t>
  </si>
  <si>
    <t>Sami Akhmad F</t>
  </si>
  <si>
    <t>Nabilah Muyassar</t>
  </si>
  <si>
    <t>Made Shanti S</t>
  </si>
  <si>
    <t>Syaltout Ridla B</t>
  </si>
  <si>
    <t>Nadiah Mumtaz D</t>
  </si>
  <si>
    <t>Fariz Nurrahman</t>
  </si>
  <si>
    <t>Septi Kurniawan</t>
  </si>
  <si>
    <t>Widyatama Technology Event (World health day with Engineer)</t>
  </si>
  <si>
    <t>23 April 2017</t>
  </si>
  <si>
    <t>Senat Fakultas Teknik Widyatama</t>
  </si>
  <si>
    <t>Aplikasi Mobile</t>
  </si>
  <si>
    <t>Fitri Fauziyah</t>
  </si>
  <si>
    <t>Fadli Anugrah Emas</t>
  </si>
  <si>
    <t>Kevin Dion</t>
  </si>
  <si>
    <t>Bandung, 15 Maret 1995</t>
  </si>
  <si>
    <t>Mojokerto, 5 Agustus 1995</t>
  </si>
  <si>
    <t>Padang, 7 Agustus 1995</t>
  </si>
  <si>
    <t>http://www.widyatama.ac.id/widyatama-technology-event/</t>
  </si>
  <si>
    <t>ORMAWA / 
INDIVIDU</t>
  </si>
  <si>
    <t>Bandung,17 Agustus 1996</t>
  </si>
  <si>
    <t>Madiun,5 Mei 1995</t>
  </si>
  <si>
    <t>Pontianak,09 Desember 1998</t>
  </si>
  <si>
    <t>Jakarta,21 Juni 1997</t>
  </si>
  <si>
    <t>Bandung,09 Juli 1998</t>
  </si>
  <si>
    <t>Balai satu,26 Juni 1996</t>
  </si>
  <si>
    <t>Pasir,08 Maret 1995</t>
  </si>
  <si>
    <t>Tasikmalaya,20 Februari 1998</t>
  </si>
  <si>
    <t>Duri,06 Oktober 1995</t>
  </si>
  <si>
    <t>Jakarta,06 Maret 1995</t>
  </si>
  <si>
    <t>Bandung,02 Mei 1998</t>
  </si>
  <si>
    <t>Bandung,05 Agustus 1998</t>
  </si>
  <si>
    <t>Jakarta,08 Juni 1995</t>
  </si>
  <si>
    <t>Jakarta,06 Juli 1996</t>
  </si>
  <si>
    <t>http://sports.okezone.com/read/2017/04/09/36/1662826/ganesha-basketball-competition-jadi-ajang-mnc-play-dekati-generasi-muda</t>
  </si>
  <si>
    <t xml:space="preserve"> http://instagram.com/gbc.2017</t>
  </si>
  <si>
    <t>Kebumen, 20 Agustus 1997</t>
  </si>
  <si>
    <t>Jember, 12Juni 1995</t>
  </si>
  <si>
    <t>Sidoarjao,12-12-97</t>
  </si>
  <si>
    <t>Bandung,29 Mei 1998</t>
  </si>
  <si>
    <t>Payakumbuh,6 April 1996</t>
  </si>
  <si>
    <t>Bandung,6 April 1995</t>
  </si>
  <si>
    <t>Cilacap,10 Juni 1997</t>
  </si>
  <si>
    <t>Aceh,25 September 1998</t>
  </si>
  <si>
    <t>Bandung,31 Maret 1995</t>
  </si>
  <si>
    <t>Duri,07 Juli 1997</t>
  </si>
  <si>
    <t>Bandung,28 Desember 1995</t>
  </si>
  <si>
    <t>Klaten,25 Agustus 1996</t>
  </si>
  <si>
    <t>Cirebon,01 November 1996</t>
  </si>
  <si>
    <t>05-06 Mei 2017</t>
  </si>
  <si>
    <t>Unit Kegiatan Mahasiswa Rekayasa Teknologi Universitas Negeri Yogyakarta</t>
  </si>
  <si>
    <t xml:space="preserve"> http://unity.restek-uny.org/</t>
  </si>
  <si>
    <t>Mahardika Nila Kandi</t>
  </si>
  <si>
    <t xml:space="preserve">Fachrul Hijriah Usman </t>
  </si>
  <si>
    <t>Semarang, 26 November 1997</t>
  </si>
  <si>
    <t>Ujung Pandang, 18 Mei 1996</t>
  </si>
  <si>
    <t>Kejuaraan Daerah Merpati Putih se-Jawa Barat</t>
  </si>
  <si>
    <t>28-30 April 2017</t>
  </si>
  <si>
    <t>Cabang Pusdiklatpassus Batujajar</t>
  </si>
  <si>
    <t>Beladiri</t>
  </si>
  <si>
    <t>A.A.Putu Bunga Surya Devi</t>
  </si>
  <si>
    <t>Dharmajati Hamzah</t>
  </si>
  <si>
    <t>Nahla Dewi Sartika</t>
  </si>
  <si>
    <t>Ferry Alifani</t>
  </si>
  <si>
    <t>Disty Wisdayani</t>
  </si>
  <si>
    <t>Rio Wahyu</t>
  </si>
  <si>
    <t>Adrian suryantono</t>
  </si>
  <si>
    <t xml:space="preserve">Silvi Nianda Septiana </t>
  </si>
  <si>
    <t>Roby Citra Awaludin</t>
  </si>
  <si>
    <t>Eka Widandari</t>
  </si>
  <si>
    <t>Fauziyah Ajeng P</t>
  </si>
  <si>
    <t>Alita nurbaini</t>
  </si>
  <si>
    <t>A Sabiq Noor</t>
  </si>
  <si>
    <t>Wachid Nurchoirudin Fitrianto</t>
  </si>
  <si>
    <t>Hendri Mulyana</t>
  </si>
  <si>
    <t>Erliana</t>
  </si>
  <si>
    <t xml:space="preserve">Elvina Oktavia </t>
  </si>
  <si>
    <t>Wildan Chairul</t>
  </si>
  <si>
    <t>Thommy Hanif</t>
  </si>
  <si>
    <t>Rafi Gema</t>
  </si>
  <si>
    <t>Denpasar, 25 Oktober 1997</t>
  </si>
  <si>
    <t>Kebumen, 31 Juli 1997</t>
  </si>
  <si>
    <t>Karanganyar, 23 November 1995</t>
  </si>
  <si>
    <t>Cirebon, 08 Maret 1997</t>
  </si>
  <si>
    <t>Palu, 30 September 1998</t>
  </si>
  <si>
    <t>Jakarta, 03 Mei 1997</t>
  </si>
  <si>
    <t>Boyolali, 04 September 1998</t>
  </si>
  <si>
    <t>Kota bumi, 28 Juni 1998</t>
  </si>
  <si>
    <t>Cimahi, 06 Agustus 1997</t>
  </si>
  <si>
    <t>Malang, 09 Juni 1995</t>
  </si>
  <si>
    <t>Bekasi, 11 Agustus 1996</t>
  </si>
  <si>
    <t>Gresik, 22 November 1996</t>
  </si>
  <si>
    <t>Sukoharjo, 01 Februari 1998</t>
  </si>
  <si>
    <t>Jakarta, 13 Juli 1996</t>
  </si>
  <si>
    <t>Jakarta, 15 Maret 1999</t>
  </si>
  <si>
    <t>Tulang Bawang, 10 Oktober 1997</t>
  </si>
  <si>
    <t>Cirebon, 23 Januari 1998</t>
  </si>
  <si>
    <t>Demak, 22 September 1997</t>
  </si>
  <si>
    <t>Jakarta, 6 april 1998</t>
  </si>
  <si>
    <t>S1 AKUNTANSI</t>
  </si>
  <si>
    <t xml:space="preserve">S1 DKV </t>
  </si>
  <si>
    <t>UKM MERPATI PUTIH</t>
  </si>
  <si>
    <t>Network Computer Competition</t>
  </si>
  <si>
    <t>UNITY "Network Computer Competition"</t>
  </si>
  <si>
    <t>Vocation Management Widyatama</t>
  </si>
  <si>
    <t>6-7 Maret 2017</t>
  </si>
  <si>
    <t>Universitas Widyatama</t>
  </si>
  <si>
    <t>Cerdas Cermat</t>
  </si>
  <si>
    <t>Arif Rachman Hakim</t>
  </si>
  <si>
    <t>15 Oktober 1995</t>
  </si>
  <si>
    <t>Product Creative Competition 2017</t>
  </si>
  <si>
    <t xml:space="preserve">11-12 Mei 2017 </t>
  </si>
  <si>
    <t>Nurry Eko Priyanto</t>
  </si>
  <si>
    <t>Bandung, 8 Januari 1995</t>
  </si>
  <si>
    <t>Semarang, 20 Juni 1996</t>
  </si>
  <si>
    <t>Majalengka, 19 Juni 1996</t>
  </si>
  <si>
    <t>Jakarta, 4 Mei 1996</t>
  </si>
  <si>
    <t>Padang, 8 Maret 1996</t>
  </si>
  <si>
    <t>Lamongan, 7 Mei 1995</t>
  </si>
  <si>
    <t>Jawi Jawi, 10 September 1997</t>
  </si>
  <si>
    <t>Makassar, 30 Juli 1997</t>
  </si>
  <si>
    <t>Tanjung Morawa, 18 desember 1998</t>
  </si>
  <si>
    <t>Jakarta, 27 Januari 1999</t>
  </si>
  <si>
    <t>Jakarta, 11 Juni 1997</t>
  </si>
  <si>
    <t>Bandung, 18 Maret 1995</t>
  </si>
  <si>
    <t>Bekasi, 15 November 1998</t>
  </si>
  <si>
    <t>Jakarta, 26 September 1998</t>
  </si>
  <si>
    <t>Bekasi, 25 Desember 1997</t>
  </si>
  <si>
    <t>Jakarta, 20 Januari 1998</t>
  </si>
  <si>
    <t>Jakarta, 25 Oktober 1998</t>
  </si>
  <si>
    <t>Depok, 24 Desember 1993</t>
  </si>
  <si>
    <t>Depok, 10 Oktober 1996</t>
  </si>
  <si>
    <t>Tangerang, 18 Februari 1997</t>
  </si>
  <si>
    <t>Karanganyar, 20 Januari 1996</t>
  </si>
  <si>
    <t>Bekasi, 28 Mei 1996</t>
  </si>
  <si>
    <t>Hackathon Festival (Hackfest) 2017 Universitas Atmajaya Yogyakarta</t>
  </si>
  <si>
    <t>13 Mei 2017</t>
  </si>
  <si>
    <t>Himpunan Mahasiswa Informatika Unversitas Atmajaya Yogyakarta</t>
  </si>
  <si>
    <t>http://ifest-uajy.com/hackfest/</t>
  </si>
  <si>
    <t>Muhammad Firdaus H</t>
  </si>
  <si>
    <t>Setya Kristyastama</t>
  </si>
  <si>
    <t>Moh.Ilham Kholifahtur</t>
  </si>
  <si>
    <t>Alimuddin Manda</t>
  </si>
  <si>
    <t>Rendy Andrian S</t>
  </si>
  <si>
    <t>D3 Informatika</t>
  </si>
  <si>
    <t>Kediri, 18 November 1995</t>
  </si>
  <si>
    <t>Wonogiri, 13 April 1996</t>
  </si>
  <si>
    <t>Kediri, 13 Juli 1997</t>
  </si>
  <si>
    <t>Kediri, 11 Oktober 1995</t>
  </si>
  <si>
    <t>Surabaya, 22 Maret 1996</t>
  </si>
  <si>
    <t>Juara Favorit</t>
  </si>
  <si>
    <t>BMC Competition Young Creative Entrepreneur 2017</t>
  </si>
  <si>
    <t>Binus University</t>
  </si>
  <si>
    <t>Ide Business</t>
  </si>
  <si>
    <t>Muhammad Abidghozi Gerungan</t>
  </si>
  <si>
    <t>FFIF</t>
  </si>
  <si>
    <t>Jakarta, 15 Februari 1998</t>
  </si>
  <si>
    <t>Tangerang, 11 Juli 1996</t>
  </si>
  <si>
    <t>http://yce.bpreneur.org/</t>
  </si>
  <si>
    <t>Ristek Fair 2017</t>
  </si>
  <si>
    <t>Sekolah Tinggi Teknik Pembangkit Listrik Tenaga Nuklir Jakarta.</t>
  </si>
  <si>
    <t>7-9 Mei 2017</t>
  </si>
  <si>
    <t>http://ristekfair2017sttpln.blogspot.co.id</t>
  </si>
  <si>
    <t>Agung Saputro</t>
  </si>
  <si>
    <t>Gilang Saputro</t>
  </si>
  <si>
    <t>Nur Arya Fauzan</t>
  </si>
  <si>
    <t>Sragen, 19-01-1994</t>
  </si>
  <si>
    <t xml:space="preserve">Sukabumi, 21-10-1995 </t>
  </si>
  <si>
    <t>Bantaeng, 01-08-1997</t>
  </si>
  <si>
    <t>Marketing Debate Competition The 4th IPB Business Festival</t>
  </si>
  <si>
    <t>UKM Century Institut Pertanian Bogor</t>
  </si>
  <si>
    <t>14 Mei 2017</t>
  </si>
  <si>
    <t>Debate Competition</t>
  </si>
  <si>
    <t>Virnanda Laraswati</t>
  </si>
  <si>
    <t>Garut, 27 april 1997</t>
  </si>
  <si>
    <t>http://ibfindonesia.com/MD/</t>
  </si>
  <si>
    <t>Bisnis Plan</t>
  </si>
  <si>
    <t>http://motivatorbisnis.co.id/event/detail/ENTREPRENEURSHIP_SEMINAR_AND_BUSINESS_PLAN_COMPETITION</t>
  </si>
  <si>
    <t xml:space="preserve">Resi Resmawati </t>
  </si>
  <si>
    <t xml:space="preserve">Dimas Harvid I. </t>
  </si>
  <si>
    <t>Bandung, 02 Oktober 1997</t>
  </si>
  <si>
    <t>Kediri, 12 Mei 1998</t>
  </si>
  <si>
    <t>Entrepreneurship Seminar and Business Plan Competition Wirausaha Muda UIN Bandung</t>
  </si>
  <si>
    <t xml:space="preserve">Lembaga Inkubasi Kewirausahaan Mahasiswa Universitas Islam </t>
  </si>
  <si>
    <t>Bintang Tri Perkasa</t>
  </si>
  <si>
    <t xml:space="preserve">Moch Fachri Haikal </t>
  </si>
  <si>
    <t>Cimahi, 22 Februari 1995</t>
  </si>
  <si>
    <t>Bandung, 20 Maret 1995</t>
  </si>
  <si>
    <t>Himpunan Mahasiswa Informatika Unversitas AtmajayaYogyakarta</t>
  </si>
  <si>
    <t>Muhammad Firdaus</t>
  </si>
  <si>
    <t>12-14 Mei 2017</t>
  </si>
  <si>
    <t>The 4th IPB Business Festival</t>
  </si>
  <si>
    <t>Institut Pertanian Bogor</t>
  </si>
  <si>
    <t>Ni Luh Putu Mega DyahUtami</t>
  </si>
  <si>
    <t>Fathia N Fatimah</t>
  </si>
  <si>
    <t>Mufida Nursufyana</t>
  </si>
  <si>
    <t>Bandar Lampung, 1 Januari 1997</t>
  </si>
  <si>
    <t>Bandung , 20 November 1996</t>
  </si>
  <si>
    <t>Bangkalan, 5 Oktober 1996</t>
  </si>
  <si>
    <t>https://ibfindonesia.com/</t>
  </si>
  <si>
    <t>Piala Direktur PNJ V</t>
  </si>
  <si>
    <t>Polytechnic Chess Club</t>
  </si>
  <si>
    <t>Beregu</t>
  </si>
  <si>
    <t>20-21 Mei 2017</t>
  </si>
  <si>
    <t>Tommy Wijaya Sagala</t>
  </si>
  <si>
    <t xml:space="preserve">S1 Teknik Informatika </t>
  </si>
  <si>
    <t>Yogyakarta, 25 September 1993</t>
  </si>
  <si>
    <t>http://www.chess-results.com/tnr282510.aspx?lan=26</t>
  </si>
  <si>
    <t>17 mei 2017</t>
  </si>
  <si>
    <t>Kompetisi Pariwisata Indonesia ke-8</t>
  </si>
  <si>
    <t>Politeknik Negeri Bandung</t>
  </si>
  <si>
    <t>Tari Tradisional</t>
  </si>
  <si>
    <t>Lussenda A.PJansen</t>
  </si>
  <si>
    <t>Raina cahya Tiyana</t>
  </si>
  <si>
    <t>Devina Aprilia Rosalina</t>
  </si>
  <si>
    <t>Shelia Novaruly Sahita Dewi</t>
  </si>
  <si>
    <t>Anggraini Agnesia</t>
  </si>
  <si>
    <t>Pekanbaru, 21 Desember 1994</t>
  </si>
  <si>
    <t>Serang, 5 april 1996</t>
  </si>
  <si>
    <t>Jakarta, 16 april 1998</t>
  </si>
  <si>
    <t>Madiun, 9 januari 1998</t>
  </si>
  <si>
    <t>Bengkulu, 20 agustus 1998</t>
  </si>
  <si>
    <t>kompetisipariwisataindonesia.com</t>
  </si>
  <si>
    <t>9 Mei -18 Mei 2017</t>
  </si>
  <si>
    <t>Kompetisi Pariwisata Indonesia</t>
  </si>
  <si>
    <t>UPI;POLBAN;STP,TEL-U,Stiepar Yapari Aktripa</t>
  </si>
  <si>
    <t>BreadSurvival</t>
  </si>
  <si>
    <t>Marian Marleen</t>
  </si>
  <si>
    <t>Perhotelan</t>
  </si>
  <si>
    <t>Bandung 8 Januari 1997</t>
  </si>
  <si>
    <t>www.kompetisipariwisataindonesia</t>
  </si>
  <si>
    <t>06-20 Mei 2017</t>
  </si>
  <si>
    <t>Technopreneur 2017 “Build The Creativity of Imagitech</t>
  </si>
  <si>
    <t xml:space="preserve">Himpunan Mahasiswa Jurusan Teknik Informatika </t>
  </si>
  <si>
    <t>Aldyan Nurfaizi Haris B.Tau</t>
  </si>
  <si>
    <t>Mochammad Fabian Redhatama</t>
  </si>
  <si>
    <t>Hanif Insan Ilman</t>
  </si>
  <si>
    <t>Barru, 02 September 1997</t>
  </si>
  <si>
    <t>Bandung, 14 Desember 1997</t>
  </si>
  <si>
    <t>Bekasi, 14 Oktober 1998</t>
  </si>
  <si>
    <t>kalbistechnopreneurchampionship.blogspot.com</t>
  </si>
  <si>
    <t>Kontes Robot Indonesia (KRI)</t>
  </si>
  <si>
    <t>Kementerian Riset, Teknologi, dan Pendidikan Tinggi (kemenristekdikti)</t>
  </si>
  <si>
    <t xml:space="preserve">Kontes Robot  (KRPAI) </t>
  </si>
  <si>
    <t>Amar Ma’ruf</t>
  </si>
  <si>
    <t>Gilang Tawaqal</t>
  </si>
  <si>
    <t>Larustan Christian E.T.</t>
  </si>
  <si>
    <t>Zaenal Abidin</t>
  </si>
  <si>
    <t>Jakarta, 22 November 1995</t>
  </si>
  <si>
    <t>Sukabumi, 8 April 1997</t>
  </si>
  <si>
    <t>Siborongborong, 25 Oktober 1997</t>
  </si>
  <si>
    <t>https://www.kontesrobotindonesia.org/kri-2017/</t>
  </si>
  <si>
    <t>Garut, 19 Maret 1996</t>
  </si>
  <si>
    <t>Jakarta, 25 Mei 1996</t>
  </si>
  <si>
    <t>Batam, 30 Mei 1996</t>
  </si>
  <si>
    <t>Bandung, 12 Februari 1998</t>
  </si>
  <si>
    <t>Pare-pare, 27 Agustus 1996</t>
  </si>
  <si>
    <t>Jakarta, 16 Juni 1997</t>
  </si>
  <si>
    <t>Jakarta, 25 Juni 1995</t>
  </si>
  <si>
    <t>Ujungpandang, 28 Januari 1997</t>
  </si>
  <si>
    <t>Cirebon, 7 Mei 1995</t>
  </si>
  <si>
    <t>Banjarmasin, 17 April 1997</t>
  </si>
  <si>
    <t>Jakarta, 24 Juni 1995</t>
  </si>
  <si>
    <t>Jember, 16 Maret 1998</t>
  </si>
  <si>
    <t>Jakarta, 8 Desember 1996</t>
  </si>
  <si>
    <t>Cirebon, 13 April 1995</t>
  </si>
  <si>
    <t>Pontianak, 1 Juni 1997</t>
  </si>
  <si>
    <t>Rantepao, 14 April 1997</t>
  </si>
  <si>
    <t>Medan, 18 Mei 1997</t>
  </si>
  <si>
    <t>Blitar, 17 Januari 1997</t>
  </si>
  <si>
    <t>Cilacap, 5 September 1998</t>
  </si>
  <si>
    <t>Bandung, 9 April 1997</t>
  </si>
  <si>
    <t>Padang, 19 Juni 1996</t>
  </si>
  <si>
    <t>Bekasi, 22 Juli 1996</t>
  </si>
  <si>
    <t>16 Desember 1995</t>
  </si>
  <si>
    <t>Sukabumi, 24 Juli 1996</t>
  </si>
  <si>
    <t>Parindu, 22 Maret 1996</t>
  </si>
  <si>
    <t>Probolinggo, 6 Februari 1997</t>
  </si>
  <si>
    <t>Surabaya, 30 September 1996</t>
  </si>
  <si>
    <t>Bandung, 1 Januari 1996</t>
  </si>
  <si>
    <t>Baturaja, 26 April 1998</t>
  </si>
  <si>
    <t>Malang, 1 November 1996</t>
  </si>
  <si>
    <t>Bogor, 6 November 1996</t>
  </si>
  <si>
    <t>Banjarnegara, 21 Maret 1997</t>
  </si>
  <si>
    <t>Banyumas, 23 April 1997</t>
  </si>
  <si>
    <t>Jakarta, 16 Februari 1997</t>
  </si>
  <si>
    <t>Bogor, 25 Agustus 1997</t>
  </si>
  <si>
    <t>Jakarta, 26 November 1997</t>
  </si>
  <si>
    <t>Nabire, 16 Oktober 1997</t>
  </si>
  <si>
    <t>Tasikmalaya, 27 Agustus 1998</t>
  </si>
  <si>
    <t>Jakarta, 26 Oktober 1998</t>
  </si>
  <si>
    <t>Ambon, 7 Juni 1998</t>
  </si>
  <si>
    <t>Balikpapan, 23 November 1996</t>
  </si>
  <si>
    <t>brawijayachoirfestival.blogspot.com</t>
  </si>
  <si>
    <t>Business Case Competition</t>
  </si>
  <si>
    <t>18-20 Mei 2017</t>
  </si>
  <si>
    <t>Business Case</t>
  </si>
  <si>
    <t>Farid Wira Darmawan</t>
  </si>
  <si>
    <t>Nadya Paramita</t>
  </si>
  <si>
    <t>Negara, 04 Maret1997</t>
  </si>
  <si>
    <t>Makassar, 26 Agustus 1996</t>
  </si>
  <si>
    <t>ig:@hmmbudiluhur</t>
  </si>
  <si>
    <t>UKM BENGKEL SENI EMBUN</t>
  </si>
  <si>
    <t>https://drive.google.com/file/d/0ByHVHg65Hb2vYWVtWlFZZGlfLWs/view?usp=sharing</t>
  </si>
  <si>
    <t>https://drive.google.com/file/d/0ByHVHg65Hb2vRkhWZGZKYmlZeW8/view?usp=sharing</t>
  </si>
  <si>
    <t>https://drive.google.com/file/d/0ByHVHg65Hb2vNk92aE1jZ0JYaEE/view?usp=sharing</t>
  </si>
  <si>
    <t>https://drive.google.com/file/d/0ByHVHg65Hb2vd21vZ0gtXzc5Z2M/view?usp=sharing
https://drive.google.com/file/d/0ByHVHg65Hb2vT2xWMTRqS28tZmc/view?usp=sharing
https://drive.google.com/file/d/0ByHVHg65Hb2vcXZvR3ZWUFdJZWM/view?usp=sharing
https://drive.google.com/file/d/0ByHVHg65Hb2vdW83cXNabnNRenc/view?usp=sharing</t>
  </si>
  <si>
    <t>https://drive.google.com/file/d/0ByHVHg65Hb2vNkhFR0dVaUtmNkk/view?usp=sharing</t>
  </si>
  <si>
    <t>http://international.binus.ac.id/2015/02/12/simbiz-2015/</t>
  </si>
  <si>
    <t>https://www.google.co.id/interstitial?url=http://sadev.telkomuniversity.ac.id/2017/01/31/ukm-voli-putri-telkom-university-raih-juara-2-di-itb-volleyball-cup/</t>
  </si>
  <si>
    <t>https://students.telkomuniversity.ac.id/telkom-university-national-futsal-championship-2k17/</t>
  </si>
  <si>
    <t>https://www.google.co.id/interstitial?url=http://sadev.telkomuniversity.ac.id/2017/02/28/ukm-karate-telkom-university-raih-5-medali-di-kejuaraan-karate-ciomas-cup-vi-2017/</t>
  </si>
  <si>
    <t>http://eventjakarta.com/?event=radiowave-drone-race-competition-2017</t>
  </si>
  <si>
    <t>https://www.facebook.com/youthact.id/</t>
  </si>
  <si>
    <t>http://www.infobdg.com/v2/cinephoria-vol-3/</t>
  </si>
  <si>
    <t>http://www.info-lomba.com/2017/01/espriex-business-model-competition-2017.html</t>
  </si>
  <si>
    <t>http://www.fajarpendidikan.co.id/kemendikbud-gelar-lomba-jurnalistik-ikutan-yuk/</t>
  </si>
  <si>
    <t>https://twitter.com/INKOM_UNJANI/status/828811750392750080</t>
  </si>
  <si>
    <t>http://dac.telkomuniversity.ac.id/international-accounting-week-accounting-olympiad-deadline-24-februari-2017/</t>
  </si>
  <si>
    <t>Peringkat 19</t>
  </si>
  <si>
    <t>https://drive.google.com/file/d/0ByHVHg65Hb2vcU5ZRUtBV19DbGs/view?usp=sharing
https://drive.google.com/file/d/0ByHVHg65Hb2vdkY5eFFCaDg0U0E/view?usp=sharing</t>
  </si>
  <si>
    <t>https://drive.google.com/file/d/0ByHVHg65Hb2vd2F1OGkxeGxHSjQ/view?usp=sharing</t>
  </si>
  <si>
    <t>https://drive.google.com/open?id=0ByHVHg65Hb2vd3F5d3laS3c1NW8</t>
  </si>
  <si>
    <t>https://drive.google.com/file/d/0ByHVHg65Hb2venBkZGVfUEVYVmc/view?usp=sharing</t>
  </si>
  <si>
    <t>https://drive.google.com/file/d/0ByHVHg65Hb2vejEtUFlRNHpnWnM/view?usp=sharing
https://drive.google.com/file/d/0ByHVHg65Hb2vY0hGWTZaN01fMW8/view?usp=sharing
https://drive.google.com/file/d/0ByHVHg65Hb2vOXhmZWNHYS16VkE/view?usp=sharing</t>
  </si>
  <si>
    <t>https://drive.google.com/file/d/0ByHVHg65Hb2vMGlROVVSUFJQNWs/view?usp=sharing</t>
  </si>
  <si>
    <t>https://drive.google.com/file/d/0ByHVHg65Hb2vWlB6ZUF6N0Q3ajQ/view?usp=sharing</t>
  </si>
  <si>
    <t>https://drive.google.com/file/d/0ByHVHg65Hb2vbzRabnJ4X2k4aTA/view?usp=sharing
https://drive.google.com/file/d/0ByHVHg65Hb2vOHFiUjFVejZ5WFE/view?usp=sharing
https://drive.google.com/file/d/0ByHVHg65Hb2vUERfTGlVQzJHU2s/view?usp=sharing</t>
  </si>
  <si>
    <t>https://drive.google.com/file/d/0ByHVHg65Hb2vY3A4RERXa0J0OTg/view?usp=sharing
https://drive.google.com/file/d/0ByHVHg65Hb2vX3NGcVZCX2FheWM/view?usp=sharing</t>
  </si>
  <si>
    <t>https://drive.google.com/file/d/0ByHVHg65Hb2vakRVYjdITDgwVk0/view?usp=sharing
https://drive.google.com/file/d/0ByHVHg65Hb2va01nSkVyWkx0OUU/view?usp=sharing</t>
  </si>
  <si>
    <t>https://drive.google.com/open?id=0ByHVHg65Hb2vYy00dTczeUZvUDQ</t>
  </si>
  <si>
    <t>https://drive.google.com/file/d/0ByHVHg65Hb2vMUdNLThGZFd6Y2c/view?usp=sharing
https://drive.google.com/file/d/0ByHVHg65Hb2vQXptS0g2ZlRfcnM/view?usp=sharing</t>
  </si>
  <si>
    <t>https://drive.google.com/open?id=0ByHVHg65Hb2vV0lpaXRqdlNtaW8</t>
  </si>
  <si>
    <t>https://drive.google.com/open?id=0ByHVHg65Hb2vaFNZd1FhUmFUakk</t>
  </si>
  <si>
    <t>https://drive.google.com/open?id=0ByHVHg65Hb2vV3RfdG9qUy1FSkE</t>
  </si>
  <si>
    <t>https://drive.google.com/file/d/0ByHVHg65Hb2vR1NLN3dUQUhZWFU/view?usp=sharing
https://drive.google.com/file/d/0ByHVHg65Hb2vb2pQX0lVWE9fYk0/view?usp=sharing</t>
  </si>
  <si>
    <t>https://drive.google.com/open?id=0ByHVHg65Hb2vanBENzFkTl9sYzA</t>
  </si>
  <si>
    <t>https://drive.google.com/file/d/0ByHVHg65Hb2vS3FJcnhLd250VjA/view?usp=sharing
https://drive.google.com/file/d/0ByHVHg65Hb2vWW1qWEwzLTFSUkU/view?usp=sharing
https://drive.google.com/file/d/0ByHVHg65Hb2vZGxSdmJGd1RCUU0/view?usp=sharing</t>
  </si>
  <si>
    <t>https://drive.google.com/file/d/0ByHVHg65Hb2vZ1drQXlkcEY1U0k/view?usp=sharing
https://drive.google.com/file/d/0ByHVHg65Hb2vdFJKalpqc2ZvV3c/view?usp=sharing</t>
  </si>
  <si>
    <t>https://drive.google.com/file/d/0ByHVHg65Hb2vZ1drQXlkcEY1U0k/view?usp=sharing</t>
  </si>
  <si>
    <t>https://drive.google.com/file/d/0ByHVHg65Hb2vTU9IN2FlUnYwRWM/view?usp=sharing</t>
  </si>
  <si>
    <t>https://drive.google.com/open?id=0ByHVHg65Hb2vMTF3dTU3eF9yX0U</t>
  </si>
  <si>
    <t>https://drive.google.com/open?id=0ByHVHg65Hb2vTU9IN2FlUnYwRWM</t>
  </si>
  <si>
    <t>https://drive.google.com/file/d/0ByHVHg65Hb2vS3ZXaUxBbGJsbGs/view?usp=sharing</t>
  </si>
  <si>
    <t>https://drive.google.com/open?id=0ByHVHg65Hb2vTU9IN2FlUnYw</t>
  </si>
  <si>
    <t>https://drive.google.com/file/d/0ByHVHg65Hb2vbEhpb0NFZngtRjQ/view?usp=sharing</t>
  </si>
  <si>
    <t>https://drive.google.com/file/d/0ByHVHg65Hb2vMVR2X1lidkViUUk/view?usp=sharing</t>
  </si>
  <si>
    <t>https://drive.google.com/file/d/0ByHVHg65Hb2vNkM3YTVZUjhmQlE/view?usp=sharing</t>
  </si>
  <si>
    <t>https://www.darmajaya.ac.id/tax-usakti-kembali-juarai-darmajaya-national-futsal-tournament-2017/</t>
  </si>
  <si>
    <t>https://drive.google.com/file/d/0ByHVHg65Hb2vOEVvUFhJOHhaTEU/view?usp=sharing</t>
  </si>
  <si>
    <t>https://drive.google.com/file/d/0ByHVHg65Hb2vTGo1ckZ4OC1USkk/view?usp=sharing</t>
  </si>
  <si>
    <t>https://drive.google.com/file/d/0ByHVHg65Hb2vWWdCYzRodkpYZGM/view?usp=sharing
https://drive.google.com/file/d/0ByHVHg65Hb2vVFEydS13bE1aUkk/view?usp=sharing</t>
  </si>
  <si>
    <t>https://drive.google.com/open?id=0ByHVHg65Hb2vWlc3OWNiSTRDWTg</t>
  </si>
  <si>
    <t>https://drive.google.com/open?id=0ByHVHg65Hb2vNDhlaHJZQU94c3c</t>
  </si>
  <si>
    <t>https://drive.google.com/file/d/0ByHVHg65Hb2vQ3dyYW5TZ1NPMDA/view?usp=sharing
https://drive.google.com/file/d/0ByHVHg65Hb2vTlc0NFZRbUVEU3M/view?usp=sharing</t>
  </si>
  <si>
    <t>http://pm.unpar.ac.id/parahyangan-sports-combat-2017/</t>
  </si>
  <si>
    <t>http://www.ppsbetakomerpatiputih.com/</t>
  </si>
  <si>
    <t>http://www.lomba.or.id/2017/04/product-creative-competition-2017-di.html</t>
  </si>
  <si>
    <t>https://drive.google.com/open?id=0ByHVHg65Hb2vbHBRQXhHYlliT0U</t>
  </si>
  <si>
    <t>Duta Genre Mahasiswa Foto Bandung 2017</t>
  </si>
  <si>
    <t>1 April 2017</t>
  </si>
  <si>
    <t xml:space="preserve">DPPKB Kota Bandung </t>
  </si>
  <si>
    <t>Duta Genre</t>
  </si>
  <si>
    <t>Top 5 Besar</t>
  </si>
  <si>
    <t>Wanita Terfavorit Duta Genre</t>
  </si>
  <si>
    <t xml:space="preserve">Pria Terfavorit Duta Genre </t>
  </si>
  <si>
    <t xml:space="preserve">Mely Agatha Tampubolon </t>
  </si>
  <si>
    <t xml:space="preserve">Muhammad Akbar Maulana </t>
  </si>
  <si>
    <t xml:space="preserve">Ardhea Maura </t>
  </si>
  <si>
    <t>Ilham Adhi Nugroho</t>
  </si>
  <si>
    <t>http://bandungbaratkab.go.id/artikel/pemilihan-duta-generasi-berencana-genre-tingkat-kabupaten-bandung-barat-tahun-2017</t>
  </si>
  <si>
    <t>https://drive.google.com/file/d/0ByHVHg65Hb2vSzB2Z0s4dHY3dU0/view?usp=sharing</t>
  </si>
  <si>
    <t>https://drive.google.com/file/d/0ByHVHg65Hb2veHNDQ2l6aTF3UkE/view?usp=sharing</t>
  </si>
  <si>
    <t>https://drive.google.com/file/d/0ByHVHg65Hb2vTXA1YjZ6ZWdGNkk/view?usp=sharing</t>
  </si>
  <si>
    <t>https://drive.google.com/file/d/0ByHVHg65Hb2vaGJneEJFYWcwLUU/view?usp=sharing</t>
  </si>
  <si>
    <t>Miss Indonesia 2017</t>
  </si>
  <si>
    <t>3-18 April 2017</t>
  </si>
  <si>
    <t>Miss Indonesia</t>
  </si>
  <si>
    <t>finalis</t>
  </si>
  <si>
    <t>Adhetya Ghazitha Kasim</t>
  </si>
  <si>
    <t>http://missindonesia.co.id/</t>
  </si>
  <si>
    <t>https://drive.google.com/file/d/0ByHVHg65Hb2vc0FXenRvMXVqcU0/view?usp=sharing</t>
  </si>
  <si>
    <t xml:space="preserve">Pekan Komunikasi </t>
  </si>
  <si>
    <t>21 April 2017</t>
  </si>
  <si>
    <t>Broadcast</t>
  </si>
  <si>
    <t xml:space="preserve">Muhammad Dadan Hendana </t>
  </si>
  <si>
    <t>Ferni Indasari Gulo</t>
  </si>
  <si>
    <t xml:space="preserve">Ardy Irawan </t>
  </si>
  <si>
    <t>http://pekankomunikasi.org/</t>
  </si>
  <si>
    <t>Palu, 16 April 1996</t>
  </si>
  <si>
    <t xml:space="preserve">Cardina Novianty </t>
  </si>
  <si>
    <t>Delmia Wahyudin</t>
  </si>
  <si>
    <t xml:space="preserve">Irfan Nurdin Salman </t>
  </si>
  <si>
    <t>Anindya Jati</t>
  </si>
  <si>
    <t>Andri Mahendra</t>
  </si>
  <si>
    <t xml:space="preserve">Bagja Nugraha </t>
  </si>
  <si>
    <t xml:space="preserve">Mega Dyah Utami </t>
  </si>
  <si>
    <t>Alifia Wahyuhana</t>
  </si>
  <si>
    <t>Sakinah Biiznilla</t>
  </si>
  <si>
    <t>Martapura, 26 Juni 1997</t>
  </si>
  <si>
    <t>Jakarta, 31 Agustus 1997</t>
  </si>
  <si>
    <t>Jakarta, 5 November 1996</t>
  </si>
  <si>
    <t>Jakarta, 8 Mei 1996</t>
  </si>
  <si>
    <t>Bandung, 7 Oktober 1996</t>
  </si>
  <si>
    <t>https://drive.google.com/file/d/0ByHVHg65Hb2vOHRKYnFxejBHYm8/view?usp=sharing</t>
  </si>
  <si>
    <t xml:space="preserve">Indonesia Marketeers Festival </t>
  </si>
  <si>
    <t>Indonesia Marketeers</t>
  </si>
  <si>
    <t xml:space="preserve">Ni Luh Putu Mega </t>
  </si>
  <si>
    <t>http://www.marketeersfestival.com/</t>
  </si>
  <si>
    <t>Brand Ambassador Marketeers 2017</t>
  </si>
  <si>
    <t>https://drive.google.com/file/d/0ByHVHg65Hb2vTzFwMWlheU1wSTA/view?usp=sharing</t>
  </si>
  <si>
    <t>Ridho Fadhil Hafizh</t>
  </si>
  <si>
    <t>http://saeed-uinbandung.blogspot.co.id/</t>
  </si>
  <si>
    <t>21 Mei 2017</t>
  </si>
  <si>
    <t>24 April 2017</t>
  </si>
  <si>
    <t xml:space="preserve">Ajang Putera Nusantara Jawa Barat 2017 </t>
  </si>
  <si>
    <t xml:space="preserve">Duta Remaja Peduli HIV </t>
  </si>
  <si>
    <t>Aerodynamic</t>
  </si>
  <si>
    <t xml:space="preserve">Yayasan Pelita Harapan </t>
  </si>
  <si>
    <t xml:space="preserve">Runner Up ke 3 </t>
  </si>
  <si>
    <t>Runner Up ke 1</t>
  </si>
  <si>
    <t xml:space="preserve">Kevindra Davi </t>
  </si>
  <si>
    <t xml:space="preserve">Delmia </t>
  </si>
  <si>
    <t>http://webgram.co/officialputeranusantara</t>
  </si>
  <si>
    <t>https://ypi.or.id/2017/05/09/pemilihan-duta-remaja-peduli-hivaids-2017/</t>
  </si>
  <si>
    <t>https://drive.google.com/file/d/0ByHVHg65Hb2vbUlTeVE0bjk4WDg/view?usp=sharing</t>
  </si>
  <si>
    <t>https://drive.google.com/file/d/0ByHVHg65Hb2vOGkybC1hTUZISFk/view?usp=sharing</t>
  </si>
  <si>
    <t>Lomba LPABI dan LKTIP</t>
  </si>
  <si>
    <t>Yayasan Keluarga Pahlawan Negara</t>
  </si>
  <si>
    <t>Dian Firdayati</t>
  </si>
  <si>
    <t>Pandeglang, 23 Juni 1996</t>
  </si>
  <si>
    <t>http://dac.telkomuniversity.ac.id/wp-content/uploads/2017/02/LPABI-LKTI-AA-YKPN.jpg</t>
  </si>
  <si>
    <t>5 Mei 2017</t>
  </si>
  <si>
    <t>17-19 Mei 2017</t>
  </si>
  <si>
    <t>Lomba Presntasi Akuntansi Bahasa Inggris</t>
  </si>
  <si>
    <t>Battle Cooking</t>
  </si>
  <si>
    <t>Table Set Up</t>
  </si>
  <si>
    <t>Tray on The Road</t>
  </si>
  <si>
    <t>Bread Survival</t>
  </si>
  <si>
    <t>Syifa Tuffahati</t>
  </si>
  <si>
    <t>Derry Setiadi</t>
  </si>
  <si>
    <t>Aldilla Pranesty Permadi</t>
  </si>
  <si>
    <t>Garry Joseph</t>
  </si>
  <si>
    <t>D3 Perhotelan</t>
  </si>
  <si>
    <t xml:space="preserve">D3 Perhotelan </t>
  </si>
  <si>
    <t>https://drive.google.com/file/d/0ByHVHg65Hb2vNXRVMmdCek5ZTUU/view?usp=sharing</t>
  </si>
  <si>
    <t>Jakarta, 27 May 1997</t>
  </si>
  <si>
    <t>https://drive.google.com/file/d/0ByHVHg65Hb2vcHpnNGYyTUNFdWM/view?usp=sharing</t>
  </si>
  <si>
    <t>Maret - April 2017</t>
  </si>
  <si>
    <t>8-9 Mei 2017</t>
  </si>
  <si>
    <t>21 - 22 April 2017</t>
  </si>
  <si>
    <t>27 - 29 April 2017</t>
  </si>
  <si>
    <t>29 - 30 April 2017</t>
  </si>
  <si>
    <t>19 Mei 2017</t>
  </si>
  <si>
    <t>Mei 2017</t>
  </si>
  <si>
    <t>28 Mei 2017</t>
  </si>
  <si>
    <t>1-4 Juni 2017</t>
  </si>
  <si>
    <t>10 Juni 2017</t>
  </si>
  <si>
    <t>16 Mei 2017</t>
  </si>
  <si>
    <t>Program Hibah Bina Desa (PHBD) Ristekdikti 2017</t>
  </si>
  <si>
    <t>Belmawa Risktekdikti</t>
  </si>
  <si>
    <t>Himpunan</t>
  </si>
  <si>
    <t>Lolos Tahap 1</t>
  </si>
  <si>
    <t>Sahilda Febrianty</t>
  </si>
  <si>
    <t>http://phbd.ristekdikti.go.id/</t>
  </si>
  <si>
    <t>http://belmawa.ristekdikti.go.id/2017/03/24/pengumuman-hasil-penilaian-praproposal-phbd-2017/</t>
  </si>
  <si>
    <t>Mohammad Dimas Saputra</t>
  </si>
  <si>
    <t>Nadia Rahmi</t>
  </si>
  <si>
    <t>Arin Puspita Dewi</t>
  </si>
  <si>
    <t>Cahya Lukman Permana</t>
  </si>
  <si>
    <t>Rizqon Nurrofik Fadhilah</t>
  </si>
  <si>
    <t>Nisa Vionita</t>
  </si>
  <si>
    <t>Kontes Robot Indonesia (KRI) 2017</t>
  </si>
  <si>
    <t>Belmawa Kemen Risktekdikti</t>
  </si>
  <si>
    <t>KRSTI</t>
  </si>
  <si>
    <t>Muhammad Abid Irwan</t>
  </si>
  <si>
    <t>http://kri2017.telkomuniversity.ac.id/download/</t>
  </si>
  <si>
    <t>http://kri2017.telkomuniversity.ac.id/wp-content/uploads/2017/05/001_KRI-REGII_TEL-U_2017-Undangan-Peserta-Kontes-Robot-Indonesia-2017-Regional-II.pdf</t>
  </si>
  <si>
    <t>TIM BADAYA SAS</t>
  </si>
  <si>
    <t xml:space="preserve">Ryan Febriansyah  </t>
  </si>
  <si>
    <t xml:space="preserve">Amalia T. Sihombing  </t>
  </si>
  <si>
    <t>KRSBI</t>
  </si>
  <si>
    <t xml:space="preserve">Muhammad Zein Ersyad  </t>
  </si>
  <si>
    <t>TIM ROSTU</t>
  </si>
  <si>
    <t xml:space="preserve">Dzikri Hasbialloh </t>
  </si>
  <si>
    <t>Muhammad Muchlish Kurnia</t>
  </si>
  <si>
    <t xml:space="preserve">Daud Al Adumy </t>
  </si>
  <si>
    <t xml:space="preserve">Ismail  </t>
  </si>
  <si>
    <t xml:space="preserve">Irma Damayanti </t>
  </si>
  <si>
    <t>Penghargaan Strategi Terbaik</t>
  </si>
  <si>
    <t>Lomba Karya Tulis Ilmiah nasional</t>
  </si>
  <si>
    <t>STT PLN Jakarta</t>
  </si>
  <si>
    <t>Presentasi Karya Ilmiah</t>
  </si>
  <si>
    <t>M. Nabil Ainun Amri</t>
  </si>
  <si>
    <t>PROBOLINGGO, 31 mar, 1996</t>
  </si>
  <si>
    <t>http://portalsttpln.r-tecs.org/lkti.php</t>
  </si>
  <si>
    <t>-https://drive.google.com/file/d/0B8G1QBc2Cn0Nbmlrb1FOLTdHeFdLRFM1cnoyNFk5YkxZOUg0/view?usp=sharing
- https://drive.google.com/file/d/0B8G1QBc2Cn0NcG5GZlhIbXUzcTg/view?usp=sharing</t>
  </si>
  <si>
    <t>Yusi Duwi Satriyo</t>
  </si>
  <si>
    <t>KEDIRI, 27 mar, 1996</t>
  </si>
  <si>
    <t>TGP Open Day</t>
  </si>
  <si>
    <t>POLTEK - JAKARTA</t>
  </si>
  <si>
    <t>FOTOGRAFI</t>
  </si>
  <si>
    <t>Muhammad Aldy Irfan</t>
  </si>
  <si>
    <t>S1 Desain |Komunikasi Visual</t>
  </si>
  <si>
    <t>Lomba Desain Ide Art 2017</t>
  </si>
  <si>
    <t>DESAIN</t>
  </si>
  <si>
    <t>Buyung A Papol</t>
  </si>
  <si>
    <t>https://drive.google.com/file/d/0ByHVHg65Hb2vbVU5WU9pZ25VRDQ/view?usp=sharing</t>
  </si>
  <si>
    <t>10 Besar</t>
  </si>
  <si>
    <t>Amira Nurkhaleda</t>
  </si>
  <si>
    <t>https://drive.google.com/file/d/0ByHVHg65Hb2vNS1YaWtxc1lvLVU/view?usp=sharing</t>
  </si>
  <si>
    <t>Andina Satya</t>
  </si>
  <si>
    <t>https://drive.google.com/file/d/0ByHVHg65Hb2vdXlOUnREbGVhZzg/view?usp=sharing</t>
  </si>
  <si>
    <t>Lathifah Hani</t>
  </si>
  <si>
    <t>Sariani Fitri</t>
  </si>
  <si>
    <t>ComPress UMN</t>
  </si>
  <si>
    <t>UMN - Jakarta</t>
  </si>
  <si>
    <t>https://drive.google.com/file/d/0ByHVHg65Hb2vOXkyUEk5TDlDZWs/view?usp=sharing</t>
  </si>
  <si>
    <t>Mr.Teen Indonesia 2017</t>
  </si>
  <si>
    <t>IMP - Indonesia</t>
  </si>
  <si>
    <t>MODEL</t>
  </si>
  <si>
    <t>Galih Mandala Putra</t>
  </si>
  <si>
    <t>https://drive.google.com/file/d/0ByHVHg65Hb2vc1BOczJKanlIdzQ/view?usp=sharing</t>
  </si>
  <si>
    <t>Lomba Toy Photography</t>
  </si>
  <si>
    <t>Devri Savira Ghaisani</t>
  </si>
  <si>
    <t>https://drive.google.com/file/d/0ByHVHg65Hb2vZW9GYzZMWEJ6bW8/view?usp=sharing</t>
  </si>
  <si>
    <t>Lomba Mural - Off Da Wall Street art competition Manggarai 2017</t>
  </si>
  <si>
    <t>Jakarta</t>
  </si>
  <si>
    <t>Mural</t>
  </si>
  <si>
    <t>Adika Lukman Surya</t>
  </si>
  <si>
    <t>https://drive.google.com/file/d/0ByHVHg65Hb2vc1Q5SGFUeHdPTGs/view?usp=sharing</t>
  </si>
  <si>
    <t>Jakarta: See The Beautiful Jakarta through Art</t>
  </si>
  <si>
    <t>UNITY dan PPM School of Management Jakarta</t>
  </si>
  <si>
    <t>https://drive.google.com/file/d/0ByHVHg65Hb2vb0ZwaUdhaDdwQkk/view?usp=sharing</t>
  </si>
  <si>
    <t>Red Bull DoodleArt 2017</t>
  </si>
  <si>
    <t>Doodle</t>
  </si>
  <si>
    <t>https://drive.google.com/file/d/0ByHVHg65Hb2vT1lDWEJIZnJPSlE/view?usp=sharing</t>
  </si>
  <si>
    <t>Lomba Taman Film Festival 2017</t>
  </si>
  <si>
    <t>Ruang Film Bandung</t>
  </si>
  <si>
    <t>Film</t>
  </si>
  <si>
    <t>https://drive.google.com/file/d/0ByHVHg65Hb2vVjB4bjZWTHBlQUE/view?usp=sharing</t>
  </si>
  <si>
    <t>lomba Mural Jakarta Trough Art We Are</t>
  </si>
  <si>
    <t>PPM School of Management Jakarta</t>
  </si>
  <si>
    <t>https://drive.google.com/file/d/0ByHVHg65Hb2vck1jeE5IN3VEZ0E/view?usp=sharing</t>
  </si>
  <si>
    <t>Michael Deandro</t>
  </si>
  <si>
    <t>Haidar Musthafa</t>
  </si>
  <si>
    <t>Casa Design Challenge 2017</t>
  </si>
  <si>
    <t>Bravacasa</t>
  </si>
  <si>
    <t>Ignatius Joseph</t>
  </si>
  <si>
    <t>https://drive.google.com/file/d/0ByHVHg65Hb2vT1ZmbmZvVmxwalk/view?usp=sharing</t>
  </si>
  <si>
    <t>Finalist</t>
  </si>
  <si>
    <t>MaG Day 2017</t>
  </si>
  <si>
    <t>Makoto Daiwa Ambara</t>
  </si>
  <si>
    <t>https://drive.google.com/file/d/0ByHVHg65Hb2vU2ItQmhBdk9vNGs/view?usp=sharing</t>
  </si>
  <si>
    <t>Meilyand Evriyan Timor</t>
  </si>
  <si>
    <t>Quedy Zata Fakhrusy</t>
  </si>
  <si>
    <t>Garda Dafi</t>
  </si>
  <si>
    <t>Siti Nur Latifah</t>
  </si>
  <si>
    <t>Fiona Ramadhani</t>
  </si>
  <si>
    <t>Fadhillah Pramadhan Anhar</t>
  </si>
  <si>
    <t>Police Movie Festival</t>
  </si>
  <si>
    <t>Muhammad Hilmy An Nabhany</t>
  </si>
  <si>
    <t>https://drive.google.com/file/d/0ByHVHg65Hb2vUmZaQ2lpcE5FV0E/view?usp=sharing</t>
  </si>
  <si>
    <t>Setyono Dwi Utomo</t>
  </si>
  <si>
    <t>Bilal</t>
  </si>
  <si>
    <t>Hafish Yazid</t>
  </si>
  <si>
    <t>Zakiy Farhan Fuad</t>
  </si>
  <si>
    <t>Mochamad Yusuf Solihinsurya sumantri</t>
  </si>
  <si>
    <t>Inkubasi Bisnis Teknologi Kementrian Riset Dan Teknologi</t>
  </si>
  <si>
    <t>RISTEK DIKTI</t>
  </si>
  <si>
    <t>SCOLA E-LEARNING SYSTEM</t>
  </si>
  <si>
    <t>Randi Eka Setiawan</t>
  </si>
  <si>
    <t>Http://ristekdikti.go.id</t>
  </si>
  <si>
    <t>Cimahi, 14-Juni 1995</t>
  </si>
  <si>
    <t>16 Juni 2017</t>
  </si>
  <si>
    <t>Creatonomics Business Creativity Competition</t>
  </si>
  <si>
    <t>Tech In Asia Ramadan Fest</t>
  </si>
  <si>
    <t>S1 Sistem informasi</t>
  </si>
  <si>
    <t>Ginanjar Widya Pamungkas</t>
  </si>
  <si>
    <t>Ghina Fauziyyah Nur Azizah</t>
  </si>
  <si>
    <t>Margo Gunatama</t>
  </si>
  <si>
    <t>Amrizal Nurrachman Syahid</t>
  </si>
  <si>
    <t>Bojonegoro, 20 September 1995</t>
  </si>
  <si>
    <t>Bandung, 12 November 1995</t>
  </si>
  <si>
    <t>Bandung, 28 Maret 1996</t>
  </si>
  <si>
    <t>Probolinggo, 26 April 1996</t>
  </si>
  <si>
    <t>Tim terfavorit</t>
  </si>
  <si>
    <t>https://drive.google.com/file/d/0ByHVHg65Hb2vMmt2YXRKMmtzZU0/view?usp=sharing</t>
  </si>
  <si>
    <t>Universitas Brawijaya Malang</t>
  </si>
  <si>
    <t>Jakarta, Kemang, Freeware Space</t>
  </si>
  <si>
    <t>S1 Tekhnik Informatika</t>
  </si>
  <si>
    <t>http://www.math.itb.ac.id/2017/03/14/mag-d-2017/</t>
  </si>
  <si>
    <t>Fakultas Matematika dan Ilmu Pengetahuan Alam ITB</t>
  </si>
  <si>
    <t>Polda Jawa Timur</t>
  </si>
  <si>
    <t>http://festivalkreatif.com/lomba-film-pendek-police-movie-festival-4-2017/</t>
  </si>
  <si>
    <t>Industrial Engineering Competition of Atma Jaya (IECA)</t>
  </si>
  <si>
    <t>8 Mei – 14 Juli 2017</t>
  </si>
  <si>
    <t>HMTI Unika Atma Jaya Jakarta</t>
  </si>
  <si>
    <t>Lomba Keilmuan Teknik Industri</t>
  </si>
  <si>
    <t>Semifinalis (15 Besar Nasional)</t>
  </si>
  <si>
    <t>Muhammad Fadil Novar</t>
  </si>
  <si>
    <t>Muhammad Fikri Zakki</t>
  </si>
  <si>
    <t>Amelia Fahmawati Subiyanto</t>
  </si>
  <si>
    <t>Bandung, 26 November 1996</t>
  </si>
  <si>
    <t>Bandung, 8 Juni 1996</t>
  </si>
  <si>
    <t>Pasuruan, 4 Januari 1996</t>
  </si>
  <si>
    <t>ttp://www.iecauaj.com/</t>
  </si>
  <si>
    <t>https://drive.google.com/file/d/0B5r-G9B9IqVuU0h4SHF2aXFiMFU/view?usp=sharing</t>
  </si>
  <si>
    <t>Facility Planning Competition</t>
  </si>
  <si>
    <t>4 Mei 2017</t>
  </si>
  <si>
    <t>Universitas Trisakti</t>
  </si>
  <si>
    <t>Muhammad Aryun Azhari</t>
  </si>
  <si>
    <t>Naufal Mahmudi</t>
  </si>
  <si>
    <t>Vinia Delia</t>
  </si>
  <si>
    <t>Sami Akhmad Fauzan</t>
  </si>
  <si>
    <t>Ujungpandang, 21 April 1995</t>
  </si>
  <si>
    <t xml:space="preserve">Bandung, 18 Maret 1995 </t>
  </si>
  <si>
    <t>Yogyakarta, 28 Mei 1995</t>
  </si>
  <si>
    <t xml:space="preserve">Jakarta, 19 April 1995 </t>
  </si>
  <si>
    <t xml:space="preserve"> http://www.facilitiesplanning.trisakti.ac.id/public/home</t>
  </si>
  <si>
    <t>https://drive.google.com/file/d/0B5r-G9B9IqVuQlhRbTUxVFNUNEk/view?usp=sharing</t>
  </si>
  <si>
    <t>Liga Mahasiswa Futsal 2017 Blibli.com West Java Conference</t>
  </si>
  <si>
    <t>1-6 Agustus 2017</t>
  </si>
  <si>
    <t>Liga Mahasiswa</t>
  </si>
  <si>
    <t>Ardhan Dwi Meitrika Surachman</t>
  </si>
  <si>
    <t>Revy Desfriansyah</t>
  </si>
  <si>
    <t>Muhammad Fadlan Fannani</t>
  </si>
  <si>
    <t>Awandha Pratama Tampaty Putra</t>
  </si>
  <si>
    <t>Yunus Fauzan Apriliatna</t>
  </si>
  <si>
    <t>Hendri Supartiansah</t>
  </si>
  <si>
    <t>Muhammad Rizki Aulia Rahman</t>
  </si>
  <si>
    <t>Teguh Maulana</t>
  </si>
  <si>
    <t>Ali Akbar Pitriansyah</t>
  </si>
  <si>
    <t>Youmil Abdanu Furqan</t>
  </si>
  <si>
    <t>Yudhi Satrio Wibowo</t>
  </si>
  <si>
    <t>Fazri Muhamad Raihan</t>
  </si>
  <si>
    <t>-</t>
  </si>
  <si>
    <t>Lamongan, 07 Mei 1995</t>
  </si>
  <si>
    <t>Bogor, 19 Mei 1997</t>
  </si>
  <si>
    <t>Jakarta, 11 Juni 1996</t>
  </si>
  <si>
    <t>Jawi-Jawi, 10 September 1997</t>
  </si>
  <si>
    <t>Majalengka, 05 Mei 1997</t>
  </si>
  <si>
    <t>Tanjung Morawa, 18 Desember 1998</t>
  </si>
  <si>
    <t>Bandung, 23 September 1997</t>
  </si>
  <si>
    <t>Bandung, 07 Desember 1998</t>
  </si>
  <si>
    <t>Tasikmalaya, 04 Agustus 1998</t>
  </si>
  <si>
    <t>Bandung, 19 Januari 1999</t>
  </si>
  <si>
    <t>Padang, 14 Mei 2000</t>
  </si>
  <si>
    <t>Batam, 14 April 1999</t>
  </si>
  <si>
    <t>Solo, 05 Maret 1997</t>
  </si>
  <si>
    <t>Bandung, 15 Juni 1999</t>
  </si>
  <si>
    <t>www.ligamahasiswa.co.id</t>
  </si>
  <si>
    <t>UKM BOLA</t>
  </si>
  <si>
    <t>IDN Competition 2017</t>
  </si>
  <si>
    <t>12 &amp; 19 Agustus 2017</t>
  </si>
  <si>
    <t>PT. Integrasi Data Nusantara</t>
  </si>
  <si>
    <t xml:space="preserve"> Sysadmin</t>
  </si>
  <si>
    <t>Evan Adi Prasetyo</t>
  </si>
  <si>
    <t>M. Kamal Haris Dermawan</t>
  </si>
  <si>
    <t>Jakarta, 20 November 1996</t>
  </si>
  <si>
    <t>Pekanbaru, 9 September 1996</t>
  </si>
  <si>
    <t xml:space="preserve"> https://idn.id/competition/</t>
  </si>
  <si>
    <t>Lomba Karya Tulis Ilmiah Jambore Nasional Revolusi Mental Indonesia</t>
  </si>
  <si>
    <t>30 Agustus 2017</t>
  </si>
  <si>
    <t xml:space="preserve"> Jambore Nasional Revolusi Mentasi dan Kementerian Dalam Negeri</t>
  </si>
  <si>
    <t>Nurchairul Akbar Saad</t>
  </si>
  <si>
    <t>Pangkajene, 10 Maret 1999</t>
  </si>
  <si>
    <t>http://www.jamborenas-revmen.org/lomba-8-lomba-karya-tulis-ilmiah.html</t>
  </si>
  <si>
    <t>https://drive.google.com/file/d/0B5r-G9B9IqVuVEFwQ2FsWkxyRms/view?usp=sharing</t>
  </si>
  <si>
    <t>2 Maret 2017</t>
  </si>
  <si>
    <t>Poster Desain Nasional competition 2017</t>
  </si>
  <si>
    <t>Universitas Sebelas Maret</t>
  </si>
  <si>
    <t>nasional</t>
  </si>
  <si>
    <t>Ghilman Akbar Kausar</t>
  </si>
  <si>
    <t>TGP Open day 2017 Fotografi competition</t>
  </si>
  <si>
    <t xml:space="preserve">Aldy Irfan </t>
  </si>
  <si>
    <t>FIk</t>
  </si>
  <si>
    <t>Video Animation Puzzle</t>
  </si>
  <si>
    <t>Technoplast</t>
  </si>
  <si>
    <t>Tim Canan</t>
  </si>
  <si>
    <t>Ideart 2017</t>
  </si>
  <si>
    <t>ITS Surabaya</t>
  </si>
  <si>
    <t>Latifah Hani</t>
  </si>
  <si>
    <t>3 Mei 2017</t>
  </si>
  <si>
    <t>Fotografi Competition Commpress</t>
  </si>
  <si>
    <t>Video Creatif football is great</t>
  </si>
  <si>
    <t>UK embassy dan blibli.com</t>
  </si>
  <si>
    <t>Adimas bintang ratnayan</t>
  </si>
  <si>
    <t>7 Mei 2017</t>
  </si>
  <si>
    <t>Lomba Mural Yellow Off DA Wall Street Art competition Manggarai 2017</t>
  </si>
  <si>
    <t>Adika Lukman</t>
  </si>
  <si>
    <t>Short movie battle film festival 2017</t>
  </si>
  <si>
    <t>Inters port Road to World Stage</t>
  </si>
  <si>
    <t xml:space="preserve">27 Agustus 2017 </t>
  </si>
  <si>
    <t>Car Contest</t>
  </si>
  <si>
    <t>Faza Pradipta</t>
  </si>
  <si>
    <t>S1 international ICT Business</t>
  </si>
  <si>
    <t>Bandung, 31 Desember 1997</t>
  </si>
  <si>
    <t>Inters port</t>
  </si>
  <si>
    <t>https://drive.google.com/file/d/0B5r-G9B9IqVuR0EzWFBYSE5nQms/view?usp=sharing</t>
  </si>
  <si>
    <t>Trans Auto Festival</t>
  </si>
  <si>
    <t>www.intersport.id</t>
  </si>
  <si>
    <t>Bandung Summer Festival</t>
  </si>
  <si>
    <t xml:space="preserve">Best Meaty </t>
  </si>
  <si>
    <t>www.transstudiomall.com</t>
  </si>
  <si>
    <t>https://drive.google.com/file/d/0B5r-G9B9IqVuTFdjbS1PdHZZM28/view?usp=sharing</t>
  </si>
  <si>
    <t>23 – 28 Agustus 2017</t>
  </si>
  <si>
    <t>DIKTI</t>
  </si>
  <si>
    <t>http://pimnas30.umi.ac.id/</t>
  </si>
  <si>
    <t>PKM KC</t>
  </si>
  <si>
    <t>Dwiki Kurnia</t>
  </si>
  <si>
    <t>Irfan Ardiansyah</t>
  </si>
  <si>
    <t>Anin Magfiroh</t>
  </si>
  <si>
    <t>Andi Muh. B. Soelkifly</t>
  </si>
  <si>
    <t>S1 T. Telekomunikasi</t>
  </si>
  <si>
    <t>Pontianak, 26 Oktober 1996</t>
  </si>
  <si>
    <t>Blora, 3 September 1995</t>
  </si>
  <si>
    <t>Temanggung, 4 Mei 1996</t>
  </si>
  <si>
    <t>Bulukumba, 23 Oktober 1996</t>
  </si>
  <si>
    <t>https://drive.google.com/file/d/0B5r-G9B9IqVuYkJWc2J6UVZycFk/view?usp=sharing</t>
  </si>
  <si>
    <t>PIMNAS 30 UMI</t>
  </si>
  <si>
    <t xml:space="preserve">Bandung Summer Festival </t>
  </si>
  <si>
    <t>9 Juli 2017</t>
  </si>
  <si>
    <t>Trans Studio Bandung</t>
  </si>
  <si>
    <t>The Best Performance</t>
  </si>
  <si>
    <t>Judges Favorites</t>
  </si>
  <si>
    <t>Cosplay Team</t>
  </si>
  <si>
    <t>Revi Chandra Riana</t>
  </si>
  <si>
    <t>Tresna Dea P.R.C.</t>
  </si>
  <si>
    <t>S1 Desain Interioir</t>
  </si>
  <si>
    <t>17-03-97</t>
  </si>
  <si>
    <t>22-1-98</t>
  </si>
  <si>
    <t>29-9-94</t>
  </si>
  <si>
    <t>https://drive.google.com/file/d/0B5r-G9B9IqVuVmdQVUtXUFQzbFk/view?usp=sharing</t>
  </si>
  <si>
    <t>https://drive.google.com/file/d/0B5r-G9B9IqVua1hndGtOYU5aTlU/view?usp=sharing</t>
  </si>
  <si>
    <t>Wahana Jumpa Prestasi Nasional</t>
  </si>
  <si>
    <t>20 Agustus 2017 – 7 September 2017</t>
  </si>
  <si>
    <t>KSR PMI UNIT UIN WALISONGO SEMARANG</t>
  </si>
  <si>
    <t>Teknologi Tepat Guna</t>
  </si>
  <si>
    <t>Muhammad Redha</t>
  </si>
  <si>
    <t>Pontianak,16 Juni 1998</t>
  </si>
  <si>
    <t>S1 Teknik Telekomunikasi International Class</t>
  </si>
  <si>
    <t>http://ksruinws.blogspot.com</t>
  </si>
  <si>
    <t>UKM KSR</t>
  </si>
  <si>
    <t>https://drive.google.com/file/d/0B5r-G9B9IqVuSVJKTVRNbWJqNWs/view?usp=sharing</t>
  </si>
  <si>
    <t>https://drive.google.com/file/d/0B5r-G9B9IqVuaFBkTV8xeHlTSWs/view?usp=sharing</t>
  </si>
  <si>
    <t>Kompetisi Muatan Roket dan Kompetisi Muatan Balon Atmosfer 2017</t>
  </si>
  <si>
    <t xml:space="preserve">22 - 25 Agustus 2017 </t>
  </si>
  <si>
    <t>LAPAN ( Lembaga Penerbangan dan Antariksa Nasional)</t>
  </si>
  <si>
    <t>Muatan Balon Atmosfeer</t>
  </si>
  <si>
    <t>Yan Bagus Arief Setio</t>
  </si>
  <si>
    <t>Rama Aditya Putra</t>
  </si>
  <si>
    <t>Satrya Budi Pratama</t>
  </si>
  <si>
    <t>Lampung, 30 Juni 1995</t>
  </si>
  <si>
    <t>Jakarta, 4 Maret 1997</t>
  </si>
  <si>
    <t>Medan, 21 Juni 1997</t>
  </si>
  <si>
    <t>http://www.komurindo-kombat.lapan.go.id/</t>
  </si>
  <si>
    <t xml:space="preserve">GIV Speak Your Mind, Campus to Campus bersama Kompas TV </t>
  </si>
  <si>
    <t xml:space="preserve">Kompas TV </t>
  </si>
  <si>
    <t xml:space="preserve">Anchor </t>
  </si>
  <si>
    <t>https://www.facebook.com/events/115144239169411/</t>
  </si>
  <si>
    <t>Juara 3 Anchor Hunt Kompas TV</t>
  </si>
  <si>
    <t>25 Agustus 2017</t>
  </si>
  <si>
    <t xml:space="preserve">Mojang Jajaka Bandung </t>
  </si>
  <si>
    <t>Kabupaten Bandung</t>
  </si>
  <si>
    <t>Mojang Jejaka</t>
  </si>
  <si>
    <t>https://www.instagram.com/p/BYUixeRnXPQ/</t>
  </si>
  <si>
    <t>Juara Harapan 1</t>
  </si>
  <si>
    <t>Tharissa Kesturi</t>
  </si>
  <si>
    <t>9/7/2017</t>
  </si>
  <si>
    <t>https://drive.google.com/file/d/0B5r-G9B9IqVuTjNSQ0VFbXdQNzA/view?usp=sharing</t>
  </si>
  <si>
    <t>https://drive.google.com/file/d/0B5r-G9B9IqVuT3NidERLT3M3djQ/view?usp=sharing</t>
  </si>
  <si>
    <t>Festival Paduan Suara ITB XXV 2017</t>
  </si>
  <si>
    <t xml:space="preserve">15 – 19 September 2017 </t>
  </si>
  <si>
    <t xml:space="preserve">Paduan Suara Mahasiswa ITB </t>
  </si>
  <si>
    <t>Sejenis Dewasa</t>
  </si>
  <si>
    <t>Fikri Adhanadi</t>
  </si>
  <si>
    <t>Akmal Zaifullah Maingak</t>
  </si>
  <si>
    <t>Mochamad Fadhil Dewana</t>
  </si>
  <si>
    <t>Bachtiar Wardana Alwansyah</t>
  </si>
  <si>
    <t>Syauqi Rabbani N D</t>
  </si>
  <si>
    <t>Jaka Wijaya</t>
  </si>
  <si>
    <t>Alif Ramdhan Putra Anam</t>
  </si>
  <si>
    <t>Hutomo Aji Prasetyo</t>
  </si>
  <si>
    <t>Reynaldi Cristian Yohanes</t>
  </si>
  <si>
    <t>Maulana Indra Kharisma</t>
  </si>
  <si>
    <t>Ryan Kurnia Pratama</t>
  </si>
  <si>
    <t>Rizki Pratama Putra Sianipar</t>
  </si>
  <si>
    <t>Elchris Wipa Tarigan</t>
  </si>
  <si>
    <t>Muhammad Galih Nugraha Syarief</t>
  </si>
  <si>
    <t>Avenuto Detantra</t>
  </si>
  <si>
    <t>Febry Valiansyah</t>
  </si>
  <si>
    <t>Junjungan Benyamin Nainggolan</t>
  </si>
  <si>
    <t>Madnur Syahri Hasibuan</t>
  </si>
  <si>
    <t>Yosua Verdi Sitompul</t>
  </si>
  <si>
    <t>Rasyid Salman</t>
  </si>
  <si>
    <t>Fairuz Kevin Rajendra Rasendriya</t>
  </si>
  <si>
    <t>Stevanus Yustiawan</t>
  </si>
  <si>
    <t>S1 Teknik Telekkomunikasi</t>
  </si>
  <si>
    <t xml:space="preserve">S1 MBTI   </t>
  </si>
  <si>
    <t>Bandung, 08 Februari 1997</t>
  </si>
  <si>
    <t>Pekalongan, 18 April 1997</t>
  </si>
  <si>
    <t>Ujung Pandang, 3 November 1997</t>
  </si>
  <si>
    <t>Jakarta, 4 Desember 1998</t>
  </si>
  <si>
    <t>Tsikmalaya, 27 Agustus 1998</t>
  </si>
  <si>
    <t>Jakarta, 7 Desember 1998</t>
  </si>
  <si>
    <t>Duri, 12 Oktober 1998</t>
  </si>
  <si>
    <t>Jakarta, 3 Januari 1998</t>
  </si>
  <si>
    <t>Muara Enim, 10 November 1997</t>
  </si>
  <si>
    <t>Jakarta, 16 Desember 1996</t>
  </si>
  <si>
    <t>Kuningan, 14 Mei 1995</t>
  </si>
  <si>
    <t>Bekasi, 11 September 1998</t>
  </si>
  <si>
    <t>Jakarta, 10 Oktober 1998</t>
  </si>
  <si>
    <t>Sumedang, 20 April 1996</t>
  </si>
  <si>
    <t>Tangerang, 8 Juli 1998</t>
  </si>
  <si>
    <t>Singkawang, 14 Februari 1999</t>
  </si>
  <si>
    <t>Medan, 3 November 2017</t>
  </si>
  <si>
    <t>Pekanbaru, 17 Februaru 1997</t>
  </si>
  <si>
    <t>Bandung, 29 Juni 1998</t>
  </si>
  <si>
    <t>Cirebon, 12 Agustus 1998</t>
  </si>
  <si>
    <t>http://fps.psm-itb.com/</t>
  </si>
  <si>
    <t>https://drive.google.com/file/d/0B5r-G9B9IqVuZFUzY25VVVAwcVk/view?usp=sharing</t>
  </si>
  <si>
    <t>Bandung 100 Ultra Trail Run 2017</t>
  </si>
  <si>
    <t xml:space="preserve">16-17 September 2017 </t>
  </si>
  <si>
    <t>Bandung Explorer</t>
  </si>
  <si>
    <t>Ultra 100km</t>
  </si>
  <si>
    <t>Bdg100.id</t>
  </si>
  <si>
    <t>https://drive.google.com/file/d/0B5r-G9B9IqVuYnRlajRfU2hzMG8/view?usp=sharing</t>
  </si>
  <si>
    <t>CHRONICS 2017</t>
  </si>
  <si>
    <t>14-17 September 2017</t>
  </si>
  <si>
    <t>Universitas Gajah Mada</t>
  </si>
  <si>
    <t>Desain Produk</t>
  </si>
  <si>
    <t>Bimo Bayu Aji</t>
  </si>
  <si>
    <t>M Januar Rasyid</t>
  </si>
  <si>
    <t xml:space="preserve">S1 Teknik Industri </t>
  </si>
  <si>
    <t>24 Februari 1996</t>
  </si>
  <si>
    <t>08 Januari 1997</t>
  </si>
  <si>
    <t>http://chronics.ft.ugm.ac.id/</t>
  </si>
  <si>
    <t>Produk Terfavorit</t>
  </si>
  <si>
    <t xml:space="preserve">Prototype Terbaik </t>
  </si>
  <si>
    <t>Penabur International Choir Festival 2017</t>
  </si>
  <si>
    <t xml:space="preserve">1–9 September 2017 </t>
  </si>
  <si>
    <t>Mix Youth</t>
  </si>
  <si>
    <t>Asprillia Johan Tandepadang</t>
  </si>
  <si>
    <t>Catharina Ira Dian Anggitaratna</t>
  </si>
  <si>
    <t>Luisa Amanda Charitas</t>
  </si>
  <si>
    <t>Skolastica Agnadya Redwita</t>
  </si>
  <si>
    <t>Citra Maria Natasya</t>
  </si>
  <si>
    <t>Larasati Rizqia</t>
  </si>
  <si>
    <t>Fitra Ashfihani</t>
  </si>
  <si>
    <t>Ayu Dzurriyatin Hanifah</t>
  </si>
  <si>
    <t>Afritha Laura Priscilla Saragih</t>
  </si>
  <si>
    <t>Nabilla Syahvalensi</t>
  </si>
  <si>
    <t>Audria Ineswari</t>
  </si>
  <si>
    <t>Revinda Silly Maulida</t>
  </si>
  <si>
    <t>Cindy Yohana Butarbutar</t>
  </si>
  <si>
    <t>Rachma Widya</t>
  </si>
  <si>
    <t>Hesti Pambudiningtyas</t>
  </si>
  <si>
    <t>Immanuela Kristina Simatupang</t>
  </si>
  <si>
    <t>Dinar Nuramini</t>
  </si>
  <si>
    <t>Opi Ayu Velina</t>
  </si>
  <si>
    <t>Farhad Ade Rifaldi</t>
  </si>
  <si>
    <t>Junjungan Nainggolan</t>
  </si>
  <si>
    <t>Jaka wijaya</t>
  </si>
  <si>
    <t>Falindio Muhammad Riyadi</t>
  </si>
  <si>
    <t>Elchris Wipa Taringan</t>
  </si>
  <si>
    <t>M Fadhil Dewana</t>
  </si>
  <si>
    <t>Abdul Lathif</t>
  </si>
  <si>
    <t>Akmal Zaifullah</t>
  </si>
  <si>
    <t>Ilmu Komunikasi</t>
  </si>
  <si>
    <t>Manajemen Pemasaran</t>
  </si>
  <si>
    <t>Kriya Tekstil dan Mode</t>
  </si>
  <si>
    <t>Teknik Telekomunikasi</t>
  </si>
  <si>
    <t>Akuntansi</t>
  </si>
  <si>
    <t>Desain Komunikasi Visual</t>
  </si>
  <si>
    <t>MBTI</t>
  </si>
  <si>
    <t>ICT Business</t>
  </si>
  <si>
    <t>Teknik Fisika</t>
  </si>
  <si>
    <t>Probolinggo, 6 Februari 1996</t>
  </si>
  <si>
    <t>Surakarta, 28 April 1995</t>
  </si>
  <si>
    <t>Bandung, 30 Agustus 1998</t>
  </si>
  <si>
    <t>Bandung, 8 Februari 1998</t>
  </si>
  <si>
    <t>Sidoarjo, 7 Januari 1998</t>
  </si>
  <si>
    <t>Bekasi, 9 Maret 1998</t>
  </si>
  <si>
    <t>Bogor, 16 November 1996</t>
  </si>
  <si>
    <t>Bandung, 23 Juni 1995</t>
  </si>
  <si>
    <t>Padang, 2 Oktober 1998</t>
  </si>
  <si>
    <t>Bandung, 1 Oktober 1998</t>
  </si>
  <si>
    <t>Bogor, 27 Januari 1998</t>
  </si>
  <si>
    <t>Jember, 29 Maret 1998</t>
  </si>
  <si>
    <t>Bandung, 22 November 1996</t>
  </si>
  <si>
    <t>Jakarta, 16 Desember 1995</t>
  </si>
  <si>
    <t>Medan, 3 November 1998</t>
  </si>
  <si>
    <t>Nganjuk, 24 Juni 1996</t>
  </si>
  <si>
    <t>Banyumas, 24 April 1998</t>
  </si>
  <si>
    <t>Ujungpandang, 3 November 1997</t>
  </si>
  <si>
    <t>http://www.bandungchoral.com/modul/events/view/98</t>
  </si>
  <si>
    <t>Anisa Nur Rezky</t>
  </si>
  <si>
    <t>Halimah Nur Alifia</t>
  </si>
  <si>
    <t>Lydia Catur Wulandari</t>
  </si>
  <si>
    <t>Ruth Meylani</t>
  </si>
  <si>
    <t>Dita Purnamasari</t>
  </si>
  <si>
    <t>Melia Arya Aminnanda</t>
  </si>
  <si>
    <t>Rana Ayunda Salsabila</t>
  </si>
  <si>
    <t>Byanca Nadhifa</t>
  </si>
  <si>
    <t>Aisha Shautrina</t>
  </si>
  <si>
    <t>Zulfaa Putri Nabiilah</t>
  </si>
  <si>
    <t>Selfira Rizqi Nursyahputri</t>
  </si>
  <si>
    <t>Rahmi Ayu Syafira</t>
  </si>
  <si>
    <t>Musica Sacra (female choir)</t>
  </si>
  <si>
    <t>Gospel (mix choir)</t>
  </si>
  <si>
    <t>https://drive.google.com/file/d/0B5r-G9B9IqVuWnlIeFhTai03blU/view?usp=sharing</t>
  </si>
  <si>
    <t>https://drive.google.com/file/d/0B5r-G9B9IqVuU3VKZnlrLW1Ldmc/view?usp=sharing</t>
  </si>
  <si>
    <t>Malang, 18 Juni 1997</t>
  </si>
  <si>
    <t>Klaten, 5 November 1996</t>
  </si>
  <si>
    <t>Ujungpandang, 15 Februari 1998</t>
  </si>
  <si>
    <t>Batam, 26 Mei 1998</t>
  </si>
  <si>
    <t>Bandar Lampung, 22 September 1997</t>
  </si>
  <si>
    <t>Sragen, 11 Juli 1998</t>
  </si>
  <si>
    <t>Medan, 4 Januari 1999</t>
  </si>
  <si>
    <t>Jakarta, 29 Agustus 1997</t>
  </si>
  <si>
    <t>Malang, 13 Agustus 1998</t>
  </si>
  <si>
    <t>Jakarta, 23 November 1997</t>
  </si>
  <si>
    <t>Purworejo, 27 Juni 1997</t>
  </si>
  <si>
    <t>Sukabumi, 12 September 1996</t>
  </si>
  <si>
    <t>https://drive.google.com/file/d/0B5r-G9B9IqVuakFZS29SSExUUnM/view?usp=sharing</t>
  </si>
  <si>
    <t>BPK Penabur &amp; Bandung Choral Society</t>
  </si>
  <si>
    <t xml:space="preserve">Partisipasi </t>
  </si>
  <si>
    <t>Telemedicine Innovation Challenge, Telemedicine Conference</t>
  </si>
  <si>
    <t>15-17 Agustus 2017</t>
  </si>
  <si>
    <t>Monash University, Malaysia</t>
  </si>
  <si>
    <t>Most Innovative e-Health Solution</t>
  </si>
  <si>
    <t>Januar Triandy Nur Elsan</t>
  </si>
  <si>
    <t>Agung Cahya Ilhami</t>
  </si>
  <si>
    <t>Qhansa Di’Ayu Putri Bayu</t>
  </si>
  <si>
    <t>Mochamad Agusta Naofal Hakim</t>
  </si>
  <si>
    <t>Faisal Rahman</t>
  </si>
  <si>
    <t>http://med.monash.edu.my/campaign/telemed/index.html</t>
  </si>
  <si>
    <t>Makassar, 12 Januari 1995</t>
  </si>
  <si>
    <t>Tasikmalaya, 15 Maret 1996</t>
  </si>
  <si>
    <t>Jakarta, 8 Desember 1995</t>
  </si>
  <si>
    <t>Jakarta, 4 Oktober 1996</t>
  </si>
  <si>
    <t>Nganjuk, 20 Agustus 1997</t>
  </si>
  <si>
    <t>Bandung, 14 September 1993</t>
  </si>
  <si>
    <t>O</t>
  </si>
  <si>
    <t>P</t>
  </si>
  <si>
    <t>Management Marketing Plan Competition 2017</t>
  </si>
  <si>
    <t xml:space="preserve">14-16 September 2017 </t>
  </si>
  <si>
    <t>Universitas Udayana</t>
  </si>
  <si>
    <t xml:space="preserve">M. Januar Rasyid </t>
  </si>
  <si>
    <t xml:space="preserve">Nikmah Novitasari </t>
  </si>
  <si>
    <t xml:space="preserve">Noviana </t>
  </si>
  <si>
    <t xml:space="preserve">Bandung, 8 Januari 1997 </t>
  </si>
  <si>
    <t xml:space="preserve">Wonogiri, 14 November 1995 </t>
  </si>
  <si>
    <t xml:space="preserve">Wajo, 09 November 1996 </t>
  </si>
  <si>
    <t xml:space="preserve">http://hmjmj.blogspot.co.id/2017/06/management-marketingplan </t>
  </si>
  <si>
    <t>Finalis</t>
  </si>
  <si>
    <t>DEF Business Plan Competition</t>
  </si>
  <si>
    <t>23 September 2017</t>
  </si>
  <si>
    <t>Universitas Diponegoro</t>
  </si>
  <si>
    <t>Arrivan Dika Santosa</t>
  </si>
  <si>
    <t>Fadhil Hariantoro</t>
  </si>
  <si>
    <t>Bandar Lampung, 1 Maret 1998</t>
  </si>
  <si>
    <t>Tasikmalaya, 20 Agustus 1998</t>
  </si>
  <si>
    <t>Jakarta 11 Desember 1997</t>
  </si>
  <si>
    <t xml:space="preserve">https://def17.wordpress.com/ </t>
  </si>
  <si>
    <t>https://drive.google.com/file/d/0B5r-G9B9IqVuNEotTXd0aHA1RWs/view?usp=sharing</t>
  </si>
  <si>
    <t>Juara favorit</t>
  </si>
  <si>
    <t>10 - 12 Agustus 2017</t>
  </si>
  <si>
    <t xml:space="preserve">3rd BKC OPEN 2017 International Karate Championship </t>
  </si>
  <si>
    <t xml:space="preserve">BKC Kepulauan Riau </t>
  </si>
  <si>
    <t>Kumite Senior -50Kg Putri</t>
  </si>
  <si>
    <t>http://bkcbatam.or.id/</t>
  </si>
  <si>
    <t xml:space="preserve">Kumite Senior - 68Kg Putri </t>
  </si>
  <si>
    <t>Harry Abrianto Ekaputra</t>
  </si>
  <si>
    <t>Astara Ganesha 2017</t>
  </si>
  <si>
    <t>Institut Teknologi Bandung</t>
  </si>
  <si>
    <t>Infografis</t>
  </si>
  <si>
    <t>Dicky Naofal Rizaldi</t>
  </si>
  <si>
    <t>26-28 September 2017</t>
  </si>
  <si>
    <t>Budi Luhur National Case Competition (BLNCC</t>
  </si>
  <si>
    <t>Universitas Budi Luhur</t>
  </si>
  <si>
    <t xml:space="preserve">Business Case </t>
  </si>
  <si>
    <t>S1 MBTI dan S2 MM</t>
  </si>
  <si>
    <t>Negara, 4 Maret 1997</t>
  </si>
  <si>
    <t>Rudi Rinaldi</t>
  </si>
  <si>
    <t>Ciamis, 8 November 1996</t>
  </si>
  <si>
    <t>Wildan Ignatio</t>
  </si>
  <si>
    <t>Bengkulu, 1 Agustus 1997</t>
  </si>
  <si>
    <t>Cyber Jawara 2017</t>
  </si>
  <si>
    <t>IDSIRTII</t>
  </si>
  <si>
    <t>Keamanan Jaringan</t>
  </si>
  <si>
    <t>Naufal Abrian Ismiyushar</t>
  </si>
  <si>
    <t>Ari Apridana</t>
  </si>
  <si>
    <t>' 13 Juni - 17 Juli 2017</t>
  </si>
  <si>
    <t>Miss Jakarta 2017</t>
  </si>
  <si>
    <t>Jakarta Fair 2017</t>
  </si>
  <si>
    <t>Miss Favorite</t>
  </si>
  <si>
    <t>Zefanya Nadine</t>
  </si>
  <si>
    <t>'28 Juli 2017</t>
  </si>
  <si>
    <t>Kejuaraan Make-up Tradisional Modifikasi _x000B_by Inez Cosmetic</t>
  </si>
  <si>
    <t>Inez Cosmetics</t>
  </si>
  <si>
    <t>Agustus 2017</t>
  </si>
  <si>
    <t>Indonesia Good Design (IGDS) 2017</t>
  </si>
  <si>
    <t>Desain Terbaik</t>
  </si>
  <si>
    <t>Iham Zein</t>
  </si>
  <si>
    <t>16 - 20 Agustus 2017</t>
  </si>
  <si>
    <t>Fashion Design Competition 2017 "Plaza Senayan Palm Award"</t>
  </si>
  <si>
    <t>Plaza Senayan Palm</t>
  </si>
  <si>
    <t>Finalis 14 Besar</t>
  </si>
  <si>
    <t>Adinda Saraswati Balqis</t>
  </si>
  <si>
    <t xml:space="preserve">Pasanggiri Mojang Jajaka </t>
  </si>
  <si>
    <t>DISPARBUD 2017</t>
  </si>
  <si>
    <t>Jajaka Duta Kesehatan Kab.Bandung Tahun 2017</t>
  </si>
  <si>
    <t>23-24 September 2017</t>
  </si>
  <si>
    <t>ComFest 2017</t>
  </si>
  <si>
    <t>UI Depok</t>
  </si>
  <si>
    <t>Finalis Top 15</t>
  </si>
  <si>
    <t>Nadya Octavia T, Fajrul F, Sukma</t>
  </si>
  <si>
    <t>26-30 September 2017</t>
  </si>
  <si>
    <t>UIFF 2017 (Universitas Indonesia Film Festival 2017)</t>
  </si>
  <si>
    <t>UKM Sinematografi UI - Depok</t>
  </si>
  <si>
    <t>Fajrul Falakh Nur Fibriansyah, Raka Samudera Jae, Target Santana Jodi, Vindy Fatullah Agus Ganteng</t>
  </si>
  <si>
    <t xml:space="preserve"> 20 September 2017</t>
  </si>
  <si>
    <t>flatform film asia vidsee</t>
  </si>
  <si>
    <t>vidsee.com</t>
  </si>
  <si>
    <t>lolos dalam proses kurasi dan masuk dalam tayangan Vidsee</t>
  </si>
  <si>
    <t>Hanif Alhusen Mega Putra, Aldi Lazuardi, Anjar Mulyana, Ratu Intan Mukharamy, Angga Nugraha, Luqman Nul Hakim, Ramadhani Rahman</t>
  </si>
  <si>
    <t>https://www.viddsee.com/video/chrysara-sumpah-ak-manusia-verbal/op1ui</t>
  </si>
  <si>
    <t>Juni 2017</t>
  </si>
  <si>
    <t>Animation Competition Technoplast Jakarta</t>
  </si>
  <si>
    <t>Technoplast Jakarta</t>
  </si>
  <si>
    <t>Eko Aji Nugroho</t>
  </si>
  <si>
    <t>Hasna Miladia</t>
  </si>
  <si>
    <t>Rakha Alamsyah</t>
  </si>
  <si>
    <t>Bhyan Aprilyan</t>
  </si>
  <si>
    <t>Fauzi Ismail</t>
  </si>
  <si>
    <t>Maha Sultan Dwi</t>
  </si>
  <si>
    <t>Reza Hary Saputra</t>
  </si>
  <si>
    <t>Muhammad Alfan K</t>
  </si>
  <si>
    <t>Amanda Dea Az.Z</t>
  </si>
  <si>
    <t>Nauli Anggita K</t>
  </si>
  <si>
    <t>12 Juni 2017</t>
  </si>
  <si>
    <t>Innovation World Cup IoT</t>
  </si>
  <si>
    <t>Navispace AG, Jerman</t>
  </si>
  <si>
    <t>Riska Reza Pahlevi</t>
  </si>
  <si>
    <t>KLATEN, 10-NOV-95</t>
  </si>
  <si>
    <t>http://www.innovationworldcup.com/iot-wt/</t>
  </si>
  <si>
    <t>Gabe Dimas</t>
  </si>
  <si>
    <t> 1301154245</t>
  </si>
  <si>
    <t>MEDAN, 13-OCT-97</t>
  </si>
  <si>
    <t>5 September 2017</t>
  </si>
  <si>
    <t>Gemastik 10</t>
  </si>
  <si>
    <t>Mochamad Yusuf Solihin</t>
  </si>
  <si>
    <t>BANDUNG, 25-SEP-97</t>
  </si>
  <si>
    <t>https://gemastik.ui.ac.id/</t>
  </si>
  <si>
    <t>https://gemastik.ui.ac.id/post/view/37</t>
  </si>
  <si>
    <t>TASIKMALAYA, 15-MAR-96</t>
  </si>
  <si>
    <t>Zulfikar Fauzi</t>
  </si>
  <si>
    <t>MOJOKERTO, 08-AUG-95</t>
  </si>
  <si>
    <t>Nabila Nanda Widyastuti</t>
  </si>
  <si>
    <t>SUKOHARJO, 25-DEC-97</t>
  </si>
  <si>
    <t>Syifa Ariandini</t>
  </si>
  <si>
    <t>PONTIANAK, 31-JAN-96</t>
  </si>
  <si>
    <t>Rut Maria Sahuburua</t>
  </si>
  <si>
    <t>JAKARTA, 23-JUN-97</t>
  </si>
  <si>
    <t>Muhammad Adnan Rizqullah</t>
  </si>
  <si>
    <t>BANDUNG, 18-JAN-97</t>
  </si>
  <si>
    <t>Muhammad Azhari Rahman</t>
  </si>
  <si>
    <t>BANJARBARU, 27-NOV-9</t>
  </si>
  <si>
    <t>Asih Wulandari Agustiningrum</t>
  </si>
  <si>
    <t>CIMAHI, 23-AUG-97</t>
  </si>
  <si>
    <t>M. Mufli Muzakki</t>
  </si>
  <si>
    <t>MEDAN, 17-SEP-96</t>
  </si>
  <si>
    <t>Arif Abdurrahman Farisi</t>
  </si>
  <si>
    <t>JAKARTA, 28-SEP-95</t>
  </si>
  <si>
    <t>Andynata Tamtama Suseno</t>
  </si>
  <si>
    <t>PEMALANG, 31-OCT-97</t>
  </si>
  <si>
    <t>Thareq Arsyad</t>
  </si>
  <si>
    <t>SERANG, 06-NOV-95</t>
  </si>
  <si>
    <t>Diah Ajeng Dwi Yuniasih</t>
  </si>
  <si>
    <t>CILACAP, 07-JUN-96</t>
  </si>
  <si>
    <t>Qhansa Di'Ayu Putri Bayu</t>
  </si>
  <si>
    <t>JAKARTA, 04-OCT-96</t>
  </si>
  <si>
    <t>Amalya Citra Pradana</t>
  </si>
  <si>
    <t>JAKARTA, 21-OCT-96</t>
  </si>
  <si>
    <t>Hanif Khoirul Fathansyah</t>
  </si>
  <si>
    <t>GUNUNGKIDUL, 22-JUN-98</t>
  </si>
  <si>
    <t>Niamur Rifqi</t>
  </si>
  <si>
    <t>BREBES, 26-MAR-96</t>
  </si>
  <si>
    <t>Iqbal Maulana</t>
  </si>
  <si>
    <t>SURABAYA, 28-APR-96</t>
  </si>
  <si>
    <t>Faiz Agustira</t>
  </si>
  <si>
    <t>MEDAN, 17-AUG-97</t>
  </si>
  <si>
    <t>IMAM ALI NURDIN AHMAD</t>
  </si>
  <si>
    <t>BANDUNG, 28-NOV-95</t>
  </si>
  <si>
    <t>Salma</t>
  </si>
  <si>
    <t>GARUT, 01-NOV-97</t>
  </si>
  <si>
    <t>Muhammad Akmal</t>
  </si>
  <si>
    <t>PEKALONGAN, 17-APR-99</t>
  </si>
  <si>
    <t>Muhammad Aswan Abidin</t>
  </si>
  <si>
    <t>UJUNG PANDANG, 10-MAY-96</t>
  </si>
  <si>
    <t>Satria Hafizh Rizkitama Harsono</t>
  </si>
  <si>
    <t>YOGYAKARTA, 18-JUN-96</t>
  </si>
  <si>
    <t>Aditia Rafif Khoerulloh</t>
  </si>
  <si>
    <t> 1301154207</t>
  </si>
  <si>
    <t>SUMEDANG, 03-MAY-97</t>
  </si>
  <si>
    <t>ENDRIAWAN TRIA SUKMARA</t>
  </si>
  <si>
    <t>Harris Hidayat</t>
  </si>
  <si>
    <t>Krisna Ardhi Tama</t>
  </si>
  <si>
    <t>Faza Afrizal</t>
  </si>
  <si>
    <t>Adyatma Paramanandana</t>
  </si>
  <si>
    <t>Bram Andika Ahmad Al'aziz</t>
  </si>
  <si>
    <t>Arief Budhiman</t>
  </si>
  <si>
    <t>Dwiferdio Seagal Putra</t>
  </si>
  <si>
    <t>Ahmad Taufiq Hidayat</t>
  </si>
  <si>
    <t>Anjar Afrizal</t>
  </si>
  <si>
    <t>Arief Rakhman S</t>
  </si>
  <si>
    <t>Muhammad Lutfi Utama Putra</t>
  </si>
  <si>
    <t>Imam Rahman</t>
  </si>
  <si>
    <t>Dwiki Bayu Satmoko</t>
  </si>
  <si>
    <t>Arian Anggada Oemar</t>
  </si>
  <si>
    <t>Rivan Hikmawan</t>
  </si>
  <si>
    <t>MUHAMMAD FARIDH RONIANTO</t>
  </si>
  <si>
    <t>Mohamad Irsyad Hanif</t>
  </si>
  <si>
    <t>Muhammad Hafizh Abdurrahman</t>
  </si>
  <si>
    <t>Muhammad Satrio Wicaksono</t>
  </si>
  <si>
    <t>Wisnu Adi Nurcahyo</t>
  </si>
  <si>
    <t>Haris Maulana Rahim</t>
  </si>
  <si>
    <t>Agung Nursatria B</t>
  </si>
  <si>
    <t>Dede Kiswanto</t>
  </si>
  <si>
    <t>Rendy Andrian Saputra</t>
  </si>
  <si>
    <t>Rifqi Rosidin</t>
  </si>
  <si>
    <t>Suwono</t>
  </si>
  <si>
    <t>Abdurrozak Fathoni</t>
  </si>
  <si>
    <t>Rike Adelia</t>
  </si>
  <si>
    <t>Dhia Aziz Rizqi Arrahman</t>
  </si>
  <si>
    <t>Dennis Indrawan</t>
  </si>
  <si>
    <t>Iqbal Basyar</t>
  </si>
  <si>
    <t>Firman Alif Saputra</t>
  </si>
  <si>
    <t>Raden Rizqan Fadhilah</t>
  </si>
  <si>
    <t>Aditya Alif Nugraha</t>
  </si>
  <si>
    <t>Mohammad Ezra Perdana</t>
  </si>
  <si>
    <t>Andy Arismianto</t>
  </si>
  <si>
    <t>Aldi Ilham Abubakar</t>
  </si>
  <si>
    <t>Fajrul Falakh Nurfitriyansyah</t>
  </si>
  <si>
    <t>AHMAD ARSYEL ABDUL HAKIM</t>
  </si>
  <si>
    <t>FADHIL MULIA ABDILLAH</t>
  </si>
  <si>
    <t>Amalia Asti Hutami</t>
  </si>
  <si>
    <t>Edy Syuryawan Saputra</t>
  </si>
  <si>
    <t>Muhammad Hariz Arasy</t>
  </si>
  <si>
    <t>Setyo Nugroho</t>
  </si>
  <si>
    <t>Citra Pebrianti Fitria</t>
  </si>
  <si>
    <t>Shofura Fitiyah Muthaharikah</t>
  </si>
  <si>
    <t>MOCHAMAD IQBAL</t>
  </si>
  <si>
    <t>Hasna Rahmawati</t>
  </si>
  <si>
    <t>ANDREAS JONATHAN SILABAN</t>
  </si>
  <si>
    <t>Aldo Tripolyta</t>
  </si>
  <si>
    <t>Rizqi Prima Hariahdy</t>
  </si>
  <si>
    <t>Rahmah Arafati Masyiyan</t>
  </si>
  <si>
    <t>Nadya Ningrum</t>
  </si>
  <si>
    <t>Ristia Kurniawati</t>
  </si>
  <si>
    <t>Dani Agung Prastiyo</t>
  </si>
  <si>
    <t>Agi Maulana</t>
  </si>
  <si>
    <t>Anastasha Willia Putri</t>
  </si>
  <si>
    <t>Mochammad Aria Putra Suwantra</t>
  </si>
  <si>
    <t>Muhammad Aprian Jauhari</t>
  </si>
  <si>
    <t>Annisa Fanie Larasati</t>
  </si>
  <si>
    <t>Derry Jatnika</t>
  </si>
  <si>
    <t>Reza Stallone Asmuruf</t>
  </si>
  <si>
    <t>M. Tri Al Haga</t>
  </si>
  <si>
    <t>Raden Rizky Falih P</t>
  </si>
  <si>
    <t>Rizky Febryan</t>
  </si>
  <si>
    <t>Saputra Paskah D</t>
  </si>
  <si>
    <t>Muhammad Zikri Cirrus Marquel Bismar</t>
  </si>
  <si>
    <t>Bagus Anugerah Dinata</t>
  </si>
  <si>
    <t>Adzan Nugraha</t>
  </si>
  <si>
    <t>Muhammad rizal gumelar</t>
  </si>
  <si>
    <t>Yusiani Kamalia</t>
  </si>
  <si>
    <t>Deni Cahya Wintaka</t>
  </si>
  <si>
    <t>Syukur Mei Rahmat Zai</t>
  </si>
  <si>
    <t>Bhagas Raga Momintan</t>
  </si>
  <si>
    <t>Galuh Pamungkas</t>
  </si>
  <si>
    <t>FAKHRI FAUZAN</t>
  </si>
  <si>
    <t>Bagas Bimo Wicaksono</t>
  </si>
  <si>
    <t>Inggit Gusti Liani Putri Utami</t>
  </si>
  <si>
    <t>Ranestari Sastriani</t>
  </si>
  <si>
    <t>MOHAMMAD IBRAHIM AL MAHI</t>
  </si>
  <si>
    <t>Muhammad Aditya Tisnadinata</t>
  </si>
  <si>
    <t>Age Priyo Rantono</t>
  </si>
  <si>
    <t>Ulfah Nurul Soliha</t>
  </si>
  <si>
    <t>Fazrian Ramadlan Sumarna</t>
  </si>
  <si>
    <t>Khairul Fajri</t>
  </si>
  <si>
    <t>Wildhan Satriady</t>
  </si>
  <si>
    <t>Abdul Raffi Malikul Mulki</t>
  </si>
  <si>
    <t>Ramzy Rashaun Arief</t>
  </si>
  <si>
    <t>Sahilda Febriant</t>
  </si>
  <si>
    <t>Yunita Rachma Pradiawati</t>
  </si>
  <si>
    <t>Muhammad Balyan</t>
  </si>
  <si>
    <t>Reska Julia Lovani</t>
  </si>
  <si>
    <t>Novitasari Putri Melati</t>
  </si>
  <si>
    <t>Mochamad Ramdhani Lukman</t>
  </si>
  <si>
    <t>REISSA SALMA FAUZIAH</t>
  </si>
  <si>
    <t>Muchamad Fuad</t>
  </si>
  <si>
    <t>Farhan Alief Syahman</t>
  </si>
  <si>
    <t>Benedict Wimpy</t>
  </si>
  <si>
    <t>Jajang Hermawan</t>
  </si>
  <si>
    <t>Muhammad Avriza Bramantyo</t>
  </si>
  <si>
    <t>Iqbal Muhammad Fauzan</t>
  </si>
  <si>
    <t>Eki Pratama Wahyu Syahputra</t>
  </si>
  <si>
    <t>Adrian Gusti Nurcahyo</t>
  </si>
  <si>
    <t>Ghina Alya Noviana</t>
  </si>
  <si>
    <t>Baso Ahmad Muflih Yunus</t>
  </si>
  <si>
    <t>Ikbar Mahesa</t>
  </si>
  <si>
    <t>Muhammad Syahrial Rukmana</t>
  </si>
  <si>
    <t>Kurnia Sari Sopi Lingga</t>
  </si>
  <si>
    <t>Ardian Bima Nusantara</t>
  </si>
  <si>
    <t>Mukuan Lorenzo Albert</t>
  </si>
  <si>
    <t>M. Andri Marinekara</t>
  </si>
  <si>
    <t>Faishal Rachman</t>
  </si>
  <si>
    <t>MIraz Nur Ihsan</t>
  </si>
  <si>
    <t>Muhammad Arizal Saputro</t>
  </si>
  <si>
    <t>I w Krisnhadi bima widyastana</t>
  </si>
  <si>
    <t>26 -27 agustus</t>
  </si>
  <si>
    <t>Hackathon Republic of Internet of Things (RIoT) 2017</t>
  </si>
  <si>
    <t>Bandung Digital Valley</t>
  </si>
  <si>
    <t>Irham Fauzan, Musa Abdul Aziz, 
dan M. Faisal Indra Oktaviandi</t>
  </si>
  <si>
    <t>https://r-iot.id/topic/riot-hackathon-2017/</t>
  </si>
  <si>
    <t>https://kominfo.go.id/content/detail/10404/siaran-pers-no142hmkominfo082017-tentang-tiga-tim-hacklethes-terbaik-pada-hackathon-republic-of-internet-of-things-riot-2017/0/siaran_pers</t>
  </si>
  <si>
    <t>15 - 17 Agustus 2017</t>
  </si>
  <si>
    <t>Telemedicine Innovation Challenge 2017
Tim Rhythm : Prototipe 
“PVC's monitoring and detection system” 
(Finalis Telemedicine Innovation Challenge 2017)</t>
  </si>
  <si>
    <t>Sunway Medical Centre, Malaysia</t>
  </si>
  <si>
    <t>Ihda Husnayain, Bayu Rizky Ramadhan,
Fiona Ramadhani Senduk,
Abdul Rahman Safari, 
Dani Agung Prastiyo</t>
  </si>
  <si>
    <t>http://med.monash.edu.my/campaign/telemed/Telemedicine-Innovation-Challenge.html</t>
  </si>
  <si>
    <t>https://drive.google.com/drive/folders/0B8eMVEkDZxc2REFQVzZYLVM2Um8</t>
  </si>
  <si>
    <t>8-10 September 2017</t>
  </si>
  <si>
    <t>3rd Indonesia Statistics Conference
and Olympiad (ISCO)</t>
  </si>
  <si>
    <t>Universitas Airlangga</t>
  </si>
  <si>
    <t>M. Mufli Muzakki, 
Sulhijas Zainuddin, 
Himatul Zulfa</t>
  </si>
  <si>
    <t>http://isco.isi-indonesia.org/</t>
  </si>
  <si>
    <t>18 September - 18 Oktober 2017</t>
  </si>
  <si>
    <t>Photo Contest</t>
  </si>
  <si>
    <t>Viewbug</t>
  </si>
  <si>
    <t>Sulhijas Zainuddin</t>
  </si>
  <si>
    <t>https://www.viewbug.com/contests/science-fiction-photo-contest</t>
  </si>
  <si>
    <t>17 Agustus - 12 Oktober 2017</t>
  </si>
  <si>
    <t>Stockholm Innovation Scholarship 2017</t>
  </si>
  <si>
    <t>Stockholm</t>
  </si>
  <si>
    <t>https://www.innovationsstipendiet.se/?locale=en&amp;utm_source=SC&amp;utm_medium=premiumlisting&amp;utm_campaign=innovationsstipendiet2017</t>
  </si>
  <si>
    <t>Fradimas Mulyanto</t>
  </si>
  <si>
    <t>Uggi Stivani Savitri</t>
  </si>
  <si>
    <t>Nabila Fatin</t>
  </si>
  <si>
    <t>Dery Anjas Ramdhan</t>
  </si>
  <si>
    <t>Nur Nining Aulia</t>
  </si>
  <si>
    <t>Nisa Nurmajati</t>
  </si>
  <si>
    <t>KLATEN, 07-APR-97</t>
  </si>
  <si>
    <t>Nadhieya Safiera ZD</t>
  </si>
  <si>
    <t>BANDA ACEH, 12-AUG-97</t>
  </si>
  <si>
    <t>Agustus - September 2017</t>
  </si>
  <si>
    <t>NetRiders: Asia Pacific and Japan
CCNA Competition 2017</t>
  </si>
  <si>
    <t>NetRiders: Asia Pacific and Japan</t>
  </si>
  <si>
    <t xml:space="preserve">Dicky Wisnu P </t>
  </si>
  <si>
    <t>Tahap Penyisihan 2
Peringkat 70</t>
  </si>
  <si>
    <t xml:space="preserve">Arwanda Setyo b </t>
  </si>
  <si>
    <t>Tahap Penyisihan 2
Peringkat 76</t>
  </si>
  <si>
    <t>Pekan Ekonomi Nasional Sriwijaya</t>
  </si>
  <si>
    <t>29-30 September 2017</t>
  </si>
  <si>
    <t>Universitas Sriwijaya, Palembang</t>
  </si>
  <si>
    <t>bem.fe.unsri.ac.id</t>
  </si>
  <si>
    <t>Marcus Galenius Limahelu</t>
  </si>
  <si>
    <t>Ivander Rizky</t>
  </si>
  <si>
    <t>Jakarta, 26 Januari 1999</t>
  </si>
  <si>
    <t>Surabaya, 4 Oktober 1997</t>
  </si>
  <si>
    <t>Perbanas Marketing Debate Competition (PMDC)</t>
  </si>
  <si>
    <t>25-28 September 2017</t>
  </si>
  <si>
    <t>Perbanas Institute</t>
  </si>
  <si>
    <t>Debat Marketing</t>
  </si>
  <si>
    <t>ig : @hmpsmperbanas</t>
  </si>
  <si>
    <t xml:space="preserve">Ni Luh Putu Megadyah Utami </t>
  </si>
  <si>
    <t xml:space="preserve">Fathia N Fatimah </t>
  </si>
  <si>
    <t>Annisa Nurul Mardhiyah</t>
  </si>
  <si>
    <t xml:space="preserve">Khairunisak </t>
  </si>
  <si>
    <t>Ahmad Shohibus Sulthoni</t>
  </si>
  <si>
    <t>Greda Ageng Luqman H</t>
  </si>
  <si>
    <t>Bandung, 20 November 1996</t>
  </si>
  <si>
    <t>Medan, 5 Februari 1998</t>
  </si>
  <si>
    <t>Mataram, 26 Agustus 1998</t>
  </si>
  <si>
    <t>Solok, 12 April 1997</t>
  </si>
  <si>
    <t>Tapan, 17 Juli 1999</t>
  </si>
  <si>
    <t>Banyuwangi, 4 Juni 1999</t>
  </si>
  <si>
    <t>Kediri, 13 april 1998</t>
  </si>
  <si>
    <t>Juara 5</t>
  </si>
  <si>
    <t xml:space="preserve">I-Bravery </t>
  </si>
  <si>
    <t>25-27 September 2017</t>
  </si>
  <si>
    <t xml:space="preserve">HIMA IKOM, Universitas Telkom. </t>
  </si>
  <si>
    <t>Rhido Rahatesa</t>
  </si>
  <si>
    <t>Mukti Bawono Wicaksono</t>
  </si>
  <si>
    <t>Ryan Hidayat Nur Baiti</t>
  </si>
  <si>
    <t>S1 eknik Industri</t>
  </si>
  <si>
    <t>Bekasi 17 Januari 1997</t>
  </si>
  <si>
    <t>Tegal, 1 April 1997</t>
  </si>
  <si>
    <t xml:space="preserve">http://www.i-bravery.com/2017/06/competition.html </t>
  </si>
  <si>
    <t>http://www.academynetriders.com/file.php/1/netriders_info/pdfs/Results_2017_NetRiders_APAC_CCNA_R2.pdf</t>
  </si>
  <si>
    <t>15-27 Agustus 2017</t>
  </si>
  <si>
    <t>Creativity Station</t>
  </si>
  <si>
    <t>PICEE (Pusan National University Innovation Center for Engineering Education)</t>
  </si>
  <si>
    <t>Tim</t>
  </si>
  <si>
    <t>Best Team</t>
  </si>
  <si>
    <t>Bella Eliana</t>
  </si>
  <si>
    <t>Jakarta, 9 April 1996</t>
  </si>
  <si>
    <t>http://picee.pusan.ac.kr</t>
  </si>
  <si>
    <t>https://drive.google.com/open?id=0B2eOKVZ2HzDhTUc3U1RzU1h4ZTA</t>
  </si>
  <si>
    <t>Farid Agam Azali</t>
  </si>
  <si>
    <t>Sorowako, 27 November 1996</t>
  </si>
  <si>
    <t>Fariz Dzaky Faishal</t>
  </si>
  <si>
    <t>Jakarta, 19 Agustus 1996</t>
  </si>
  <si>
    <t>Fazrin Muhammad</t>
  </si>
  <si>
    <t>Bekasi, 29 Mei 1996</t>
  </si>
  <si>
    <t>Kamilia Rahmah Dini</t>
  </si>
  <si>
    <t>Bogor, 17 Januari 1996</t>
  </si>
  <si>
    <t>Muhammad pandu Aryo Gumilang</t>
  </si>
  <si>
    <t>Jakarta, 16 Januari 1996</t>
  </si>
  <si>
    <t>Putri ghina Khusnul Fuadah</t>
  </si>
  <si>
    <t>Bandung, 5 Desember 1998</t>
  </si>
  <si>
    <t>yendi Surya Agung</t>
  </si>
  <si>
    <t>Jambi, 24 Agustus 1998</t>
  </si>
  <si>
    <t>5-9 September 2017</t>
  </si>
  <si>
    <t>Seleksi Nasional ASEAN Skills Competition (ASC) XII</t>
  </si>
  <si>
    <t>Kementerian Ketenagakerjaan</t>
  </si>
  <si>
    <t>IT Network System Administrator</t>
  </si>
  <si>
    <t>Espinal Adrinaldi</t>
  </si>
  <si>
    <t>Bogor, 2 Juli 1999</t>
  </si>
  <si>
    <t>http://indonesia.go.id/?p=1511</t>
  </si>
  <si>
    <t>4-15 September 2017</t>
  </si>
  <si>
    <t>Electrical Engineering Cup 2017</t>
  </si>
  <si>
    <t>Departemen Teknik Elektro Universitas Indonesia</t>
  </si>
  <si>
    <t>Ricky Bagas Setiawan</t>
  </si>
  <si>
    <t>Kab Pemalang, 25 Juni 1996</t>
  </si>
  <si>
    <t>http://www.ee.ui.ac.id/web/id/673-2/</t>
  </si>
  <si>
    <t>Cesio Bari Raihandary</t>
  </si>
  <si>
    <t>Jakarta, 9 Juli 1997</t>
  </si>
  <si>
    <t>Arnez Pramesti Ardi</t>
  </si>
  <si>
    <t>Jakarta, 22 Sptember 1997</t>
  </si>
  <si>
    <t>Alfiyyah Khansalya Handaningrum</t>
  </si>
  <si>
    <t>Jakarta, 24 November 1997</t>
  </si>
  <si>
    <t>Adam Ahlul Karim Ramadhan</t>
  </si>
  <si>
    <t>Jakarta, 15 Januari 1998</t>
  </si>
  <si>
    <t>Albiyansyah Ibnu Gemilang</t>
  </si>
  <si>
    <t>Bogor, 20 Juni 1998</t>
  </si>
  <si>
    <t>Andika Yudistira</t>
  </si>
  <si>
    <t>Serang, 29 Juni 1997</t>
  </si>
  <si>
    <t>Bagaskoro Muhamad</t>
  </si>
  <si>
    <t>Prabowo Trie Laksono</t>
  </si>
  <si>
    <t>Tanggerang, 30 November 1996</t>
  </si>
  <si>
    <t>Dewa Gde Santika</t>
  </si>
  <si>
    <t>Dika Novansyah</t>
  </si>
  <si>
    <t>Bandung, 5 November 1996</t>
  </si>
  <si>
    <t>I Gede Ananda Bagus Saputra</t>
  </si>
  <si>
    <t>Sukabumi, 3 Februari 1996</t>
  </si>
  <si>
    <t>Muhammad Nasir</t>
  </si>
  <si>
    <t>Parepare, 21 juli 1994</t>
  </si>
  <si>
    <t>Wendi Ikhtiar S</t>
  </si>
  <si>
    <t>Batam, 2 Mei 1997</t>
  </si>
  <si>
    <t>Aditya Rahman Al-Faridzi</t>
  </si>
  <si>
    <t>Bandung, 30 Desember 1996</t>
  </si>
  <si>
    <t>Ali Sanad</t>
  </si>
  <si>
    <t>Tangerang, 16 jun, 1995</t>
  </si>
  <si>
    <t>Ardianto Dzaky Ramzy</t>
  </si>
  <si>
    <t>Jakarta,18 mar, 1997</t>
  </si>
  <si>
    <t>Muhammad Arief Hidayat</t>
  </si>
  <si>
    <t>Malang, 13 sep, 1997</t>
  </si>
  <si>
    <t>Cagar Bagas Prastya A.</t>
  </si>
  <si>
    <t>Jakarta, 18 sep, 1995</t>
  </si>
  <si>
    <t>Brillianes Fredo Zakaria</t>
  </si>
  <si>
    <t>Karanganyar, 04 jul, 1997</t>
  </si>
  <si>
    <t>Dody Setiawan</t>
  </si>
  <si>
    <t>Yogyakarta, 23 jun, 1998</t>
  </si>
  <si>
    <t>Fajrin Noor Rachman</t>
  </si>
  <si>
    <t>Bekasi, 11 aug, 1997</t>
  </si>
  <si>
    <t>Johannes Bagas Ardya Nugraha</t>
  </si>
  <si>
    <t>Jakarta, 11 sep, 1997</t>
  </si>
  <si>
    <t>Moch Rizky Maulana Rahim</t>
  </si>
  <si>
    <t>Sukabumi, 26 jul, 1997</t>
  </si>
  <si>
    <t>Jakarta, 20 jan, 1998</t>
  </si>
  <si>
    <t>30 Agustus - 10 September 2017</t>
  </si>
  <si>
    <t>Pemilihan Putra Putri Sriwijaya</t>
  </si>
  <si>
    <t>inas Pariwisata Provinsi Sumatera Selatan</t>
  </si>
  <si>
    <t>Putri</t>
  </si>
  <si>
    <t>Selvy Zelia Sari</t>
  </si>
  <si>
    <t>Bengkulu, 12 mar, 2000</t>
  </si>
  <si>
    <t>http://southsumatratourism.com/news/index.php/tag/dinas-kebudayaan-dan-pariwisata-provinsi-sumatera-selatan/</t>
  </si>
  <si>
    <t>Pekan Ilmiah Nasional 2017 UNILA</t>
  </si>
  <si>
    <t>Universitas lampung</t>
  </si>
  <si>
    <t>Teknologi</t>
  </si>
  <si>
    <t>Juara Harapan I</t>
  </si>
  <si>
    <t>Nur Arya Fauzan Yusuf</t>
  </si>
  <si>
    <t>Bantaeng, 01 aug, 1997</t>
  </si>
  <si>
    <t>https://www.unila.ac.id/</t>
  </si>
  <si>
    <t>Sragen, 19 jan, 1994</t>
  </si>
  <si>
    <t>Chartika Fadilah Prasetiani CH.A</t>
  </si>
  <si>
    <t>Ujung pandang, 22 may, 1997</t>
  </si>
  <si>
    <t>Kejuaraan Nasional Menembak Jakarta Anniversary XXXIV/2017</t>
  </si>
  <si>
    <t>Persatuan menembak dan Berburu Seluruh Indonesia</t>
  </si>
  <si>
    <t>Menembak</t>
  </si>
  <si>
    <t>Muhammad Ridho Madani</t>
  </si>
  <si>
    <t>Jakarta, 26 may, 1999</t>
  </si>
  <si>
    <t>http://www.perbakin.or.id/</t>
  </si>
  <si>
    <t xml:space="preserve">Best </t>
  </si>
  <si>
    <t>Aicad Invention 2017</t>
  </si>
  <si>
    <t>2-3 Oktober 2017</t>
  </si>
  <si>
    <t>Institut Seni Budaya Indonesia University Teknology Mara Malaysia, Fakultas Seni Lukis Seni Reka</t>
  </si>
  <si>
    <t>Invention</t>
  </si>
  <si>
    <t>Daryl Jeremia Kembaren</t>
  </si>
  <si>
    <t xml:space="preserve">http://aicad.asia/bandung/invention/ </t>
  </si>
  <si>
    <t>Business Plan Java Business Competition 2017</t>
  </si>
  <si>
    <t>30 September - 1 Oktober 2017</t>
  </si>
  <si>
    <t>UKM SEARCH Telkom University</t>
  </si>
  <si>
    <t>Noviana</t>
  </si>
  <si>
    <t>Waji, 09 November 1996</t>
  </si>
  <si>
    <t>javabusinesscompetition.com</t>
  </si>
  <si>
    <t>Best video</t>
  </si>
  <si>
    <t>https://drive.google.com/file/d/0B5r-G9B9IqVuYUpJUi1IeE1Ya3M/view?usp=sharing</t>
  </si>
  <si>
    <t>Centre of Management Marketing Debate Competition (COMIC)</t>
  </si>
  <si>
    <t>1 Oktober 2017</t>
  </si>
  <si>
    <t>Fakultas Ekonomi Manajemen (FEM) Institut Pertanian Bogor</t>
  </si>
  <si>
    <t>Nabilla Dyah Eka Pramudhita</t>
  </si>
  <si>
    <t>Resi Resmawati</t>
  </si>
  <si>
    <t>Alwi Fahri Ramdani</t>
  </si>
  <si>
    <t>best speaker</t>
  </si>
  <si>
    <t>Magelang, 5 Maret 1997</t>
  </si>
  <si>
    <t>Cianjur, 25 Desember 1998</t>
  </si>
  <si>
    <t>comicmarketingipb.wodpress.com</t>
  </si>
  <si>
    <t>https://drive.google.com/file/d/0B5r-G9B9IqVuUHhyeWlnMGp6V2s/view?usp=sharing</t>
  </si>
  <si>
    <t>https://drive.google.com/file/d/0B5r-G9B9IqVuMVNabVJSY3Z0OE0/view?usp=sharing</t>
  </si>
  <si>
    <t>Universiade</t>
  </si>
  <si>
    <t>29 September 2017 – 6 Oktober 2017</t>
  </si>
  <si>
    <t>Voli</t>
  </si>
  <si>
    <t>Ratama Adhi</t>
  </si>
  <si>
    <t>Usep Herdiana</t>
  </si>
  <si>
    <t>Nandra Sadri F.</t>
  </si>
  <si>
    <t>Fauzul Sabta</t>
  </si>
  <si>
    <t>Kurniawan Putra T.</t>
  </si>
  <si>
    <t>Daffa Naufal M.</t>
  </si>
  <si>
    <t>M. Hafizh Bestari P.</t>
  </si>
  <si>
    <t>Tri Candra Saputra</t>
  </si>
  <si>
    <t>Norma Irkham M.</t>
  </si>
  <si>
    <t>Dimas Pradana Putra</t>
  </si>
  <si>
    <t>Ade Nugroho</t>
  </si>
  <si>
    <t>BEM Universitas Indonesia</t>
  </si>
  <si>
    <t>D3 Managemen Pemasaran</t>
  </si>
  <si>
    <t>S1 Sistem Infomasi</t>
  </si>
  <si>
    <t>universiadeui.ga</t>
  </si>
  <si>
    <t>JUMLAH KOMPETISI</t>
  </si>
  <si>
    <t>Total Juara</t>
  </si>
  <si>
    <t>Total Partisipasi</t>
  </si>
  <si>
    <t>Tingkat</t>
  </si>
  <si>
    <t>ORMAWA/INDIVIDU</t>
  </si>
  <si>
    <t>NO</t>
  </si>
  <si>
    <t>Total</t>
  </si>
  <si>
    <t>Technology Euphoria 2017</t>
  </si>
  <si>
    <t>20-21 Oktober 2017</t>
  </si>
  <si>
    <t>Fakultas Ilmu Komputer, Universitas Sriwijaya</t>
  </si>
  <si>
    <t>Application Development</t>
  </si>
  <si>
    <t>Fakhrul Fadillah</t>
  </si>
  <si>
    <t>Ki Ageng Satria Pamungkas</t>
  </si>
  <si>
    <t>Pontianak, 20 April 1997</t>
  </si>
  <si>
    <t>Majalengka, 27 Mei 1998</t>
  </si>
  <si>
    <t>Magelang, 24 Januari 1998</t>
  </si>
  <si>
    <t>S1 Teknik Informatika (Int)</t>
  </si>
  <si>
    <t xml:space="preserve">https://techphoria.web.id </t>
  </si>
  <si>
    <t>https://drive.google.com/file/d/0B5r-G9B9IqVucGZkWFBUQ0lJUGs/view?usp=sharing</t>
  </si>
  <si>
    <t>https://drive.google.com/file/d/0B5r-G9B9IqVuVXJMUm1JUGlNX2s/view?usp=sharing</t>
  </si>
  <si>
    <t>https://drive.google.com/file/d/0B5r-G9B9IqVuc09nbnQ3SnVaczA/view?usp=sharing</t>
  </si>
  <si>
    <t>https://drive.google.com/file/d/0B5r-G9B9IqVuZHVHZ2pQeEMyQ1E/view?usp=sharing</t>
  </si>
  <si>
    <t>https://drive.google.com/file/d/0B5r-G9B9IqVuZ2pWcVBlal9GZjA/view?usp=sharing</t>
  </si>
  <si>
    <t>https://drive.google.com/file/d/0B5r-G9B9IqVuVkpxX0FibjVzcXM/view?usp=sharing</t>
  </si>
  <si>
    <t>https://drive.google.com/file/d/0B5r-G9B9IqVuWlMyUEowZkhzQVE/view?usp=sharing</t>
  </si>
  <si>
    <t>https://www.academynetriders.com/file.php/1/netriders_info/region_apac.html</t>
  </si>
  <si>
    <t>https://drive.google.com/drive/folders/0Bx0yPtoJbdH2MmVIOHNiY1YwMGc?usp=sharing</t>
  </si>
  <si>
    <t>https://drive.google.com/file/d/0Bx0yPtoJbdH2WTVfeVBrTTBnN2M/view?usp=sharing</t>
  </si>
  <si>
    <t>https://drive.google.com/drive/folders/0Bx0yPtoJbdH2cWk3eHBsdXdCV1U?usp=sharing</t>
  </si>
  <si>
    <t>http://infosayembara.com/info-lomba.php?judul=technoplast-video-animation-competition-2017-win-prize-idr-50-millions</t>
  </si>
  <si>
    <t>https://miitapho.blogspot.com/2017/05/compfest-9-ui-2017-competition-techajourney-pendaftaran-telah-dibuka.html</t>
  </si>
  <si>
    <t>https://drive.google.com/file/d/0B5r-G9B9IqVucGNMTmxTZkEtclk/view?usp=sharing</t>
  </si>
  <si>
    <t>http://www.seputarbandungraya.com/2017/09/pendaftaran-pasanggiri-mojang-jajaka.html</t>
  </si>
  <si>
    <t>https://drive.google.com/file/d/0B5r-G9B9IqVueUdrMEtZQ2dPZlE/view?usp=sharing</t>
  </si>
  <si>
    <t>https://drive.google.com/file/d/0B5r-G9B9IqVuUF9TLUJGQS1hNzg/view?usp=sharing</t>
  </si>
  <si>
    <t>https://drive.google.com/file/d/0B5r-G9B9IqVuRnF6ZXhsempxV2M/view?usp=sharing</t>
  </si>
  <si>
    <t>https://drive.google.com/file/d/0B5r-G9B9IqVuT0tYWGdlS0k2R3M/view?usp=sharing</t>
  </si>
  <si>
    <t>https://drive.google.com/file/d/0B5r-G9B9IqVudzJBOHBZV0NuSkU/view?usp=sharing</t>
  </si>
  <si>
    <t>http://julismail.staff.telkomuniversity.ac.id/pendaftaran-cyber-jawara-2017/</t>
  </si>
  <si>
    <t>http://jakartafair.co.id/page_content/miss_jakarta_fair</t>
  </si>
  <si>
    <t>https://drive.google.com/file/d/0B5r-G9B9IqVuN1kwVDd6bVV5aTQ/view?usp=sharing</t>
  </si>
  <si>
    <t>https://drive.google.com/file/d/0B5r-G9B9IqVuenI5TzZOSTVudWM/view?usp=sharing</t>
  </si>
  <si>
    <t>https://drive.google.com/file/d/0B5r-G9B9IqVuZ2pIYUVtU2NVSDA/view?usp=sharing</t>
  </si>
  <si>
    <t>https://drive.google.com/file/d/0B5r-G9B9IqVuNjdrdDJGSkJQdjA/view?usp=sharing</t>
  </si>
  <si>
    <t>https://drive.google.com/file/d/0B5r-G9B9IqVuRUtweXlIaWdmVHM/view?usp=sharing</t>
  </si>
  <si>
    <t>https://drive.google.com/file/d/0B5r-G9B9IqVuNjJFR09MZHRhVFE/view?usp=sharing</t>
  </si>
  <si>
    <t>https://drive.google.com/file/d/0B5r-G9B9IqVuZnZTS1NjYjRhSWM/view?usp=sharing</t>
  </si>
  <si>
    <t>https://drive.google.com/file/d/0B5r-G9B9IqVuN2JOY3pyUG1JcGc/view?usp=sharing</t>
  </si>
  <si>
    <t>https://drive.google.com/file/d/0B5r-G9B9IqVubmhyMWJfVEZmalU/view?usp=sharing</t>
  </si>
  <si>
    <t>https://drive.google.com/file/d/0B5r-G9B9IqVuOWZtQVFUblMyUHM/view?usp=sharing</t>
  </si>
  <si>
    <t>https://drive.google.com/file/d/0B5r-G9B9IqVub2twakQxYzRyNDQ/view?usp=sharing</t>
  </si>
  <si>
    <t>https://drive.google.com/file/d/0ByHVHg65Hb2vUE1mWGZ3bXV3Vnc/view?usp=sharing</t>
  </si>
  <si>
    <t>https://drive.google.com/file/d/0B5r-G9B9IqVuRkM3bF9lVW9RbVE/view?usp=sharing</t>
  </si>
  <si>
    <t>https://drive.google.com/file/d/0B5r-G9B9IqVuelIybVZ4Vlk4OW8/view?usp=sharing</t>
  </si>
  <si>
    <t>03 - 04 November 2017</t>
  </si>
  <si>
    <t>The 6th Java Business  Competition 2017</t>
  </si>
  <si>
    <t>Simulasi Bisnis (JA Titan)</t>
  </si>
  <si>
    <t>Bandar Lampung,  1 Maret 1998</t>
  </si>
  <si>
    <t>@JBC_Telkomuniv</t>
  </si>
  <si>
    <t>Fadhil Hadiantoro</t>
  </si>
  <si>
    <t>Jakarta, Desember 1997</t>
  </si>
  <si>
    <t>Salsabila Diarnie Larasati</t>
  </si>
  <si>
    <t>Semarang,28 November 1997</t>
  </si>
  <si>
    <t>Cilacap,24 Juni 1996</t>
  </si>
  <si>
    <t>Wisnu Adi Pratama</t>
  </si>
  <si>
    <t>Bandung, 29 Juli 1996</t>
  </si>
  <si>
    <t>Bima Adji Prakoso</t>
  </si>
  <si>
    <t>Bandung, 3 Februari 1996</t>
  </si>
  <si>
    <t>30 Oktober 2017 s/d 7 November 2017</t>
  </si>
  <si>
    <t>Kompetisi Model Bisnis Antar Mahasiswa</t>
  </si>
  <si>
    <t>Pusat Inkubator Bisnis dan Kewirausahaan IKOPIN</t>
  </si>
  <si>
    <t>BISNIS</t>
  </si>
  <si>
    <t>http://lombaikopin.com/</t>
  </si>
  <si>
    <t>https://drive.google.com/open?id=1xqdIUDoSLK3btTW8_bVdG4IikDWDX2RN</t>
  </si>
  <si>
    <t>Dicky Yudha Handika</t>
  </si>
  <si>
    <t>Sampit, 21 Oktober 1996</t>
  </si>
  <si>
    <t>Bandung, 12 Juni 1996</t>
  </si>
  <si>
    <t>4-5 November 2017</t>
  </si>
  <si>
    <t>Untirta Chess Tournament</t>
  </si>
  <si>
    <t>UKM Olahraga Catur Universitas Sultan Ageng Tirtayasa</t>
  </si>
  <si>
    <t>BEREGU</t>
  </si>
  <si>
    <t>JUARA 1 + BEST PLAYER</t>
  </si>
  <si>
    <t>JUARA 1 + Best Player</t>
  </si>
  <si>
    <t xml:space="preserve">PERSATUAN CATUR MAHASISWA
TELKOM UNIVERSITY
</t>
  </si>
  <si>
    <t>Rahmat Ikram Jalil</t>
  </si>
  <si>
    <t>Rappang, 21 Oktober 1997</t>
  </si>
  <si>
    <t>3 – 5 November 2017</t>
  </si>
  <si>
    <t>Lomba Debat Nasional ANAFORA 2017</t>
  </si>
  <si>
    <t>Universitas Sebelas Maret Surakarta</t>
  </si>
  <si>
    <t>Greda Ageng Luqman Hakim</t>
  </si>
  <si>
    <t>Sistem Informasi</t>
  </si>
  <si>
    <t>Kediri, 13 April 1998</t>
  </si>
  <si>
    <t>ig : @anafora2017</t>
  </si>
  <si>
    <t>Ni Luh Putu Krisma M</t>
  </si>
  <si>
    <t>Negara, 21 Mei 1999</t>
  </si>
  <si>
    <t>25 -27 Oktober 2017</t>
  </si>
  <si>
    <t>Airlangga Social Politics Days Competition (ASPDC) 3.0</t>
  </si>
  <si>
    <t>BEM FISIP Universitas Airlangga</t>
  </si>
  <si>
    <t>Arariko Rezeki Pasa</t>
  </si>
  <si>
    <t>Kendry Ayu Laksana</t>
  </si>
  <si>
    <t>Bregas Aria Wicaksana</t>
  </si>
  <si>
    <t>Surabaya,04/02/1996</t>
  </si>
  <si>
    <t>Bogor,23/03/1997</t>
  </si>
  <si>
    <t>Kediri,08/01/1998</t>
  </si>
  <si>
    <t>http://fisip.unair.ac.id/</t>
  </si>
  <si>
    <t>16 - 21 Oktober 2017</t>
  </si>
  <si>
    <t>9 - 12 November 2017</t>
  </si>
  <si>
    <t>KOMPETISI ROBOT TERBANG INDONESIA 2017</t>
  </si>
  <si>
    <t>World and Intelligence Robotic Research Group</t>
  </si>
  <si>
    <t>ROBOTIK SARI TEKNOLOGI</t>
  </si>
  <si>
    <t>Robot</t>
  </si>
  <si>
    <t>Battle of Campus</t>
  </si>
  <si>
    <t>13-18 November 2017</t>
  </si>
  <si>
    <t>LIGA MAHASISWA SEASON 5 2017</t>
  </si>
  <si>
    <t xml:space="preserve">8-15 Oktober 2017 </t>
  </si>
  <si>
    <t>16 Juli - 22 Oktober 2017</t>
  </si>
  <si>
    <t>SEASON 2017</t>
  </si>
  <si>
    <t>Riverside</t>
  </si>
  <si>
    <t>Ecoopreneur 2017 “Be a Creative Millenials”</t>
  </si>
  <si>
    <t>16 Juli 2017 – 28 Oktober 2017</t>
  </si>
  <si>
    <t>Badan Eksekutif Mahasiswa Fakultas Ekonomi dan Bisnis Universitas Diponegoro</t>
  </si>
  <si>
    <t>Mochamad Fabian Redhatama</t>
  </si>
  <si>
    <t>Ikhsana Diana Putri</t>
  </si>
  <si>
    <t>Alsania Afnan Salsabila</t>
  </si>
  <si>
    <t>Malang, 2 April 1999</t>
  </si>
  <si>
    <t>Bandung, 17 Agustus 1998</t>
  </si>
  <si>
    <t>Instagram.com/ekobisbemfebundip</t>
  </si>
  <si>
    <t>https://drive.google.com/open?id=1HCYGJHRpDpuja1tSy1XCMh2sd9azHIQs</t>
  </si>
  <si>
    <t>THE 2017 ACM - ICPC ASIA JAKARTA REGIONAL CONTEST</t>
  </si>
  <si>
    <t>Bina Nusantara International University</t>
  </si>
  <si>
    <t>10 - 14 November 2017</t>
  </si>
  <si>
    <t>2nd Youth Economics Summit National Economic Debate 2017 (YES 2017)</t>
  </si>
  <si>
    <t>18 September – 12 November 2017</t>
  </si>
  <si>
    <t>Fakultas Ekonomi dan Bisnis UIN Syarif Hidayatullah Jakarta</t>
  </si>
  <si>
    <t>http://www.lomba.or.id/2017/09/national-economic-debate-competition.html</t>
  </si>
  <si>
    <t>Enadevita Fitriyani</t>
  </si>
  <si>
    <t>Yunanda Pratama</t>
  </si>
  <si>
    <t>Widya ayu agustania</t>
  </si>
  <si>
    <t>Medan, 21 Desember 1998</t>
  </si>
  <si>
    <t>https://drive.google.com/open?id=1wWX08Fb6FTgJFi6GkKq483TqSDi3mP1W</t>
  </si>
  <si>
    <t>17 Oktober - 24 Oktober 2017</t>
  </si>
  <si>
    <t xml:space="preserve">Liga Mahasiswa Futsal Nationals 2017 </t>
  </si>
  <si>
    <t>Nelsha Meutia Nurillah</t>
  </si>
  <si>
    <t>Gina Karlina</t>
  </si>
  <si>
    <t>Irfan Rchmawan</t>
  </si>
  <si>
    <t>Nadyarana Fitriany</t>
  </si>
  <si>
    <t>Jakarta, 30 November 1997</t>
  </si>
  <si>
    <t>Bandung, 06 Oktober 1997</t>
  </si>
  <si>
    <t>Semarang, 07 September 1995</t>
  </si>
  <si>
    <t>Jakarta, 09 Januari 2000</t>
  </si>
  <si>
    <t>UNIV BUDI LUHUR</t>
  </si>
  <si>
    <t>CODE 12Th ANNUAL OF COMMUNICATION DAYS 2017</t>
  </si>
  <si>
    <t>6-8 November 2017</t>
  </si>
  <si>
    <t>Communication</t>
  </si>
  <si>
    <t>http://commdays.kmikubl.com/blog/2017/06/04/12th-annual-of-communication-days-2017/</t>
  </si>
  <si>
    <t>https://drive.google.com/open?id=1c9YPO0gvYoXkKl8vUVUo9NmxoXaiAI5w</t>
  </si>
  <si>
    <t>STUDENT BUSINESS DAY UNRAM 2017</t>
  </si>
  <si>
    <t>10-12 November 2017</t>
  </si>
  <si>
    <t>Universitas Mataram, Mataram</t>
  </si>
  <si>
    <t>https://www.facebook.com/SBD.UNRAM2017/</t>
  </si>
  <si>
    <t>https://drive.google.com/open?id=1NTgofmqeZ6qntKCGwLnxyx2roTZfKZYn</t>
  </si>
  <si>
    <t>Creativepreneur Competition Economic Fair 2017</t>
  </si>
  <si>
    <t>18 September - 14 November 2017</t>
  </si>
  <si>
    <t>Universitas Pakuan</t>
  </si>
  <si>
    <t>https://drive.google.com/drive/folders/1Xtu84nHS3EZA7TS_oC32VrTW44jZt-b9</t>
  </si>
  <si>
    <t>BELOM LPJ</t>
  </si>
  <si>
    <t>Sandy Wahyu Utomo</t>
  </si>
  <si>
    <t>Oman FIkriyan Prihono</t>
  </si>
  <si>
    <t>Varenza Arivian</t>
  </si>
  <si>
    <t>Medan ,27 Juni 1996</t>
  </si>
  <si>
    <t>Sragen,02 Februari 1997</t>
  </si>
  <si>
    <t>Jakarta, 10 Februari 1999</t>
  </si>
  <si>
    <t>http://event-indonesia.com/event/economic-fair/</t>
  </si>
  <si>
    <t>HACKATHON BANYUMAS IT TELKOM PURWOKERTO</t>
  </si>
  <si>
    <t>TIM CEO LAB</t>
  </si>
  <si>
    <t>RIZKI PRIMA HARIADHY</t>
  </si>
  <si>
    <t>AJENG RAKHMAWATI</t>
  </si>
  <si>
    <t>MICHAEL ADDRYAN LIWE</t>
  </si>
  <si>
    <t>TIM SOUF</t>
  </si>
  <si>
    <t>TAUFAN FADHILAH ISKANDAR</t>
  </si>
  <si>
    <t>NIKEN FEBRIANI KUSUMAWATI</t>
  </si>
  <si>
    <t>MUHAMMAD YUSUF MATRA</t>
  </si>
  <si>
    <t>TIM SANS</t>
  </si>
  <si>
    <t>NURCAHYADI PERDANA</t>
  </si>
  <si>
    <t>KHAERUL UMAM</t>
  </si>
  <si>
    <t>JIMMY</t>
  </si>
  <si>
    <t>4 - 5 NOVEMBER 2017</t>
  </si>
  <si>
    <t>INSTITUT TEKNOLOGI TELKOM PURWOKERTO</t>
  </si>
  <si>
    <t>Institut Koperasi Indonesia</t>
  </si>
  <si>
    <t>BISNIS MODEL CANVAS MAMAM SEHAT 2017</t>
  </si>
  <si>
    <t>06 NOVEMBER 2017</t>
  </si>
  <si>
    <t>DICKY YUDHA HANDIKA</t>
  </si>
  <si>
    <t>WISNU ADI PRATAMA</t>
  </si>
  <si>
    <t>DIMAS DWI CAHYA</t>
  </si>
  <si>
    <t>NATIONAL CAD-CAM COMPETITION AND SEMINAR</t>
  </si>
  <si>
    <t>INDISCO (Industrial Design Seminar and Competition) 2017</t>
  </si>
  <si>
    <t>27-29 OKTOBER 2017</t>
  </si>
  <si>
    <t>UNIVERSITAS DIPONEGORO, SEMARANG.</t>
  </si>
  <si>
    <t>Disegn</t>
  </si>
  <si>
    <t>Favorit</t>
  </si>
  <si>
    <t>HUSEIN BIMANTORO</t>
  </si>
  <si>
    <t>VENANDO MUHAMMAD NUR AMRULLOH</t>
  </si>
  <si>
    <t>PUTU RISMA ALFIANI</t>
  </si>
  <si>
    <t>GELORA NUSANTARA UNIVERSITAS SRIWIJAYA 2017</t>
  </si>
  <si>
    <t>BUSINESS PLAN COMPETITION</t>
  </si>
  <si>
    <t xml:space="preserve">NDRALAYA, KAMPUS UNIVERSITAS SRIWIJAYA.  </t>
  </si>
  <si>
    <t>19-22 OKTOBER 2017</t>
  </si>
  <si>
    <t>SABRINA DIANA PRATIWI</t>
  </si>
  <si>
    <t>FIRMAN SETIA NUGRAHA</t>
  </si>
  <si>
    <t>STEVANUS YUSTIAWAN</t>
  </si>
  <si>
    <t>Teknik Industri</t>
  </si>
  <si>
    <t>Entrepreneurship Seminar and Business Plan Competition UIN Bandung</t>
  </si>
  <si>
    <t>UKM KEWIRAUSAHAAN UIN BANDUNG</t>
  </si>
  <si>
    <t>Widya Rizky</t>
  </si>
  <si>
    <t>Asti Fristy Vani P.</t>
  </si>
  <si>
    <t>Aninda Hasna A</t>
  </si>
  <si>
    <t>DESCONBOTION 2017</t>
  </si>
  <si>
    <t>FAKULTAS PERKAPALAN UNDIP</t>
  </si>
  <si>
    <t>Ryan Febrianysah</t>
  </si>
  <si>
    <t>M. Muchlis Kurnia</t>
  </si>
  <si>
    <t>Bekasi, 30  Juni 1998</t>
  </si>
  <si>
    <t>Sirukam , 26 Juni 1998</t>
  </si>
  <si>
    <t>http://www.marifest.com/</t>
  </si>
  <si>
    <t>ELEKTRIK RC BOAT</t>
  </si>
  <si>
    <t>SIDE</t>
  </si>
  <si>
    <t>Business Simulation</t>
  </si>
  <si>
    <t>https://drive.google.com/file/d/0ByuAtrOKdqcnQUxCZ0IwbnlQNGhjMmpuZFViLTktWWlzSUpV/view?usp=sharing</t>
  </si>
  <si>
    <t>27-28 Oktober 2017</t>
  </si>
  <si>
    <t>International Photography &amp; Short Movie Festival</t>
  </si>
  <si>
    <t>Fakultas Komunikasi Dan Bisnis Universitas Telkom</t>
  </si>
  <si>
    <t>TW4</t>
  </si>
  <si>
    <t>Oktober</t>
  </si>
  <si>
    <t>Short Movie</t>
  </si>
  <si>
    <t xml:space="preserve"> Rayhan Jamal</t>
  </si>
  <si>
    <t>PADANG, 19-JUN-96</t>
  </si>
  <si>
    <t>http://www.ipsmfestival.com/</t>
  </si>
  <si>
    <t>https://drive.google.com/open?id=1rsQRmysQfw5XmSJ7EgJjTaAlIsL-MN8Y</t>
  </si>
  <si>
    <t>Individu</t>
  </si>
  <si>
    <t>Ricky Rahadi</t>
  </si>
  <si>
    <t>DENPASAR, 15-JUN-98</t>
  </si>
  <si>
    <t>https://drive.google.com/open?id=1wL9Lq9IfCS5_iWacqPjcneTcWUNQNY-T</t>
  </si>
  <si>
    <t>12-Okt-17</t>
  </si>
  <si>
    <t>FINAL OLINAMASI IPB 2017 (olimpiade sains terapan mahasiswa vokasi Indonesia)</t>
  </si>
  <si>
    <t>Debat Bahasa Inggris</t>
  </si>
  <si>
    <t>Lolos Final</t>
  </si>
  <si>
    <t>Mochammad Faalih Rachman</t>
  </si>
  <si>
    <t>Hidayatulhidayah</t>
  </si>
  <si>
    <t>Bayu sulistyo</t>
  </si>
  <si>
    <t>13-Okt-17</t>
  </si>
  <si>
    <t>Web Programming</t>
  </si>
  <si>
    <t>Khulafaur Rasyidin</t>
  </si>
  <si>
    <t>Rafi Zulkanzi</t>
  </si>
  <si>
    <t>Danis Zaidan</t>
  </si>
  <si>
    <t>Fadli Hidayatullah</t>
  </si>
  <si>
    <t>Lomba Cerdas Cermat Akuntansi 2017 (LCCA)</t>
  </si>
  <si>
    <t>Universitas Negeri Yogyakarta</t>
  </si>
  <si>
    <t>November</t>
  </si>
  <si>
    <t>Inggit Gusti Liani P U</t>
  </si>
  <si>
    <t>Wahyu Ariyana</t>
  </si>
  <si>
    <t>Sri Ayu Wahyuni</t>
  </si>
  <si>
    <t>Sarmanhadi Ramadhan</t>
  </si>
  <si>
    <t>Putri Ainun Zariyah</t>
  </si>
  <si>
    <t>Nurlaela</t>
  </si>
  <si>
    <t>Efrilina Indriyani</t>
  </si>
  <si>
    <t>Intan Maulina Rosalinda</t>
  </si>
  <si>
    <t>Muhamad Ikram Zasbita</t>
  </si>
  <si>
    <t>Lomba IOT NCCF 2017</t>
  </si>
  <si>
    <t>Partisipasi (Lolos Proposal)</t>
  </si>
  <si>
    <t>Astari Umbarawati</t>
  </si>
  <si>
    <t>Fony Ferliana Widianingrum</t>
  </si>
  <si>
    <t>Tasya Meidy Filantika</t>
  </si>
  <si>
    <t>Wina Ayu Lestari</t>
  </si>
  <si>
    <t>Fadhil Muhammad Setiawan</t>
  </si>
  <si>
    <t>Indah Mutiah Utami MZ</t>
  </si>
  <si>
    <t>Roy Sitanggang</t>
  </si>
  <si>
    <t>Muhammad Ilham</t>
  </si>
  <si>
    <t>Ryan Setiagi</t>
  </si>
  <si>
    <t>Ginanty Ajeng Anissa</t>
  </si>
  <si>
    <t>Hasan Nindya</t>
  </si>
  <si>
    <t>Arief Aditya</t>
  </si>
  <si>
    <t>Aan Rais</t>
  </si>
  <si>
    <t>Milzham Angga Taufik</t>
  </si>
  <si>
    <t>Anugerah Bayu Setiadi</t>
  </si>
  <si>
    <t>Dzulfikar Ahmad Digdoyo</t>
  </si>
  <si>
    <t>Asril Ibrahim</t>
  </si>
  <si>
    <t>Cindy Ramadani</t>
  </si>
  <si>
    <t>Irfan Hilmi Mulafdhi</t>
  </si>
  <si>
    <t>Muhammad Fadillah</t>
  </si>
  <si>
    <t>Asep Karyana</t>
  </si>
  <si>
    <t>Hendrik Januar</t>
  </si>
  <si>
    <t>Yusriyyah Siregar</t>
  </si>
  <si>
    <t>Lomba Poster Nasional -Sumpah Pemuda</t>
  </si>
  <si>
    <t>BEM FIP Universitas Negeri Yogyakarta</t>
  </si>
  <si>
    <t>Hanifah Khoirunnisa</t>
  </si>
  <si>
    <t>Gemastik 10, piranti cerdas</t>
  </si>
  <si>
    <t>Piranti Cerdas</t>
  </si>
  <si>
    <t>Widia Permata Sari</t>
  </si>
  <si>
    <t>Raden Adi Koesoemah</t>
  </si>
  <si>
    <t>Miraz Nur Ihsan</t>
  </si>
  <si>
    <t>Hackaton 2017</t>
  </si>
  <si>
    <t>STT Purwokerto</t>
  </si>
  <si>
    <t>Programming</t>
  </si>
  <si>
    <t>Andre Bahtiar Fauzi</t>
  </si>
  <si>
    <t>Princess Iqlima Kafila</t>
  </si>
  <si>
    <t>Salsa Firdausiah</t>
  </si>
  <si>
    <t>15 Mei - 12 September 2017</t>
  </si>
  <si>
    <t>IEEE Region 10 Website Contest</t>
  </si>
  <si>
    <t>IEEE Region 10 SAC</t>
  </si>
  <si>
    <t>September</t>
  </si>
  <si>
    <t>Website Contest Competition</t>
  </si>
  <si>
    <t>Dinda Karlia Destiani</t>
  </si>
  <si>
    <t>Bandung, 11 Desember 1996</t>
  </si>
  <si>
    <t>http://sac.ieeer10.org/competitions/</t>
  </si>
  <si>
    <t>https://drive.google.com/file/d/1M0WfesqrvaWPtlZ-cBaIGEhu4g7MwAPR/view?usp=sharing</t>
  </si>
  <si>
    <t>IEEE</t>
  </si>
  <si>
    <t>Evander Christy</t>
  </si>
  <si>
    <t>S2 Teknik Elektro dan Telekomunikasi</t>
  </si>
  <si>
    <t>Surabaya, 13 Maret 1996</t>
  </si>
  <si>
    <t>Alifanda Pinkan Ludica</t>
  </si>
  <si>
    <t>Blora, 30 Agustus 1996</t>
  </si>
  <si>
    <t>29 – 31 Juli 2017</t>
  </si>
  <si>
    <t>IEEE Indonesia Student Congress 2017</t>
  </si>
  <si>
    <t>IEEE Indonesia Section</t>
  </si>
  <si>
    <t>Juli</t>
  </si>
  <si>
    <t>IEEE ISC Call for Paper Competition</t>
  </si>
  <si>
    <t>Ananda Abdillah</t>
  </si>
  <si>
    <t>Jakarta, 26 september 1996</t>
  </si>
  <si>
    <t>http://ieee.id/ieee-indonesia-student-congress-2017/</t>
  </si>
  <si>
    <t>https://drive.google.com/drive/folders/1j-3RgMgJMFW7h5dkSC0sX9rBbNaKvWHg?usp=sharing</t>
  </si>
  <si>
    <t>Cesio Raihandary</t>
  </si>
  <si>
    <t>Jakarta, 9 juni 1997</t>
  </si>
  <si>
    <t>Satrio Yudo Prawiro</t>
  </si>
  <si>
    <t>S1 Teknik Telekomunikasi (International Class)</t>
  </si>
  <si>
    <t>Bandar Lampung, 11 Juli 1997</t>
  </si>
  <si>
    <t>IEEE ISC Most Active Student Branch 2017</t>
  </si>
  <si>
    <t>https://drive.google.com/open?id=1yTa9pkB8vCUPCuGK1nUrgxi7aYbl1Ivl</t>
  </si>
  <si>
    <t>Shadiq Al-Mughni</t>
  </si>
  <si>
    <t>Medan, 23 agustus 1997</t>
  </si>
  <si>
    <t>Nanang Saiful Huda</t>
  </si>
  <si>
    <t>Salatiga,23 agusutus 1997</t>
  </si>
  <si>
    <t>Axel Dwi Julianto</t>
  </si>
  <si>
    <t>Bandung, 24 juli 1996</t>
  </si>
  <si>
    <t>10 – 11 Agustus 2017</t>
  </si>
  <si>
    <t>IEEE Australia – New Zealand Student &amp; Young Professional Congress (ANZSCON) 2017</t>
  </si>
  <si>
    <t>IEEE Australia &amp; New Zealand</t>
  </si>
  <si>
    <t>Agustus</t>
  </si>
  <si>
    <t>Research poster presenter</t>
  </si>
  <si>
    <t>Shorlisted Research Poster presenter</t>
  </si>
  <si>
    <t>Michelle Christine</t>
  </si>
  <si>
    <t>http://sites.ieee.org/anzscon-2017/</t>
  </si>
  <si>
    <t>https://drive.google.com/file/d/1wiOZ4WGzPHi4yYaoMNShG5lPYfVuZQok/view?usp=sharing</t>
  </si>
  <si>
    <t>Mohammad Andre Mutalibov</t>
  </si>
  <si>
    <t>Bandung , 1 Juli 1998</t>
  </si>
  <si>
    <t>Evander Christy (Paper Author)</t>
  </si>
  <si>
    <t>Surabaya, 13 March 1996</t>
  </si>
  <si>
    <t xml:space="preserve"> 2 Oktober 2017</t>
  </si>
  <si>
    <t>AICAD (Asian International Conference of Art &amp; Design) Invention 2017</t>
  </si>
  <si>
    <t>ISBI BANDUNG</t>
  </si>
  <si>
    <t>Desain</t>
  </si>
  <si>
    <t xml:space="preserve"> 16 Oktober 2017</t>
  </si>
  <si>
    <t>photography National competition</t>
  </si>
  <si>
    <t>IPB - BOGOR</t>
  </si>
  <si>
    <t>Photografi</t>
  </si>
  <si>
    <t>Sabrina Fitria Azzahra</t>
  </si>
  <si>
    <t xml:space="preserve"> 21 oktober 2017</t>
  </si>
  <si>
    <t>Poster Competition " Atasi Lapar Gizi Dengan Pangan Lokal"</t>
  </si>
  <si>
    <t>Kementrian Kesehatan Republik Indonesia</t>
  </si>
  <si>
    <t>Poster</t>
  </si>
  <si>
    <t>Juan Ramadhan Tengke</t>
  </si>
  <si>
    <t xml:space="preserve"> 21 Oktober 2017</t>
  </si>
  <si>
    <t>Lomba Akting Monolog</t>
  </si>
  <si>
    <t>Sanggar Cermin</t>
  </si>
  <si>
    <t>Akting</t>
  </si>
  <si>
    <t>27 Oktober 2017</t>
  </si>
  <si>
    <t>Wardah Fashion Award 2017 for Jakarta Fashion Week 2018</t>
  </si>
  <si>
    <t>Fashion</t>
  </si>
  <si>
    <t xml:space="preserve"> 28 Oktober 2017</t>
  </si>
  <si>
    <t>Lomba Make Up Wedding Expo</t>
  </si>
  <si>
    <t>Asia Plaza Tasik Wedding Festival, Wardah.</t>
  </si>
  <si>
    <t xml:space="preserve"> ' 29Oktober 2017</t>
  </si>
  <si>
    <t>International Photography Short Movie Festival "Sand of Seno)</t>
  </si>
  <si>
    <t>FKB - TelU</t>
  </si>
  <si>
    <t>Photography</t>
  </si>
  <si>
    <t>Robby Nurdianayah</t>
  </si>
  <si>
    <t>Shabrina Saraswati</t>
  </si>
  <si>
    <t>Shabrina Nova Pangesti</t>
  </si>
  <si>
    <t>Fatima Sarah</t>
  </si>
  <si>
    <t>Farhan Hassemi</t>
  </si>
  <si>
    <t>Oktober 2017</t>
  </si>
  <si>
    <t>Lomba Lukis "HOMETOWN"</t>
  </si>
  <si>
    <t xml:space="preserve">Komunitas SKETCHQUE dan GRAHA LUKIS </t>
  </si>
  <si>
    <t>Lukis</t>
  </si>
  <si>
    <t>Nathan Adiatma</t>
  </si>
  <si>
    <t xml:space="preserve"> 15 Sept - 15 Okt 2017</t>
  </si>
  <si>
    <t>Lomba Cipta Cerpen LSP Education Fair 2017</t>
  </si>
  <si>
    <t>Univ.Sebelas Maret</t>
  </si>
  <si>
    <t>Cerpen</t>
  </si>
  <si>
    <t>Lathifa Dinar</t>
  </si>
  <si>
    <t xml:space="preserve"> 4 November 2017</t>
  </si>
  <si>
    <t>Ajang Muslim Festival 2017</t>
  </si>
  <si>
    <t>Lembaga Dakwah Mahasiswa UIN Sunan Gunung Djati Bandung</t>
  </si>
  <si>
    <t xml:space="preserve">Ataqi Qowiyyun Abada </t>
  </si>
  <si>
    <t xml:space="preserve">Ahmad Nur Kholis </t>
  </si>
  <si>
    <t xml:space="preserve">Fakriza Ahmad </t>
  </si>
  <si>
    <t xml:space="preserve"> 2 November 2017</t>
  </si>
  <si>
    <t>Kompetisi Desain Perhiasan "Kategori Classic"</t>
  </si>
  <si>
    <t>Kementrian Kelautan</t>
  </si>
  <si>
    <t>Perhiasan</t>
  </si>
  <si>
    <t>Akhnia Fitri Fathanira</t>
  </si>
  <si>
    <t>Aulia Rahman</t>
  </si>
  <si>
    <t>Brian Masinaz</t>
  </si>
  <si>
    <t>Agni Ratna Suminar</t>
  </si>
  <si>
    <t>Juni Ardli Imam S</t>
  </si>
  <si>
    <t>Kompetisi Desain Perhiasa "Kategori Modern"</t>
  </si>
  <si>
    <t>Muhamad Adri Graha Darajat</t>
  </si>
  <si>
    <t>Nahya Surura Salma</t>
  </si>
  <si>
    <t xml:space="preserve"> 2-4 November 2017</t>
  </si>
  <si>
    <t>Gemanastik 10</t>
  </si>
  <si>
    <t>Fajrul Falakh Nuritriyansyah</t>
  </si>
  <si>
    <t xml:space="preserve"> 11/1/2017</t>
  </si>
  <si>
    <t>Lomba Fotografi</t>
  </si>
  <si>
    <t>ITB - Bandung</t>
  </si>
  <si>
    <t>photography</t>
  </si>
  <si>
    <t>Muhammad Aldy Irfan (081221504776)</t>
  </si>
  <si>
    <t xml:space="preserve"> 18-20 July 2017</t>
  </si>
  <si>
    <t xml:space="preserve">Workshop Film Rally </t>
  </si>
  <si>
    <t>Disperindag Jatim dan INFIS</t>
  </si>
  <si>
    <t>Film Terbaik</t>
  </si>
  <si>
    <t>Muh.Fikri Muttaqin</t>
  </si>
  <si>
    <t xml:space="preserve"> 25 November 2017</t>
  </si>
  <si>
    <t>Politeknik Kesehatan Kemenkes RI Bandung</t>
  </si>
  <si>
    <t>Fakriza Ahmad (1601144022)</t>
  </si>
  <si>
    <t>Zulfi Azhari Padmagilang</t>
  </si>
  <si>
    <t>Muhammad Ihsan Almarshus</t>
  </si>
  <si>
    <t>Laila Ramadhani</t>
  </si>
  <si>
    <t>Rezky Pratama</t>
  </si>
  <si>
    <t>Feny Fauziah</t>
  </si>
  <si>
    <t>Official Selestion Cardiff International Film Festival</t>
  </si>
  <si>
    <t xml:space="preserve">Pierhead Building Cardiff </t>
  </si>
  <si>
    <t>Lolos Screening di Cardiff International Film</t>
  </si>
  <si>
    <t>S1 Desian Komunikasi Visual</t>
  </si>
  <si>
    <t>Pemilihan Duta Remaja Peduli HIV/AIDS 2017</t>
  </si>
  <si>
    <t>Yayasan Pelita Ilmu dan Forum Peduli Kesehatan Remaja Indonesia</t>
  </si>
  <si>
    <t>Duta Remaja Peduli HIV/AIDS 2017</t>
  </si>
  <si>
    <t>Delmia</t>
  </si>
  <si>
    <t>https://www.instagram.com/p/BT3ch1uFDfi/?hl=id&amp;taken-by=yayasanpelitailmu</t>
  </si>
  <si>
    <t>https://drive.google.com/file/d/1LwJyFAr1eKGcd_fjaqE8Ql7FUaefQHPM/view?usp=sharing</t>
  </si>
  <si>
    <t xml:space="preserve">JUARA 1 </t>
  </si>
  <si>
    <t>Lomba karya Tulis Ilmiah Gravitasi 2017</t>
  </si>
  <si>
    <t>Universitas negeri makassar</t>
  </si>
  <si>
    <t>karya Tulis</t>
  </si>
  <si>
    <t>peserta</t>
  </si>
  <si>
    <t>S1 teknik Fisika</t>
  </si>
  <si>
    <t>http://www.himafi-unm.org/2017/09/mekanisme-lktim-gravitasi-2017.html</t>
  </si>
  <si>
    <t>heni Dwi juniar</t>
  </si>
  <si>
    <t>Palembang, 03 jun, 1994</t>
  </si>
  <si>
    <t>M Yusuf Syahputra Gani</t>
  </si>
  <si>
    <t>S1 teknik Elektro</t>
  </si>
  <si>
    <t>ujung pandang, 18 dec, 1994</t>
  </si>
  <si>
    <t>2-3 Nov 17</t>
  </si>
  <si>
    <t>Lomba Karya Tulis mahasiswa nasional geosentric</t>
  </si>
  <si>
    <t>Institut Teknologi Surabaya</t>
  </si>
  <si>
    <t>karya tulis</t>
  </si>
  <si>
    <t>muhammad imaduddin</t>
  </si>
  <si>
    <t>pekalongan, 8 agustus 1995</t>
  </si>
  <si>
    <t>http://www.geosentric-its.com/</t>
  </si>
  <si>
    <t>https://drive.google.com/drive/folders/1OlCh9i6j-H_OQwuHkLcpdWU8y00v5CNn?usp=sharing</t>
  </si>
  <si>
    <t>juara 1</t>
  </si>
  <si>
    <t>Faiz Auliya R</t>
  </si>
  <si>
    <t>jakarta, 26 januari 1998</t>
  </si>
  <si>
    <t>Cut Vira</t>
  </si>
  <si>
    <t>banda aceh, 1 april 1997</t>
  </si>
  <si>
    <t>23-26 okt 2017</t>
  </si>
  <si>
    <t>Lomba Karya Tulis mahasiswa nasional inovasi Indonesian Youth festival of science 2017</t>
  </si>
  <si>
    <t>Universitas hasanuddin</t>
  </si>
  <si>
    <t>http://www.ukmkpiunhas.org/2017/10/pengumuman-lkts-dan-lktm-indonesian.html</t>
  </si>
  <si>
    <t>Kompetisi mobil listrik indonesia</t>
  </si>
  <si>
    <t>Polban &amp; Dikti</t>
  </si>
  <si>
    <t>pengereman</t>
  </si>
  <si>
    <t>Fajar ridho W</t>
  </si>
  <si>
    <t>s1 teknik Elektro</t>
  </si>
  <si>
    <t>gunung kidul, 12 oct, 1995</t>
  </si>
  <si>
    <t>http://kmli.polban.ac.id/</t>
  </si>
  <si>
    <t>https://drive.google.com/drive/folders/1KA5yZbfaF8OOFVszXxA5HQBLTyeqFo0k?usp=sharing</t>
  </si>
  <si>
    <t>ormawa lab inacos</t>
  </si>
  <si>
    <t>Yusuf Pratama AW</t>
  </si>
  <si>
    <t>metro, 27 dec, 1995</t>
  </si>
  <si>
    <t>Rizal Murdi S</t>
  </si>
  <si>
    <t>jepara, 23 oct, 1996</t>
  </si>
  <si>
    <t>Faza Ra'is AP</t>
  </si>
  <si>
    <t>samarinda, 18 sep, 1996</t>
  </si>
  <si>
    <t>Rahmat Ihsani Y</t>
  </si>
  <si>
    <t>bandung, 13 dec, 1995</t>
  </si>
  <si>
    <t>waktu tempuh</t>
  </si>
  <si>
    <t>Rangga jaya A</t>
  </si>
  <si>
    <t>salatiga, 18 may, 1996</t>
  </si>
  <si>
    <t>juara2</t>
  </si>
  <si>
    <t>Muhammad reza H</t>
  </si>
  <si>
    <t>jakarta, 27 may, 1996</t>
  </si>
  <si>
    <t>NASHSHARINO RUDINO</t>
  </si>
  <si>
    <t>jakarta, 02 aug, 1996</t>
  </si>
  <si>
    <t>m Arya HA</t>
  </si>
  <si>
    <t>ujung pandang,15 dec, 1996</t>
  </si>
  <si>
    <t>kediri, 27 mar, 1996</t>
  </si>
  <si>
    <r>
      <t>Hamasah Islam Festival 2017 "</t>
    </r>
    <r>
      <rPr>
        <i/>
        <sz val="11"/>
        <color theme="1"/>
        <rFont val="Calibri"/>
        <family val="2"/>
        <scheme val="minor"/>
      </rPr>
      <t>Mengejar Sunnah Penuh Cinta</t>
    </r>
    <r>
      <rPr>
        <sz val="11"/>
        <color theme="1"/>
        <rFont val="Calibri"/>
        <family val="2"/>
        <scheme val="minor"/>
      </rPr>
      <t>"</t>
    </r>
  </si>
  <si>
    <t>RISTEKDIKTI</t>
  </si>
  <si>
    <t>Yusi Dwi S</t>
  </si>
  <si>
    <t>Luvia Nisa Mutranainati</t>
  </si>
  <si>
    <t>Rakhmawati Riski</t>
  </si>
  <si>
    <t>Sarah widianti</t>
  </si>
  <si>
    <t>16 Desember 2017</t>
  </si>
  <si>
    <t>Festival Film Jawa Barat 2017 "Selasa Sampai Minggu"</t>
  </si>
  <si>
    <t>Pemprov Jabar</t>
  </si>
  <si>
    <t>Desember</t>
  </si>
  <si>
    <t>FILM</t>
  </si>
  <si>
    <t>Juara 1 Kategori Film Terbaik</t>
  </si>
  <si>
    <t>Andyan Putra Manggala</t>
  </si>
  <si>
    <t>Caitlan S Delphia</t>
  </si>
  <si>
    <t>Dwi Yasa Putra Logi</t>
  </si>
  <si>
    <t>Deneira</t>
  </si>
  <si>
    <t>Hanaa Thira</t>
  </si>
  <si>
    <t>Harvito Septani</t>
  </si>
  <si>
    <t>Yonathan Andrew</t>
  </si>
  <si>
    <t>Sheyla Putri N</t>
  </si>
  <si>
    <t>Gema Ramadhan Perdana</t>
  </si>
  <si>
    <t>Azzahra Nabilah</t>
  </si>
  <si>
    <t xml:space="preserve"> 9 Desember 2017</t>
  </si>
  <si>
    <t>Lomba Poster Propaganda Anti Korupsi 2017</t>
  </si>
  <si>
    <t>Center for Learning Excellence - TelU</t>
  </si>
  <si>
    <t xml:space="preserve">Lomba Iklan Layanan Masyarakat </t>
  </si>
  <si>
    <t>Lomba Komik Anti Korupsi</t>
  </si>
  <si>
    <t>Lomba Fotografi Anti Korupsi</t>
  </si>
  <si>
    <t>Robby Fajar Nugraha</t>
  </si>
  <si>
    <t>Iklan</t>
  </si>
  <si>
    <t>Muhammad Emir Yusuf</t>
  </si>
  <si>
    <t>Dovi Indra Kurnia</t>
  </si>
  <si>
    <t>Reyhan Wiva Pradipta</t>
  </si>
  <si>
    <t>Komik</t>
  </si>
  <si>
    <t>Galih Anargi</t>
  </si>
  <si>
    <t>S1 Desain komunikasi Visual</t>
  </si>
  <si>
    <t>Reza Harysaputra</t>
  </si>
  <si>
    <t>Irfan Achmad Faizal</t>
  </si>
  <si>
    <t>Fotografi</t>
  </si>
  <si>
    <t>GEOSENTRIC</t>
  </si>
  <si>
    <t>10 November - 3 Desemeber 2017</t>
  </si>
  <si>
    <t>Geomatika Institut Teknologi Sepuluh Nopember</t>
  </si>
  <si>
    <t>Faiz Auliya Ramadhan</t>
  </si>
  <si>
    <t>Muhammad Imaduddin</t>
  </si>
  <si>
    <t>Jakarta, 26 Januari 1998</t>
  </si>
  <si>
    <t>Pekalongan, 08 Agustus 1995</t>
  </si>
  <si>
    <t>Banda Aceh, 01 April 1997</t>
  </si>
  <si>
    <t>http://geosentric-its.com/</t>
  </si>
  <si>
    <t>https://drive.google.com/drive/folders/1p8QQSFdFWIURlgmPTA1JUO5eXia7Zhsb?usp=sharing</t>
  </si>
  <si>
    <t>English Speaking Community English Students’ Association</t>
  </si>
  <si>
    <t>Universitas Pendidikan Indonesia</t>
  </si>
  <si>
    <t>2 November 2017 s/d 18 November 2017</t>
  </si>
  <si>
    <t>Dian Aries Alfatah</t>
  </si>
  <si>
    <t>Medan, 31 Maret 2000</t>
  </si>
  <si>
    <t>Muhammad Rayhan Alifinzi Ghifari</t>
  </si>
  <si>
    <t>Jakarta, 28 Februari 1999</t>
  </si>
  <si>
    <t>http://english.upi.edu/2017/11/speech-contest/</t>
  </si>
  <si>
    <t xml:space="preserve"> https://drive.google.com/open?id=0B838taKkuAvYOU9VdDdVUk15RW45YmhpNi1WZzRPeVpvUUNr</t>
  </si>
  <si>
    <t>Art and Language Festival 2017</t>
  </si>
  <si>
    <t>25 September 2017 s/d 18 November 2017</t>
  </si>
  <si>
    <t>Universitas Islam Negeri Sunan Gunung Jati</t>
  </si>
  <si>
    <t>SPEECH</t>
  </si>
  <si>
    <t>Rachmita Ayu Surya Permana</t>
  </si>
  <si>
    <t>Purwokerto, 23 Maret 1998</t>
  </si>
  <si>
    <t>http://lpbuin.blogspot.co.id/2017/09/art-and-language-festival-</t>
  </si>
  <si>
    <t>https://drive.google.com/open?id=0B838taKkuAvYand2V2lPNDdXOUxqUm81QkNOa0hIbUZHUXk4</t>
  </si>
  <si>
    <t>https://drive.google.com/open?id=0B838taKkuAvYcFBoanpGaUZQS1hPWW8ybF9VRUs1SkFQMVVJ</t>
  </si>
  <si>
    <t>DEBATE</t>
  </si>
  <si>
    <t>Suci Indah Wulandari</t>
  </si>
  <si>
    <t>Gusti Muhammad Fatrah</t>
  </si>
  <si>
    <t>Melati Puspa Anisa</t>
  </si>
  <si>
    <t>Bandung, 10 Desember 1996</t>
  </si>
  <si>
    <t>Pontianak, 10 Januari 1999</t>
  </si>
  <si>
    <t>Bandung, 10 Oktober 1997</t>
  </si>
  <si>
    <t>Asia Pacific ICT Alliance Awards 2017 (APICTA Awards)</t>
  </si>
  <si>
    <t>7 - 10 Desember 2017</t>
  </si>
  <si>
    <t>Asia Pacific ICT Alliance Awards 2017 dan Basis Bangladesh</t>
  </si>
  <si>
    <t>Student Tertiary Project</t>
  </si>
  <si>
    <t>Abdul Rahman Safari</t>
  </si>
  <si>
    <t>Musa Abdul Aziz</t>
  </si>
  <si>
    <t>Fiona Ramadhani Senduk</t>
  </si>
  <si>
    <t>http://apicta.com dan http://apicta.com.bd</t>
  </si>
  <si>
    <t>https://drive.google.com/open?id=0ByuAtrOKdqcnQ1N4elRpWTFkNmFBUlpab1RobVk1d00xT29r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</si>
</sst>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name val="Calibri"/>
      <family val="2"/>
      <scheme val="minor"/>
    </font>
    <font>
      <sz val="10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libri Light"/>
      <family val="2"/>
      <scheme val="major"/>
    </font>
    <font>
      <i/>
      <sz val="12"/>
      <color theme="1"/>
      <name val="Times New Roman"/>
      <family val="1"/>
    </font>
    <font>
      <sz val="18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563C1"/>
      <name val="Calibri"/>
      <family val="2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1" fillId="0" borderId="0"/>
    <xf numFmtId="0" fontId="13" fillId="0" borderId="0"/>
    <xf numFmtId="9" fontId="13" fillId="0" borderId="0" applyFont="0" applyFill="0" applyBorder="0" applyAlignment="0" applyProtection="0"/>
  </cellStyleXfs>
  <cellXfs count="6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0" xfId="0" applyFill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16" fillId="0" borderId="1" xfId="4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9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3" fillId="0" borderId="1" xfId="1" applyFill="1" applyBorder="1" applyAlignment="1">
      <alignment horizontal="left" vertical="center" wrapText="1"/>
    </xf>
    <xf numFmtId="0" fontId="3" fillId="0" borderId="1" xfId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3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/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wrapText="1"/>
    </xf>
    <xf numFmtId="0" fontId="17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0" fillId="6" borderId="0" xfId="0" applyFill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16" fillId="2" borderId="1" xfId="4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9" fontId="0" fillId="0" borderId="0" xfId="5" applyFont="1"/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22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0" fillId="11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5" fontId="0" fillId="11" borderId="18" xfId="0" applyNumberFormat="1" applyFont="1" applyFill="1" applyBorder="1" applyAlignment="1">
      <alignment horizontal="center"/>
    </xf>
    <xf numFmtId="0" fontId="0" fillId="11" borderId="17" xfId="0" applyFont="1" applyFill="1" applyBorder="1" applyAlignment="1">
      <alignment wrapText="1"/>
    </xf>
    <xf numFmtId="0" fontId="28" fillId="8" borderId="17" xfId="0" applyFont="1" applyFill="1" applyBorder="1" applyAlignment="1">
      <alignment horizontal="center"/>
    </xf>
    <xf numFmtId="0" fontId="28" fillId="11" borderId="17" xfId="0" applyFont="1" applyFill="1" applyBorder="1" applyAlignment="1">
      <alignment horizontal="center"/>
    </xf>
    <xf numFmtId="0" fontId="0" fillId="9" borderId="17" xfId="0" applyFont="1" applyFill="1" applyBorder="1" applyAlignment="1">
      <alignment horizontal="center"/>
    </xf>
    <xf numFmtId="0" fontId="0" fillId="10" borderId="17" xfId="0" applyFont="1" applyFill="1" applyBorder="1" applyAlignment="1">
      <alignment wrapText="1"/>
    </xf>
    <xf numFmtId="0" fontId="0" fillId="11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/>
    </xf>
    <xf numFmtId="0" fontId="29" fillId="9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0" fillId="0" borderId="9" xfId="0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8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15" fillId="0" borderId="0" xfId="0" applyFont="1" applyFill="1" applyAlignment="1">
      <alignment vertical="center" wrapText="1"/>
    </xf>
    <xf numFmtId="0" fontId="0" fillId="12" borderId="17" xfId="0" applyFont="1" applyFill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15" fontId="0" fillId="0" borderId="1" xfId="0" quotePrefix="1" applyNumberFormat="1" applyFill="1" applyBorder="1" applyAlignment="1">
      <alignment horizontal="center" vertical="center"/>
    </xf>
    <xf numFmtId="15" fontId="0" fillId="0" borderId="1" xfId="0" quotePrefix="1" applyNumberFormat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wrapText="1"/>
    </xf>
    <xf numFmtId="16" fontId="0" fillId="0" borderId="1" xfId="0" quotePrefix="1" applyNumberForma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 vertical="center"/>
    </xf>
    <xf numFmtId="17" fontId="0" fillId="0" borderId="1" xfId="0" quotePrefix="1" applyNumberFormat="1" applyFont="1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1" xfId="0" applyFont="1" applyBorder="1" applyAlignment="1">
      <alignment horizontal="justify" vertical="center" wrapText="1"/>
    </xf>
    <xf numFmtId="0" fontId="0" fillId="0" borderId="9" xfId="0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11" borderId="17" xfId="0" applyFont="1" applyFill="1" applyBorder="1" applyAlignment="1">
      <alignment horizontal="left"/>
    </xf>
    <xf numFmtId="0" fontId="0" fillId="11" borderId="16" xfId="0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/>
    </xf>
    <xf numFmtId="0" fontId="0" fillId="0" borderId="1" xfId="2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1" xfId="3" applyFont="1" applyFill="1" applyBorder="1" applyAlignment="1">
      <alignment horizontal="left" vertical="center"/>
    </xf>
    <xf numFmtId="15" fontId="0" fillId="0" borderId="1" xfId="0" applyNumberFormat="1" applyFont="1" applyFill="1" applyBorder="1" applyAlignment="1">
      <alignment horizontal="left"/>
    </xf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4" applyFont="1" applyFill="1" applyBorder="1" applyAlignment="1">
      <alignment horizontal="left" vertical="center" wrapText="1"/>
    </xf>
    <xf numFmtId="0" fontId="0" fillId="0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/>
    <xf numFmtId="0" fontId="0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17" fontId="0" fillId="0" borderId="1" xfId="0" applyNumberFormat="1" applyFont="1" applyFill="1" applyBorder="1"/>
    <xf numFmtId="0" fontId="0" fillId="0" borderId="1" xfId="0" applyFont="1" applyBorder="1"/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justify" vertical="center"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7" xfId="0" applyFont="1" applyBorder="1" applyAlignment="1">
      <alignment horizontal="center" vertical="top"/>
    </xf>
    <xf numFmtId="0" fontId="0" fillId="0" borderId="17" xfId="0" applyFont="1" applyBorder="1" applyAlignment="1"/>
    <xf numFmtId="0" fontId="0" fillId="0" borderId="16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28" fillId="0" borderId="16" xfId="0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29" fillId="6" borderId="2" xfId="0" applyFont="1" applyFill="1" applyBorder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2" xfId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64" fontId="0" fillId="11" borderId="15" xfId="0" applyNumberFormat="1" applyFont="1" applyFill="1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0" fillId="11" borderId="15" xfId="0" applyFont="1" applyFill="1" applyBorder="1" applyAlignment="1">
      <alignment horizontal="center" vertical="center" wrapText="1"/>
    </xf>
    <xf numFmtId="0" fontId="0" fillId="11" borderId="18" xfId="0" applyFont="1" applyFill="1" applyBorder="1" applyAlignment="1">
      <alignment horizontal="center" vertical="center" wrapText="1"/>
    </xf>
    <xf numFmtId="0" fontId="0" fillId="12" borderId="16" xfId="0" applyFont="1" applyFill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8" borderId="16" xfId="0" applyFont="1" applyFill="1" applyBorder="1" applyAlignment="1">
      <alignment horizontal="center" vertical="center"/>
    </xf>
    <xf numFmtId="0" fontId="28" fillId="0" borderId="16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left" vertical="center" wrapText="1"/>
    </xf>
    <xf numFmtId="15" fontId="0" fillId="0" borderId="2" xfId="0" applyNumberFormat="1" applyFill="1" applyBorder="1" applyAlignment="1">
      <alignment horizontal="center" vertical="center"/>
    </xf>
    <xf numFmtId="15" fontId="0" fillId="0" borderId="2" xfId="0" quotePrefix="1" applyNumberFormat="1" applyFill="1" applyBorder="1" applyAlignment="1">
      <alignment horizontal="center" vertical="center"/>
    </xf>
    <xf numFmtId="15" fontId="0" fillId="0" borderId="4" xfId="0" quotePrefix="1" applyNumberFormat="1" applyFill="1" applyBorder="1" applyAlignment="1">
      <alignment horizontal="center" vertical="center"/>
    </xf>
    <xf numFmtId="15" fontId="0" fillId="0" borderId="8" xfId="0" quotePrefix="1" applyNumberForma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8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3" fillId="0" borderId="1" xfId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15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0" fillId="0" borderId="1" xfId="0" quotePrefix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quotePrefix="1" applyFill="1" applyBorder="1" applyAlignment="1">
      <alignment horizontal="center" vertical="center" wrapText="1"/>
    </xf>
    <xf numFmtId="0" fontId="3" fillId="0" borderId="1" xfId="1" applyFill="1" applyBorder="1" applyAlignment="1">
      <alignment horizontal="left" vertical="center" wrapText="1"/>
    </xf>
    <xf numFmtId="15" fontId="0" fillId="0" borderId="1" xfId="0" quotePrefix="1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6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10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8" fillId="11" borderId="16" xfId="0" applyFont="1" applyFill="1" applyBorder="1" applyAlignment="1">
      <alignment horizontal="center" vertical="center"/>
    </xf>
    <xf numFmtId="0" fontId="28" fillId="11" borderId="16" xfId="0" applyFont="1" applyFill="1" applyBorder="1" applyAlignment="1">
      <alignment horizontal="center" wrapText="1"/>
    </xf>
    <xf numFmtId="0" fontId="28" fillId="0" borderId="16" xfId="0" applyFont="1" applyBorder="1" applyAlignment="1">
      <alignment horizontal="center" wrapText="1"/>
    </xf>
    <xf numFmtId="0" fontId="28" fillId="0" borderId="17" xfId="0" applyFont="1" applyBorder="1" applyAlignment="1">
      <alignment horizontal="center" wrapText="1"/>
    </xf>
    <xf numFmtId="0" fontId="0" fillId="9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wrapText="1"/>
    </xf>
    <xf numFmtId="0" fontId="28" fillId="2" borderId="16" xfId="0" applyFont="1" applyFill="1" applyBorder="1"/>
    <xf numFmtId="0" fontId="28" fillId="2" borderId="17" xfId="0" applyFont="1" applyFill="1" applyBorder="1"/>
    <xf numFmtId="15" fontId="0" fillId="11" borderId="15" xfId="0" applyNumberFormat="1" applyFont="1" applyFill="1" applyBorder="1" applyAlignment="1">
      <alignment horizontal="center"/>
    </xf>
    <xf numFmtId="0" fontId="28" fillId="11" borderId="16" xfId="0" applyFont="1" applyFill="1" applyBorder="1" applyAlignment="1">
      <alignment horizontal="center"/>
    </xf>
    <xf numFmtId="0" fontId="28" fillId="0" borderId="17" xfId="0" applyFont="1" applyBorder="1" applyAlignment="1">
      <alignment horizontal="center"/>
    </xf>
    <xf numFmtId="15" fontId="0" fillId="11" borderId="15" xfId="0" applyNumberFormat="1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0" fillId="11" borderId="16" xfId="0" applyFont="1" applyFill="1" applyBorder="1" applyAlignment="1">
      <alignment vertical="center" wrapText="1"/>
    </xf>
    <xf numFmtId="0" fontId="0" fillId="12" borderId="16" xfId="0" applyFont="1" applyFill="1" applyBorder="1" applyAlignment="1">
      <alignment wrapText="1"/>
    </xf>
    <xf numFmtId="0" fontId="28" fillId="0" borderId="16" xfId="0" applyFont="1" applyBorder="1" applyAlignment="1">
      <alignment wrapText="1"/>
    </xf>
    <xf numFmtId="0" fontId="28" fillId="0" borderId="17" xfId="0" applyFont="1" applyBorder="1" applyAlignment="1">
      <alignment wrapText="1"/>
    </xf>
    <xf numFmtId="0" fontId="28" fillId="8" borderId="16" xfId="0" applyFont="1" applyFill="1" applyBorder="1" applyAlignment="1">
      <alignment horizontal="center"/>
    </xf>
    <xf numFmtId="0" fontId="28" fillId="0" borderId="16" xfId="0" applyFont="1" applyBorder="1"/>
    <xf numFmtId="0" fontId="28" fillId="0" borderId="17" xfId="0" applyFont="1" applyBorder="1"/>
    <xf numFmtId="0" fontId="28" fillId="0" borderId="16" xfId="0" applyFont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/>
    <xf numFmtId="0" fontId="0" fillId="0" borderId="17" xfId="0" applyFont="1" applyBorder="1"/>
    <xf numFmtId="0" fontId="0" fillId="11" borderId="16" xfId="0" applyFont="1" applyFill="1" applyBorder="1" applyAlignment="1">
      <alignment wrapText="1"/>
    </xf>
    <xf numFmtId="15" fontId="0" fillId="11" borderId="19" xfId="0" applyNumberFormat="1" applyFont="1" applyFill="1" applyBorder="1" applyAlignment="1">
      <alignment horizontal="center" vertical="center"/>
    </xf>
    <xf numFmtId="0" fontId="0" fillId="11" borderId="19" xfId="0" applyFont="1" applyFill="1" applyBorder="1" applyAlignment="1">
      <alignment horizontal="left" vertical="center" wrapText="1"/>
    </xf>
    <xf numFmtId="0" fontId="0" fillId="11" borderId="15" xfId="0" applyFont="1" applyFill="1" applyBorder="1" applyAlignment="1">
      <alignment horizontal="left" vertical="center" wrapText="1"/>
    </xf>
    <xf numFmtId="0" fontId="0" fillId="12" borderId="16" xfId="0" applyFont="1" applyFill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8" fillId="0" borderId="16" xfId="0" applyFont="1" applyBorder="1" applyAlignment="1">
      <alignment horizontal="center" vertical="center"/>
    </xf>
    <xf numFmtId="0" fontId="0" fillId="10" borderId="16" xfId="0" applyFont="1" applyFill="1" applyBorder="1" applyAlignment="1">
      <alignment vertical="center" wrapText="1"/>
    </xf>
    <xf numFmtId="0" fontId="28" fillId="2" borderId="16" xfId="0" applyFont="1" applyFill="1" applyBorder="1" applyAlignment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15" fontId="0" fillId="11" borderId="1" xfId="0" applyNumberFormat="1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0" fillId="11" borderId="1" xfId="0" applyFont="1" applyFill="1" applyBorder="1" applyAlignment="1">
      <alignment wrapText="1"/>
    </xf>
    <xf numFmtId="0" fontId="28" fillId="0" borderId="1" xfId="0" applyFont="1" applyBorder="1"/>
    <xf numFmtId="0" fontId="0" fillId="0" borderId="4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15" fontId="29" fillId="0" borderId="1" xfId="0" applyNumberFormat="1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29" fillId="9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2" xfId="0" quotePrefix="1" applyFont="1" applyFill="1" applyBorder="1" applyAlignment="1">
      <alignment horizontal="center" vertical="center"/>
    </xf>
    <xf numFmtId="15" fontId="29" fillId="0" borderId="2" xfId="0" applyNumberFormat="1" applyFont="1" applyBorder="1" applyAlignment="1">
      <alignment horizontal="center" vertical="center"/>
    </xf>
    <xf numFmtId="15" fontId="29" fillId="0" borderId="4" xfId="0" applyNumberFormat="1" applyFont="1" applyBorder="1" applyAlignment="1">
      <alignment horizontal="center" vertical="center"/>
    </xf>
    <xf numFmtId="15" fontId="29" fillId="0" borderId="8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/>
    </xf>
    <xf numFmtId="0" fontId="29" fillId="8" borderId="8" xfId="0" applyFont="1" applyFill="1" applyBorder="1" applyAlignment="1">
      <alignment horizontal="center" vertical="center"/>
    </xf>
    <xf numFmtId="0" fontId="29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</cellXfs>
  <cellStyles count="6">
    <cellStyle name="Hyperlink" xfId="1" builtinId="8"/>
    <cellStyle name="Normal" xfId="0" builtinId="0"/>
    <cellStyle name="Normal 10 2 2 2 2 2 2" xfId="3"/>
    <cellStyle name="Normal 10 2 2 2 2 3" xfId="4"/>
    <cellStyle name="Normal 11 4" xfId="2"/>
    <cellStyle name="Percent" xfId="5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google.com/forms/d/e/1FAIpQLSc4cw2qFE2FfM3_uQAIlm651He_6QVjbbQP8q-XgdG2GoQUmQ/viewform?c=0&amp;w=1" TargetMode="External"/><Relationship Id="rId117" Type="http://schemas.openxmlformats.org/officeDocument/2006/relationships/hyperlink" Target="https://igracias.telkomuniversity.ac.id/studentdata/index.php?sessid=d8ef660d3e369fafbe211be3e040a857&amp;pageid=4360&amp;studentId=1601142008" TargetMode="External"/><Relationship Id="rId21" Type="http://schemas.openxmlformats.org/officeDocument/2006/relationships/hyperlink" Target="https://drive.google.com/file/d/0B838taKkuAvYVHM4VThrQlpYbTQ/view?usp=sharing" TargetMode="External"/><Relationship Id="rId42" Type="http://schemas.openxmlformats.org/officeDocument/2006/relationships/hyperlink" Target="http://ifest-uajy.com/hackfest/" TargetMode="External"/><Relationship Id="rId47" Type="http://schemas.openxmlformats.org/officeDocument/2006/relationships/hyperlink" Target="https://www.facebook.com/LirasCardsmith/?fref=ts" TargetMode="External"/><Relationship Id="rId63" Type="http://schemas.openxmlformats.org/officeDocument/2006/relationships/hyperlink" Target="https://www.google.co.id/interstitial?url=http://sadev.telkomuniversity.ac.id/2017/01/31/ukm-voli-putri-telkom-university-raih-juara-2-di-itb-volleyball-cup/" TargetMode="External"/><Relationship Id="rId68" Type="http://schemas.openxmlformats.org/officeDocument/2006/relationships/hyperlink" Target="http://www.infobdg.com/v2/cinephoria-vol-3/" TargetMode="External"/><Relationship Id="rId84" Type="http://schemas.openxmlformats.org/officeDocument/2006/relationships/hyperlink" Target="https://www.darmajaya.ac.id/tax-usakti-kembali-juarai-darmajaya-national-futsal-tournament-2017/" TargetMode="External"/><Relationship Id="rId89" Type="http://schemas.openxmlformats.org/officeDocument/2006/relationships/hyperlink" Target="http://pm.unpar.ac.id/parahyangan-sports-combat-2017/" TargetMode="External"/><Relationship Id="rId112" Type="http://schemas.openxmlformats.org/officeDocument/2006/relationships/hyperlink" Target="https://igracias.telkomuniversity.ac.id/studentdata/index.php?sessid=8ad9e48170985c4919b23c492a43b881&amp;pageid=4360&amp;studentId=1604160043" TargetMode="External"/><Relationship Id="rId133" Type="http://schemas.openxmlformats.org/officeDocument/2006/relationships/hyperlink" Target="https://drive.google.com/file/d/1M0WfesqrvaWPtlZ-cBaIGEhu4g7MwAPR/view?usp=sharing" TargetMode="External"/><Relationship Id="rId138" Type="http://schemas.openxmlformats.org/officeDocument/2006/relationships/hyperlink" Target="http://english.upi.edu/2017/11/speech-contest/" TargetMode="External"/><Relationship Id="rId16" Type="http://schemas.openxmlformats.org/officeDocument/2006/relationships/hyperlink" Target="https://drive.google.com/file/d/0B838taKkuAvYX1BMZ2R3dGpDazg/view?usp=sharing" TargetMode="External"/><Relationship Id="rId107" Type="http://schemas.openxmlformats.org/officeDocument/2006/relationships/hyperlink" Target="http://www.bandungchoral.com/modul/events/view/98" TargetMode="External"/><Relationship Id="rId11" Type="http://schemas.openxmlformats.org/officeDocument/2006/relationships/hyperlink" Target="https://ibfindonesia.com/" TargetMode="External"/><Relationship Id="rId32" Type="http://schemas.openxmlformats.org/officeDocument/2006/relationships/hyperlink" Target="https://drive.google.com/file/d/0B838taKkuAvYU0c1Z3hjU1JMbk0/view?usp=sharing" TargetMode="External"/><Relationship Id="rId37" Type="http://schemas.openxmlformats.org/officeDocument/2006/relationships/hyperlink" Target="http://ukki.pens.ac.id/imf/" TargetMode="External"/><Relationship Id="rId53" Type="http://schemas.openxmlformats.org/officeDocument/2006/relationships/hyperlink" Target="http://www.widyatama.ac.id/widyatama-technology-event/" TargetMode="External"/><Relationship Id="rId58" Type="http://schemas.openxmlformats.org/officeDocument/2006/relationships/hyperlink" Target="https://drive.google.com/file/d/0ByHVHg65Hb2vRkhWZGZKYmlZeW8/view?usp=sharing" TargetMode="External"/><Relationship Id="rId74" Type="http://schemas.openxmlformats.org/officeDocument/2006/relationships/hyperlink" Target="http://dac.telkomuniversity.ac.id/international-accounting-week-accounting-olympiad-deadline-24-februari-2017/" TargetMode="External"/><Relationship Id="rId79" Type="http://schemas.openxmlformats.org/officeDocument/2006/relationships/hyperlink" Target="https://drive.google.com/open?id=0ByHVHg65Hb2vV0lpaXRqdlNtaW8" TargetMode="External"/><Relationship Id="rId102" Type="http://schemas.openxmlformats.org/officeDocument/2006/relationships/hyperlink" Target="https://www.kontesrobotindonesia.org/kri-2017/" TargetMode="External"/><Relationship Id="rId123" Type="http://schemas.openxmlformats.org/officeDocument/2006/relationships/hyperlink" Target="http://www.academynetriders.com/file.php/1/netriders_info/pdfs/Results_2017_NetRiders_APAC_CCNA_R2.pdf" TargetMode="External"/><Relationship Id="rId128" Type="http://schemas.openxmlformats.org/officeDocument/2006/relationships/hyperlink" Target="http://www.marifest.com/" TargetMode="External"/><Relationship Id="rId5" Type="http://schemas.openxmlformats.org/officeDocument/2006/relationships/hyperlink" Target="mailto:instagram@managementfair" TargetMode="External"/><Relationship Id="rId90" Type="http://schemas.openxmlformats.org/officeDocument/2006/relationships/hyperlink" Target="http://pm.unpar.ac.id/parahyangan-sports-combat-2017/" TargetMode="External"/><Relationship Id="rId95" Type="http://schemas.openxmlformats.org/officeDocument/2006/relationships/hyperlink" Target="https://drive.google.com/file/d/0ByHVHg65Hb2vbEhpb0NFZngtRjQ/view?usp=sharing" TargetMode="External"/><Relationship Id="rId22" Type="http://schemas.openxmlformats.org/officeDocument/2006/relationships/hyperlink" Target="https://www.instagram.com/p/BQXu3t-B6i8/?taken-by=streetworkoutjakarta" TargetMode="External"/><Relationship Id="rId27" Type="http://schemas.openxmlformats.org/officeDocument/2006/relationships/hyperlink" Target="https://drive.google.com/file/d/0B838taKkuAvYQ1dEMlp3U3B2bkE/view?usp=sharing" TargetMode="External"/><Relationship Id="rId43" Type="http://schemas.openxmlformats.org/officeDocument/2006/relationships/hyperlink" Target="http://yce.bpreneur.org/" TargetMode="External"/><Relationship Id="rId48" Type="http://schemas.openxmlformats.org/officeDocument/2006/relationships/hyperlink" Target="https://drive.google.com/file/d/0B838taKkuAvYZFo0SllUdjJTejQ/view?usp=sharing" TargetMode="External"/><Relationship Id="rId64" Type="http://schemas.openxmlformats.org/officeDocument/2006/relationships/hyperlink" Target="https://students.telkomuniversity.ac.id/telkom-university-national-futsal-championship-2k17/" TargetMode="External"/><Relationship Id="rId69" Type="http://schemas.openxmlformats.org/officeDocument/2006/relationships/hyperlink" Target="http://www.info-lomba.com/2017/01/espriex-business-model-competition-2017.html" TargetMode="External"/><Relationship Id="rId113" Type="http://schemas.openxmlformats.org/officeDocument/2006/relationships/hyperlink" Target="https://igracias.telkomuniversity.ac.id/studentdata/index.php?sessid=d8ef660d3e369fafbe211be3e040a857&amp;pageid=4360&amp;studentId=1601140382" TargetMode="External"/><Relationship Id="rId118" Type="http://schemas.openxmlformats.org/officeDocument/2006/relationships/hyperlink" Target="https://igracias.telkomuniversity.ac.id/studentdata/index.php?sessid=d8ef660d3e369fafbe211be3e040a857&amp;pageid=4360&amp;studentId=1601140238" TargetMode="External"/><Relationship Id="rId134" Type="http://schemas.openxmlformats.org/officeDocument/2006/relationships/hyperlink" Target="https://drive.google.com/drive/folders/1j-3RgMgJMFW7h5dkSC0sX9rBbNaKvWHg?usp=sharing" TargetMode="External"/><Relationship Id="rId139" Type="http://schemas.openxmlformats.org/officeDocument/2006/relationships/hyperlink" Target="http://lpbuin.blogspot.co.id/2017/09/art-and-language-festival-" TargetMode="External"/><Relationship Id="rId8" Type="http://schemas.openxmlformats.org/officeDocument/2006/relationships/hyperlink" Target="http://www.widyatama.ac.id/business-management-week-2017-we-dare-to-speak-up-and-lets-be-the-part-of-our-global-economic-development/" TargetMode="External"/><Relationship Id="rId51" Type="http://schemas.openxmlformats.org/officeDocument/2006/relationships/hyperlink" Target="http://japanzukishow.weebly.com/" TargetMode="External"/><Relationship Id="rId72" Type="http://schemas.openxmlformats.org/officeDocument/2006/relationships/hyperlink" Target="https://twitter.com/INKOM_UNJANI/status/828811750392750080" TargetMode="External"/><Relationship Id="rId80" Type="http://schemas.openxmlformats.org/officeDocument/2006/relationships/hyperlink" Target="https://drive.google.com/open?id=0ByHVHg65Hb2vV3RfdG9qUy1FSkE" TargetMode="External"/><Relationship Id="rId85" Type="http://schemas.openxmlformats.org/officeDocument/2006/relationships/hyperlink" Target="https://drive.google.com/file/d/0B838taKkuAvYUFFBbDJqamE0TVk/view?usp=sharing" TargetMode="External"/><Relationship Id="rId93" Type="http://schemas.openxmlformats.org/officeDocument/2006/relationships/hyperlink" Target="http://www.lomba.or.id/2017/04/product-creative-competition-2017-di.html" TargetMode="External"/><Relationship Id="rId98" Type="http://schemas.openxmlformats.org/officeDocument/2006/relationships/hyperlink" Target="http://kri2017.telkomuniversity.ac.id/wp-content/uploads/2017/05/001_KRI-REGII_TEL-U_2017-Undangan-Peserta-Kontes-Robot-Indonesia-2017-Regional-II.pdf" TargetMode="External"/><Relationship Id="rId121" Type="http://schemas.openxmlformats.org/officeDocument/2006/relationships/hyperlink" Target="https://www.viewbug.com/contests/science-fiction-photo-contest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marspolsri.wordpress.com/" TargetMode="External"/><Relationship Id="rId12" Type="http://schemas.openxmlformats.org/officeDocument/2006/relationships/hyperlink" Target="http://guppy.mpe.nus.edu.sg/srg/" TargetMode="External"/><Relationship Id="rId17" Type="http://schemas.openxmlformats.org/officeDocument/2006/relationships/hyperlink" Target="https://drive.google.com/file/d/0B838taKkuAvYdGJQMnh1M0VlS1k/view?usp=sharing" TargetMode="External"/><Relationship Id="rId25" Type="http://schemas.openxmlformats.org/officeDocument/2006/relationships/hyperlink" Target="https://drive.google.com/file/d/0B838taKkuAvYZ3R4TnpkSDhlUmc/view?usp=sharing" TargetMode="External"/><Relationship Id="rId33" Type="http://schemas.openxmlformats.org/officeDocument/2006/relationships/hyperlink" Target="https://drive.google.com/file/d/0B838taKkuAvYNFJiNVU5VHZGUGM/view?usp=sharing" TargetMode="External"/><Relationship Id="rId38" Type="http://schemas.openxmlformats.org/officeDocument/2006/relationships/hyperlink" Target="http://www.mgfestivalumy.com/" TargetMode="External"/><Relationship Id="rId46" Type="http://schemas.openxmlformats.org/officeDocument/2006/relationships/hyperlink" Target="https://drive.google.com/file/d/0B838taKkuAvYUXVFTUFFV19jMjQ/view?usp=sharing" TargetMode="External"/><Relationship Id="rId59" Type="http://schemas.openxmlformats.org/officeDocument/2006/relationships/hyperlink" Target="https://drive.google.com/file/d/0ByHVHg65Hb2vNk92aE1jZ0JYaEE/view?usp=sharing" TargetMode="External"/><Relationship Id="rId67" Type="http://schemas.openxmlformats.org/officeDocument/2006/relationships/hyperlink" Target="https://www.facebook.com/youthact.id/" TargetMode="External"/><Relationship Id="rId103" Type="http://schemas.openxmlformats.org/officeDocument/2006/relationships/hyperlink" Target="https://drive.google.com/file/d/0ByHVHg65Hb2vNkhFR0dVaUtmNkk/view?usp=sharing" TargetMode="External"/><Relationship Id="rId108" Type="http://schemas.openxmlformats.org/officeDocument/2006/relationships/hyperlink" Target="https://www.viddsee.com/video/chrysara-sumpah-ak-manusia-verbal/op1ui" TargetMode="External"/><Relationship Id="rId116" Type="http://schemas.openxmlformats.org/officeDocument/2006/relationships/hyperlink" Target="https://igracias.telkomuniversity.ac.id/studentdata/index.php?sessid=d8ef660d3e369fafbe211be3e040a857&amp;pageid=4360&amp;studentId=1601140098" TargetMode="External"/><Relationship Id="rId124" Type="http://schemas.openxmlformats.org/officeDocument/2006/relationships/hyperlink" Target="http://www.academynetriders.com/file.php/1/netriders_info/pdfs/Results_2017_NetRiders_APAC_CCNA_R2.pdf" TargetMode="External"/><Relationship Id="rId129" Type="http://schemas.openxmlformats.org/officeDocument/2006/relationships/hyperlink" Target="http://www.ipsmfestival.com/" TargetMode="External"/><Relationship Id="rId137" Type="http://schemas.openxmlformats.org/officeDocument/2006/relationships/hyperlink" Target="https://drive.google.com/drive/folders/1p8QQSFdFWIURlgmPTA1JUO5eXia7Zhsb?usp=sharing" TargetMode="External"/><Relationship Id="rId20" Type="http://schemas.openxmlformats.org/officeDocument/2006/relationships/hyperlink" Target="http://mage.telematics.its.ac.id/" TargetMode="External"/><Relationship Id="rId41" Type="http://schemas.openxmlformats.org/officeDocument/2006/relationships/hyperlink" Target="https://ftiffestival.com/" TargetMode="External"/><Relationship Id="rId54" Type="http://schemas.openxmlformats.org/officeDocument/2006/relationships/hyperlink" Target="http://www.chess-results.com/tnr282510.aspx?lan=26" TargetMode="External"/><Relationship Id="rId62" Type="http://schemas.openxmlformats.org/officeDocument/2006/relationships/hyperlink" Target="https://www.google.co.id/interstitial?url=http://sadev.telkomuniversity.ac.id/2017/01/31/ukm-voli-putri-telkom-university-raih-juara-2-di-itb-volleyball-cup/" TargetMode="External"/><Relationship Id="rId70" Type="http://schemas.openxmlformats.org/officeDocument/2006/relationships/hyperlink" Target="http://www.fajarpendidikan.co.id/kemendikbud-gelar-lomba-jurnalistik-ikutan-yuk/" TargetMode="External"/><Relationship Id="rId75" Type="http://schemas.openxmlformats.org/officeDocument/2006/relationships/hyperlink" Target="http://dac.telkomuniversity.ac.id/international-accounting-week-accounting-olympiad-deadline-24-februari-2017/" TargetMode="External"/><Relationship Id="rId83" Type="http://schemas.openxmlformats.org/officeDocument/2006/relationships/hyperlink" Target="https://drive.google.com/open?id=0ByHVHg65Hb2vTU9IN2FlUnYwRWM" TargetMode="External"/><Relationship Id="rId88" Type="http://schemas.openxmlformats.org/officeDocument/2006/relationships/hyperlink" Target="https://drive.google.com/open?id=0ByHVHg65Hb2vNDhlaHJZQU94c3c" TargetMode="External"/><Relationship Id="rId91" Type="http://schemas.openxmlformats.org/officeDocument/2006/relationships/hyperlink" Target="http://www.ppsbetakomerpatiputih.com/" TargetMode="External"/><Relationship Id="rId96" Type="http://schemas.openxmlformats.org/officeDocument/2006/relationships/hyperlink" Target="http://belmawa.ristekdikti.go.id/2017/03/24/pengumuman-hasil-penilaian-praproposal-phbd-2017/" TargetMode="External"/><Relationship Id="rId111" Type="http://schemas.openxmlformats.org/officeDocument/2006/relationships/hyperlink" Target="https://igracias.telkomuniversity.ac.id/studentdata/index.php?sessid=8ad9e48170985c4919b23c492a43b881&amp;pageid=4360&amp;studentId=1605151125" TargetMode="External"/><Relationship Id="rId132" Type="http://schemas.openxmlformats.org/officeDocument/2006/relationships/hyperlink" Target="https://drive.google.com/open?id=1wL9Lq9IfCS5_iWacqPjcneTcWUNQNY-T" TargetMode="External"/><Relationship Id="rId140" Type="http://schemas.openxmlformats.org/officeDocument/2006/relationships/hyperlink" Target="https://drive.google.com/open?id=0B838taKkuAvYcFBoanpGaUZQS1hPWW8ybF9VRUs1SkFQMVVJ" TargetMode="External"/><Relationship Id="rId1" Type="http://schemas.openxmlformats.org/officeDocument/2006/relationships/hyperlink" Target="https://www.instagram.com/ivedsadhar/?hl=en" TargetMode="External"/><Relationship Id="rId6" Type="http://schemas.openxmlformats.org/officeDocument/2006/relationships/hyperlink" Target="https://www.alsa-ecomp.com/" TargetMode="External"/><Relationship Id="rId15" Type="http://schemas.openxmlformats.org/officeDocument/2006/relationships/hyperlink" Target="http://www.sgcosplayclub.org/" TargetMode="External"/><Relationship Id="rId23" Type="http://schemas.openxmlformats.org/officeDocument/2006/relationships/hyperlink" Target="https://drive.google.com/file/d/0B838taKkuAvYYjZzVFpxVzdkc3c/view?usp=sharing" TargetMode="External"/><Relationship Id="rId28" Type="http://schemas.openxmlformats.org/officeDocument/2006/relationships/hyperlink" Target="http://tecneon.wixsite.com/home" TargetMode="External"/><Relationship Id="rId36" Type="http://schemas.openxmlformats.org/officeDocument/2006/relationships/hyperlink" Target="http://www.vocomfest.com/" TargetMode="External"/><Relationship Id="rId49" Type="http://schemas.openxmlformats.org/officeDocument/2006/relationships/hyperlink" Target="https://drive.google.com/file/d/0B838taKkuAvYN1ZwQ1ZTMWdGOVU/view?usp=sharing" TargetMode="External"/><Relationship Id="rId57" Type="http://schemas.openxmlformats.org/officeDocument/2006/relationships/hyperlink" Target="https://drive.google.com/file/d/0ByHVHg65Hb2vYWVtWlFZZGlfLWs/view?usp=sharing" TargetMode="External"/><Relationship Id="rId106" Type="http://schemas.openxmlformats.org/officeDocument/2006/relationships/hyperlink" Target="https://www.facebook.com/events/115144239169411/" TargetMode="External"/><Relationship Id="rId114" Type="http://schemas.openxmlformats.org/officeDocument/2006/relationships/hyperlink" Target="https://igracias.telkomuniversity.ac.id/studentdata/index.php?sessid=d8ef660d3e369fafbe211be3e040a857&amp;pageid=4360&amp;studentId=1601140432" TargetMode="External"/><Relationship Id="rId119" Type="http://schemas.openxmlformats.org/officeDocument/2006/relationships/hyperlink" Target="https://igracias.telkomuniversity.ac.id/studentdata/index.php?sessid=d8ef660d3e369fafbe211be3e040a857&amp;pageid=4360&amp;studentId=1601140210" TargetMode="External"/><Relationship Id="rId127" Type="http://schemas.openxmlformats.org/officeDocument/2006/relationships/hyperlink" Target="http://event-indonesia.com/event/economic-fair/" TargetMode="External"/><Relationship Id="rId10" Type="http://schemas.openxmlformats.org/officeDocument/2006/relationships/hyperlink" Target="http://ifest-uajy.com/hackfest/" TargetMode="External"/><Relationship Id="rId31" Type="http://schemas.openxmlformats.org/officeDocument/2006/relationships/hyperlink" Target="https://drive.google.com/file/d/0B838taKkuAvYMVFmRTNiOTkxNlU/view?usp=sharing" TargetMode="External"/><Relationship Id="rId44" Type="http://schemas.openxmlformats.org/officeDocument/2006/relationships/hyperlink" Target="http://ristekfair2017sttpln.blogspot.co.id/" TargetMode="External"/><Relationship Id="rId52" Type="http://schemas.openxmlformats.org/officeDocument/2006/relationships/hyperlink" Target="http://www.facebook.com/nihonnomatsuri" TargetMode="External"/><Relationship Id="rId60" Type="http://schemas.openxmlformats.org/officeDocument/2006/relationships/hyperlink" Target="https://drive.google.com/file/d/0ByHVHg65Hb2vNkhFR0dVaUtmNkk/view?usp=sharing" TargetMode="External"/><Relationship Id="rId65" Type="http://schemas.openxmlformats.org/officeDocument/2006/relationships/hyperlink" Target="https://www.google.co.id/interstitial?url=http://sadev.telkomuniversity.ac.id/2017/02/28/ukm-karate-telkom-university-raih-5-medali-di-kejuaraan-karate-ciomas-cup-vi-2017/" TargetMode="External"/><Relationship Id="rId73" Type="http://schemas.openxmlformats.org/officeDocument/2006/relationships/hyperlink" Target="http://dac.telkomuniversity.ac.id/international-accounting-week-accounting-olympiad-deadline-24-februari-2017/" TargetMode="External"/><Relationship Id="rId78" Type="http://schemas.openxmlformats.org/officeDocument/2006/relationships/hyperlink" Target="https://drive.google.com/file/d/0ByHVHg65Hb2vd2F1OGkxeGxHSjQ/view?usp=sharing" TargetMode="External"/><Relationship Id="rId81" Type="http://schemas.openxmlformats.org/officeDocument/2006/relationships/hyperlink" Target="https://drive.google.com/open?id=0ByHVHg65Hb2vanBENzFkTl9sYzA" TargetMode="External"/><Relationship Id="rId86" Type="http://schemas.openxmlformats.org/officeDocument/2006/relationships/hyperlink" Target="https://drive.google.com/open?id=0ByHVHg65Hb2vWlc3OWNiSTRDWTg" TargetMode="External"/><Relationship Id="rId94" Type="http://schemas.openxmlformats.org/officeDocument/2006/relationships/hyperlink" Target="https://drive.google.com/open?id=0ByHVHg65Hb2vbHBRQXhHYlliT0U" TargetMode="External"/><Relationship Id="rId99" Type="http://schemas.openxmlformats.org/officeDocument/2006/relationships/hyperlink" Target="http://kri2017.telkomuniversity.ac.id/download/" TargetMode="External"/><Relationship Id="rId101" Type="http://schemas.openxmlformats.org/officeDocument/2006/relationships/hyperlink" Target="http://kri2017.telkomuniversity.ac.id/wp-content/uploads/2017/05/001_KRI-REGII_TEL-U_2017-Undangan-Peserta-Kontes-Robot-Indonesia-2017-Regional-II.pdf" TargetMode="External"/><Relationship Id="rId122" Type="http://schemas.openxmlformats.org/officeDocument/2006/relationships/hyperlink" Target="https://www.viewbug.com/contests/science-fiction-photo-contest" TargetMode="External"/><Relationship Id="rId130" Type="http://schemas.openxmlformats.org/officeDocument/2006/relationships/hyperlink" Target="https://drive.google.com/open?id=1rsQRmysQfw5XmSJ7EgJjTaAlIsL-MN8Y" TargetMode="External"/><Relationship Id="rId135" Type="http://schemas.openxmlformats.org/officeDocument/2006/relationships/hyperlink" Target="http://ieee.id/ieee-indonesia-student-congress-2017/" TargetMode="External"/><Relationship Id="rId4" Type="http://schemas.openxmlformats.org/officeDocument/2006/relationships/hyperlink" Target="http://jabar.aptikomfest.web.id/" TargetMode="External"/><Relationship Id="rId9" Type="http://schemas.openxmlformats.org/officeDocument/2006/relationships/hyperlink" Target="http://motivatorbisnis.co.id/event/detail/ENTREPRENEURSHIP_SEMINAR_AND_BUSINESS_PLAN_COMPETITION" TargetMode="External"/><Relationship Id="rId13" Type="http://schemas.openxmlformats.org/officeDocument/2006/relationships/hyperlink" Target="https://drive.google.com/file/d/0B838taKkuAvYUFFBbDJqamE0TVk/view?usp=sharing" TargetMode="External"/><Relationship Id="rId18" Type="http://schemas.openxmlformats.org/officeDocument/2006/relationships/hyperlink" Target="https://www.facebook.com/applicadindonesia/posts/1181525005251433:0" TargetMode="External"/><Relationship Id="rId39" Type="http://schemas.openxmlformats.org/officeDocument/2006/relationships/hyperlink" Target="http://www.hmjmunand.com/2017/03/hallo-generasi-muda-berjiwa-usaha.html" TargetMode="External"/><Relationship Id="rId109" Type="http://schemas.openxmlformats.org/officeDocument/2006/relationships/hyperlink" Target="https://igracias.telkomuniversity.ac.id/studentdata/index.php?sessid=8ad9e48170985c4919b23c492a43b881&amp;pageid=4360&amp;studentId=1605160139" TargetMode="External"/><Relationship Id="rId34" Type="http://schemas.openxmlformats.org/officeDocument/2006/relationships/hyperlink" Target="http://www.bnihackfest.com/" TargetMode="External"/><Relationship Id="rId50" Type="http://schemas.openxmlformats.org/officeDocument/2006/relationships/hyperlink" Target="https://drive.google.com/file/d/0B838taKkuAvYenNBUDJzcm5iTVk/view?usp=sharing" TargetMode="External"/><Relationship Id="rId55" Type="http://schemas.openxmlformats.org/officeDocument/2006/relationships/hyperlink" Target="http://www.kompetisipariwisataindonesia/" TargetMode="External"/><Relationship Id="rId76" Type="http://schemas.openxmlformats.org/officeDocument/2006/relationships/hyperlink" Target="https://drive.google.com/file/d/0ByHVHg65Hb2vYWVtWlFZZGlfLWs/view?usp=sharing" TargetMode="External"/><Relationship Id="rId97" Type="http://schemas.openxmlformats.org/officeDocument/2006/relationships/hyperlink" Target="http://phbd.ristekdikti.go.id/" TargetMode="External"/><Relationship Id="rId104" Type="http://schemas.openxmlformats.org/officeDocument/2006/relationships/hyperlink" Target="http://ristekdikti.go.id/" TargetMode="External"/><Relationship Id="rId120" Type="http://schemas.openxmlformats.org/officeDocument/2006/relationships/hyperlink" Target="https://www.viewbug.com/contests/science-fiction-photo-contest" TargetMode="External"/><Relationship Id="rId125" Type="http://schemas.openxmlformats.org/officeDocument/2006/relationships/hyperlink" Target="http://fisip.unair.ac.id/" TargetMode="External"/><Relationship Id="rId141" Type="http://schemas.openxmlformats.org/officeDocument/2006/relationships/hyperlink" Target="https://drive.google.com/open?id=0ByuAtrOKdqcnQ1N4elRpWTFkNmFBUlpab1RobVk1d00xT29r" TargetMode="External"/><Relationship Id="rId7" Type="http://schemas.openxmlformats.org/officeDocument/2006/relationships/hyperlink" Target="http://ilutionship2017.blogspot.co.id/" TargetMode="External"/><Relationship Id="rId71" Type="http://schemas.openxmlformats.org/officeDocument/2006/relationships/hyperlink" Target="http://www.fajarpendidikan.co.id/kemendikbud-gelar-lomba-jurnalistik-ikutan-yuk/" TargetMode="External"/><Relationship Id="rId92" Type="http://schemas.openxmlformats.org/officeDocument/2006/relationships/hyperlink" Target="http://www.widyatama.ac.id/widyatama-technology-event/" TargetMode="External"/><Relationship Id="rId2" Type="http://schemas.openxmlformats.org/officeDocument/2006/relationships/hyperlink" Target="http://guppy.mpe.nus.edu.sg/srg/" TargetMode="External"/><Relationship Id="rId29" Type="http://schemas.openxmlformats.org/officeDocument/2006/relationships/hyperlink" Target="https://drive.google.com/file/d/0B838taKkuAvYLTJBN1NRZVhDRXc/view?usp=sharing" TargetMode="External"/><Relationship Id="rId24" Type="http://schemas.openxmlformats.org/officeDocument/2006/relationships/hyperlink" Target="https://drive.google.com/file/d/0B838taKkuAvYMG5qd2s1UjROSVk/view?usp=sharing" TargetMode="External"/><Relationship Id="rId40" Type="http://schemas.openxmlformats.org/officeDocument/2006/relationships/hyperlink" Target="mailto:Instagram@managementfair_dj%20&amp;%20@hima.ma.dj" TargetMode="External"/><Relationship Id="rId45" Type="http://schemas.openxmlformats.org/officeDocument/2006/relationships/hyperlink" Target="https://drive.google.com/file/d/0B838taKkuAvYVjRTbE82eDFWTkE/view?usp=sharing" TargetMode="External"/><Relationship Id="rId66" Type="http://schemas.openxmlformats.org/officeDocument/2006/relationships/hyperlink" Target="http://eventjakarta.com/?event=radiowave-drone-race-competition-2017" TargetMode="External"/><Relationship Id="rId87" Type="http://schemas.openxmlformats.org/officeDocument/2006/relationships/hyperlink" Target="https://drive.google.com/open?id=0ByHVHg65Hb2vWlc3OWNiSTRDWTg" TargetMode="External"/><Relationship Id="rId110" Type="http://schemas.openxmlformats.org/officeDocument/2006/relationships/hyperlink" Target="https://igracias.telkomuniversity.ac.id/studentdata/index.php?sessid=8ad9e48170985c4919b23c492a43b881&amp;pageid=4360&amp;studentId=1605164114" TargetMode="External"/><Relationship Id="rId115" Type="http://schemas.openxmlformats.org/officeDocument/2006/relationships/hyperlink" Target="https://igracias.telkomuniversity.ac.id/studentdata/index.php?sessid=d8ef660d3e369fafbe211be3e040a857&amp;pageid=4360&amp;studentId=1601140265" TargetMode="External"/><Relationship Id="rId131" Type="http://schemas.openxmlformats.org/officeDocument/2006/relationships/hyperlink" Target="http://www.ipsmfestival.com/" TargetMode="External"/><Relationship Id="rId136" Type="http://schemas.openxmlformats.org/officeDocument/2006/relationships/hyperlink" Target="http://geosentric-its.com/" TargetMode="External"/><Relationship Id="rId61" Type="http://schemas.openxmlformats.org/officeDocument/2006/relationships/hyperlink" Target="http://international.binus.ac.id/2015/02/12/simbiz-2015/" TargetMode="External"/><Relationship Id="rId82" Type="http://schemas.openxmlformats.org/officeDocument/2006/relationships/hyperlink" Target="https://drive.google.com/file/d/0ByHVHg65Hb2vZ1drQXlkcEY1U0k/view?usp=sharing" TargetMode="External"/><Relationship Id="rId19" Type="http://schemas.openxmlformats.org/officeDocument/2006/relationships/hyperlink" Target="https://drive.google.com/file/d/0B838taKkuAvYTjZVc1Q1aV93cTQ/view?usp=sharing" TargetMode="External"/><Relationship Id="rId14" Type="http://schemas.openxmlformats.org/officeDocument/2006/relationships/hyperlink" Target="https://drive.google.com/file/d/0B838taKkuAvYUFFBbDJqamE0TVk/view?usp=sharing" TargetMode="External"/><Relationship Id="rId30" Type="http://schemas.openxmlformats.org/officeDocument/2006/relationships/hyperlink" Target="https://technogine.id/" TargetMode="External"/><Relationship Id="rId35" Type="http://schemas.openxmlformats.org/officeDocument/2006/relationships/hyperlink" Target="https://unisnu.ac.id/id/event/cartens-wall-climbing-competition-cwcc-ke-xii/" TargetMode="External"/><Relationship Id="rId56" Type="http://schemas.openxmlformats.org/officeDocument/2006/relationships/hyperlink" Target="https://www.kontesrobotindonesia.org/kri-2017/" TargetMode="External"/><Relationship Id="rId77" Type="http://schemas.openxmlformats.org/officeDocument/2006/relationships/hyperlink" Target="https://drive.google.com/file/d/0ByHVHg65Hb2vd2F1OGkxeGxHSjQ/view?usp=sharing" TargetMode="External"/><Relationship Id="rId100" Type="http://schemas.openxmlformats.org/officeDocument/2006/relationships/hyperlink" Target="http://kri2017.telkomuniversity.ac.id/download/" TargetMode="External"/><Relationship Id="rId105" Type="http://schemas.openxmlformats.org/officeDocument/2006/relationships/hyperlink" Target="https://drive.google.com/file/d/0ByHVHg65Hb2vT1ZmbmZvVmxwalk/view?usp=sharing" TargetMode="External"/><Relationship Id="rId126" Type="http://schemas.openxmlformats.org/officeDocument/2006/relationships/hyperlink" Target="https://drive.google.com/open?id=1wWX08Fb6FTgJFi6GkKq483TqSDi3mP1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U1481"/>
  <sheetViews>
    <sheetView tabSelected="1" zoomScale="80" zoomScaleNormal="80" workbookViewId="0">
      <pane xSplit="2" ySplit="3" topLeftCell="C1428" activePane="bottomRight" state="frozen"/>
      <selection pane="topRight" activeCell="C1" sqref="C1"/>
      <selection pane="bottomLeft" activeCell="A4" sqref="A4"/>
      <selection pane="bottomRight" activeCell="C1480" sqref="C1480"/>
    </sheetView>
  </sheetViews>
  <sheetFormatPr defaultRowHeight="15" x14ac:dyDescent="0.25"/>
  <cols>
    <col min="1" max="1" width="26.28515625" style="19" customWidth="1"/>
    <col min="2" max="2" width="47.5703125" style="19" customWidth="1"/>
    <col min="3" max="3" width="48" style="86" customWidth="1"/>
    <col min="4" max="4" width="12.7109375" style="98" bestFit="1" customWidth="1"/>
    <col min="5" max="5" width="12.7109375" style="4" customWidth="1"/>
    <col min="6" max="6" width="21.28515625" style="28" customWidth="1"/>
    <col min="7" max="7" width="16.42578125" style="102" customWidth="1"/>
    <col min="8" max="8" width="12.42578125" style="115" bestFit="1" customWidth="1"/>
    <col min="9" max="9" width="36.5703125" style="19" customWidth="1"/>
    <col min="10" max="10" width="12.140625" style="20" customWidth="1"/>
    <col min="11" max="11" width="30.85546875" style="19" customWidth="1"/>
    <col min="12" max="12" width="14" style="28" customWidth="1"/>
    <col min="13" max="13" width="36.140625" style="3" customWidth="1"/>
    <col min="14" max="14" width="78.28515625" style="20" customWidth="1"/>
    <col min="15" max="15" width="71.140625" style="19" customWidth="1"/>
    <col min="16" max="16" width="20.140625" style="19" customWidth="1"/>
    <col min="17" max="17" width="25.7109375" style="79" customWidth="1"/>
    <col min="18" max="16384" width="9.140625" style="3"/>
  </cols>
  <sheetData>
    <row r="1" spans="1:17" x14ac:dyDescent="0.25">
      <c r="A1" s="476" t="s">
        <v>1</v>
      </c>
      <c r="B1" s="476"/>
      <c r="C1" s="477"/>
      <c r="D1" s="478" t="s">
        <v>5</v>
      </c>
      <c r="E1" s="478"/>
      <c r="F1" s="478"/>
      <c r="G1" s="478"/>
      <c r="H1" s="479"/>
      <c r="I1" s="478"/>
      <c r="J1" s="478"/>
      <c r="K1" s="478"/>
      <c r="L1" s="478"/>
      <c r="M1" s="478"/>
    </row>
    <row r="2" spans="1:17" ht="46.5" customHeight="1" thickBot="1" x14ac:dyDescent="0.3">
      <c r="A2" s="24" t="s">
        <v>2</v>
      </c>
      <c r="B2" s="24" t="s">
        <v>3</v>
      </c>
      <c r="C2" s="24" t="s">
        <v>4</v>
      </c>
      <c r="D2" s="7" t="s">
        <v>0</v>
      </c>
      <c r="E2" s="24" t="s">
        <v>864</v>
      </c>
      <c r="F2" s="24" t="s">
        <v>6</v>
      </c>
      <c r="G2" s="99" t="s">
        <v>7</v>
      </c>
      <c r="H2" s="6" t="s">
        <v>8</v>
      </c>
      <c r="I2" s="24" t="s">
        <v>9</v>
      </c>
      <c r="J2" s="24" t="s">
        <v>10</v>
      </c>
      <c r="K2" s="24" t="s">
        <v>25</v>
      </c>
      <c r="L2" s="24" t="s">
        <v>44</v>
      </c>
      <c r="M2" s="29" t="s">
        <v>26</v>
      </c>
      <c r="N2" s="320" t="s">
        <v>96</v>
      </c>
      <c r="O2" s="2" t="s">
        <v>97</v>
      </c>
      <c r="P2" s="2" t="s">
        <v>101</v>
      </c>
      <c r="Q2" s="55" t="s">
        <v>1311</v>
      </c>
    </row>
    <row r="3" spans="1:17" s="28" customFormat="1" x14ac:dyDescent="0.25">
      <c r="A3" s="80" t="s">
        <v>27</v>
      </c>
      <c r="B3" s="80" t="s">
        <v>28</v>
      </c>
      <c r="C3" s="230" t="s">
        <v>29</v>
      </c>
      <c r="D3" s="92" t="s">
        <v>30</v>
      </c>
      <c r="E3" s="82"/>
      <c r="F3" s="80" t="s">
        <v>31</v>
      </c>
      <c r="G3" s="38" t="s">
        <v>32</v>
      </c>
      <c r="H3" s="103" t="s">
        <v>33</v>
      </c>
      <c r="I3" s="280" t="s">
        <v>34</v>
      </c>
      <c r="J3" s="81" t="s">
        <v>35</v>
      </c>
      <c r="K3" s="80" t="s">
        <v>36</v>
      </c>
      <c r="L3" s="80" t="s">
        <v>37</v>
      </c>
      <c r="M3" s="83" t="s">
        <v>45</v>
      </c>
      <c r="N3" s="326" t="s">
        <v>98</v>
      </c>
      <c r="O3" s="47" t="s">
        <v>99</v>
      </c>
      <c r="P3" s="59" t="s">
        <v>2236</v>
      </c>
      <c r="Q3" s="50" t="s">
        <v>2237</v>
      </c>
    </row>
    <row r="4" spans="1:17" s="4" customFormat="1" ht="30" hidden="1" customHeight="1" x14ac:dyDescent="0.25">
      <c r="A4" s="340" t="s">
        <v>40</v>
      </c>
      <c r="B4" s="368" t="s">
        <v>39</v>
      </c>
      <c r="C4" s="452" t="s">
        <v>41</v>
      </c>
      <c r="D4" s="339" t="s">
        <v>21</v>
      </c>
      <c r="E4" s="449" t="s">
        <v>851</v>
      </c>
      <c r="F4" s="340" t="s">
        <v>42</v>
      </c>
      <c r="G4" s="442" t="s">
        <v>11</v>
      </c>
      <c r="H4" s="370" t="s">
        <v>51</v>
      </c>
      <c r="I4" s="237" t="s">
        <v>43</v>
      </c>
      <c r="J4" s="238" t="s">
        <v>47</v>
      </c>
      <c r="K4" s="237" t="s">
        <v>46</v>
      </c>
      <c r="L4" s="238">
        <v>1201130368</v>
      </c>
      <c r="M4" s="202" t="s">
        <v>48</v>
      </c>
      <c r="N4" s="341" t="s">
        <v>1600</v>
      </c>
      <c r="O4" s="471" t="s">
        <v>868</v>
      </c>
      <c r="P4" s="48"/>
      <c r="Q4" s="48" t="s">
        <v>1118</v>
      </c>
    </row>
    <row r="5" spans="1:17" hidden="1" x14ac:dyDescent="0.25">
      <c r="A5" s="340"/>
      <c r="B5" s="368"/>
      <c r="C5" s="452"/>
      <c r="D5" s="339"/>
      <c r="E5" s="449"/>
      <c r="F5" s="340"/>
      <c r="G5" s="442"/>
      <c r="H5" s="370"/>
      <c r="I5" s="26" t="s">
        <v>49</v>
      </c>
      <c r="J5" s="238" t="s">
        <v>47</v>
      </c>
      <c r="K5" s="26" t="s">
        <v>46</v>
      </c>
      <c r="L5" s="251">
        <v>1201130375</v>
      </c>
      <c r="M5" s="27" t="s">
        <v>50</v>
      </c>
      <c r="N5" s="340"/>
      <c r="O5" s="452"/>
      <c r="P5" s="54"/>
      <c r="Q5" s="48" t="s">
        <v>1118</v>
      </c>
    </row>
    <row r="6" spans="1:17" hidden="1" x14ac:dyDescent="0.25">
      <c r="A6" s="340"/>
      <c r="B6" s="368"/>
      <c r="C6" s="452"/>
      <c r="D6" s="339" t="s">
        <v>21</v>
      </c>
      <c r="E6" s="449" t="s">
        <v>851</v>
      </c>
      <c r="F6" s="340" t="s">
        <v>54</v>
      </c>
      <c r="G6" s="442" t="s">
        <v>11</v>
      </c>
      <c r="H6" s="370" t="s">
        <v>55</v>
      </c>
      <c r="I6" s="237" t="s">
        <v>52</v>
      </c>
      <c r="J6" s="238" t="s">
        <v>56</v>
      </c>
      <c r="K6" s="26" t="s">
        <v>57</v>
      </c>
      <c r="L6" s="251">
        <v>1102130011</v>
      </c>
      <c r="M6" s="27" t="s">
        <v>58</v>
      </c>
      <c r="N6" s="340"/>
      <c r="O6" s="452"/>
      <c r="P6" s="54"/>
      <c r="Q6" s="48" t="s">
        <v>1118</v>
      </c>
    </row>
    <row r="7" spans="1:17" hidden="1" x14ac:dyDescent="0.25">
      <c r="A7" s="340"/>
      <c r="B7" s="368"/>
      <c r="C7" s="452"/>
      <c r="D7" s="339"/>
      <c r="E7" s="449"/>
      <c r="F7" s="340"/>
      <c r="G7" s="442"/>
      <c r="H7" s="370"/>
      <c r="I7" s="26" t="s">
        <v>53</v>
      </c>
      <c r="J7" s="238" t="s">
        <v>56</v>
      </c>
      <c r="K7" s="26" t="s">
        <v>57</v>
      </c>
      <c r="L7" s="251">
        <v>1102130203</v>
      </c>
      <c r="M7" s="27" t="s">
        <v>59</v>
      </c>
      <c r="N7" s="340"/>
      <c r="O7" s="452"/>
      <c r="P7" s="54"/>
      <c r="Q7" s="48" t="s">
        <v>1118</v>
      </c>
    </row>
    <row r="8" spans="1:17" hidden="1" x14ac:dyDescent="0.25">
      <c r="A8" s="340"/>
      <c r="B8" s="368"/>
      <c r="C8" s="452"/>
      <c r="D8" s="339" t="s">
        <v>21</v>
      </c>
      <c r="E8" s="449" t="s">
        <v>851</v>
      </c>
      <c r="F8" s="340" t="s">
        <v>54</v>
      </c>
      <c r="G8" s="369" t="s">
        <v>11</v>
      </c>
      <c r="H8" s="370" t="s">
        <v>61</v>
      </c>
      <c r="I8" s="26" t="s">
        <v>60</v>
      </c>
      <c r="J8" s="238" t="s">
        <v>56</v>
      </c>
      <c r="K8" s="26" t="s">
        <v>57</v>
      </c>
      <c r="L8" s="251">
        <v>1201144276</v>
      </c>
      <c r="M8" s="27" t="s">
        <v>62</v>
      </c>
      <c r="N8" s="340"/>
      <c r="O8" s="452" t="s">
        <v>868</v>
      </c>
      <c r="P8" s="54"/>
      <c r="Q8" s="48" t="s">
        <v>1118</v>
      </c>
    </row>
    <row r="9" spans="1:17" hidden="1" x14ac:dyDescent="0.25">
      <c r="A9" s="340"/>
      <c r="B9" s="368"/>
      <c r="C9" s="452"/>
      <c r="D9" s="339"/>
      <c r="E9" s="449"/>
      <c r="F9" s="340"/>
      <c r="G9" s="442"/>
      <c r="H9" s="370"/>
      <c r="I9" s="26" t="s">
        <v>63</v>
      </c>
      <c r="J9" s="238" t="s">
        <v>56</v>
      </c>
      <c r="K9" s="26" t="s">
        <v>57</v>
      </c>
      <c r="L9" s="251">
        <v>1102130073</v>
      </c>
      <c r="M9" s="27" t="s">
        <v>64</v>
      </c>
      <c r="N9" s="340"/>
      <c r="O9" s="452"/>
      <c r="P9" s="54"/>
      <c r="Q9" s="48" t="s">
        <v>1118</v>
      </c>
    </row>
    <row r="10" spans="1:17" hidden="1" x14ac:dyDescent="0.25">
      <c r="A10" s="340"/>
      <c r="B10" s="368"/>
      <c r="C10" s="452"/>
      <c r="D10" s="339" t="s">
        <v>21</v>
      </c>
      <c r="E10" s="449" t="s">
        <v>851</v>
      </c>
      <c r="F10" s="340" t="s">
        <v>69</v>
      </c>
      <c r="G10" s="369" t="s">
        <v>11</v>
      </c>
      <c r="H10" s="370" t="s">
        <v>61</v>
      </c>
      <c r="I10" s="26" t="s">
        <v>65</v>
      </c>
      <c r="J10" s="238" t="s">
        <v>56</v>
      </c>
      <c r="K10" s="26" t="s">
        <v>57</v>
      </c>
      <c r="L10" s="251">
        <v>1201160195</v>
      </c>
      <c r="M10" s="27" t="s">
        <v>66</v>
      </c>
      <c r="N10" s="340"/>
      <c r="O10" s="452"/>
      <c r="P10" s="54"/>
      <c r="Q10" s="48" t="s">
        <v>1118</v>
      </c>
    </row>
    <row r="11" spans="1:17" hidden="1" x14ac:dyDescent="0.25">
      <c r="A11" s="340"/>
      <c r="B11" s="368"/>
      <c r="C11" s="452"/>
      <c r="D11" s="339"/>
      <c r="E11" s="449"/>
      <c r="F11" s="340"/>
      <c r="G11" s="442"/>
      <c r="H11" s="370"/>
      <c r="I11" s="26" t="s">
        <v>67</v>
      </c>
      <c r="J11" s="238" t="s">
        <v>47</v>
      </c>
      <c r="K11" s="26" t="s">
        <v>46</v>
      </c>
      <c r="L11" s="251">
        <v>1201134060</v>
      </c>
      <c r="M11" s="27" t="s">
        <v>68</v>
      </c>
      <c r="N11" s="340"/>
      <c r="O11" s="452"/>
      <c r="P11" s="54"/>
      <c r="Q11" s="48" t="s">
        <v>1118</v>
      </c>
    </row>
    <row r="12" spans="1:17" hidden="1" x14ac:dyDescent="0.25">
      <c r="A12" s="340"/>
      <c r="B12" s="368"/>
      <c r="C12" s="452"/>
      <c r="D12" s="339" t="s">
        <v>21</v>
      </c>
      <c r="E12" s="449" t="s">
        <v>851</v>
      </c>
      <c r="F12" s="340" t="s">
        <v>69</v>
      </c>
      <c r="G12" s="369" t="s">
        <v>11</v>
      </c>
      <c r="H12" s="370" t="s">
        <v>61</v>
      </c>
      <c r="I12" s="26" t="s">
        <v>70</v>
      </c>
      <c r="J12" s="238" t="s">
        <v>47</v>
      </c>
      <c r="K12" s="26" t="s">
        <v>46</v>
      </c>
      <c r="L12" s="251">
        <v>1201140118</v>
      </c>
      <c r="M12" s="27" t="s">
        <v>71</v>
      </c>
      <c r="N12" s="340"/>
      <c r="O12" s="452"/>
      <c r="P12" s="54"/>
      <c r="Q12" s="48" t="s">
        <v>1118</v>
      </c>
    </row>
    <row r="13" spans="1:17" hidden="1" x14ac:dyDescent="0.25">
      <c r="A13" s="340"/>
      <c r="B13" s="368"/>
      <c r="C13" s="452"/>
      <c r="D13" s="339"/>
      <c r="E13" s="449"/>
      <c r="F13" s="340"/>
      <c r="G13" s="442"/>
      <c r="H13" s="370"/>
      <c r="I13" s="26" t="s">
        <v>72</v>
      </c>
      <c r="J13" s="238" t="s">
        <v>56</v>
      </c>
      <c r="K13" s="26" t="s">
        <v>57</v>
      </c>
      <c r="L13" s="251">
        <v>1201144234</v>
      </c>
      <c r="M13" s="27" t="s">
        <v>73</v>
      </c>
      <c r="N13" s="340"/>
      <c r="O13" s="452"/>
      <c r="P13" s="54"/>
      <c r="Q13" s="48" t="s">
        <v>1118</v>
      </c>
    </row>
    <row r="14" spans="1:17" hidden="1" x14ac:dyDescent="0.25">
      <c r="A14" s="340"/>
      <c r="B14" s="368"/>
      <c r="C14" s="452"/>
      <c r="D14" s="339" t="s">
        <v>21</v>
      </c>
      <c r="E14" s="449" t="s">
        <v>851</v>
      </c>
      <c r="F14" s="340" t="s">
        <v>54</v>
      </c>
      <c r="G14" s="369" t="s">
        <v>11</v>
      </c>
      <c r="H14" s="370" t="s">
        <v>61</v>
      </c>
      <c r="I14" s="26" t="s">
        <v>74</v>
      </c>
      <c r="J14" s="238" t="s">
        <v>47</v>
      </c>
      <c r="K14" s="26" t="s">
        <v>46</v>
      </c>
      <c r="L14" s="251">
        <v>1401141310</v>
      </c>
      <c r="M14" s="27" t="s">
        <v>78</v>
      </c>
      <c r="N14" s="321"/>
      <c r="O14" s="452"/>
      <c r="P14" s="54"/>
      <c r="Q14" s="48" t="s">
        <v>1118</v>
      </c>
    </row>
    <row r="15" spans="1:17" hidden="1" x14ac:dyDescent="0.25">
      <c r="A15" s="340"/>
      <c r="B15" s="368"/>
      <c r="C15" s="452"/>
      <c r="D15" s="339"/>
      <c r="E15" s="449"/>
      <c r="F15" s="340"/>
      <c r="G15" s="442"/>
      <c r="H15" s="370"/>
      <c r="I15" s="26" t="s">
        <v>75</v>
      </c>
      <c r="J15" s="238" t="s">
        <v>77</v>
      </c>
      <c r="K15" s="26" t="s">
        <v>76</v>
      </c>
      <c r="L15" s="251">
        <v>1203134215</v>
      </c>
      <c r="M15" s="27" t="s">
        <v>79</v>
      </c>
      <c r="N15" s="321"/>
      <c r="O15" s="452"/>
      <c r="P15" s="54"/>
      <c r="Q15" s="48" t="s">
        <v>1118</v>
      </c>
    </row>
    <row r="16" spans="1:17" s="4" customFormat="1" hidden="1" x14ac:dyDescent="0.25">
      <c r="A16" s="340" t="s">
        <v>81</v>
      </c>
      <c r="B16" s="452" t="s">
        <v>80</v>
      </c>
      <c r="C16" s="368" t="s">
        <v>82</v>
      </c>
      <c r="D16" s="339" t="s">
        <v>21</v>
      </c>
      <c r="E16" s="449" t="s">
        <v>851</v>
      </c>
      <c r="F16" s="340" t="s">
        <v>84</v>
      </c>
      <c r="G16" s="369" t="s">
        <v>11</v>
      </c>
      <c r="H16" s="458" t="s">
        <v>61</v>
      </c>
      <c r="I16" s="237" t="s">
        <v>85</v>
      </c>
      <c r="J16" s="238" t="s">
        <v>89</v>
      </c>
      <c r="K16" s="237" t="s">
        <v>90</v>
      </c>
      <c r="L16" s="238">
        <v>1104144116</v>
      </c>
      <c r="M16" s="202" t="s">
        <v>92</v>
      </c>
      <c r="N16" s="342" t="s">
        <v>100</v>
      </c>
      <c r="O16" s="452" t="s">
        <v>869</v>
      </c>
      <c r="P16" s="452" t="s">
        <v>83</v>
      </c>
      <c r="Q16" s="48" t="s">
        <v>1014</v>
      </c>
    </row>
    <row r="17" spans="1:17" s="4" customFormat="1" hidden="1" x14ac:dyDescent="0.25">
      <c r="A17" s="340"/>
      <c r="B17" s="452"/>
      <c r="C17" s="452"/>
      <c r="D17" s="339"/>
      <c r="E17" s="449"/>
      <c r="F17" s="340"/>
      <c r="G17" s="442"/>
      <c r="H17" s="458"/>
      <c r="I17" s="243" t="s">
        <v>86</v>
      </c>
      <c r="J17" s="238" t="s">
        <v>47</v>
      </c>
      <c r="K17" s="237" t="s">
        <v>46</v>
      </c>
      <c r="L17" s="238">
        <v>1401152660</v>
      </c>
      <c r="M17" s="202" t="s">
        <v>93</v>
      </c>
      <c r="N17" s="342"/>
      <c r="O17" s="452"/>
      <c r="P17" s="452"/>
      <c r="Q17" s="48" t="s">
        <v>1014</v>
      </c>
    </row>
    <row r="18" spans="1:17" s="4" customFormat="1" hidden="1" x14ac:dyDescent="0.25">
      <c r="A18" s="340"/>
      <c r="B18" s="452"/>
      <c r="C18" s="452"/>
      <c r="D18" s="339"/>
      <c r="E18" s="449"/>
      <c r="F18" s="340"/>
      <c r="G18" s="442"/>
      <c r="H18" s="458"/>
      <c r="I18" s="237" t="s">
        <v>87</v>
      </c>
      <c r="J18" s="238" t="s">
        <v>89</v>
      </c>
      <c r="K18" s="243" t="s">
        <v>91</v>
      </c>
      <c r="L18" s="238">
        <v>1101154119</v>
      </c>
      <c r="M18" s="202" t="s">
        <v>94</v>
      </c>
      <c r="N18" s="342"/>
      <c r="O18" s="452"/>
      <c r="P18" s="452"/>
      <c r="Q18" s="48" t="s">
        <v>1014</v>
      </c>
    </row>
    <row r="19" spans="1:17" s="4" customFormat="1" hidden="1" x14ac:dyDescent="0.25">
      <c r="A19" s="340"/>
      <c r="B19" s="452"/>
      <c r="C19" s="452"/>
      <c r="D19" s="339"/>
      <c r="E19" s="449"/>
      <c r="F19" s="340"/>
      <c r="G19" s="442"/>
      <c r="H19" s="458"/>
      <c r="I19" s="237" t="s">
        <v>88</v>
      </c>
      <c r="J19" s="238" t="s">
        <v>89</v>
      </c>
      <c r="K19" s="243" t="s">
        <v>91</v>
      </c>
      <c r="L19" s="238">
        <v>1101150024</v>
      </c>
      <c r="M19" s="202" t="s">
        <v>95</v>
      </c>
      <c r="N19" s="342"/>
      <c r="O19" s="452"/>
      <c r="P19" s="452"/>
      <c r="Q19" s="48" t="s">
        <v>1014</v>
      </c>
    </row>
    <row r="20" spans="1:17" s="4" customFormat="1" ht="30" hidden="1" customHeight="1" x14ac:dyDescent="0.25">
      <c r="A20" s="340" t="s">
        <v>102</v>
      </c>
      <c r="B20" s="452" t="s">
        <v>103</v>
      </c>
      <c r="C20" s="452" t="s">
        <v>104</v>
      </c>
      <c r="D20" s="339" t="s">
        <v>21</v>
      </c>
      <c r="E20" s="449" t="s">
        <v>851</v>
      </c>
      <c r="F20" s="340" t="s">
        <v>105</v>
      </c>
      <c r="G20" s="442" t="s">
        <v>20</v>
      </c>
      <c r="H20" s="370" t="s">
        <v>51</v>
      </c>
      <c r="I20" s="237" t="s">
        <v>106</v>
      </c>
      <c r="J20" s="238" t="s">
        <v>115</v>
      </c>
      <c r="K20" s="237" t="s">
        <v>116</v>
      </c>
      <c r="L20" s="238">
        <v>6705144005</v>
      </c>
      <c r="M20" s="202" t="s">
        <v>119</v>
      </c>
      <c r="N20" s="342" t="s">
        <v>133</v>
      </c>
      <c r="O20" s="471" t="s">
        <v>228</v>
      </c>
      <c r="P20" s="368" t="s">
        <v>132</v>
      </c>
      <c r="Q20" s="48" t="s">
        <v>1001</v>
      </c>
    </row>
    <row r="21" spans="1:17" hidden="1" x14ac:dyDescent="0.25">
      <c r="A21" s="340"/>
      <c r="B21" s="452"/>
      <c r="C21" s="452"/>
      <c r="D21" s="339"/>
      <c r="E21" s="449"/>
      <c r="F21" s="340"/>
      <c r="G21" s="442"/>
      <c r="H21" s="370"/>
      <c r="I21" s="26" t="s">
        <v>107</v>
      </c>
      <c r="J21" s="238" t="s">
        <v>115</v>
      </c>
      <c r="K21" s="26" t="s">
        <v>117</v>
      </c>
      <c r="L21" s="251">
        <v>6702154065</v>
      </c>
      <c r="M21" s="27" t="s">
        <v>120</v>
      </c>
      <c r="N21" s="338"/>
      <c r="O21" s="452"/>
      <c r="P21" s="368"/>
      <c r="Q21" s="48" t="s">
        <v>1001</v>
      </c>
    </row>
    <row r="22" spans="1:17" hidden="1" x14ac:dyDescent="0.25">
      <c r="A22" s="340"/>
      <c r="B22" s="452"/>
      <c r="C22" s="452"/>
      <c r="D22" s="339"/>
      <c r="E22" s="449"/>
      <c r="F22" s="340"/>
      <c r="G22" s="442"/>
      <c r="H22" s="370"/>
      <c r="I22" s="26" t="s">
        <v>108</v>
      </c>
      <c r="J22" s="238" t="s">
        <v>115</v>
      </c>
      <c r="K22" s="26" t="s">
        <v>116</v>
      </c>
      <c r="L22" s="251">
        <v>6705154204</v>
      </c>
      <c r="M22" s="27" t="s">
        <v>121</v>
      </c>
      <c r="N22" s="338"/>
      <c r="O22" s="452"/>
      <c r="P22" s="368"/>
      <c r="Q22" s="48" t="s">
        <v>1001</v>
      </c>
    </row>
    <row r="23" spans="1:17" hidden="1" x14ac:dyDescent="0.25">
      <c r="A23" s="340"/>
      <c r="B23" s="452"/>
      <c r="C23" s="452"/>
      <c r="D23" s="339"/>
      <c r="E23" s="449"/>
      <c r="F23" s="340"/>
      <c r="G23" s="442"/>
      <c r="H23" s="370"/>
      <c r="I23" s="26" t="s">
        <v>109</v>
      </c>
      <c r="J23" s="238" t="s">
        <v>115</v>
      </c>
      <c r="K23" s="26" t="s">
        <v>118</v>
      </c>
      <c r="L23" s="251">
        <v>6706151122</v>
      </c>
      <c r="M23" s="27" t="s">
        <v>122</v>
      </c>
      <c r="N23" s="338"/>
      <c r="O23" s="452"/>
      <c r="P23" s="368"/>
      <c r="Q23" s="48" t="s">
        <v>1001</v>
      </c>
    </row>
    <row r="24" spans="1:17" hidden="1" x14ac:dyDescent="0.25">
      <c r="A24" s="340"/>
      <c r="B24" s="452"/>
      <c r="C24" s="452"/>
      <c r="D24" s="339"/>
      <c r="E24" s="449"/>
      <c r="F24" s="340"/>
      <c r="G24" s="442"/>
      <c r="H24" s="370"/>
      <c r="I24" s="26" t="s">
        <v>110</v>
      </c>
      <c r="J24" s="238" t="s">
        <v>115</v>
      </c>
      <c r="K24" s="26" t="s">
        <v>118</v>
      </c>
      <c r="L24" s="251">
        <v>6706144015</v>
      </c>
      <c r="M24" s="27" t="s">
        <v>123</v>
      </c>
      <c r="N24" s="338"/>
      <c r="O24" s="452"/>
      <c r="P24" s="368"/>
      <c r="Q24" s="48" t="s">
        <v>1001</v>
      </c>
    </row>
    <row r="25" spans="1:17" hidden="1" x14ac:dyDescent="0.25">
      <c r="A25" s="340"/>
      <c r="B25" s="452"/>
      <c r="C25" s="452"/>
      <c r="D25" s="339"/>
      <c r="E25" s="449"/>
      <c r="F25" s="340"/>
      <c r="G25" s="442"/>
      <c r="H25" s="370"/>
      <c r="I25" s="26" t="s">
        <v>111</v>
      </c>
      <c r="J25" s="238" t="s">
        <v>115</v>
      </c>
      <c r="K25" s="26" t="s">
        <v>117</v>
      </c>
      <c r="L25" s="251">
        <v>6703140123</v>
      </c>
      <c r="M25" s="27" t="s">
        <v>124</v>
      </c>
      <c r="N25" s="338"/>
      <c r="O25" s="452"/>
      <c r="P25" s="368"/>
      <c r="Q25" s="48" t="s">
        <v>1001</v>
      </c>
    </row>
    <row r="26" spans="1:17" hidden="1" x14ac:dyDescent="0.25">
      <c r="A26" s="340"/>
      <c r="B26" s="452"/>
      <c r="C26" s="452"/>
      <c r="D26" s="339"/>
      <c r="E26" s="449"/>
      <c r="F26" s="340"/>
      <c r="G26" s="442"/>
      <c r="H26" s="370"/>
      <c r="I26" s="26" t="s">
        <v>112</v>
      </c>
      <c r="J26" s="238" t="s">
        <v>115</v>
      </c>
      <c r="K26" s="26" t="s">
        <v>116</v>
      </c>
      <c r="L26" s="251">
        <v>6705150203</v>
      </c>
      <c r="M26" s="27" t="s">
        <v>125</v>
      </c>
      <c r="N26" s="338"/>
      <c r="O26" s="452"/>
      <c r="P26" s="368"/>
      <c r="Q26" s="48" t="s">
        <v>1001</v>
      </c>
    </row>
    <row r="27" spans="1:17" hidden="1" x14ac:dyDescent="0.25">
      <c r="A27" s="340"/>
      <c r="B27" s="452"/>
      <c r="C27" s="452"/>
      <c r="D27" s="339"/>
      <c r="E27" s="449"/>
      <c r="F27" s="340"/>
      <c r="G27" s="442"/>
      <c r="H27" s="370"/>
      <c r="I27" s="26" t="s">
        <v>113</v>
      </c>
      <c r="J27" s="238" t="s">
        <v>115</v>
      </c>
      <c r="K27" s="26" t="s">
        <v>117</v>
      </c>
      <c r="L27" s="251">
        <v>6702140066</v>
      </c>
      <c r="M27" s="27" t="s">
        <v>126</v>
      </c>
      <c r="N27" s="338"/>
      <c r="O27" s="452"/>
      <c r="P27" s="368"/>
      <c r="Q27" s="48" t="s">
        <v>1001</v>
      </c>
    </row>
    <row r="28" spans="1:17" hidden="1" x14ac:dyDescent="0.25">
      <c r="A28" s="340"/>
      <c r="B28" s="452"/>
      <c r="C28" s="452"/>
      <c r="D28" s="339"/>
      <c r="E28" s="449"/>
      <c r="F28" s="340"/>
      <c r="G28" s="442"/>
      <c r="H28" s="370"/>
      <c r="I28" s="26" t="s">
        <v>114</v>
      </c>
      <c r="J28" s="238" t="s">
        <v>115</v>
      </c>
      <c r="K28" s="26" t="s">
        <v>116</v>
      </c>
      <c r="L28" s="251">
        <v>6705142077</v>
      </c>
      <c r="M28" s="27" t="s">
        <v>127</v>
      </c>
      <c r="N28" s="338"/>
      <c r="O28" s="452"/>
      <c r="P28" s="368"/>
      <c r="Q28" s="48" t="s">
        <v>1001</v>
      </c>
    </row>
    <row r="29" spans="1:17" s="4" customFormat="1" ht="45" hidden="1" customHeight="1" x14ac:dyDescent="0.25">
      <c r="A29" s="340" t="s">
        <v>102</v>
      </c>
      <c r="B29" s="452" t="s">
        <v>103</v>
      </c>
      <c r="C29" s="452" t="s">
        <v>104</v>
      </c>
      <c r="D29" s="339" t="s">
        <v>21</v>
      </c>
      <c r="E29" s="449" t="s">
        <v>851</v>
      </c>
      <c r="F29" s="338" t="s">
        <v>128</v>
      </c>
      <c r="G29" s="442" t="s">
        <v>20</v>
      </c>
      <c r="H29" s="370" t="s">
        <v>129</v>
      </c>
      <c r="I29" s="237" t="s">
        <v>106</v>
      </c>
      <c r="J29" s="238" t="s">
        <v>115</v>
      </c>
      <c r="K29" s="237" t="s">
        <v>116</v>
      </c>
      <c r="L29" s="238">
        <v>6705144005</v>
      </c>
      <c r="M29" s="202" t="s">
        <v>119</v>
      </c>
      <c r="N29" s="342" t="s">
        <v>133</v>
      </c>
      <c r="O29" s="471" t="s">
        <v>228</v>
      </c>
      <c r="P29" s="368"/>
      <c r="Q29" s="48" t="s">
        <v>1001</v>
      </c>
    </row>
    <row r="30" spans="1:17" hidden="1" x14ac:dyDescent="0.25">
      <c r="A30" s="340"/>
      <c r="B30" s="452"/>
      <c r="C30" s="452"/>
      <c r="D30" s="339"/>
      <c r="E30" s="449"/>
      <c r="F30" s="338"/>
      <c r="G30" s="442"/>
      <c r="H30" s="370"/>
      <c r="I30" s="26" t="s">
        <v>107</v>
      </c>
      <c r="J30" s="238" t="s">
        <v>115</v>
      </c>
      <c r="K30" s="26" t="s">
        <v>117</v>
      </c>
      <c r="L30" s="251">
        <v>6702154065</v>
      </c>
      <c r="M30" s="27" t="s">
        <v>120</v>
      </c>
      <c r="N30" s="338"/>
      <c r="O30" s="452"/>
      <c r="P30" s="368"/>
      <c r="Q30" s="48" t="s">
        <v>1001</v>
      </c>
    </row>
    <row r="31" spans="1:17" hidden="1" x14ac:dyDescent="0.25">
      <c r="A31" s="340"/>
      <c r="B31" s="452"/>
      <c r="C31" s="452"/>
      <c r="D31" s="339"/>
      <c r="E31" s="449"/>
      <c r="F31" s="338"/>
      <c r="G31" s="442"/>
      <c r="H31" s="370"/>
      <c r="I31" s="26" t="s">
        <v>130</v>
      </c>
      <c r="J31" s="238" t="s">
        <v>115</v>
      </c>
      <c r="K31" s="26" t="s">
        <v>117</v>
      </c>
      <c r="L31" s="251">
        <v>6702140023</v>
      </c>
      <c r="M31" s="27" t="s">
        <v>131</v>
      </c>
      <c r="N31" s="338"/>
      <c r="O31" s="452"/>
      <c r="P31" s="368"/>
      <c r="Q31" s="48" t="s">
        <v>1001</v>
      </c>
    </row>
    <row r="32" spans="1:17" hidden="1" x14ac:dyDescent="0.25">
      <c r="A32" s="340"/>
      <c r="B32" s="452"/>
      <c r="C32" s="452"/>
      <c r="D32" s="339"/>
      <c r="E32" s="449"/>
      <c r="F32" s="338"/>
      <c r="G32" s="442"/>
      <c r="H32" s="370"/>
      <c r="I32" s="26" t="s">
        <v>114</v>
      </c>
      <c r="J32" s="238" t="s">
        <v>115</v>
      </c>
      <c r="K32" s="26" t="s">
        <v>116</v>
      </c>
      <c r="L32" s="251">
        <v>6705142077</v>
      </c>
      <c r="M32" s="27" t="s">
        <v>127</v>
      </c>
      <c r="N32" s="338"/>
      <c r="O32" s="452"/>
      <c r="P32" s="368"/>
      <c r="Q32" s="48" t="s">
        <v>1001</v>
      </c>
    </row>
    <row r="33" spans="1:17" hidden="1" x14ac:dyDescent="0.25">
      <c r="A33" s="340"/>
      <c r="B33" s="452"/>
      <c r="C33" s="452"/>
      <c r="D33" s="339"/>
      <c r="E33" s="449"/>
      <c r="F33" s="338"/>
      <c r="G33" s="442"/>
      <c r="H33" s="370"/>
      <c r="I33" s="26" t="s">
        <v>108</v>
      </c>
      <c r="J33" s="238" t="s">
        <v>115</v>
      </c>
      <c r="K33" s="26" t="s">
        <v>116</v>
      </c>
      <c r="L33" s="251">
        <v>6705154204</v>
      </c>
      <c r="M33" s="27" t="s">
        <v>121</v>
      </c>
      <c r="N33" s="338"/>
      <c r="O33" s="452"/>
      <c r="P33" s="368"/>
      <c r="Q33" s="48" t="s">
        <v>1001</v>
      </c>
    </row>
    <row r="34" spans="1:17" hidden="1" x14ac:dyDescent="0.25">
      <c r="A34" s="340"/>
      <c r="B34" s="452"/>
      <c r="C34" s="452"/>
      <c r="D34" s="339"/>
      <c r="E34" s="449"/>
      <c r="F34" s="338"/>
      <c r="G34" s="442"/>
      <c r="H34" s="370"/>
      <c r="I34" s="26" t="s">
        <v>110</v>
      </c>
      <c r="J34" s="238" t="s">
        <v>115</v>
      </c>
      <c r="K34" s="26" t="s">
        <v>118</v>
      </c>
      <c r="L34" s="251">
        <v>6706144015</v>
      </c>
      <c r="M34" s="27" t="s">
        <v>123</v>
      </c>
      <c r="N34" s="338"/>
      <c r="O34" s="452"/>
      <c r="P34" s="368"/>
      <c r="Q34" s="48" t="s">
        <v>1001</v>
      </c>
    </row>
    <row r="35" spans="1:17" hidden="1" x14ac:dyDescent="0.25">
      <c r="A35" s="340"/>
      <c r="B35" s="452"/>
      <c r="C35" s="452"/>
      <c r="D35" s="339"/>
      <c r="E35" s="449"/>
      <c r="F35" s="338"/>
      <c r="G35" s="442"/>
      <c r="H35" s="370"/>
      <c r="I35" s="26" t="s">
        <v>113</v>
      </c>
      <c r="J35" s="238" t="s">
        <v>115</v>
      </c>
      <c r="K35" s="26" t="s">
        <v>117</v>
      </c>
      <c r="L35" s="251">
        <v>6702140066</v>
      </c>
      <c r="M35" s="27" t="s">
        <v>126</v>
      </c>
      <c r="N35" s="338"/>
      <c r="O35" s="452"/>
      <c r="P35" s="368"/>
      <c r="Q35" s="48" t="s">
        <v>1001</v>
      </c>
    </row>
    <row r="36" spans="1:17" hidden="1" x14ac:dyDescent="0.25">
      <c r="A36" s="340"/>
      <c r="B36" s="452"/>
      <c r="C36" s="452"/>
      <c r="D36" s="339"/>
      <c r="E36" s="449"/>
      <c r="F36" s="338"/>
      <c r="G36" s="442"/>
      <c r="H36" s="370"/>
      <c r="I36" s="26" t="s">
        <v>109</v>
      </c>
      <c r="J36" s="238" t="s">
        <v>115</v>
      </c>
      <c r="K36" s="26" t="s">
        <v>118</v>
      </c>
      <c r="L36" s="251">
        <v>6706151122</v>
      </c>
      <c r="M36" s="27" t="s">
        <v>122</v>
      </c>
      <c r="N36" s="338"/>
      <c r="O36" s="452"/>
      <c r="P36" s="368"/>
      <c r="Q36" s="48" t="s">
        <v>1001</v>
      </c>
    </row>
    <row r="37" spans="1:17" hidden="1" x14ac:dyDescent="0.25">
      <c r="A37" s="340"/>
      <c r="B37" s="452"/>
      <c r="C37" s="452"/>
      <c r="D37" s="339"/>
      <c r="E37" s="449"/>
      <c r="F37" s="338"/>
      <c r="G37" s="442"/>
      <c r="H37" s="370"/>
      <c r="I37" s="26" t="s">
        <v>111</v>
      </c>
      <c r="J37" s="238" t="s">
        <v>115</v>
      </c>
      <c r="K37" s="26" t="s">
        <v>117</v>
      </c>
      <c r="L37" s="251">
        <v>6703140123</v>
      </c>
      <c r="M37" s="27" t="s">
        <v>124</v>
      </c>
      <c r="N37" s="338"/>
      <c r="O37" s="452"/>
      <c r="P37" s="368"/>
      <c r="Q37" s="48" t="s">
        <v>1001</v>
      </c>
    </row>
    <row r="38" spans="1:17" hidden="1" x14ac:dyDescent="0.25">
      <c r="A38" s="340" t="s">
        <v>102</v>
      </c>
      <c r="B38" s="452" t="s">
        <v>103</v>
      </c>
      <c r="C38" s="368" t="s">
        <v>104</v>
      </c>
      <c r="D38" s="339" t="s">
        <v>21</v>
      </c>
      <c r="E38" s="449" t="s">
        <v>851</v>
      </c>
      <c r="F38" s="338" t="s">
        <v>149</v>
      </c>
      <c r="G38" s="442" t="s">
        <v>20</v>
      </c>
      <c r="H38" s="370" t="s">
        <v>61</v>
      </c>
      <c r="I38" s="26" t="s">
        <v>134</v>
      </c>
      <c r="J38" s="238" t="s">
        <v>89</v>
      </c>
      <c r="K38" s="26" t="s">
        <v>141</v>
      </c>
      <c r="L38" s="251">
        <v>1105130083</v>
      </c>
      <c r="M38" s="27" t="s">
        <v>143</v>
      </c>
      <c r="N38" s="338" t="s">
        <v>133</v>
      </c>
      <c r="O38" s="342" t="s">
        <v>228</v>
      </c>
      <c r="P38" s="368" t="s">
        <v>89</v>
      </c>
      <c r="Q38" s="48" t="s">
        <v>1001</v>
      </c>
    </row>
    <row r="39" spans="1:17" hidden="1" x14ac:dyDescent="0.25">
      <c r="A39" s="340"/>
      <c r="B39" s="452"/>
      <c r="C39" s="452"/>
      <c r="D39" s="339"/>
      <c r="E39" s="449"/>
      <c r="F39" s="338"/>
      <c r="G39" s="442"/>
      <c r="H39" s="370"/>
      <c r="I39" s="26" t="s">
        <v>135</v>
      </c>
      <c r="J39" s="238" t="s">
        <v>89</v>
      </c>
      <c r="K39" s="26" t="s">
        <v>141</v>
      </c>
      <c r="L39" s="251">
        <v>1105130049</v>
      </c>
      <c r="M39" s="27" t="s">
        <v>144</v>
      </c>
      <c r="N39" s="338"/>
      <c r="O39" s="338"/>
      <c r="P39" s="368"/>
      <c r="Q39" s="48" t="s">
        <v>1001</v>
      </c>
    </row>
    <row r="40" spans="1:17" hidden="1" x14ac:dyDescent="0.25">
      <c r="A40" s="340"/>
      <c r="B40" s="452"/>
      <c r="C40" s="452"/>
      <c r="D40" s="339"/>
      <c r="E40" s="449"/>
      <c r="F40" s="338"/>
      <c r="G40" s="442"/>
      <c r="H40" s="370"/>
      <c r="I40" s="26" t="s">
        <v>136</v>
      </c>
      <c r="J40" s="238" t="s">
        <v>89</v>
      </c>
      <c r="K40" s="26" t="s">
        <v>91</v>
      </c>
      <c r="L40" s="251">
        <v>1101130035</v>
      </c>
      <c r="M40" s="27" t="s">
        <v>145</v>
      </c>
      <c r="N40" s="338"/>
      <c r="O40" s="338"/>
      <c r="P40" s="368"/>
      <c r="Q40" s="48" t="s">
        <v>1001</v>
      </c>
    </row>
    <row r="41" spans="1:17" hidden="1" x14ac:dyDescent="0.25">
      <c r="A41" s="340"/>
      <c r="B41" s="452"/>
      <c r="C41" s="452"/>
      <c r="D41" s="339"/>
      <c r="E41" s="449"/>
      <c r="F41" s="338"/>
      <c r="G41" s="442"/>
      <c r="H41" s="370"/>
      <c r="I41" s="26" t="s">
        <v>137</v>
      </c>
      <c r="J41" s="238" t="s">
        <v>89</v>
      </c>
      <c r="K41" s="26" t="s">
        <v>91</v>
      </c>
      <c r="L41" s="251">
        <v>1101130174</v>
      </c>
      <c r="M41" s="27" t="s">
        <v>146</v>
      </c>
      <c r="N41" s="338"/>
      <c r="O41" s="338"/>
      <c r="P41" s="368"/>
      <c r="Q41" s="48" t="s">
        <v>1001</v>
      </c>
    </row>
    <row r="42" spans="1:17" hidden="1" x14ac:dyDescent="0.25">
      <c r="A42" s="340"/>
      <c r="B42" s="452"/>
      <c r="C42" s="452"/>
      <c r="D42" s="339"/>
      <c r="E42" s="449"/>
      <c r="F42" s="338"/>
      <c r="G42" s="442"/>
      <c r="H42" s="370"/>
      <c r="I42" s="26" t="s">
        <v>138</v>
      </c>
      <c r="J42" s="238" t="s">
        <v>89</v>
      </c>
      <c r="K42" s="26" t="s">
        <v>141</v>
      </c>
      <c r="L42" s="251">
        <v>1102144031</v>
      </c>
      <c r="M42" s="27" t="s">
        <v>147</v>
      </c>
      <c r="N42" s="338"/>
      <c r="O42" s="338"/>
      <c r="P42" s="368"/>
      <c r="Q42" s="48" t="s">
        <v>1001</v>
      </c>
    </row>
    <row r="43" spans="1:17" hidden="1" x14ac:dyDescent="0.25">
      <c r="A43" s="340"/>
      <c r="B43" s="452"/>
      <c r="C43" s="452"/>
      <c r="D43" s="339"/>
      <c r="E43" s="449"/>
      <c r="F43" s="338"/>
      <c r="G43" s="442"/>
      <c r="H43" s="370"/>
      <c r="I43" s="26" t="s">
        <v>139</v>
      </c>
      <c r="J43" s="238" t="s">
        <v>140</v>
      </c>
      <c r="K43" s="26" t="s">
        <v>142</v>
      </c>
      <c r="L43" s="251">
        <v>1103130298</v>
      </c>
      <c r="M43" s="27" t="s">
        <v>148</v>
      </c>
      <c r="N43" s="338"/>
      <c r="O43" s="338"/>
      <c r="P43" s="368"/>
      <c r="Q43" s="48" t="s">
        <v>1001</v>
      </c>
    </row>
    <row r="44" spans="1:17" hidden="1" x14ac:dyDescent="0.25">
      <c r="A44" s="340" t="s">
        <v>151</v>
      </c>
      <c r="B44" s="368" t="s">
        <v>150</v>
      </c>
      <c r="C44" s="452" t="s">
        <v>152</v>
      </c>
      <c r="D44" s="339" t="s">
        <v>21</v>
      </c>
      <c r="E44" s="449" t="s">
        <v>851</v>
      </c>
      <c r="F44" s="340" t="s">
        <v>234</v>
      </c>
      <c r="G44" s="442" t="s">
        <v>12</v>
      </c>
      <c r="H44" s="370" t="s">
        <v>51</v>
      </c>
      <c r="I44" s="26" t="s">
        <v>153</v>
      </c>
      <c r="J44" s="238" t="s">
        <v>115</v>
      </c>
      <c r="K44" s="26" t="s">
        <v>166</v>
      </c>
      <c r="L44" s="251">
        <v>7708164058</v>
      </c>
      <c r="M44" s="27" t="s">
        <v>172</v>
      </c>
      <c r="N44" s="342" t="s">
        <v>1601</v>
      </c>
      <c r="O44" s="471" t="s">
        <v>870</v>
      </c>
      <c r="P44" s="374"/>
      <c r="Q44" s="48" t="s">
        <v>1119</v>
      </c>
    </row>
    <row r="45" spans="1:17" hidden="1" x14ac:dyDescent="0.25">
      <c r="A45" s="340"/>
      <c r="B45" s="368"/>
      <c r="C45" s="452"/>
      <c r="D45" s="339"/>
      <c r="E45" s="449"/>
      <c r="F45" s="340"/>
      <c r="G45" s="442"/>
      <c r="H45" s="370"/>
      <c r="I45" s="26" t="s">
        <v>154</v>
      </c>
      <c r="J45" s="238" t="s">
        <v>89</v>
      </c>
      <c r="K45" s="26" t="s">
        <v>91</v>
      </c>
      <c r="L45" s="251">
        <v>1101154549</v>
      </c>
      <c r="M45" s="27" t="s">
        <v>173</v>
      </c>
      <c r="N45" s="338"/>
      <c r="O45" s="452"/>
      <c r="P45" s="374"/>
      <c r="Q45" s="48" t="s">
        <v>1119</v>
      </c>
    </row>
    <row r="46" spans="1:17" hidden="1" x14ac:dyDescent="0.25">
      <c r="A46" s="340"/>
      <c r="B46" s="368"/>
      <c r="C46" s="452"/>
      <c r="D46" s="339"/>
      <c r="E46" s="449"/>
      <c r="F46" s="340"/>
      <c r="G46" s="442"/>
      <c r="H46" s="370"/>
      <c r="I46" s="26" t="s">
        <v>155</v>
      </c>
      <c r="J46" s="238" t="s">
        <v>47</v>
      </c>
      <c r="K46" s="26" t="s">
        <v>167</v>
      </c>
      <c r="L46" s="251">
        <v>1402154235</v>
      </c>
      <c r="M46" s="27" t="s">
        <v>174</v>
      </c>
      <c r="N46" s="338"/>
      <c r="O46" s="452"/>
      <c r="P46" s="374"/>
      <c r="Q46" s="48" t="s">
        <v>1119</v>
      </c>
    </row>
    <row r="47" spans="1:17" hidden="1" x14ac:dyDescent="0.25">
      <c r="A47" s="340"/>
      <c r="B47" s="368"/>
      <c r="C47" s="452"/>
      <c r="D47" s="339"/>
      <c r="E47" s="449"/>
      <c r="F47" s="340"/>
      <c r="G47" s="442"/>
      <c r="H47" s="370"/>
      <c r="I47" s="26" t="s">
        <v>156</v>
      </c>
      <c r="J47" s="238" t="s">
        <v>47</v>
      </c>
      <c r="K47" s="26" t="s">
        <v>167</v>
      </c>
      <c r="L47" s="251">
        <v>1402164259</v>
      </c>
      <c r="M47" s="27" t="s">
        <v>175</v>
      </c>
      <c r="N47" s="338"/>
      <c r="O47" s="452"/>
      <c r="P47" s="374"/>
      <c r="Q47" s="48" t="s">
        <v>1119</v>
      </c>
    </row>
    <row r="48" spans="1:17" hidden="1" x14ac:dyDescent="0.25">
      <c r="A48" s="340"/>
      <c r="B48" s="368"/>
      <c r="C48" s="452"/>
      <c r="D48" s="339"/>
      <c r="E48" s="449"/>
      <c r="F48" s="340"/>
      <c r="G48" s="442"/>
      <c r="H48" s="370"/>
      <c r="I48" s="26" t="s">
        <v>157</v>
      </c>
      <c r="J48" s="238" t="s">
        <v>165</v>
      </c>
      <c r="K48" s="26" t="s">
        <v>168</v>
      </c>
      <c r="L48" s="251">
        <v>1605164120</v>
      </c>
      <c r="M48" s="27" t="s">
        <v>176</v>
      </c>
      <c r="N48" s="338"/>
      <c r="O48" s="452"/>
      <c r="P48" s="374"/>
      <c r="Q48" s="48" t="s">
        <v>1119</v>
      </c>
    </row>
    <row r="49" spans="1:17" hidden="1" x14ac:dyDescent="0.25">
      <c r="A49" s="340"/>
      <c r="B49" s="368"/>
      <c r="C49" s="452"/>
      <c r="D49" s="339"/>
      <c r="E49" s="449"/>
      <c r="F49" s="340"/>
      <c r="G49" s="442"/>
      <c r="H49" s="370"/>
      <c r="I49" s="26" t="s">
        <v>158</v>
      </c>
      <c r="J49" s="238" t="s">
        <v>77</v>
      </c>
      <c r="K49" s="26" t="s">
        <v>169</v>
      </c>
      <c r="L49" s="251">
        <v>1203134224</v>
      </c>
      <c r="M49" s="27" t="s">
        <v>177</v>
      </c>
      <c r="N49" s="338"/>
      <c r="O49" s="452"/>
      <c r="P49" s="374"/>
      <c r="Q49" s="48" t="s">
        <v>1119</v>
      </c>
    </row>
    <row r="50" spans="1:17" hidden="1" x14ac:dyDescent="0.25">
      <c r="A50" s="340"/>
      <c r="B50" s="368"/>
      <c r="C50" s="452"/>
      <c r="D50" s="339"/>
      <c r="E50" s="449"/>
      <c r="F50" s="340"/>
      <c r="G50" s="442"/>
      <c r="H50" s="370"/>
      <c r="I50" s="26" t="s">
        <v>159</v>
      </c>
      <c r="J50" s="238" t="s">
        <v>115</v>
      </c>
      <c r="K50" s="26" t="s">
        <v>170</v>
      </c>
      <c r="L50" s="251">
        <v>6701150104</v>
      </c>
      <c r="M50" s="27" t="s">
        <v>178</v>
      </c>
      <c r="N50" s="338"/>
      <c r="O50" s="452"/>
      <c r="P50" s="374"/>
      <c r="Q50" s="48" t="s">
        <v>1119</v>
      </c>
    </row>
    <row r="51" spans="1:17" hidden="1" x14ac:dyDescent="0.25">
      <c r="A51" s="340"/>
      <c r="B51" s="368"/>
      <c r="C51" s="452"/>
      <c r="D51" s="339"/>
      <c r="E51" s="449"/>
      <c r="F51" s="340"/>
      <c r="G51" s="442"/>
      <c r="H51" s="370"/>
      <c r="I51" s="26" t="s">
        <v>160</v>
      </c>
      <c r="J51" s="238" t="s">
        <v>47</v>
      </c>
      <c r="K51" s="26" t="s">
        <v>46</v>
      </c>
      <c r="L51" s="251">
        <v>1401154507</v>
      </c>
      <c r="M51" s="27" t="s">
        <v>179</v>
      </c>
      <c r="N51" s="338"/>
      <c r="O51" s="452"/>
      <c r="P51" s="374"/>
      <c r="Q51" s="48" t="s">
        <v>1119</v>
      </c>
    </row>
    <row r="52" spans="1:17" hidden="1" x14ac:dyDescent="0.25">
      <c r="A52" s="340"/>
      <c r="B52" s="368"/>
      <c r="C52" s="452"/>
      <c r="D52" s="339"/>
      <c r="E52" s="449"/>
      <c r="F52" s="340"/>
      <c r="G52" s="442"/>
      <c r="H52" s="370"/>
      <c r="I52" s="26" t="s">
        <v>161</v>
      </c>
      <c r="J52" s="238" t="s">
        <v>47</v>
      </c>
      <c r="K52" s="26" t="s">
        <v>169</v>
      </c>
      <c r="L52" s="251">
        <v>1501160015</v>
      </c>
      <c r="M52" s="27" t="s">
        <v>180</v>
      </c>
      <c r="N52" s="338"/>
      <c r="O52" s="452"/>
      <c r="P52" s="374"/>
      <c r="Q52" s="48" t="s">
        <v>1119</v>
      </c>
    </row>
    <row r="53" spans="1:17" hidden="1" x14ac:dyDescent="0.25">
      <c r="A53" s="340"/>
      <c r="B53" s="368"/>
      <c r="C53" s="452"/>
      <c r="D53" s="339"/>
      <c r="E53" s="449"/>
      <c r="F53" s="340"/>
      <c r="G53" s="442"/>
      <c r="H53" s="370"/>
      <c r="I53" s="26" t="s">
        <v>162</v>
      </c>
      <c r="J53" s="238" t="s">
        <v>47</v>
      </c>
      <c r="K53" s="26" t="s">
        <v>169</v>
      </c>
      <c r="L53" s="251">
        <v>1203134142</v>
      </c>
      <c r="M53" s="27" t="s">
        <v>181</v>
      </c>
      <c r="N53" s="338"/>
      <c r="O53" s="452"/>
      <c r="P53" s="374"/>
      <c r="Q53" s="48" t="s">
        <v>1119</v>
      </c>
    </row>
    <row r="54" spans="1:17" hidden="1" x14ac:dyDescent="0.25">
      <c r="A54" s="340"/>
      <c r="B54" s="368"/>
      <c r="C54" s="452"/>
      <c r="D54" s="339"/>
      <c r="E54" s="449"/>
      <c r="F54" s="340"/>
      <c r="G54" s="442"/>
      <c r="H54" s="370"/>
      <c r="I54" s="26" t="s">
        <v>163</v>
      </c>
      <c r="J54" s="238" t="s">
        <v>77</v>
      </c>
      <c r="K54" s="26" t="s">
        <v>171</v>
      </c>
      <c r="L54" s="251">
        <v>1204130223</v>
      </c>
      <c r="M54" s="27" t="s">
        <v>182</v>
      </c>
      <c r="N54" s="338"/>
      <c r="O54" s="452"/>
      <c r="P54" s="374"/>
      <c r="Q54" s="48" t="s">
        <v>1119</v>
      </c>
    </row>
    <row r="55" spans="1:17" hidden="1" x14ac:dyDescent="0.25">
      <c r="A55" s="340"/>
      <c r="B55" s="368"/>
      <c r="C55" s="452"/>
      <c r="D55" s="339"/>
      <c r="E55" s="449"/>
      <c r="F55" s="340"/>
      <c r="G55" s="442"/>
      <c r="H55" s="370"/>
      <c r="I55" s="26" t="s">
        <v>164</v>
      </c>
      <c r="J55" s="238" t="s">
        <v>47</v>
      </c>
      <c r="K55" s="26" t="s">
        <v>169</v>
      </c>
      <c r="L55" s="251">
        <v>1501154356</v>
      </c>
      <c r="M55" s="27" t="s">
        <v>183</v>
      </c>
      <c r="N55" s="338"/>
      <c r="O55" s="452"/>
      <c r="P55" s="374"/>
      <c r="Q55" s="48" t="s">
        <v>1119</v>
      </c>
    </row>
    <row r="56" spans="1:17" hidden="1" x14ac:dyDescent="0.25">
      <c r="A56" s="340" t="s">
        <v>151</v>
      </c>
      <c r="B56" s="368" t="s">
        <v>150</v>
      </c>
      <c r="C56" s="368" t="s">
        <v>152</v>
      </c>
      <c r="D56" s="339" t="s">
        <v>21</v>
      </c>
      <c r="E56" s="449" t="s">
        <v>851</v>
      </c>
      <c r="F56" s="340" t="s">
        <v>235</v>
      </c>
      <c r="G56" s="442" t="s">
        <v>12</v>
      </c>
      <c r="H56" s="370" t="s">
        <v>769</v>
      </c>
      <c r="I56" s="26" t="s">
        <v>184</v>
      </c>
      <c r="J56" s="238" t="s">
        <v>89</v>
      </c>
      <c r="K56" s="26" t="s">
        <v>196</v>
      </c>
      <c r="L56" s="251">
        <v>1104134119</v>
      </c>
      <c r="M56" s="27" t="s">
        <v>203</v>
      </c>
      <c r="N56" s="342" t="s">
        <v>1601</v>
      </c>
      <c r="O56" s="452" t="s">
        <v>870</v>
      </c>
      <c r="P56" s="54"/>
      <c r="Q56" s="48" t="s">
        <v>1119</v>
      </c>
    </row>
    <row r="57" spans="1:17" hidden="1" x14ac:dyDescent="0.25">
      <c r="A57" s="340"/>
      <c r="B57" s="368"/>
      <c r="C57" s="452"/>
      <c r="D57" s="339"/>
      <c r="E57" s="449"/>
      <c r="F57" s="340"/>
      <c r="G57" s="442"/>
      <c r="H57" s="370"/>
      <c r="I57" s="26" t="s">
        <v>185</v>
      </c>
      <c r="J57" s="238" t="s">
        <v>89</v>
      </c>
      <c r="K57" s="26" t="s">
        <v>196</v>
      </c>
      <c r="L57" s="251">
        <v>1103141125</v>
      </c>
      <c r="M57" s="27" t="s">
        <v>204</v>
      </c>
      <c r="N57" s="338"/>
      <c r="O57" s="452"/>
      <c r="P57" s="54"/>
      <c r="Q57" s="48" t="s">
        <v>1119</v>
      </c>
    </row>
    <row r="58" spans="1:17" hidden="1" x14ac:dyDescent="0.25">
      <c r="A58" s="340"/>
      <c r="B58" s="368"/>
      <c r="C58" s="452"/>
      <c r="D58" s="339"/>
      <c r="E58" s="449"/>
      <c r="F58" s="340"/>
      <c r="G58" s="442"/>
      <c r="H58" s="370"/>
      <c r="I58" s="26" t="s">
        <v>186</v>
      </c>
      <c r="J58" s="238" t="s">
        <v>47</v>
      </c>
      <c r="K58" s="26" t="s">
        <v>46</v>
      </c>
      <c r="L58" s="251">
        <v>1201134058</v>
      </c>
      <c r="M58" s="27" t="s">
        <v>205</v>
      </c>
      <c r="N58" s="338"/>
      <c r="O58" s="452"/>
      <c r="P58" s="54"/>
      <c r="Q58" s="48" t="s">
        <v>1119</v>
      </c>
    </row>
    <row r="59" spans="1:17" hidden="1" x14ac:dyDescent="0.25">
      <c r="A59" s="340"/>
      <c r="B59" s="368"/>
      <c r="C59" s="452"/>
      <c r="D59" s="339"/>
      <c r="E59" s="449"/>
      <c r="F59" s="340"/>
      <c r="G59" s="442"/>
      <c r="H59" s="370"/>
      <c r="I59" s="26" t="s">
        <v>187</v>
      </c>
      <c r="J59" s="238" t="s">
        <v>165</v>
      </c>
      <c r="K59" s="26" t="s">
        <v>197</v>
      </c>
      <c r="L59" s="251">
        <v>1403132147</v>
      </c>
      <c r="M59" s="27" t="s">
        <v>206</v>
      </c>
      <c r="N59" s="338"/>
      <c r="O59" s="452"/>
      <c r="P59" s="54"/>
      <c r="Q59" s="48" t="s">
        <v>1119</v>
      </c>
    </row>
    <row r="60" spans="1:17" hidden="1" x14ac:dyDescent="0.25">
      <c r="A60" s="340"/>
      <c r="B60" s="368"/>
      <c r="C60" s="452"/>
      <c r="D60" s="339"/>
      <c r="E60" s="449"/>
      <c r="F60" s="340"/>
      <c r="G60" s="442"/>
      <c r="H60" s="370"/>
      <c r="I60" s="26" t="s">
        <v>188</v>
      </c>
      <c r="J60" s="238" t="s">
        <v>115</v>
      </c>
      <c r="K60" s="26" t="s">
        <v>198</v>
      </c>
      <c r="L60" s="251">
        <v>6703140023</v>
      </c>
      <c r="M60" s="27" t="s">
        <v>207</v>
      </c>
      <c r="N60" s="338"/>
      <c r="O60" s="452"/>
      <c r="P60" s="54"/>
      <c r="Q60" s="48" t="s">
        <v>1119</v>
      </c>
    </row>
    <row r="61" spans="1:17" hidden="1" x14ac:dyDescent="0.25">
      <c r="A61" s="340"/>
      <c r="B61" s="368"/>
      <c r="C61" s="452"/>
      <c r="D61" s="339"/>
      <c r="E61" s="449"/>
      <c r="F61" s="340"/>
      <c r="G61" s="442"/>
      <c r="H61" s="370"/>
      <c r="I61" s="26" t="s">
        <v>189</v>
      </c>
      <c r="J61" s="238" t="s">
        <v>89</v>
      </c>
      <c r="K61" s="26" t="s">
        <v>199</v>
      </c>
      <c r="L61" s="251">
        <v>1101164358</v>
      </c>
      <c r="M61" s="27" t="s">
        <v>208</v>
      </c>
      <c r="N61" s="338"/>
      <c r="O61" s="452"/>
      <c r="P61" s="54"/>
      <c r="Q61" s="48" t="s">
        <v>1119</v>
      </c>
    </row>
    <row r="62" spans="1:17" hidden="1" x14ac:dyDescent="0.25">
      <c r="A62" s="340"/>
      <c r="B62" s="368"/>
      <c r="C62" s="452"/>
      <c r="D62" s="339"/>
      <c r="E62" s="449"/>
      <c r="F62" s="340"/>
      <c r="G62" s="442"/>
      <c r="H62" s="370"/>
      <c r="I62" s="26" t="s">
        <v>190</v>
      </c>
      <c r="J62" s="238" t="s">
        <v>165</v>
      </c>
      <c r="K62" s="26" t="s">
        <v>200</v>
      </c>
      <c r="L62" s="251">
        <v>1401130016</v>
      </c>
      <c r="M62" s="27" t="s">
        <v>209</v>
      </c>
      <c r="N62" s="338"/>
      <c r="O62" s="452"/>
      <c r="P62" s="54"/>
      <c r="Q62" s="48" t="s">
        <v>1119</v>
      </c>
    </row>
    <row r="63" spans="1:17" hidden="1" x14ac:dyDescent="0.25">
      <c r="A63" s="340"/>
      <c r="B63" s="368"/>
      <c r="C63" s="452"/>
      <c r="D63" s="339"/>
      <c r="E63" s="449"/>
      <c r="F63" s="340"/>
      <c r="G63" s="442"/>
      <c r="H63" s="370"/>
      <c r="I63" s="26" t="s">
        <v>191</v>
      </c>
      <c r="J63" s="238" t="s">
        <v>56</v>
      </c>
      <c r="K63" s="26" t="s">
        <v>201</v>
      </c>
      <c r="L63" s="251">
        <v>1202160278</v>
      </c>
      <c r="M63" s="27" t="s">
        <v>210</v>
      </c>
      <c r="N63" s="338"/>
      <c r="O63" s="452"/>
      <c r="P63" s="54"/>
      <c r="Q63" s="48" t="s">
        <v>1119</v>
      </c>
    </row>
    <row r="64" spans="1:17" hidden="1" x14ac:dyDescent="0.25">
      <c r="A64" s="340"/>
      <c r="B64" s="368"/>
      <c r="C64" s="452"/>
      <c r="D64" s="339"/>
      <c r="E64" s="449"/>
      <c r="F64" s="340"/>
      <c r="G64" s="442"/>
      <c r="H64" s="370"/>
      <c r="I64" s="26" t="s">
        <v>192</v>
      </c>
      <c r="J64" s="238" t="s">
        <v>115</v>
      </c>
      <c r="K64" s="26" t="s">
        <v>202</v>
      </c>
      <c r="L64" s="251">
        <v>6703140135</v>
      </c>
      <c r="M64" s="27" t="s">
        <v>211</v>
      </c>
      <c r="N64" s="338"/>
      <c r="O64" s="452"/>
      <c r="P64" s="54"/>
      <c r="Q64" s="48" t="s">
        <v>1119</v>
      </c>
    </row>
    <row r="65" spans="1:17" hidden="1" x14ac:dyDescent="0.25">
      <c r="A65" s="340"/>
      <c r="B65" s="368"/>
      <c r="C65" s="452"/>
      <c r="D65" s="339"/>
      <c r="E65" s="449"/>
      <c r="F65" s="340"/>
      <c r="G65" s="442"/>
      <c r="H65" s="370"/>
      <c r="I65" s="26" t="s">
        <v>193</v>
      </c>
      <c r="J65" s="238" t="s">
        <v>47</v>
      </c>
      <c r="K65" s="26" t="s">
        <v>46</v>
      </c>
      <c r="L65" s="251">
        <v>1401154157</v>
      </c>
      <c r="M65" s="27" t="s">
        <v>212</v>
      </c>
      <c r="N65" s="338"/>
      <c r="O65" s="452"/>
      <c r="P65" s="54"/>
      <c r="Q65" s="48" t="s">
        <v>1119</v>
      </c>
    </row>
    <row r="66" spans="1:17" hidden="1" x14ac:dyDescent="0.25">
      <c r="A66" s="340"/>
      <c r="B66" s="368"/>
      <c r="C66" s="452"/>
      <c r="D66" s="339"/>
      <c r="E66" s="449"/>
      <c r="F66" s="340"/>
      <c r="G66" s="442"/>
      <c r="H66" s="370"/>
      <c r="I66" s="26" t="s">
        <v>194</v>
      </c>
      <c r="J66" s="238" t="s">
        <v>77</v>
      </c>
      <c r="K66" s="26" t="s">
        <v>171</v>
      </c>
      <c r="L66" s="251">
        <v>1502150050</v>
      </c>
      <c r="M66" s="27" t="s">
        <v>213</v>
      </c>
      <c r="N66" s="338"/>
      <c r="O66" s="452"/>
      <c r="P66" s="54"/>
      <c r="Q66" s="48" t="s">
        <v>1119</v>
      </c>
    </row>
    <row r="67" spans="1:17" hidden="1" x14ac:dyDescent="0.25">
      <c r="A67" s="340"/>
      <c r="B67" s="368"/>
      <c r="C67" s="452"/>
      <c r="D67" s="339"/>
      <c r="E67" s="449"/>
      <c r="F67" s="340"/>
      <c r="G67" s="442"/>
      <c r="H67" s="370"/>
      <c r="I67" s="26" t="s">
        <v>195</v>
      </c>
      <c r="J67" s="238" t="s">
        <v>115</v>
      </c>
      <c r="K67" s="26" t="s">
        <v>116</v>
      </c>
      <c r="L67" s="251">
        <v>6705150038</v>
      </c>
      <c r="M67" s="27" t="s">
        <v>214</v>
      </c>
      <c r="N67" s="338"/>
      <c r="O67" s="452"/>
      <c r="P67" s="54"/>
      <c r="Q67" s="48" t="s">
        <v>1119</v>
      </c>
    </row>
    <row r="68" spans="1:17" s="4" customFormat="1" ht="30" hidden="1" x14ac:dyDescent="0.25">
      <c r="A68" s="185" t="s">
        <v>215</v>
      </c>
      <c r="B68" s="49" t="s">
        <v>216</v>
      </c>
      <c r="C68" s="49" t="s">
        <v>227</v>
      </c>
      <c r="D68" s="94" t="s">
        <v>21</v>
      </c>
      <c r="E68" s="52" t="s">
        <v>851</v>
      </c>
      <c r="F68" s="185" t="s">
        <v>226</v>
      </c>
      <c r="G68" s="63" t="s">
        <v>20</v>
      </c>
      <c r="H68" s="195" t="s">
        <v>61</v>
      </c>
      <c r="I68" s="237" t="s">
        <v>217</v>
      </c>
      <c r="J68" s="238" t="s">
        <v>89</v>
      </c>
      <c r="K68" s="237" t="s">
        <v>218</v>
      </c>
      <c r="L68" s="238">
        <v>1102154262</v>
      </c>
      <c r="M68" s="202" t="s">
        <v>219</v>
      </c>
      <c r="N68" s="321" t="s">
        <v>229</v>
      </c>
      <c r="O68" s="49" t="s">
        <v>871</v>
      </c>
      <c r="P68" s="48"/>
      <c r="Q68" s="48" t="s">
        <v>1118</v>
      </c>
    </row>
    <row r="69" spans="1:17" s="4" customFormat="1" ht="30" hidden="1" x14ac:dyDescent="0.25">
      <c r="A69" s="187" t="s">
        <v>220</v>
      </c>
      <c r="B69" s="49" t="s">
        <v>221</v>
      </c>
      <c r="C69" s="168" t="s">
        <v>224</v>
      </c>
      <c r="D69" s="30" t="s">
        <v>21</v>
      </c>
      <c r="E69" s="51" t="s">
        <v>852</v>
      </c>
      <c r="F69" s="185" t="s">
        <v>225</v>
      </c>
      <c r="G69" s="63" t="s">
        <v>11</v>
      </c>
      <c r="H69" s="195" t="s">
        <v>129</v>
      </c>
      <c r="I69" s="237" t="s">
        <v>222</v>
      </c>
      <c r="J69" s="238" t="s">
        <v>56</v>
      </c>
      <c r="K69" s="237" t="s">
        <v>57</v>
      </c>
      <c r="L69" s="238">
        <v>1102134277</v>
      </c>
      <c r="M69" s="202" t="s">
        <v>223</v>
      </c>
      <c r="N69" s="323" t="s">
        <v>230</v>
      </c>
      <c r="O69" s="60" t="s">
        <v>872</v>
      </c>
      <c r="P69" s="48"/>
      <c r="Q69" s="48" t="s">
        <v>1001</v>
      </c>
    </row>
    <row r="70" spans="1:17" hidden="1" x14ac:dyDescent="0.25">
      <c r="A70" s="340" t="s">
        <v>232</v>
      </c>
      <c r="B70" s="368" t="s">
        <v>231</v>
      </c>
      <c r="C70" s="368" t="s">
        <v>233</v>
      </c>
      <c r="D70" s="339" t="s">
        <v>21</v>
      </c>
      <c r="E70" s="449" t="s">
        <v>851</v>
      </c>
      <c r="F70" s="340" t="s">
        <v>236</v>
      </c>
      <c r="G70" s="369" t="s">
        <v>11</v>
      </c>
      <c r="H70" s="370" t="s">
        <v>61</v>
      </c>
      <c r="I70" s="26" t="s">
        <v>237</v>
      </c>
      <c r="J70" s="238" t="s">
        <v>56</v>
      </c>
      <c r="K70" s="26" t="s">
        <v>57</v>
      </c>
      <c r="L70" s="251">
        <v>1102120041</v>
      </c>
      <c r="M70" s="27" t="s">
        <v>256</v>
      </c>
      <c r="N70" s="338" t="s">
        <v>274</v>
      </c>
      <c r="O70" s="452" t="s">
        <v>873</v>
      </c>
      <c r="P70" s="54"/>
      <c r="Q70" s="48" t="s">
        <v>1120</v>
      </c>
    </row>
    <row r="71" spans="1:17" hidden="1" x14ac:dyDescent="0.25">
      <c r="A71" s="340"/>
      <c r="B71" s="368"/>
      <c r="C71" s="452"/>
      <c r="D71" s="339"/>
      <c r="E71" s="449"/>
      <c r="F71" s="340"/>
      <c r="G71" s="442"/>
      <c r="H71" s="370"/>
      <c r="I71" s="26" t="s">
        <v>238</v>
      </c>
      <c r="J71" s="238" t="s">
        <v>56</v>
      </c>
      <c r="K71" s="26" t="s">
        <v>57</v>
      </c>
      <c r="L71" s="251">
        <v>1201154143</v>
      </c>
      <c r="M71" s="27" t="s">
        <v>257</v>
      </c>
      <c r="N71" s="338"/>
      <c r="O71" s="452"/>
      <c r="P71" s="54"/>
      <c r="Q71" s="48" t="s">
        <v>1120</v>
      </c>
    </row>
    <row r="72" spans="1:17" hidden="1" x14ac:dyDescent="0.25">
      <c r="A72" s="340"/>
      <c r="B72" s="368"/>
      <c r="C72" s="452"/>
      <c r="D72" s="339"/>
      <c r="E72" s="449"/>
      <c r="F72" s="340"/>
      <c r="G72" s="442"/>
      <c r="H72" s="370"/>
      <c r="I72" s="26" t="s">
        <v>239</v>
      </c>
      <c r="J72" s="238" t="s">
        <v>56</v>
      </c>
      <c r="K72" s="26" t="s">
        <v>201</v>
      </c>
      <c r="L72" s="251">
        <v>1202144217</v>
      </c>
      <c r="M72" s="27" t="s">
        <v>258</v>
      </c>
      <c r="N72" s="338"/>
      <c r="O72" s="452"/>
      <c r="P72" s="54"/>
      <c r="Q72" s="48" t="s">
        <v>1120</v>
      </c>
    </row>
    <row r="73" spans="1:17" hidden="1" x14ac:dyDescent="0.25">
      <c r="A73" s="340"/>
      <c r="B73" s="368"/>
      <c r="C73" s="452"/>
      <c r="D73" s="339"/>
      <c r="E73" s="449"/>
      <c r="F73" s="340"/>
      <c r="G73" s="442"/>
      <c r="H73" s="370"/>
      <c r="I73" s="26" t="s">
        <v>240</v>
      </c>
      <c r="J73" s="238" t="s">
        <v>56</v>
      </c>
      <c r="K73" s="26" t="s">
        <v>57</v>
      </c>
      <c r="L73" s="251">
        <v>1201140079</v>
      </c>
      <c r="M73" s="27" t="s">
        <v>259</v>
      </c>
      <c r="N73" s="338"/>
      <c r="O73" s="452"/>
      <c r="P73" s="54"/>
      <c r="Q73" s="48" t="s">
        <v>1120</v>
      </c>
    </row>
    <row r="74" spans="1:17" hidden="1" x14ac:dyDescent="0.25">
      <c r="A74" s="340"/>
      <c r="B74" s="368"/>
      <c r="C74" s="452"/>
      <c r="D74" s="339"/>
      <c r="E74" s="449"/>
      <c r="F74" s="340"/>
      <c r="G74" s="442"/>
      <c r="H74" s="370"/>
      <c r="I74" s="26" t="s">
        <v>241</v>
      </c>
      <c r="J74" s="238" t="s">
        <v>165</v>
      </c>
      <c r="K74" s="26" t="s">
        <v>255</v>
      </c>
      <c r="L74" s="251">
        <v>1602154078</v>
      </c>
      <c r="M74" s="27" t="s">
        <v>260</v>
      </c>
      <c r="N74" s="338"/>
      <c r="O74" s="452"/>
      <c r="P74" s="54"/>
      <c r="Q74" s="48" t="s">
        <v>1120</v>
      </c>
    </row>
    <row r="75" spans="1:17" hidden="1" x14ac:dyDescent="0.25">
      <c r="A75" s="340"/>
      <c r="B75" s="368"/>
      <c r="C75" s="452"/>
      <c r="D75" s="339"/>
      <c r="E75" s="449"/>
      <c r="F75" s="340"/>
      <c r="G75" s="442"/>
      <c r="H75" s="370"/>
      <c r="I75" s="26" t="s">
        <v>242</v>
      </c>
      <c r="J75" s="238" t="s">
        <v>89</v>
      </c>
      <c r="K75" s="26" t="s">
        <v>91</v>
      </c>
      <c r="L75" s="251">
        <v>1101164386</v>
      </c>
      <c r="M75" s="27" t="s">
        <v>261</v>
      </c>
      <c r="N75" s="338"/>
      <c r="O75" s="452"/>
      <c r="P75" s="54"/>
      <c r="Q75" s="48" t="s">
        <v>1120</v>
      </c>
    </row>
    <row r="76" spans="1:17" hidden="1" x14ac:dyDescent="0.25">
      <c r="A76" s="340"/>
      <c r="B76" s="368"/>
      <c r="C76" s="452"/>
      <c r="D76" s="339"/>
      <c r="E76" s="449"/>
      <c r="F76" s="340"/>
      <c r="G76" s="442"/>
      <c r="H76" s="370"/>
      <c r="I76" s="26" t="s">
        <v>243</v>
      </c>
      <c r="J76" s="238" t="s">
        <v>89</v>
      </c>
      <c r="K76" s="26" t="s">
        <v>91</v>
      </c>
      <c r="L76" s="251">
        <v>1101134403</v>
      </c>
      <c r="M76" s="27" t="s">
        <v>262</v>
      </c>
      <c r="N76" s="338"/>
      <c r="O76" s="452"/>
      <c r="P76" s="54"/>
      <c r="Q76" s="48" t="s">
        <v>1120</v>
      </c>
    </row>
    <row r="77" spans="1:17" hidden="1" x14ac:dyDescent="0.25">
      <c r="A77" s="340"/>
      <c r="B77" s="368"/>
      <c r="C77" s="452"/>
      <c r="D77" s="339"/>
      <c r="E77" s="449"/>
      <c r="F77" s="340"/>
      <c r="G77" s="442"/>
      <c r="H77" s="370"/>
      <c r="I77" s="26" t="s">
        <v>244</v>
      </c>
      <c r="J77" s="238" t="s">
        <v>56</v>
      </c>
      <c r="K77" s="26" t="s">
        <v>201</v>
      </c>
      <c r="L77" s="251">
        <v>1202154216</v>
      </c>
      <c r="M77" s="27" t="s">
        <v>263</v>
      </c>
      <c r="N77" s="338"/>
      <c r="O77" s="452"/>
      <c r="P77" s="54"/>
      <c r="Q77" s="48" t="s">
        <v>1120</v>
      </c>
    </row>
    <row r="78" spans="1:17" hidden="1" x14ac:dyDescent="0.25">
      <c r="A78" s="340"/>
      <c r="B78" s="368"/>
      <c r="C78" s="452"/>
      <c r="D78" s="339"/>
      <c r="E78" s="449"/>
      <c r="F78" s="340"/>
      <c r="G78" s="442"/>
      <c r="H78" s="370"/>
      <c r="I78" s="26" t="s">
        <v>245</v>
      </c>
      <c r="J78" s="238" t="s">
        <v>89</v>
      </c>
      <c r="K78" s="26" t="s">
        <v>91</v>
      </c>
      <c r="L78" s="251">
        <v>1101130064</v>
      </c>
      <c r="M78" s="27" t="s">
        <v>264</v>
      </c>
      <c r="N78" s="338"/>
      <c r="O78" s="452"/>
      <c r="P78" s="54"/>
      <c r="Q78" s="48" t="s">
        <v>1120</v>
      </c>
    </row>
    <row r="79" spans="1:17" hidden="1" x14ac:dyDescent="0.25">
      <c r="A79" s="340"/>
      <c r="B79" s="368"/>
      <c r="C79" s="452"/>
      <c r="D79" s="339"/>
      <c r="E79" s="449"/>
      <c r="F79" s="340"/>
      <c r="G79" s="442"/>
      <c r="H79" s="370"/>
      <c r="I79" s="26" t="s">
        <v>246</v>
      </c>
      <c r="J79" s="238" t="s">
        <v>77</v>
      </c>
      <c r="K79" s="26" t="s">
        <v>169</v>
      </c>
      <c r="L79" s="251">
        <v>1203130029</v>
      </c>
      <c r="M79" s="27" t="s">
        <v>265</v>
      </c>
      <c r="N79" s="338"/>
      <c r="O79" s="452"/>
      <c r="P79" s="54"/>
      <c r="Q79" s="48" t="s">
        <v>1120</v>
      </c>
    </row>
    <row r="80" spans="1:17" hidden="1" x14ac:dyDescent="0.25">
      <c r="A80" s="340"/>
      <c r="B80" s="368"/>
      <c r="C80" s="452"/>
      <c r="D80" s="339"/>
      <c r="E80" s="449"/>
      <c r="F80" s="340"/>
      <c r="G80" s="442"/>
      <c r="H80" s="370"/>
      <c r="I80" s="26" t="s">
        <v>247</v>
      </c>
      <c r="J80" s="238" t="s">
        <v>56</v>
      </c>
      <c r="K80" s="26" t="s">
        <v>201</v>
      </c>
      <c r="L80" s="251">
        <v>1202144045</v>
      </c>
      <c r="M80" s="27" t="s">
        <v>266</v>
      </c>
      <c r="N80" s="338"/>
      <c r="O80" s="452"/>
      <c r="P80" s="54"/>
      <c r="Q80" s="48" t="s">
        <v>1120</v>
      </c>
    </row>
    <row r="81" spans="1:17" hidden="1" x14ac:dyDescent="0.25">
      <c r="A81" s="340"/>
      <c r="B81" s="368"/>
      <c r="C81" s="452"/>
      <c r="D81" s="339"/>
      <c r="E81" s="449"/>
      <c r="F81" s="340"/>
      <c r="G81" s="442"/>
      <c r="H81" s="370"/>
      <c r="I81" s="26" t="s">
        <v>248</v>
      </c>
      <c r="J81" s="238" t="s">
        <v>89</v>
      </c>
      <c r="K81" s="26" t="s">
        <v>196</v>
      </c>
      <c r="L81" s="251">
        <v>1103150046</v>
      </c>
      <c r="M81" s="27" t="s">
        <v>267</v>
      </c>
      <c r="N81" s="338"/>
      <c r="O81" s="452"/>
      <c r="P81" s="54"/>
      <c r="Q81" s="48" t="s">
        <v>1120</v>
      </c>
    </row>
    <row r="82" spans="1:17" hidden="1" x14ac:dyDescent="0.25">
      <c r="A82" s="340"/>
      <c r="B82" s="368"/>
      <c r="C82" s="452"/>
      <c r="D82" s="339"/>
      <c r="E82" s="449"/>
      <c r="F82" s="340"/>
      <c r="G82" s="442"/>
      <c r="H82" s="370"/>
      <c r="I82" s="26" t="s">
        <v>249</v>
      </c>
      <c r="J82" s="238" t="s">
        <v>89</v>
      </c>
      <c r="K82" s="26" t="s">
        <v>141</v>
      </c>
      <c r="L82" s="251">
        <v>1102164195</v>
      </c>
      <c r="M82" s="27" t="s">
        <v>268</v>
      </c>
      <c r="N82" s="338"/>
      <c r="O82" s="452"/>
      <c r="P82" s="54"/>
      <c r="Q82" s="48" t="s">
        <v>1120</v>
      </c>
    </row>
    <row r="83" spans="1:17" hidden="1" x14ac:dyDescent="0.25">
      <c r="A83" s="340"/>
      <c r="B83" s="368"/>
      <c r="C83" s="452"/>
      <c r="D83" s="339"/>
      <c r="E83" s="449"/>
      <c r="F83" s="340"/>
      <c r="G83" s="442"/>
      <c r="H83" s="370"/>
      <c r="I83" s="26" t="s">
        <v>250</v>
      </c>
      <c r="J83" s="238" t="s">
        <v>89</v>
      </c>
      <c r="K83" s="26" t="s">
        <v>90</v>
      </c>
      <c r="L83" s="251">
        <v>1108130007</v>
      </c>
      <c r="M83" s="27" t="s">
        <v>269</v>
      </c>
      <c r="N83" s="338"/>
      <c r="O83" s="452"/>
      <c r="P83" s="54"/>
      <c r="Q83" s="48" t="s">
        <v>1120</v>
      </c>
    </row>
    <row r="84" spans="1:17" hidden="1" x14ac:dyDescent="0.25">
      <c r="A84" s="340"/>
      <c r="B84" s="368"/>
      <c r="C84" s="452"/>
      <c r="D84" s="339"/>
      <c r="E84" s="449"/>
      <c r="F84" s="340"/>
      <c r="G84" s="442"/>
      <c r="H84" s="370"/>
      <c r="I84" s="26" t="s">
        <v>251</v>
      </c>
      <c r="J84" s="238" t="s">
        <v>89</v>
      </c>
      <c r="K84" s="26" t="s">
        <v>141</v>
      </c>
      <c r="L84" s="251">
        <v>1102160247</v>
      </c>
      <c r="M84" s="27" t="s">
        <v>270</v>
      </c>
      <c r="N84" s="338"/>
      <c r="O84" s="452"/>
      <c r="P84" s="54"/>
      <c r="Q84" s="48" t="s">
        <v>1120</v>
      </c>
    </row>
    <row r="85" spans="1:17" hidden="1" x14ac:dyDescent="0.25">
      <c r="A85" s="340"/>
      <c r="B85" s="368"/>
      <c r="C85" s="452"/>
      <c r="D85" s="339"/>
      <c r="E85" s="449"/>
      <c r="F85" s="340"/>
      <c r="G85" s="442"/>
      <c r="H85" s="370"/>
      <c r="I85" s="26" t="s">
        <v>252</v>
      </c>
      <c r="J85" s="238" t="s">
        <v>165</v>
      </c>
      <c r="K85" s="26" t="s">
        <v>197</v>
      </c>
      <c r="L85" s="251">
        <v>1603164066</v>
      </c>
      <c r="M85" s="27" t="s">
        <v>271</v>
      </c>
      <c r="N85" s="338"/>
      <c r="O85" s="452"/>
      <c r="P85" s="54"/>
      <c r="Q85" s="48" t="s">
        <v>1120</v>
      </c>
    </row>
    <row r="86" spans="1:17" hidden="1" x14ac:dyDescent="0.25">
      <c r="A86" s="340"/>
      <c r="B86" s="368"/>
      <c r="C86" s="452"/>
      <c r="D86" s="339"/>
      <c r="E86" s="449"/>
      <c r="F86" s="340"/>
      <c r="G86" s="442"/>
      <c r="H86" s="370"/>
      <c r="I86" s="26" t="s">
        <v>253</v>
      </c>
      <c r="J86" s="238" t="s">
        <v>47</v>
      </c>
      <c r="K86" s="26" t="s">
        <v>167</v>
      </c>
      <c r="L86" s="251">
        <v>1402154225</v>
      </c>
      <c r="M86" s="27" t="s">
        <v>272</v>
      </c>
      <c r="N86" s="338"/>
      <c r="O86" s="452"/>
      <c r="P86" s="54"/>
      <c r="Q86" s="48" t="s">
        <v>1120</v>
      </c>
    </row>
    <row r="87" spans="1:17" hidden="1" x14ac:dyDescent="0.25">
      <c r="A87" s="340"/>
      <c r="B87" s="368"/>
      <c r="C87" s="452"/>
      <c r="D87" s="339"/>
      <c r="E87" s="449"/>
      <c r="F87" s="340"/>
      <c r="G87" s="442"/>
      <c r="H87" s="370"/>
      <c r="I87" s="26" t="s">
        <v>254</v>
      </c>
      <c r="J87" s="238" t="s">
        <v>77</v>
      </c>
      <c r="K87" s="26" t="s">
        <v>171</v>
      </c>
      <c r="L87" s="251">
        <v>1502144155</v>
      </c>
      <c r="M87" s="27" t="s">
        <v>273</v>
      </c>
      <c r="N87" s="338"/>
      <c r="O87" s="452"/>
      <c r="P87" s="54"/>
      <c r="Q87" s="48" t="s">
        <v>1120</v>
      </c>
    </row>
    <row r="88" spans="1:17" hidden="1" x14ac:dyDescent="0.25">
      <c r="A88" s="340" t="s">
        <v>275</v>
      </c>
      <c r="B88" s="452" t="s">
        <v>276</v>
      </c>
      <c r="C88" s="368" t="s">
        <v>277</v>
      </c>
      <c r="D88" s="339" t="s">
        <v>21</v>
      </c>
      <c r="E88" s="449" t="s">
        <v>852</v>
      </c>
      <c r="F88" s="340" t="s">
        <v>278</v>
      </c>
      <c r="G88" s="369" t="s">
        <v>11</v>
      </c>
      <c r="H88" s="370" t="s">
        <v>61</v>
      </c>
      <c r="I88" s="26" t="s">
        <v>279</v>
      </c>
      <c r="J88" s="238" t="s">
        <v>77</v>
      </c>
      <c r="K88" s="26" t="s">
        <v>171</v>
      </c>
      <c r="L88" s="251">
        <v>1502140057</v>
      </c>
      <c r="M88" s="27" t="s">
        <v>296</v>
      </c>
      <c r="N88" s="341" t="s">
        <v>1602</v>
      </c>
      <c r="O88" s="452" t="s">
        <v>874</v>
      </c>
      <c r="P88" s="368" t="s">
        <v>310</v>
      </c>
      <c r="Q88" s="48" t="s">
        <v>1944</v>
      </c>
    </row>
    <row r="89" spans="1:17" hidden="1" x14ac:dyDescent="0.25">
      <c r="A89" s="340"/>
      <c r="B89" s="452"/>
      <c r="C89" s="452"/>
      <c r="D89" s="339"/>
      <c r="E89" s="449"/>
      <c r="F89" s="340"/>
      <c r="G89" s="442"/>
      <c r="H89" s="370"/>
      <c r="I89" s="26" t="s">
        <v>280</v>
      </c>
      <c r="J89" s="238" t="s">
        <v>47</v>
      </c>
      <c r="K89" s="26" t="s">
        <v>46</v>
      </c>
      <c r="L89" s="251">
        <v>1201130264</v>
      </c>
      <c r="M89" s="27" t="s">
        <v>297</v>
      </c>
      <c r="N89" s="340"/>
      <c r="O89" s="452"/>
      <c r="P89" s="368"/>
      <c r="Q89" s="48" t="s">
        <v>1944</v>
      </c>
    </row>
    <row r="90" spans="1:17" hidden="1" x14ac:dyDescent="0.25">
      <c r="A90" s="340"/>
      <c r="B90" s="452"/>
      <c r="C90" s="452"/>
      <c r="D90" s="339"/>
      <c r="E90" s="449"/>
      <c r="F90" s="340"/>
      <c r="G90" s="442"/>
      <c r="H90" s="370"/>
      <c r="I90" s="26" t="s">
        <v>281</v>
      </c>
      <c r="J90" s="238" t="s">
        <v>89</v>
      </c>
      <c r="K90" s="26" t="s">
        <v>141</v>
      </c>
      <c r="L90" s="251">
        <v>1105134145</v>
      </c>
      <c r="M90" s="27" t="s">
        <v>298</v>
      </c>
      <c r="N90" s="340"/>
      <c r="O90" s="452"/>
      <c r="P90" s="368"/>
      <c r="Q90" s="48" t="s">
        <v>1944</v>
      </c>
    </row>
    <row r="91" spans="1:17" hidden="1" x14ac:dyDescent="0.25">
      <c r="A91" s="340"/>
      <c r="B91" s="452"/>
      <c r="C91" s="452"/>
      <c r="D91" s="339"/>
      <c r="E91" s="449"/>
      <c r="F91" s="340"/>
      <c r="G91" s="442"/>
      <c r="H91" s="370"/>
      <c r="I91" s="26" t="s">
        <v>282</v>
      </c>
      <c r="J91" s="238" t="s">
        <v>89</v>
      </c>
      <c r="K91" s="26" t="s">
        <v>91</v>
      </c>
      <c r="L91" s="251">
        <v>1101154356</v>
      </c>
      <c r="M91" s="27" t="s">
        <v>299</v>
      </c>
      <c r="N91" s="340"/>
      <c r="O91" s="452"/>
      <c r="P91" s="368"/>
      <c r="Q91" s="48" t="s">
        <v>1944</v>
      </c>
    </row>
    <row r="92" spans="1:17" hidden="1" x14ac:dyDescent="0.25">
      <c r="A92" s="340"/>
      <c r="B92" s="452"/>
      <c r="C92" s="452"/>
      <c r="D92" s="339"/>
      <c r="E92" s="449"/>
      <c r="F92" s="340"/>
      <c r="G92" s="442"/>
      <c r="H92" s="370"/>
      <c r="I92" s="26" t="s">
        <v>283</v>
      </c>
      <c r="J92" s="238" t="s">
        <v>115</v>
      </c>
      <c r="K92" s="26" t="s">
        <v>118</v>
      </c>
      <c r="L92" s="251">
        <v>6706162092</v>
      </c>
      <c r="M92" s="27" t="s">
        <v>300</v>
      </c>
      <c r="N92" s="340"/>
      <c r="O92" s="452"/>
      <c r="P92" s="368"/>
      <c r="Q92" s="48" t="s">
        <v>1944</v>
      </c>
    </row>
    <row r="93" spans="1:17" hidden="1" x14ac:dyDescent="0.25">
      <c r="A93" s="340"/>
      <c r="B93" s="452"/>
      <c r="C93" s="452"/>
      <c r="D93" s="339"/>
      <c r="E93" s="449"/>
      <c r="F93" s="340"/>
      <c r="G93" s="442"/>
      <c r="H93" s="370"/>
      <c r="I93" s="26" t="s">
        <v>284</v>
      </c>
      <c r="J93" s="238" t="s">
        <v>56</v>
      </c>
      <c r="K93" s="26" t="s">
        <v>201</v>
      </c>
      <c r="L93" s="251">
        <v>1202160169</v>
      </c>
      <c r="M93" s="27" t="s">
        <v>301</v>
      </c>
      <c r="N93" s="340"/>
      <c r="O93" s="452"/>
      <c r="P93" s="368"/>
      <c r="Q93" s="48" t="s">
        <v>1944</v>
      </c>
    </row>
    <row r="94" spans="1:17" hidden="1" x14ac:dyDescent="0.25">
      <c r="A94" s="340"/>
      <c r="B94" s="452"/>
      <c r="C94" s="452"/>
      <c r="D94" s="339"/>
      <c r="E94" s="449"/>
      <c r="F94" s="340"/>
      <c r="G94" s="442"/>
      <c r="H94" s="370"/>
      <c r="I94" s="26" t="s">
        <v>285</v>
      </c>
      <c r="J94" s="238" t="s">
        <v>89</v>
      </c>
      <c r="K94" s="26" t="s">
        <v>91</v>
      </c>
      <c r="L94" s="251">
        <v>1101164382</v>
      </c>
      <c r="M94" s="27" t="s">
        <v>302</v>
      </c>
      <c r="N94" s="340"/>
      <c r="O94" s="452"/>
      <c r="P94" s="368"/>
      <c r="Q94" s="48" t="s">
        <v>1944</v>
      </c>
    </row>
    <row r="95" spans="1:17" hidden="1" x14ac:dyDescent="0.25">
      <c r="A95" s="340"/>
      <c r="B95" s="452"/>
      <c r="C95" s="452"/>
      <c r="D95" s="339"/>
      <c r="E95" s="449"/>
      <c r="F95" s="340"/>
      <c r="G95" s="442"/>
      <c r="H95" s="370"/>
      <c r="I95" s="26" t="s">
        <v>286</v>
      </c>
      <c r="J95" s="238" t="s">
        <v>56</v>
      </c>
      <c r="K95" s="26" t="s">
        <v>201</v>
      </c>
      <c r="L95" s="251">
        <v>1202144145</v>
      </c>
      <c r="M95" s="27" t="s">
        <v>303</v>
      </c>
      <c r="N95" s="340"/>
      <c r="O95" s="452"/>
      <c r="P95" s="368"/>
      <c r="Q95" s="48" t="s">
        <v>1944</v>
      </c>
    </row>
    <row r="96" spans="1:17" hidden="1" x14ac:dyDescent="0.25">
      <c r="A96" s="340"/>
      <c r="B96" s="452"/>
      <c r="C96" s="452"/>
      <c r="D96" s="339"/>
      <c r="E96" s="449"/>
      <c r="F96" s="340"/>
      <c r="G96" s="442"/>
      <c r="H96" s="370"/>
      <c r="I96" s="26" t="s">
        <v>287</v>
      </c>
      <c r="J96" s="238" t="s">
        <v>56</v>
      </c>
      <c r="K96" s="26" t="s">
        <v>57</v>
      </c>
      <c r="L96" s="251">
        <v>1102130127</v>
      </c>
      <c r="M96" s="27" t="s">
        <v>304</v>
      </c>
      <c r="N96" s="340"/>
      <c r="O96" s="452"/>
      <c r="P96" s="368"/>
      <c r="Q96" s="48" t="s">
        <v>1944</v>
      </c>
    </row>
    <row r="97" spans="1:17" hidden="1" x14ac:dyDescent="0.25">
      <c r="A97" s="340"/>
      <c r="B97" s="452"/>
      <c r="C97" s="452"/>
      <c r="D97" s="339"/>
      <c r="E97" s="449"/>
      <c r="F97" s="340"/>
      <c r="G97" s="442"/>
      <c r="H97" s="370"/>
      <c r="I97" s="26" t="s">
        <v>288</v>
      </c>
      <c r="J97" s="238" t="s">
        <v>293</v>
      </c>
      <c r="K97" s="26" t="s">
        <v>294</v>
      </c>
      <c r="L97" s="251">
        <v>1107112057</v>
      </c>
      <c r="M97" s="27" t="s">
        <v>305</v>
      </c>
      <c r="N97" s="340"/>
      <c r="O97" s="452"/>
      <c r="P97" s="368"/>
      <c r="Q97" s="48" t="s">
        <v>1944</v>
      </c>
    </row>
    <row r="98" spans="1:17" hidden="1" x14ac:dyDescent="0.25">
      <c r="A98" s="340"/>
      <c r="B98" s="452"/>
      <c r="C98" s="452"/>
      <c r="D98" s="339"/>
      <c r="E98" s="449"/>
      <c r="F98" s="340"/>
      <c r="G98" s="442"/>
      <c r="H98" s="370"/>
      <c r="I98" s="26" t="s">
        <v>289</v>
      </c>
      <c r="J98" s="238" t="s">
        <v>165</v>
      </c>
      <c r="K98" s="26" t="s">
        <v>197</v>
      </c>
      <c r="L98" s="251">
        <v>1603154092</v>
      </c>
      <c r="M98" s="27" t="s">
        <v>306</v>
      </c>
      <c r="N98" s="340"/>
      <c r="O98" s="452"/>
      <c r="P98" s="368"/>
      <c r="Q98" s="48" t="s">
        <v>1944</v>
      </c>
    </row>
    <row r="99" spans="1:17" hidden="1" x14ac:dyDescent="0.25">
      <c r="A99" s="340"/>
      <c r="B99" s="452"/>
      <c r="C99" s="452"/>
      <c r="D99" s="339"/>
      <c r="E99" s="449"/>
      <c r="F99" s="340"/>
      <c r="G99" s="442"/>
      <c r="H99" s="370"/>
      <c r="I99" s="26" t="s">
        <v>290</v>
      </c>
      <c r="J99" s="238" t="s">
        <v>56</v>
      </c>
      <c r="K99" s="26" t="s">
        <v>201</v>
      </c>
      <c r="L99" s="251">
        <v>1202144225</v>
      </c>
      <c r="M99" s="27" t="s">
        <v>307</v>
      </c>
      <c r="N99" s="340"/>
      <c r="O99" s="452"/>
      <c r="P99" s="368"/>
      <c r="Q99" s="48" t="s">
        <v>1944</v>
      </c>
    </row>
    <row r="100" spans="1:17" hidden="1" x14ac:dyDescent="0.25">
      <c r="A100" s="340"/>
      <c r="B100" s="452"/>
      <c r="C100" s="452"/>
      <c r="D100" s="339"/>
      <c r="E100" s="449"/>
      <c r="F100" s="340"/>
      <c r="G100" s="442"/>
      <c r="H100" s="370"/>
      <c r="I100" s="26" t="s">
        <v>291</v>
      </c>
      <c r="J100" s="238" t="s">
        <v>47</v>
      </c>
      <c r="K100" s="26" t="s">
        <v>295</v>
      </c>
      <c r="L100" s="251">
        <v>1402150056</v>
      </c>
      <c r="M100" s="27" t="s">
        <v>308</v>
      </c>
      <c r="N100" s="340"/>
      <c r="O100" s="452"/>
      <c r="P100" s="368"/>
      <c r="Q100" s="48" t="s">
        <v>1944</v>
      </c>
    </row>
    <row r="101" spans="1:17" hidden="1" x14ac:dyDescent="0.25">
      <c r="A101" s="340"/>
      <c r="B101" s="452"/>
      <c r="C101" s="452"/>
      <c r="D101" s="339"/>
      <c r="E101" s="449"/>
      <c r="F101" s="340"/>
      <c r="G101" s="442"/>
      <c r="H101" s="370"/>
      <c r="I101" s="26" t="s">
        <v>292</v>
      </c>
      <c r="J101" s="238" t="s">
        <v>47</v>
      </c>
      <c r="K101" s="26" t="s">
        <v>46</v>
      </c>
      <c r="L101" s="251">
        <v>1401160157</v>
      </c>
      <c r="M101" s="27" t="s">
        <v>309</v>
      </c>
      <c r="N101" s="340"/>
      <c r="O101" s="452"/>
      <c r="P101" s="368"/>
      <c r="Q101" s="48" t="s">
        <v>1944</v>
      </c>
    </row>
    <row r="102" spans="1:17" s="4" customFormat="1" ht="30" hidden="1" customHeight="1" x14ac:dyDescent="0.25">
      <c r="A102" s="340" t="s">
        <v>311</v>
      </c>
      <c r="B102" s="368" t="s">
        <v>312</v>
      </c>
      <c r="C102" s="452" t="s">
        <v>313</v>
      </c>
      <c r="D102" s="339" t="s">
        <v>21</v>
      </c>
      <c r="E102" s="449" t="s">
        <v>852</v>
      </c>
      <c r="F102" s="340" t="s">
        <v>314</v>
      </c>
      <c r="G102" s="442" t="s">
        <v>20</v>
      </c>
      <c r="H102" s="370" t="s">
        <v>61</v>
      </c>
      <c r="I102" s="237" t="s">
        <v>315</v>
      </c>
      <c r="J102" s="238" t="s">
        <v>47</v>
      </c>
      <c r="K102" s="237" t="s">
        <v>317</v>
      </c>
      <c r="L102" s="238">
        <v>1201120488</v>
      </c>
      <c r="M102" s="202" t="s">
        <v>318</v>
      </c>
      <c r="N102" s="340" t="s">
        <v>325</v>
      </c>
      <c r="O102" s="452" t="s">
        <v>875</v>
      </c>
      <c r="P102" s="48" t="s">
        <v>320</v>
      </c>
      <c r="Q102" s="48" t="s">
        <v>1014</v>
      </c>
    </row>
    <row r="103" spans="1:17" hidden="1" x14ac:dyDescent="0.25">
      <c r="A103" s="340"/>
      <c r="B103" s="368"/>
      <c r="C103" s="452"/>
      <c r="D103" s="339"/>
      <c r="E103" s="449"/>
      <c r="F103" s="340"/>
      <c r="G103" s="442"/>
      <c r="H103" s="370"/>
      <c r="I103" s="26" t="s">
        <v>316</v>
      </c>
      <c r="J103" s="238" t="s">
        <v>77</v>
      </c>
      <c r="K103" s="26" t="s">
        <v>171</v>
      </c>
      <c r="L103" s="251">
        <v>1502160304</v>
      </c>
      <c r="M103" s="27" t="s">
        <v>319</v>
      </c>
      <c r="N103" s="340"/>
      <c r="O103" s="452"/>
      <c r="P103" s="54" t="s">
        <v>321</v>
      </c>
      <c r="Q103" s="48" t="s">
        <v>1014</v>
      </c>
    </row>
    <row r="104" spans="1:17" hidden="1" x14ac:dyDescent="0.25">
      <c r="A104" s="340"/>
      <c r="B104" s="368"/>
      <c r="C104" s="452"/>
      <c r="D104" s="339"/>
      <c r="E104" s="449"/>
      <c r="F104" s="340"/>
      <c r="G104" s="442"/>
      <c r="H104" s="370"/>
      <c r="I104" s="26" t="s">
        <v>322</v>
      </c>
      <c r="J104" s="238" t="s">
        <v>89</v>
      </c>
      <c r="K104" s="26" t="s">
        <v>91</v>
      </c>
      <c r="L104" s="251">
        <v>1101164228</v>
      </c>
      <c r="M104" s="27" t="s">
        <v>323</v>
      </c>
      <c r="N104" s="340"/>
      <c r="O104" s="452"/>
      <c r="P104" s="54" t="s">
        <v>324</v>
      </c>
      <c r="Q104" s="48" t="s">
        <v>1014</v>
      </c>
    </row>
    <row r="105" spans="1:17" hidden="1" x14ac:dyDescent="0.25">
      <c r="A105" s="340"/>
      <c r="B105" s="368"/>
      <c r="C105" s="452"/>
      <c r="D105" s="339" t="s">
        <v>21</v>
      </c>
      <c r="E105" s="449" t="s">
        <v>852</v>
      </c>
      <c r="F105" s="340" t="s">
        <v>326</v>
      </c>
      <c r="G105" s="442" t="s">
        <v>20</v>
      </c>
      <c r="H105" s="370" t="s">
        <v>61</v>
      </c>
      <c r="I105" s="26" t="s">
        <v>327</v>
      </c>
      <c r="J105" s="238" t="s">
        <v>140</v>
      </c>
      <c r="K105" s="26" t="s">
        <v>142</v>
      </c>
      <c r="L105" s="251">
        <v>130115003</v>
      </c>
      <c r="M105" s="27" t="s">
        <v>331</v>
      </c>
      <c r="N105" s="340"/>
      <c r="O105" s="452"/>
      <c r="P105" s="54"/>
      <c r="Q105" s="48" t="s">
        <v>1014</v>
      </c>
    </row>
    <row r="106" spans="1:17" hidden="1" x14ac:dyDescent="0.25">
      <c r="A106" s="340"/>
      <c r="B106" s="368"/>
      <c r="C106" s="452"/>
      <c r="D106" s="339"/>
      <c r="E106" s="449"/>
      <c r="F106" s="340"/>
      <c r="G106" s="442"/>
      <c r="H106" s="370"/>
      <c r="I106" s="26" t="s">
        <v>328</v>
      </c>
      <c r="J106" s="238" t="s">
        <v>165</v>
      </c>
      <c r="K106" s="26" t="s">
        <v>330</v>
      </c>
      <c r="L106" s="251">
        <v>1603160244</v>
      </c>
      <c r="M106" s="27" t="s">
        <v>332</v>
      </c>
      <c r="N106" s="340"/>
      <c r="O106" s="452"/>
      <c r="P106" s="54"/>
      <c r="Q106" s="48" t="s">
        <v>1014</v>
      </c>
    </row>
    <row r="107" spans="1:17" hidden="1" x14ac:dyDescent="0.25">
      <c r="A107" s="340"/>
      <c r="B107" s="368"/>
      <c r="C107" s="452"/>
      <c r="D107" s="339"/>
      <c r="E107" s="449"/>
      <c r="F107" s="340"/>
      <c r="G107" s="442"/>
      <c r="H107" s="370"/>
      <c r="I107" s="26" t="s">
        <v>329</v>
      </c>
      <c r="J107" s="238" t="s">
        <v>77</v>
      </c>
      <c r="K107" s="26" t="s">
        <v>171</v>
      </c>
      <c r="L107" s="251">
        <v>1502144087</v>
      </c>
      <c r="M107" s="27" t="s">
        <v>333</v>
      </c>
      <c r="N107" s="340"/>
      <c r="O107" s="452"/>
      <c r="P107" s="54"/>
      <c r="Q107" s="48" t="s">
        <v>1014</v>
      </c>
    </row>
    <row r="108" spans="1:17" hidden="1" x14ac:dyDescent="0.25">
      <c r="A108" s="340"/>
      <c r="B108" s="368"/>
      <c r="C108" s="452"/>
      <c r="D108" s="30" t="s">
        <v>21</v>
      </c>
      <c r="E108" s="51" t="s">
        <v>852</v>
      </c>
      <c r="F108" s="201" t="s">
        <v>334</v>
      </c>
      <c r="G108" s="63" t="s">
        <v>20</v>
      </c>
      <c r="H108" s="104" t="s">
        <v>61</v>
      </c>
      <c r="I108" s="26" t="s">
        <v>335</v>
      </c>
      <c r="J108" s="238" t="s">
        <v>77</v>
      </c>
      <c r="K108" s="26" t="s">
        <v>336</v>
      </c>
      <c r="L108" s="251">
        <v>1501160263</v>
      </c>
      <c r="M108" s="27" t="s">
        <v>337</v>
      </c>
      <c r="N108" s="340"/>
      <c r="O108" s="452"/>
      <c r="P108" s="54"/>
      <c r="Q108" s="48" t="s">
        <v>1014</v>
      </c>
    </row>
    <row r="109" spans="1:17" hidden="1" x14ac:dyDescent="0.25">
      <c r="A109" s="340"/>
      <c r="B109" s="368"/>
      <c r="C109" s="452"/>
      <c r="D109" s="339" t="s">
        <v>21</v>
      </c>
      <c r="E109" s="449" t="s">
        <v>852</v>
      </c>
      <c r="F109" s="340" t="s">
        <v>338</v>
      </c>
      <c r="G109" s="442" t="s">
        <v>20</v>
      </c>
      <c r="H109" s="370" t="s">
        <v>61</v>
      </c>
      <c r="I109" s="26" t="s">
        <v>339</v>
      </c>
      <c r="J109" s="238" t="s">
        <v>47</v>
      </c>
      <c r="K109" s="26" t="s">
        <v>46</v>
      </c>
      <c r="L109" s="251">
        <v>1401164070</v>
      </c>
      <c r="M109" s="27" t="s">
        <v>342</v>
      </c>
      <c r="N109" s="340"/>
      <c r="O109" s="452"/>
      <c r="P109" s="54"/>
      <c r="Q109" s="48" t="s">
        <v>1014</v>
      </c>
    </row>
    <row r="110" spans="1:17" hidden="1" x14ac:dyDescent="0.25">
      <c r="A110" s="340"/>
      <c r="B110" s="368"/>
      <c r="C110" s="452"/>
      <c r="D110" s="339"/>
      <c r="E110" s="449"/>
      <c r="F110" s="340"/>
      <c r="G110" s="442"/>
      <c r="H110" s="370"/>
      <c r="I110" s="26" t="s">
        <v>340</v>
      </c>
      <c r="J110" s="238" t="s">
        <v>47</v>
      </c>
      <c r="K110" s="26" t="s">
        <v>341</v>
      </c>
      <c r="L110" s="251">
        <v>1104150014</v>
      </c>
      <c r="M110" s="27" t="s">
        <v>343</v>
      </c>
      <c r="N110" s="340"/>
      <c r="O110" s="452"/>
      <c r="P110" s="54"/>
      <c r="Q110" s="48" t="s">
        <v>1014</v>
      </c>
    </row>
    <row r="111" spans="1:17" s="4" customFormat="1" ht="30" hidden="1" customHeight="1" x14ac:dyDescent="0.25">
      <c r="A111" s="340" t="s">
        <v>344</v>
      </c>
      <c r="B111" s="368" t="s">
        <v>345</v>
      </c>
      <c r="C111" s="452" t="s">
        <v>347</v>
      </c>
      <c r="D111" s="339" t="s">
        <v>21</v>
      </c>
      <c r="E111" s="449" t="s">
        <v>852</v>
      </c>
      <c r="F111" s="340" t="s">
        <v>348</v>
      </c>
      <c r="G111" s="442" t="s">
        <v>20</v>
      </c>
      <c r="H111" s="370" t="s">
        <v>61</v>
      </c>
      <c r="I111" s="237" t="s">
        <v>349</v>
      </c>
      <c r="J111" s="238" t="s">
        <v>165</v>
      </c>
      <c r="K111" s="237" t="s">
        <v>351</v>
      </c>
      <c r="L111" s="238">
        <v>1601140301</v>
      </c>
      <c r="M111" s="202" t="s">
        <v>352</v>
      </c>
      <c r="N111" s="340" t="s">
        <v>346</v>
      </c>
      <c r="O111" s="452" t="s">
        <v>878</v>
      </c>
      <c r="P111" s="368" t="s">
        <v>354</v>
      </c>
      <c r="Q111" s="48" t="s">
        <v>1004</v>
      </c>
    </row>
    <row r="112" spans="1:17" hidden="1" x14ac:dyDescent="0.25">
      <c r="A112" s="340"/>
      <c r="B112" s="368"/>
      <c r="C112" s="452"/>
      <c r="D112" s="339"/>
      <c r="E112" s="449"/>
      <c r="F112" s="340"/>
      <c r="G112" s="442"/>
      <c r="H112" s="370"/>
      <c r="I112" s="26" t="s">
        <v>350</v>
      </c>
      <c r="J112" s="238" t="s">
        <v>165</v>
      </c>
      <c r="K112" s="26" t="s">
        <v>197</v>
      </c>
      <c r="L112" s="251">
        <v>1603160174</v>
      </c>
      <c r="M112" s="27" t="s">
        <v>353</v>
      </c>
      <c r="N112" s="340"/>
      <c r="O112" s="452"/>
      <c r="P112" s="368"/>
      <c r="Q112" s="48" t="s">
        <v>1004</v>
      </c>
    </row>
    <row r="113" spans="1:17" s="4" customFormat="1" ht="30" hidden="1" customHeight="1" x14ac:dyDescent="0.25">
      <c r="A113" s="340" t="s">
        <v>355</v>
      </c>
      <c r="B113" s="452" t="s">
        <v>356</v>
      </c>
      <c r="C113" s="452" t="s">
        <v>357</v>
      </c>
      <c r="D113" s="339" t="s">
        <v>21</v>
      </c>
      <c r="E113" s="449" t="s">
        <v>852</v>
      </c>
      <c r="F113" s="338" t="s">
        <v>358</v>
      </c>
      <c r="G113" s="442" t="s">
        <v>11</v>
      </c>
      <c r="H113" s="370" t="s">
        <v>129</v>
      </c>
      <c r="I113" s="237" t="s">
        <v>360</v>
      </c>
      <c r="J113" s="238" t="s">
        <v>140</v>
      </c>
      <c r="K113" s="237" t="s">
        <v>142</v>
      </c>
      <c r="L113" s="238">
        <v>1103132167</v>
      </c>
      <c r="M113" s="202" t="s">
        <v>363</v>
      </c>
      <c r="N113" s="342" t="s">
        <v>359</v>
      </c>
      <c r="O113" s="471" t="s">
        <v>877</v>
      </c>
      <c r="P113" s="48"/>
      <c r="Q113" s="48" t="s">
        <v>1001</v>
      </c>
    </row>
    <row r="114" spans="1:17" s="4" customFormat="1" ht="34.5" hidden="1" customHeight="1" x14ac:dyDescent="0.25">
      <c r="A114" s="340"/>
      <c r="B114" s="452"/>
      <c r="C114" s="452"/>
      <c r="D114" s="339"/>
      <c r="E114" s="449"/>
      <c r="F114" s="338"/>
      <c r="G114" s="442"/>
      <c r="H114" s="370"/>
      <c r="I114" s="237" t="s">
        <v>361</v>
      </c>
      <c r="J114" s="238" t="s">
        <v>165</v>
      </c>
      <c r="K114" s="243" t="s">
        <v>200</v>
      </c>
      <c r="L114" s="238">
        <v>1601144231</v>
      </c>
      <c r="M114" s="202" t="s">
        <v>364</v>
      </c>
      <c r="N114" s="338"/>
      <c r="O114" s="452"/>
      <c r="P114" s="48"/>
      <c r="Q114" s="48" t="s">
        <v>1001</v>
      </c>
    </row>
    <row r="115" spans="1:17" ht="24.75" hidden="1" customHeight="1" x14ac:dyDescent="0.25">
      <c r="A115" s="340"/>
      <c r="B115" s="452"/>
      <c r="C115" s="452"/>
      <c r="D115" s="339"/>
      <c r="E115" s="449"/>
      <c r="F115" s="338"/>
      <c r="G115" s="442"/>
      <c r="H115" s="370"/>
      <c r="I115" s="26" t="s">
        <v>362</v>
      </c>
      <c r="J115" s="238" t="s">
        <v>140</v>
      </c>
      <c r="K115" s="26" t="s">
        <v>142</v>
      </c>
      <c r="L115" s="251">
        <v>1103134383</v>
      </c>
      <c r="M115" s="27" t="s">
        <v>365</v>
      </c>
      <c r="N115" s="338"/>
      <c r="O115" s="452"/>
      <c r="P115" s="54"/>
      <c r="Q115" s="48" t="s">
        <v>1001</v>
      </c>
    </row>
    <row r="116" spans="1:17" s="4" customFormat="1" ht="30" hidden="1" customHeight="1" x14ac:dyDescent="0.25">
      <c r="A116" s="185" t="s">
        <v>366</v>
      </c>
      <c r="B116" s="48" t="s">
        <v>367</v>
      </c>
      <c r="C116" s="168" t="s">
        <v>368</v>
      </c>
      <c r="D116" s="30" t="s">
        <v>21</v>
      </c>
      <c r="E116" s="51" t="s">
        <v>852</v>
      </c>
      <c r="F116" s="187" t="s">
        <v>369</v>
      </c>
      <c r="G116" s="63" t="s">
        <v>20</v>
      </c>
      <c r="H116" s="195" t="s">
        <v>55</v>
      </c>
      <c r="I116" s="237" t="s">
        <v>370</v>
      </c>
      <c r="J116" s="238" t="s">
        <v>165</v>
      </c>
      <c r="K116" s="237" t="s">
        <v>351</v>
      </c>
      <c r="L116" s="238">
        <v>1601144421</v>
      </c>
      <c r="M116" s="202" t="s">
        <v>371</v>
      </c>
      <c r="N116" s="323" t="s">
        <v>372</v>
      </c>
      <c r="O116" s="60" t="s">
        <v>876</v>
      </c>
      <c r="P116" s="48"/>
      <c r="Q116" s="48" t="s">
        <v>1001</v>
      </c>
    </row>
    <row r="117" spans="1:17" s="4" customFormat="1" ht="60" hidden="1" customHeight="1" x14ac:dyDescent="0.25">
      <c r="A117" s="340" t="s">
        <v>373</v>
      </c>
      <c r="B117" s="368" t="s">
        <v>374</v>
      </c>
      <c r="C117" s="452" t="s">
        <v>375</v>
      </c>
      <c r="D117" s="30" t="s">
        <v>21</v>
      </c>
      <c r="E117" s="51" t="s">
        <v>852</v>
      </c>
      <c r="F117" s="187" t="s">
        <v>376</v>
      </c>
      <c r="G117" s="64" t="s">
        <v>12</v>
      </c>
      <c r="H117" s="195" t="s">
        <v>55</v>
      </c>
      <c r="I117" s="237" t="s">
        <v>377</v>
      </c>
      <c r="J117" s="238" t="s">
        <v>89</v>
      </c>
      <c r="K117" s="237" t="s">
        <v>141</v>
      </c>
      <c r="L117" s="238">
        <v>1102144063</v>
      </c>
      <c r="M117" s="202" t="s">
        <v>378</v>
      </c>
      <c r="N117" s="342" t="s">
        <v>1603</v>
      </c>
      <c r="O117" s="471" t="s">
        <v>879</v>
      </c>
      <c r="P117" s="48"/>
      <c r="Q117" s="48" t="s">
        <v>1002</v>
      </c>
    </row>
    <row r="118" spans="1:17" s="4" customFormat="1" ht="30" hidden="1" x14ac:dyDescent="0.25">
      <c r="A118" s="340"/>
      <c r="B118" s="368"/>
      <c r="C118" s="452"/>
      <c r="D118" s="30" t="s">
        <v>21</v>
      </c>
      <c r="E118" s="51" t="s">
        <v>852</v>
      </c>
      <c r="F118" s="187" t="s">
        <v>379</v>
      </c>
      <c r="G118" s="64" t="s">
        <v>12</v>
      </c>
      <c r="H118" s="195" t="s">
        <v>55</v>
      </c>
      <c r="I118" s="237" t="s">
        <v>380</v>
      </c>
      <c r="J118" s="238" t="s">
        <v>89</v>
      </c>
      <c r="K118" s="237" t="s">
        <v>91</v>
      </c>
      <c r="L118" s="238">
        <v>1101130157</v>
      </c>
      <c r="M118" s="202" t="s">
        <v>381</v>
      </c>
      <c r="N118" s="338"/>
      <c r="O118" s="452"/>
      <c r="P118" s="48"/>
      <c r="Q118" s="48" t="s">
        <v>1002</v>
      </c>
    </row>
    <row r="119" spans="1:17" s="4" customFormat="1" ht="30" hidden="1" x14ac:dyDescent="0.25">
      <c r="A119" s="340"/>
      <c r="B119" s="368"/>
      <c r="C119" s="452"/>
      <c r="D119" s="30" t="s">
        <v>21</v>
      </c>
      <c r="E119" s="51" t="s">
        <v>852</v>
      </c>
      <c r="F119" s="187" t="s">
        <v>382</v>
      </c>
      <c r="G119" s="64" t="s">
        <v>12</v>
      </c>
      <c r="H119" s="195" t="s">
        <v>51</v>
      </c>
      <c r="I119" s="237" t="s">
        <v>383</v>
      </c>
      <c r="J119" s="238" t="s">
        <v>140</v>
      </c>
      <c r="K119" s="237" t="s">
        <v>142</v>
      </c>
      <c r="L119" s="238">
        <v>1301140057</v>
      </c>
      <c r="M119" s="202" t="s">
        <v>384</v>
      </c>
      <c r="N119" s="338"/>
      <c r="O119" s="452"/>
      <c r="P119" s="48"/>
      <c r="Q119" s="48" t="s">
        <v>1002</v>
      </c>
    </row>
    <row r="120" spans="1:17" s="4" customFormat="1" ht="30" hidden="1" x14ac:dyDescent="0.25">
      <c r="A120" s="340"/>
      <c r="B120" s="368"/>
      <c r="C120" s="452"/>
      <c r="D120" s="30" t="s">
        <v>21</v>
      </c>
      <c r="E120" s="51" t="s">
        <v>852</v>
      </c>
      <c r="F120" s="187" t="s">
        <v>385</v>
      </c>
      <c r="G120" s="64" t="s">
        <v>12</v>
      </c>
      <c r="H120" s="195" t="s">
        <v>51</v>
      </c>
      <c r="I120" s="237" t="s">
        <v>386</v>
      </c>
      <c r="J120" s="238" t="s">
        <v>89</v>
      </c>
      <c r="K120" s="237" t="s">
        <v>91</v>
      </c>
      <c r="L120" s="238">
        <v>1101160380</v>
      </c>
      <c r="M120" s="202" t="s">
        <v>387</v>
      </c>
      <c r="N120" s="338"/>
      <c r="O120" s="452"/>
      <c r="P120" s="48"/>
      <c r="Q120" s="48" t="s">
        <v>1002</v>
      </c>
    </row>
    <row r="121" spans="1:17" s="4" customFormat="1" ht="30" hidden="1" x14ac:dyDescent="0.25">
      <c r="A121" s="340"/>
      <c r="B121" s="368"/>
      <c r="C121" s="452"/>
      <c r="D121" s="30" t="s">
        <v>21</v>
      </c>
      <c r="E121" s="51" t="s">
        <v>852</v>
      </c>
      <c r="F121" s="187" t="s">
        <v>389</v>
      </c>
      <c r="G121" s="64" t="s">
        <v>12</v>
      </c>
      <c r="H121" s="195" t="s">
        <v>129</v>
      </c>
      <c r="I121" s="237" t="s">
        <v>388</v>
      </c>
      <c r="J121" s="238" t="s">
        <v>56</v>
      </c>
      <c r="K121" s="237" t="s">
        <v>201</v>
      </c>
      <c r="L121" s="238">
        <v>1202144160</v>
      </c>
      <c r="M121" s="202" t="s">
        <v>390</v>
      </c>
      <c r="N121" s="338"/>
      <c r="O121" s="452"/>
      <c r="P121" s="48"/>
      <c r="Q121" s="48" t="s">
        <v>1002</v>
      </c>
    </row>
    <row r="122" spans="1:17" s="4" customFormat="1" hidden="1" x14ac:dyDescent="0.25">
      <c r="A122" s="340" t="s">
        <v>391</v>
      </c>
      <c r="B122" s="368" t="s">
        <v>392</v>
      </c>
      <c r="C122" s="452" t="s">
        <v>393</v>
      </c>
      <c r="D122" s="339" t="s">
        <v>21</v>
      </c>
      <c r="E122" s="449" t="s">
        <v>852</v>
      </c>
      <c r="F122" s="185"/>
      <c r="G122" s="442" t="s">
        <v>20</v>
      </c>
      <c r="H122" s="370" t="s">
        <v>61</v>
      </c>
      <c r="I122" s="237" t="s">
        <v>395</v>
      </c>
      <c r="J122" s="238" t="s">
        <v>56</v>
      </c>
      <c r="K122" s="237" t="s">
        <v>57</v>
      </c>
      <c r="L122" s="238">
        <v>1201140099</v>
      </c>
      <c r="M122" s="202" t="s">
        <v>398</v>
      </c>
      <c r="N122" s="338" t="s">
        <v>394</v>
      </c>
      <c r="O122" s="452" t="s">
        <v>880</v>
      </c>
      <c r="P122" s="48" t="s">
        <v>401</v>
      </c>
      <c r="Q122" s="48" t="s">
        <v>1001</v>
      </c>
    </row>
    <row r="123" spans="1:17" hidden="1" x14ac:dyDescent="0.25">
      <c r="A123" s="340"/>
      <c r="B123" s="368"/>
      <c r="C123" s="452"/>
      <c r="D123" s="339"/>
      <c r="E123" s="449"/>
      <c r="F123" s="201"/>
      <c r="G123" s="442"/>
      <c r="H123" s="370"/>
      <c r="I123" s="26" t="s">
        <v>396</v>
      </c>
      <c r="J123" s="238" t="s">
        <v>56</v>
      </c>
      <c r="K123" s="26" t="s">
        <v>57</v>
      </c>
      <c r="L123" s="251">
        <v>1201142454</v>
      </c>
      <c r="M123" s="27" t="s">
        <v>399</v>
      </c>
      <c r="N123" s="338"/>
      <c r="O123" s="452"/>
      <c r="P123" s="54"/>
      <c r="Q123" s="48" t="s">
        <v>1001</v>
      </c>
    </row>
    <row r="124" spans="1:17" hidden="1" x14ac:dyDescent="0.25">
      <c r="A124" s="340"/>
      <c r="B124" s="368"/>
      <c r="C124" s="452"/>
      <c r="D124" s="339"/>
      <c r="E124" s="449"/>
      <c r="F124" s="201"/>
      <c r="G124" s="442"/>
      <c r="H124" s="370"/>
      <c r="I124" s="26" t="s">
        <v>397</v>
      </c>
      <c r="J124" s="238" t="s">
        <v>56</v>
      </c>
      <c r="K124" s="26" t="s">
        <v>57</v>
      </c>
      <c r="L124" s="251">
        <v>1201140137</v>
      </c>
      <c r="M124" s="27" t="s">
        <v>400</v>
      </c>
      <c r="N124" s="338"/>
      <c r="O124" s="452"/>
      <c r="P124" s="54"/>
      <c r="Q124" s="48" t="s">
        <v>1001</v>
      </c>
    </row>
    <row r="125" spans="1:17" s="4" customFormat="1" hidden="1" x14ac:dyDescent="0.25">
      <c r="A125" s="340" t="s">
        <v>403</v>
      </c>
      <c r="B125" s="368" t="s">
        <v>402</v>
      </c>
      <c r="C125" s="452" t="s">
        <v>404</v>
      </c>
      <c r="D125" s="30" t="s">
        <v>21</v>
      </c>
      <c r="E125" s="51" t="s">
        <v>852</v>
      </c>
      <c r="F125" s="338" t="s">
        <v>405</v>
      </c>
      <c r="G125" s="63" t="s">
        <v>11</v>
      </c>
      <c r="H125" s="198" t="s">
        <v>51</v>
      </c>
      <c r="I125" s="243" t="s">
        <v>406</v>
      </c>
      <c r="J125" s="245" t="s">
        <v>77</v>
      </c>
      <c r="K125" s="243" t="s">
        <v>408</v>
      </c>
      <c r="L125" s="238">
        <v>1501150082</v>
      </c>
      <c r="M125" s="202" t="s">
        <v>409</v>
      </c>
      <c r="N125" s="342" t="s">
        <v>411</v>
      </c>
      <c r="O125" s="471" t="s">
        <v>881</v>
      </c>
      <c r="P125" s="48"/>
      <c r="Q125" s="48" t="s">
        <v>1001</v>
      </c>
    </row>
    <row r="126" spans="1:17" hidden="1" x14ac:dyDescent="0.25">
      <c r="A126" s="340"/>
      <c r="B126" s="368"/>
      <c r="C126" s="452"/>
      <c r="D126" s="30" t="s">
        <v>21</v>
      </c>
      <c r="E126" s="51" t="s">
        <v>852</v>
      </c>
      <c r="F126" s="338"/>
      <c r="G126" s="63" t="s">
        <v>11</v>
      </c>
      <c r="H126" s="198" t="s">
        <v>55</v>
      </c>
      <c r="I126" s="26" t="s">
        <v>407</v>
      </c>
      <c r="J126" s="238" t="s">
        <v>47</v>
      </c>
      <c r="K126" s="26" t="s">
        <v>46</v>
      </c>
      <c r="L126" s="251">
        <v>1201143143</v>
      </c>
      <c r="M126" s="26" t="s">
        <v>410</v>
      </c>
      <c r="N126" s="338"/>
      <c r="O126" s="452"/>
      <c r="P126" s="54"/>
      <c r="Q126" s="48" t="s">
        <v>1001</v>
      </c>
    </row>
    <row r="127" spans="1:17" ht="30" hidden="1" x14ac:dyDescent="0.25">
      <c r="A127" s="340" t="s">
        <v>412</v>
      </c>
      <c r="B127" s="368" t="s">
        <v>413</v>
      </c>
      <c r="C127" s="452" t="s">
        <v>414</v>
      </c>
      <c r="D127" s="30" t="s">
        <v>21</v>
      </c>
      <c r="E127" s="51" t="s">
        <v>852</v>
      </c>
      <c r="F127" s="201" t="s">
        <v>415</v>
      </c>
      <c r="G127" s="63" t="s">
        <v>11</v>
      </c>
      <c r="H127" s="104" t="s">
        <v>55</v>
      </c>
      <c r="I127" s="26" t="s">
        <v>114</v>
      </c>
      <c r="J127" s="238" t="s">
        <v>115</v>
      </c>
      <c r="K127" s="26" t="s">
        <v>116</v>
      </c>
      <c r="L127" s="251">
        <v>6705142077</v>
      </c>
      <c r="M127" s="27" t="s">
        <v>127</v>
      </c>
      <c r="N127" s="341" t="s">
        <v>1604</v>
      </c>
      <c r="O127" s="56" t="s">
        <v>882</v>
      </c>
      <c r="P127" s="54"/>
      <c r="Q127" s="48" t="s">
        <v>1001</v>
      </c>
    </row>
    <row r="128" spans="1:17" s="4" customFormat="1" hidden="1" x14ac:dyDescent="0.25">
      <c r="A128" s="340"/>
      <c r="B128" s="368"/>
      <c r="C128" s="368"/>
      <c r="D128" s="339" t="s">
        <v>21</v>
      </c>
      <c r="E128" s="449" t="s">
        <v>852</v>
      </c>
      <c r="F128" s="338" t="s">
        <v>416</v>
      </c>
      <c r="G128" s="369" t="s">
        <v>11</v>
      </c>
      <c r="H128" s="370" t="s">
        <v>61</v>
      </c>
      <c r="I128" s="237" t="s">
        <v>114</v>
      </c>
      <c r="J128" s="238" t="s">
        <v>115</v>
      </c>
      <c r="K128" s="237" t="s">
        <v>116</v>
      </c>
      <c r="L128" s="238">
        <v>6705142077</v>
      </c>
      <c r="M128" s="202" t="s">
        <v>127</v>
      </c>
      <c r="N128" s="340"/>
      <c r="O128" s="452" t="s">
        <v>883</v>
      </c>
      <c r="P128" s="368" t="s">
        <v>310</v>
      </c>
      <c r="Q128" s="48" t="s">
        <v>1001</v>
      </c>
    </row>
    <row r="129" spans="1:17" hidden="1" x14ac:dyDescent="0.25">
      <c r="A129" s="340"/>
      <c r="B129" s="368"/>
      <c r="C129" s="452"/>
      <c r="D129" s="339"/>
      <c r="E129" s="449"/>
      <c r="F129" s="338"/>
      <c r="G129" s="442"/>
      <c r="H129" s="370"/>
      <c r="I129" s="26" t="s">
        <v>130</v>
      </c>
      <c r="J129" s="238" t="s">
        <v>115</v>
      </c>
      <c r="K129" s="26" t="s">
        <v>117</v>
      </c>
      <c r="L129" s="251">
        <v>6702140023</v>
      </c>
      <c r="M129" s="27" t="s">
        <v>131</v>
      </c>
      <c r="N129" s="340"/>
      <c r="O129" s="452"/>
      <c r="P129" s="368"/>
      <c r="Q129" s="48" t="s">
        <v>1001</v>
      </c>
    </row>
    <row r="130" spans="1:17" hidden="1" x14ac:dyDescent="0.25">
      <c r="A130" s="340"/>
      <c r="B130" s="368"/>
      <c r="C130" s="452"/>
      <c r="D130" s="339"/>
      <c r="E130" s="449"/>
      <c r="F130" s="338"/>
      <c r="G130" s="442"/>
      <c r="H130" s="370"/>
      <c r="I130" s="26" t="s">
        <v>417</v>
      </c>
      <c r="J130" s="238" t="s">
        <v>115</v>
      </c>
      <c r="K130" s="26" t="s">
        <v>117</v>
      </c>
      <c r="L130" s="251">
        <v>6702160015</v>
      </c>
      <c r="M130" s="27" t="s">
        <v>418</v>
      </c>
      <c r="N130" s="340"/>
      <c r="O130" s="452"/>
      <c r="P130" s="368"/>
      <c r="Q130" s="48" t="s">
        <v>1001</v>
      </c>
    </row>
    <row r="131" spans="1:17" s="20" customFormat="1" ht="30" hidden="1" x14ac:dyDescent="0.25">
      <c r="A131" s="185" t="s">
        <v>419</v>
      </c>
      <c r="B131" s="48" t="s">
        <v>420</v>
      </c>
      <c r="C131" s="168" t="s">
        <v>421</v>
      </c>
      <c r="D131" s="30" t="s">
        <v>21</v>
      </c>
      <c r="E131" s="51" t="s">
        <v>853</v>
      </c>
      <c r="F131" s="185" t="s">
        <v>422</v>
      </c>
      <c r="G131" s="63" t="s">
        <v>11</v>
      </c>
      <c r="H131" s="195" t="s">
        <v>51</v>
      </c>
      <c r="I131" s="237" t="s">
        <v>423</v>
      </c>
      <c r="J131" s="238" t="s">
        <v>47</v>
      </c>
      <c r="K131" s="237" t="s">
        <v>317</v>
      </c>
      <c r="L131" s="238">
        <v>1201120488</v>
      </c>
      <c r="M131" s="237" t="s">
        <v>424</v>
      </c>
      <c r="N131" s="321" t="s">
        <v>425</v>
      </c>
      <c r="O131" s="60" t="s">
        <v>885</v>
      </c>
      <c r="P131" s="48"/>
      <c r="Q131" s="48" t="s">
        <v>1001</v>
      </c>
    </row>
    <row r="132" spans="1:17" ht="30" hidden="1" customHeight="1" x14ac:dyDescent="0.25">
      <c r="A132" s="340" t="s">
        <v>426</v>
      </c>
      <c r="B132" s="368" t="s">
        <v>427</v>
      </c>
      <c r="C132" s="452" t="s">
        <v>428</v>
      </c>
      <c r="D132" s="339" t="s">
        <v>21</v>
      </c>
      <c r="E132" s="449" t="s">
        <v>853</v>
      </c>
      <c r="F132" s="340" t="s">
        <v>429</v>
      </c>
      <c r="G132" s="442" t="s">
        <v>11</v>
      </c>
      <c r="H132" s="370" t="s">
        <v>55</v>
      </c>
      <c r="I132" s="237" t="s">
        <v>423</v>
      </c>
      <c r="J132" s="238" t="s">
        <v>47</v>
      </c>
      <c r="K132" s="237" t="s">
        <v>317</v>
      </c>
      <c r="L132" s="238">
        <v>1201120488</v>
      </c>
      <c r="M132" s="202" t="s">
        <v>437</v>
      </c>
      <c r="N132" s="342" t="s">
        <v>435</v>
      </c>
      <c r="O132" s="471" t="s">
        <v>886</v>
      </c>
      <c r="P132" s="54"/>
      <c r="Q132" s="48" t="s">
        <v>1014</v>
      </c>
    </row>
    <row r="133" spans="1:17" hidden="1" x14ac:dyDescent="0.25">
      <c r="A133" s="340"/>
      <c r="B133" s="368"/>
      <c r="C133" s="452"/>
      <c r="D133" s="339"/>
      <c r="E133" s="449"/>
      <c r="F133" s="340"/>
      <c r="G133" s="442"/>
      <c r="H133" s="370"/>
      <c r="I133" s="237" t="s">
        <v>430</v>
      </c>
      <c r="J133" s="238" t="s">
        <v>89</v>
      </c>
      <c r="K133" s="237" t="s">
        <v>91</v>
      </c>
      <c r="L133" s="238">
        <v>1101130165</v>
      </c>
      <c r="M133" s="27" t="s">
        <v>438</v>
      </c>
      <c r="N133" s="338"/>
      <c r="O133" s="452"/>
      <c r="P133" s="54"/>
      <c r="Q133" s="48" t="s">
        <v>1014</v>
      </c>
    </row>
    <row r="134" spans="1:17" hidden="1" x14ac:dyDescent="0.25">
      <c r="A134" s="340"/>
      <c r="B134" s="368"/>
      <c r="C134" s="452"/>
      <c r="D134" s="339"/>
      <c r="E134" s="449"/>
      <c r="F134" s="340"/>
      <c r="G134" s="442"/>
      <c r="H134" s="370"/>
      <c r="I134" s="237" t="s">
        <v>431</v>
      </c>
      <c r="J134" s="238" t="s">
        <v>89</v>
      </c>
      <c r="K134" s="237" t="s">
        <v>434</v>
      </c>
      <c r="L134" s="238">
        <v>1101164228</v>
      </c>
      <c r="M134" s="27" t="s">
        <v>439</v>
      </c>
      <c r="N134" s="338"/>
      <c r="O134" s="452"/>
      <c r="P134" s="54"/>
      <c r="Q134" s="48" t="s">
        <v>1014</v>
      </c>
    </row>
    <row r="135" spans="1:17" hidden="1" x14ac:dyDescent="0.25">
      <c r="A135" s="340"/>
      <c r="B135" s="368"/>
      <c r="C135" s="452"/>
      <c r="D135" s="30" t="s">
        <v>21</v>
      </c>
      <c r="E135" s="51" t="s">
        <v>853</v>
      </c>
      <c r="F135" s="184" t="s">
        <v>432</v>
      </c>
      <c r="G135" s="63" t="s">
        <v>11</v>
      </c>
      <c r="H135" s="195" t="s">
        <v>865</v>
      </c>
      <c r="I135" s="237" t="s">
        <v>423</v>
      </c>
      <c r="J135" s="238" t="s">
        <v>433</v>
      </c>
      <c r="K135" s="237" t="s">
        <v>317</v>
      </c>
      <c r="L135" s="238">
        <v>1201120488</v>
      </c>
      <c r="M135" s="202" t="s">
        <v>437</v>
      </c>
      <c r="N135" s="338"/>
      <c r="O135" s="452"/>
      <c r="P135" s="54" t="s">
        <v>436</v>
      </c>
      <c r="Q135" s="48" t="s">
        <v>1014</v>
      </c>
    </row>
    <row r="136" spans="1:17" ht="15" hidden="1" customHeight="1" x14ac:dyDescent="0.25">
      <c r="A136" s="340" t="s">
        <v>440</v>
      </c>
      <c r="B136" s="368" t="s">
        <v>441</v>
      </c>
      <c r="C136" s="452" t="s">
        <v>442</v>
      </c>
      <c r="D136" s="30" t="s">
        <v>21</v>
      </c>
      <c r="E136" s="51" t="s">
        <v>852</v>
      </c>
      <c r="F136" s="201"/>
      <c r="G136" s="63" t="s">
        <v>12</v>
      </c>
      <c r="H136" s="195" t="s">
        <v>55</v>
      </c>
      <c r="I136" s="26" t="s">
        <v>447</v>
      </c>
      <c r="J136" s="238" t="s">
        <v>56</v>
      </c>
      <c r="K136" s="26" t="s">
        <v>201</v>
      </c>
      <c r="L136" s="251">
        <v>1202144093</v>
      </c>
      <c r="M136" s="27" t="s">
        <v>450</v>
      </c>
      <c r="N136" s="342" t="s">
        <v>455</v>
      </c>
      <c r="O136" s="471" t="s">
        <v>887</v>
      </c>
      <c r="P136" s="54"/>
      <c r="Q136" s="49" t="s">
        <v>999</v>
      </c>
    </row>
    <row r="137" spans="1:17" hidden="1" x14ac:dyDescent="0.25">
      <c r="A137" s="340"/>
      <c r="B137" s="368"/>
      <c r="C137" s="452"/>
      <c r="D137" s="30" t="s">
        <v>21</v>
      </c>
      <c r="E137" s="51" t="s">
        <v>852</v>
      </c>
      <c r="F137" s="201"/>
      <c r="G137" s="63" t="s">
        <v>12</v>
      </c>
      <c r="H137" s="195" t="s">
        <v>749</v>
      </c>
      <c r="I137" s="26" t="s">
        <v>448</v>
      </c>
      <c r="J137" s="238" t="s">
        <v>165</v>
      </c>
      <c r="K137" s="26" t="s">
        <v>142</v>
      </c>
      <c r="L137" s="251">
        <v>1301140026</v>
      </c>
      <c r="M137" s="27" t="s">
        <v>451</v>
      </c>
      <c r="N137" s="338"/>
      <c r="O137" s="452"/>
      <c r="P137" s="54"/>
      <c r="Q137" s="49" t="s">
        <v>999</v>
      </c>
    </row>
    <row r="138" spans="1:17" hidden="1" x14ac:dyDescent="0.25">
      <c r="A138" s="340"/>
      <c r="B138" s="368"/>
      <c r="C138" s="452"/>
      <c r="D138" s="30" t="s">
        <v>21</v>
      </c>
      <c r="E138" s="51" t="s">
        <v>852</v>
      </c>
      <c r="F138" s="201"/>
      <c r="G138" s="63" t="s">
        <v>12</v>
      </c>
      <c r="H138" s="195" t="s">
        <v>454</v>
      </c>
      <c r="I138" s="26" t="s">
        <v>449</v>
      </c>
      <c r="J138" s="238" t="s">
        <v>89</v>
      </c>
      <c r="K138" s="26" t="s">
        <v>453</v>
      </c>
      <c r="L138" s="251">
        <v>1101144031</v>
      </c>
      <c r="M138" s="27" t="s">
        <v>452</v>
      </c>
      <c r="N138" s="338"/>
      <c r="O138" s="452"/>
      <c r="P138" s="54"/>
      <c r="Q138" s="49" t="s">
        <v>999</v>
      </c>
    </row>
    <row r="139" spans="1:17" s="4" customFormat="1" ht="30" hidden="1" x14ac:dyDescent="0.25">
      <c r="A139" s="238" t="s">
        <v>443</v>
      </c>
      <c r="B139" s="48" t="s">
        <v>444</v>
      </c>
      <c r="C139" s="168" t="s">
        <v>442</v>
      </c>
      <c r="D139" s="30" t="s">
        <v>21</v>
      </c>
      <c r="E139" s="51" t="s">
        <v>852</v>
      </c>
      <c r="F139" s="185"/>
      <c r="G139" s="63" t="s">
        <v>12</v>
      </c>
      <c r="H139" s="195" t="s">
        <v>55</v>
      </c>
      <c r="I139" s="237" t="s">
        <v>445</v>
      </c>
      <c r="J139" s="238" t="s">
        <v>165</v>
      </c>
      <c r="K139" s="237" t="s">
        <v>294</v>
      </c>
      <c r="L139" s="238">
        <v>1302144127</v>
      </c>
      <c r="M139" s="202" t="s">
        <v>446</v>
      </c>
      <c r="N139" s="321"/>
      <c r="O139" s="60" t="s">
        <v>888</v>
      </c>
      <c r="P139" s="51"/>
      <c r="Q139" s="49" t="s">
        <v>999</v>
      </c>
    </row>
    <row r="140" spans="1:17" hidden="1" x14ac:dyDescent="0.25">
      <c r="A140" s="340" t="s">
        <v>456</v>
      </c>
      <c r="B140" s="368" t="s">
        <v>457</v>
      </c>
      <c r="C140" s="368" t="s">
        <v>458</v>
      </c>
      <c r="D140" s="339" t="s">
        <v>21</v>
      </c>
      <c r="E140" s="449" t="s">
        <v>853</v>
      </c>
      <c r="F140" s="340" t="s">
        <v>459</v>
      </c>
      <c r="G140" s="369" t="s">
        <v>11</v>
      </c>
      <c r="H140" s="370" t="s">
        <v>61</v>
      </c>
      <c r="I140" s="26" t="s">
        <v>52</v>
      </c>
      <c r="J140" s="238" t="s">
        <v>56</v>
      </c>
      <c r="K140" s="26" t="s">
        <v>57</v>
      </c>
      <c r="L140" s="251">
        <v>1102130011</v>
      </c>
      <c r="M140" s="27" t="s">
        <v>462</v>
      </c>
      <c r="N140" s="341" t="s">
        <v>465</v>
      </c>
      <c r="O140" s="452" t="s">
        <v>889</v>
      </c>
      <c r="P140" s="340" t="s">
        <v>466</v>
      </c>
      <c r="Q140" s="48" t="s">
        <v>1001</v>
      </c>
    </row>
    <row r="141" spans="1:17" hidden="1" x14ac:dyDescent="0.25">
      <c r="A141" s="340"/>
      <c r="B141" s="368"/>
      <c r="C141" s="452"/>
      <c r="D141" s="339"/>
      <c r="E141" s="449"/>
      <c r="F141" s="340"/>
      <c r="G141" s="442"/>
      <c r="H141" s="370"/>
      <c r="I141" s="26" t="s">
        <v>460</v>
      </c>
      <c r="J141" s="238" t="s">
        <v>56</v>
      </c>
      <c r="K141" s="26" t="s">
        <v>57</v>
      </c>
      <c r="L141" s="251">
        <v>1102134280</v>
      </c>
      <c r="M141" s="27" t="s">
        <v>463</v>
      </c>
      <c r="N141" s="341"/>
      <c r="O141" s="452"/>
      <c r="P141" s="340"/>
      <c r="Q141" s="48" t="s">
        <v>1001</v>
      </c>
    </row>
    <row r="142" spans="1:17" hidden="1" x14ac:dyDescent="0.25">
      <c r="A142" s="340"/>
      <c r="B142" s="368"/>
      <c r="C142" s="452"/>
      <c r="D142" s="339"/>
      <c r="E142" s="449"/>
      <c r="F142" s="340"/>
      <c r="G142" s="442"/>
      <c r="H142" s="370"/>
      <c r="I142" s="26" t="s">
        <v>461</v>
      </c>
      <c r="J142" s="238" t="s">
        <v>56</v>
      </c>
      <c r="K142" s="26" t="s">
        <v>57</v>
      </c>
      <c r="L142" s="251">
        <v>1102130008</v>
      </c>
      <c r="M142" s="27" t="s">
        <v>464</v>
      </c>
      <c r="N142" s="341"/>
      <c r="O142" s="452"/>
      <c r="P142" s="340"/>
      <c r="Q142" s="48" t="s">
        <v>1001</v>
      </c>
    </row>
    <row r="143" spans="1:17" s="4" customFormat="1" ht="30" hidden="1" x14ac:dyDescent="0.25">
      <c r="A143" s="185" t="s">
        <v>467</v>
      </c>
      <c r="B143" s="49" t="s">
        <v>468</v>
      </c>
      <c r="C143" s="49" t="s">
        <v>227</v>
      </c>
      <c r="D143" s="30" t="s">
        <v>21</v>
      </c>
      <c r="E143" s="51" t="s">
        <v>853</v>
      </c>
      <c r="F143" s="185" t="s">
        <v>459</v>
      </c>
      <c r="G143" s="62" t="s">
        <v>11</v>
      </c>
      <c r="H143" s="195" t="s">
        <v>61</v>
      </c>
      <c r="I143" s="237" t="s">
        <v>469</v>
      </c>
      <c r="J143" s="238" t="s">
        <v>77</v>
      </c>
      <c r="K143" s="237" t="s">
        <v>171</v>
      </c>
      <c r="L143" s="238">
        <v>1502152440</v>
      </c>
      <c r="M143" s="202" t="s">
        <v>470</v>
      </c>
      <c r="N143" s="322" t="s">
        <v>1605</v>
      </c>
      <c r="O143" s="48"/>
      <c r="P143" s="48" t="s">
        <v>471</v>
      </c>
      <c r="Q143" s="48" t="s">
        <v>1118</v>
      </c>
    </row>
    <row r="144" spans="1:17" s="4" customFormat="1" ht="30" hidden="1" customHeight="1" x14ac:dyDescent="0.25">
      <c r="A144" s="340" t="s">
        <v>472</v>
      </c>
      <c r="B144" s="452" t="s">
        <v>473</v>
      </c>
      <c r="C144" s="452" t="s">
        <v>474</v>
      </c>
      <c r="D144" s="339" t="s">
        <v>21</v>
      </c>
      <c r="E144" s="449" t="s">
        <v>853</v>
      </c>
      <c r="F144" s="340"/>
      <c r="G144" s="442" t="s">
        <v>12</v>
      </c>
      <c r="H144" s="370" t="s">
        <v>769</v>
      </c>
      <c r="I144" s="243" t="s">
        <v>476</v>
      </c>
      <c r="J144" s="238" t="s">
        <v>115</v>
      </c>
      <c r="K144" s="243" t="s">
        <v>118</v>
      </c>
      <c r="L144" s="238">
        <v>6706154106</v>
      </c>
      <c r="M144" s="237" t="s">
        <v>488</v>
      </c>
      <c r="N144" s="338" t="s">
        <v>475</v>
      </c>
      <c r="O144" s="452" t="s">
        <v>890</v>
      </c>
      <c r="P144" s="48"/>
      <c r="Q144" s="49" t="s">
        <v>999</v>
      </c>
    </row>
    <row r="145" spans="1:17" hidden="1" x14ac:dyDescent="0.25">
      <c r="A145" s="340"/>
      <c r="B145" s="452"/>
      <c r="C145" s="452"/>
      <c r="D145" s="339"/>
      <c r="E145" s="449"/>
      <c r="F145" s="340"/>
      <c r="G145" s="442"/>
      <c r="H145" s="370"/>
      <c r="I145" s="243" t="s">
        <v>477</v>
      </c>
      <c r="J145" s="238" t="s">
        <v>165</v>
      </c>
      <c r="K145" s="243" t="s">
        <v>487</v>
      </c>
      <c r="L145" s="238">
        <v>1601160163</v>
      </c>
      <c r="M145" s="284">
        <v>35715</v>
      </c>
      <c r="N145" s="338"/>
      <c r="O145" s="452"/>
      <c r="P145" s="54"/>
      <c r="Q145" s="49" t="s">
        <v>999</v>
      </c>
    </row>
    <row r="146" spans="1:17" hidden="1" x14ac:dyDescent="0.25">
      <c r="A146" s="340"/>
      <c r="B146" s="452"/>
      <c r="C146" s="452"/>
      <c r="D146" s="339"/>
      <c r="E146" s="449"/>
      <c r="F146" s="340"/>
      <c r="G146" s="442"/>
      <c r="H146" s="370"/>
      <c r="I146" s="243" t="s">
        <v>478</v>
      </c>
      <c r="J146" s="238" t="s">
        <v>165</v>
      </c>
      <c r="K146" s="243" t="s">
        <v>487</v>
      </c>
      <c r="L146" s="238">
        <v>1401134109</v>
      </c>
      <c r="M146" s="284">
        <v>35011</v>
      </c>
      <c r="N146" s="338"/>
      <c r="O146" s="452"/>
      <c r="P146" s="54"/>
      <c r="Q146" s="49" t="s">
        <v>999</v>
      </c>
    </row>
    <row r="147" spans="1:17" ht="30" hidden="1" x14ac:dyDescent="0.25">
      <c r="A147" s="340"/>
      <c r="B147" s="452"/>
      <c r="C147" s="452"/>
      <c r="D147" s="339"/>
      <c r="E147" s="449"/>
      <c r="F147" s="340"/>
      <c r="G147" s="442"/>
      <c r="H147" s="370"/>
      <c r="I147" s="243" t="s">
        <v>479</v>
      </c>
      <c r="J147" s="238" t="s">
        <v>77</v>
      </c>
      <c r="K147" s="243" t="s">
        <v>171</v>
      </c>
      <c r="L147" s="238">
        <v>1502150164</v>
      </c>
      <c r="M147" s="284">
        <v>35098</v>
      </c>
      <c r="N147" s="338"/>
      <c r="O147" s="452"/>
      <c r="P147" s="54"/>
      <c r="Q147" s="49" t="s">
        <v>999</v>
      </c>
    </row>
    <row r="148" spans="1:17" hidden="1" x14ac:dyDescent="0.25">
      <c r="A148" s="340"/>
      <c r="B148" s="452"/>
      <c r="C148" s="452"/>
      <c r="D148" s="339"/>
      <c r="E148" s="449"/>
      <c r="F148" s="340"/>
      <c r="G148" s="442"/>
      <c r="H148" s="370"/>
      <c r="I148" s="243" t="s">
        <v>480</v>
      </c>
      <c r="J148" s="238" t="s">
        <v>115</v>
      </c>
      <c r="K148" s="243" t="s">
        <v>166</v>
      </c>
      <c r="L148" s="238">
        <v>7708164013</v>
      </c>
      <c r="M148" s="284">
        <v>35105</v>
      </c>
      <c r="N148" s="338"/>
      <c r="O148" s="452"/>
      <c r="P148" s="54"/>
      <c r="Q148" s="49" t="s">
        <v>999</v>
      </c>
    </row>
    <row r="149" spans="1:17" hidden="1" x14ac:dyDescent="0.25">
      <c r="A149" s="340"/>
      <c r="B149" s="452"/>
      <c r="C149" s="452"/>
      <c r="D149" s="339"/>
      <c r="E149" s="449"/>
      <c r="F149" s="340"/>
      <c r="G149" s="442"/>
      <c r="H149" s="370"/>
      <c r="I149" s="243" t="s">
        <v>481</v>
      </c>
      <c r="J149" s="238" t="s">
        <v>115</v>
      </c>
      <c r="K149" s="243" t="s">
        <v>166</v>
      </c>
      <c r="L149" s="238">
        <v>7708164044</v>
      </c>
      <c r="M149" s="237" t="s">
        <v>489</v>
      </c>
      <c r="N149" s="338"/>
      <c r="O149" s="452"/>
      <c r="P149" s="54"/>
      <c r="Q149" s="49" t="s">
        <v>999</v>
      </c>
    </row>
    <row r="150" spans="1:17" hidden="1" x14ac:dyDescent="0.25">
      <c r="A150" s="340"/>
      <c r="B150" s="452"/>
      <c r="C150" s="452"/>
      <c r="D150" s="339"/>
      <c r="E150" s="449"/>
      <c r="F150" s="340"/>
      <c r="G150" s="442"/>
      <c r="H150" s="370"/>
      <c r="I150" s="243" t="s">
        <v>482</v>
      </c>
      <c r="J150" s="238" t="s">
        <v>140</v>
      </c>
      <c r="K150" s="243" t="s">
        <v>142</v>
      </c>
      <c r="L150" s="238">
        <v>1301144342</v>
      </c>
      <c r="M150" s="284">
        <v>35070</v>
      </c>
      <c r="N150" s="338"/>
      <c r="O150" s="452"/>
      <c r="P150" s="54"/>
      <c r="Q150" s="49" t="s">
        <v>999</v>
      </c>
    </row>
    <row r="151" spans="1:17" hidden="1" x14ac:dyDescent="0.25">
      <c r="A151" s="340"/>
      <c r="B151" s="452"/>
      <c r="C151" s="452"/>
      <c r="D151" s="339"/>
      <c r="E151" s="449"/>
      <c r="F151" s="340"/>
      <c r="G151" s="442"/>
      <c r="H151" s="370"/>
      <c r="I151" s="243" t="s">
        <v>483</v>
      </c>
      <c r="J151" s="238" t="s">
        <v>165</v>
      </c>
      <c r="K151" s="243" t="s">
        <v>487</v>
      </c>
      <c r="L151" s="238">
        <v>1401134024</v>
      </c>
      <c r="M151" s="237" t="s">
        <v>490</v>
      </c>
      <c r="N151" s="338"/>
      <c r="O151" s="452"/>
      <c r="P151" s="54"/>
      <c r="Q151" s="49" t="s">
        <v>999</v>
      </c>
    </row>
    <row r="152" spans="1:17" hidden="1" x14ac:dyDescent="0.25">
      <c r="A152" s="340"/>
      <c r="B152" s="452"/>
      <c r="C152" s="452"/>
      <c r="D152" s="339"/>
      <c r="E152" s="449"/>
      <c r="F152" s="340"/>
      <c r="G152" s="442"/>
      <c r="H152" s="370"/>
      <c r="I152" s="243" t="s">
        <v>484</v>
      </c>
      <c r="J152" s="238" t="s">
        <v>89</v>
      </c>
      <c r="K152" s="243" t="s">
        <v>196</v>
      </c>
      <c r="L152" s="238">
        <v>1104120126</v>
      </c>
      <c r="M152" s="237" t="s">
        <v>491</v>
      </c>
      <c r="N152" s="338"/>
      <c r="O152" s="452"/>
      <c r="P152" s="54"/>
      <c r="Q152" s="49" t="s">
        <v>999</v>
      </c>
    </row>
    <row r="153" spans="1:17" hidden="1" x14ac:dyDescent="0.25">
      <c r="A153" s="340"/>
      <c r="B153" s="452"/>
      <c r="C153" s="452"/>
      <c r="D153" s="339"/>
      <c r="E153" s="449"/>
      <c r="F153" s="340"/>
      <c r="G153" s="442"/>
      <c r="H153" s="370"/>
      <c r="I153" s="243" t="s">
        <v>485</v>
      </c>
      <c r="J153" s="238" t="s">
        <v>165</v>
      </c>
      <c r="K153" s="243" t="s">
        <v>487</v>
      </c>
      <c r="L153" s="238">
        <v>1601160133</v>
      </c>
      <c r="M153" s="237" t="s">
        <v>492</v>
      </c>
      <c r="N153" s="338"/>
      <c r="O153" s="452"/>
      <c r="P153" s="54"/>
      <c r="Q153" s="49" t="s">
        <v>999</v>
      </c>
    </row>
    <row r="154" spans="1:17" hidden="1" x14ac:dyDescent="0.25">
      <c r="A154" s="340"/>
      <c r="B154" s="452"/>
      <c r="C154" s="452"/>
      <c r="D154" s="339"/>
      <c r="E154" s="449"/>
      <c r="F154" s="340"/>
      <c r="G154" s="442"/>
      <c r="H154" s="370"/>
      <c r="I154" s="243" t="s">
        <v>486</v>
      </c>
      <c r="J154" s="238" t="s">
        <v>89</v>
      </c>
      <c r="K154" s="243" t="s">
        <v>91</v>
      </c>
      <c r="L154" s="238">
        <v>1101130099</v>
      </c>
      <c r="M154" s="284">
        <v>34708</v>
      </c>
      <c r="N154" s="338"/>
      <c r="O154" s="452"/>
      <c r="P154" s="54"/>
      <c r="Q154" s="49" t="s">
        <v>999</v>
      </c>
    </row>
    <row r="155" spans="1:17" s="4" customFormat="1" hidden="1" x14ac:dyDescent="0.25">
      <c r="A155" s="340" t="s">
        <v>493</v>
      </c>
      <c r="B155" s="368" t="s">
        <v>494</v>
      </c>
      <c r="C155" s="452" t="s">
        <v>495</v>
      </c>
      <c r="D155" s="339" t="s">
        <v>21</v>
      </c>
      <c r="E155" s="449" t="s">
        <v>853</v>
      </c>
      <c r="F155" s="340" t="s">
        <v>69</v>
      </c>
      <c r="G155" s="369" t="s">
        <v>11</v>
      </c>
      <c r="H155" s="370" t="s">
        <v>61</v>
      </c>
      <c r="I155" s="237" t="s">
        <v>497</v>
      </c>
      <c r="J155" s="238" t="s">
        <v>56</v>
      </c>
      <c r="K155" s="237" t="s">
        <v>57</v>
      </c>
      <c r="L155" s="238">
        <v>1102134331</v>
      </c>
      <c r="M155" s="202" t="s">
        <v>500</v>
      </c>
      <c r="N155" s="340" t="s">
        <v>496</v>
      </c>
      <c r="O155" s="452" t="s">
        <v>891</v>
      </c>
      <c r="P155" s="368" t="s">
        <v>503</v>
      </c>
      <c r="Q155" s="48" t="s">
        <v>1001</v>
      </c>
    </row>
    <row r="156" spans="1:17" hidden="1" x14ac:dyDescent="0.25">
      <c r="A156" s="340"/>
      <c r="B156" s="368"/>
      <c r="C156" s="452"/>
      <c r="D156" s="339"/>
      <c r="E156" s="449"/>
      <c r="F156" s="340"/>
      <c r="G156" s="442"/>
      <c r="H156" s="370"/>
      <c r="I156" s="26" t="s">
        <v>498</v>
      </c>
      <c r="J156" s="238" t="s">
        <v>56</v>
      </c>
      <c r="K156" s="243" t="s">
        <v>57</v>
      </c>
      <c r="L156" s="251">
        <v>1102130246</v>
      </c>
      <c r="M156" s="27" t="s">
        <v>501</v>
      </c>
      <c r="N156" s="340"/>
      <c r="O156" s="452"/>
      <c r="P156" s="368"/>
      <c r="Q156" s="48" t="s">
        <v>1001</v>
      </c>
    </row>
    <row r="157" spans="1:17" hidden="1" x14ac:dyDescent="0.25">
      <c r="A157" s="340"/>
      <c r="B157" s="368"/>
      <c r="C157" s="452"/>
      <c r="D157" s="339"/>
      <c r="E157" s="449"/>
      <c r="F157" s="340"/>
      <c r="G157" s="442"/>
      <c r="H157" s="370"/>
      <c r="I157" s="26" t="s">
        <v>499</v>
      </c>
      <c r="J157" s="238" t="s">
        <v>56</v>
      </c>
      <c r="K157" s="243" t="s">
        <v>57</v>
      </c>
      <c r="L157" s="251">
        <v>1201154243</v>
      </c>
      <c r="M157" s="27" t="s">
        <v>502</v>
      </c>
      <c r="N157" s="340"/>
      <c r="O157" s="452"/>
      <c r="P157" s="368"/>
      <c r="Q157" s="48" t="s">
        <v>1001</v>
      </c>
    </row>
    <row r="158" spans="1:17" s="4" customFormat="1" ht="30" hidden="1" customHeight="1" x14ac:dyDescent="0.25">
      <c r="A158" s="338" t="s">
        <v>512</v>
      </c>
      <c r="B158" s="368" t="s">
        <v>504</v>
      </c>
      <c r="C158" s="452" t="s">
        <v>505</v>
      </c>
      <c r="D158" s="30" t="s">
        <v>21</v>
      </c>
      <c r="E158" s="449" t="s">
        <v>853</v>
      </c>
      <c r="F158" s="340" t="s">
        <v>506</v>
      </c>
      <c r="G158" s="63" t="s">
        <v>11</v>
      </c>
      <c r="H158" s="195" t="s">
        <v>51</v>
      </c>
      <c r="I158" s="237" t="s">
        <v>507</v>
      </c>
      <c r="J158" s="238" t="s">
        <v>89</v>
      </c>
      <c r="K158" s="237" t="s">
        <v>91</v>
      </c>
      <c r="L158" s="238">
        <v>1101154464</v>
      </c>
      <c r="M158" s="202" t="s">
        <v>509</v>
      </c>
      <c r="N158" s="341" t="s">
        <v>511</v>
      </c>
      <c r="O158" s="471" t="s">
        <v>884</v>
      </c>
      <c r="P158" s="48"/>
      <c r="Q158" s="48" t="s">
        <v>1014</v>
      </c>
    </row>
    <row r="159" spans="1:17" s="4" customFormat="1" ht="30" hidden="1" x14ac:dyDescent="0.25">
      <c r="A159" s="338"/>
      <c r="B159" s="368"/>
      <c r="C159" s="452"/>
      <c r="D159" s="30" t="s">
        <v>21</v>
      </c>
      <c r="E159" s="449"/>
      <c r="F159" s="340"/>
      <c r="G159" s="62" t="s">
        <v>11</v>
      </c>
      <c r="H159" s="195" t="s">
        <v>61</v>
      </c>
      <c r="I159" s="243" t="s">
        <v>508</v>
      </c>
      <c r="J159" s="238" t="s">
        <v>89</v>
      </c>
      <c r="K159" s="237" t="s">
        <v>91</v>
      </c>
      <c r="L159" s="238">
        <v>1101164228</v>
      </c>
      <c r="M159" s="202" t="s">
        <v>510</v>
      </c>
      <c r="N159" s="340"/>
      <c r="O159" s="452"/>
      <c r="P159" s="48" t="s">
        <v>513</v>
      </c>
      <c r="Q159" s="48" t="s">
        <v>1014</v>
      </c>
    </row>
    <row r="160" spans="1:17" s="4" customFormat="1" ht="30" hidden="1" customHeight="1" x14ac:dyDescent="0.25">
      <c r="A160" s="340" t="s">
        <v>514</v>
      </c>
      <c r="B160" s="368" t="s">
        <v>515</v>
      </c>
      <c r="C160" s="452" t="s">
        <v>516</v>
      </c>
      <c r="D160" s="339" t="s">
        <v>21</v>
      </c>
      <c r="E160" s="449" t="s">
        <v>853</v>
      </c>
      <c r="F160" s="338" t="s">
        <v>522</v>
      </c>
      <c r="G160" s="475" t="s">
        <v>11</v>
      </c>
      <c r="H160" s="370" t="s">
        <v>55</v>
      </c>
      <c r="I160" s="237" t="s">
        <v>139</v>
      </c>
      <c r="J160" s="238" t="s">
        <v>140</v>
      </c>
      <c r="K160" s="237" t="s">
        <v>142</v>
      </c>
      <c r="L160" s="238">
        <v>1103130298</v>
      </c>
      <c r="M160" s="202" t="s">
        <v>148</v>
      </c>
      <c r="N160" s="341" t="s">
        <v>521</v>
      </c>
      <c r="O160" s="471" t="s">
        <v>892</v>
      </c>
      <c r="P160" s="48"/>
      <c r="Q160" s="48" t="s">
        <v>1001</v>
      </c>
    </row>
    <row r="161" spans="1:17" hidden="1" x14ac:dyDescent="0.25">
      <c r="A161" s="340"/>
      <c r="B161" s="368"/>
      <c r="C161" s="452"/>
      <c r="D161" s="339"/>
      <c r="E161" s="449"/>
      <c r="F161" s="338"/>
      <c r="G161" s="475"/>
      <c r="H161" s="370"/>
      <c r="I161" s="26" t="s">
        <v>517</v>
      </c>
      <c r="J161" s="238" t="s">
        <v>89</v>
      </c>
      <c r="K161" s="26" t="s">
        <v>141</v>
      </c>
      <c r="L161" s="251">
        <v>1102154153</v>
      </c>
      <c r="M161" s="27" t="s">
        <v>519</v>
      </c>
      <c r="N161" s="416"/>
      <c r="O161" s="452"/>
      <c r="P161" s="54"/>
      <c r="Q161" s="48" t="s">
        <v>1001</v>
      </c>
    </row>
    <row r="162" spans="1:17" hidden="1" x14ac:dyDescent="0.25">
      <c r="A162" s="340"/>
      <c r="B162" s="368"/>
      <c r="C162" s="452"/>
      <c r="D162" s="339"/>
      <c r="E162" s="449"/>
      <c r="F162" s="338"/>
      <c r="G162" s="475"/>
      <c r="H162" s="370"/>
      <c r="I162" s="26" t="s">
        <v>518</v>
      </c>
      <c r="J162" s="238" t="s">
        <v>89</v>
      </c>
      <c r="K162" s="26" t="s">
        <v>196</v>
      </c>
      <c r="L162" s="251">
        <v>1103150053</v>
      </c>
      <c r="M162" s="27" t="s">
        <v>520</v>
      </c>
      <c r="N162" s="416"/>
      <c r="O162" s="452"/>
      <c r="P162" s="54"/>
      <c r="Q162" s="48" t="s">
        <v>1001</v>
      </c>
    </row>
    <row r="163" spans="1:17" s="79" customFormat="1" ht="30" hidden="1" customHeight="1" x14ac:dyDescent="0.25">
      <c r="A163" s="340" t="s">
        <v>523</v>
      </c>
      <c r="B163" s="452" t="s">
        <v>524</v>
      </c>
      <c r="C163" s="452" t="s">
        <v>525</v>
      </c>
      <c r="D163" s="339" t="s">
        <v>21</v>
      </c>
      <c r="E163" s="449" t="s">
        <v>853</v>
      </c>
      <c r="F163" s="340" t="s">
        <v>69</v>
      </c>
      <c r="G163" s="369" t="s">
        <v>11</v>
      </c>
      <c r="H163" s="370" t="s">
        <v>61</v>
      </c>
      <c r="I163" s="237" t="s">
        <v>497</v>
      </c>
      <c r="J163" s="238" t="s">
        <v>56</v>
      </c>
      <c r="K163" s="237" t="s">
        <v>57</v>
      </c>
      <c r="L163" s="238">
        <v>1102134331</v>
      </c>
      <c r="M163" s="237" t="s">
        <v>500</v>
      </c>
      <c r="N163" s="340" t="s">
        <v>526</v>
      </c>
      <c r="O163" s="452" t="s">
        <v>893</v>
      </c>
      <c r="P163" s="368" t="s">
        <v>531</v>
      </c>
      <c r="Q163" s="48" t="s">
        <v>1001</v>
      </c>
    </row>
    <row r="164" spans="1:17" hidden="1" x14ac:dyDescent="0.25">
      <c r="A164" s="340"/>
      <c r="B164" s="452"/>
      <c r="C164" s="452"/>
      <c r="D164" s="339"/>
      <c r="E164" s="449"/>
      <c r="F164" s="340"/>
      <c r="G164" s="442"/>
      <c r="H164" s="370"/>
      <c r="I164" s="26" t="s">
        <v>527</v>
      </c>
      <c r="J164" s="238" t="s">
        <v>56</v>
      </c>
      <c r="K164" s="26" t="s">
        <v>57</v>
      </c>
      <c r="L164" s="251">
        <v>1102130102</v>
      </c>
      <c r="M164" s="27" t="s">
        <v>529</v>
      </c>
      <c r="N164" s="340"/>
      <c r="O164" s="452"/>
      <c r="P164" s="368"/>
      <c r="Q164" s="48" t="s">
        <v>1001</v>
      </c>
    </row>
    <row r="165" spans="1:17" hidden="1" x14ac:dyDescent="0.25">
      <c r="A165" s="340"/>
      <c r="B165" s="452"/>
      <c r="C165" s="452"/>
      <c r="D165" s="339"/>
      <c r="E165" s="449"/>
      <c r="F165" s="340"/>
      <c r="G165" s="442"/>
      <c r="H165" s="370"/>
      <c r="I165" s="26" t="s">
        <v>528</v>
      </c>
      <c r="J165" s="238" t="s">
        <v>56</v>
      </c>
      <c r="K165" s="26" t="s">
        <v>57</v>
      </c>
      <c r="L165" s="251">
        <v>1102134359</v>
      </c>
      <c r="M165" s="27" t="s">
        <v>530</v>
      </c>
      <c r="N165" s="340"/>
      <c r="O165" s="452"/>
      <c r="P165" s="368"/>
      <c r="Q165" s="48" t="s">
        <v>1001</v>
      </c>
    </row>
    <row r="166" spans="1:17" hidden="1" x14ac:dyDescent="0.25">
      <c r="A166" s="376" t="s">
        <v>532</v>
      </c>
      <c r="B166" s="376" t="s">
        <v>533</v>
      </c>
      <c r="C166" s="379" t="s">
        <v>534</v>
      </c>
      <c r="D166" s="339" t="s">
        <v>21</v>
      </c>
      <c r="E166" s="449" t="s">
        <v>853</v>
      </c>
      <c r="F166" s="340" t="s">
        <v>535</v>
      </c>
      <c r="G166" s="442" t="s">
        <v>12</v>
      </c>
      <c r="H166" s="370" t="s">
        <v>55</v>
      </c>
      <c r="I166" s="26" t="s">
        <v>536</v>
      </c>
      <c r="J166" s="238" t="s">
        <v>165</v>
      </c>
      <c r="K166" s="26" t="s">
        <v>583</v>
      </c>
      <c r="L166" s="251">
        <v>1601164036</v>
      </c>
      <c r="M166" s="27" t="s">
        <v>558</v>
      </c>
      <c r="N166" s="341" t="s">
        <v>1606</v>
      </c>
      <c r="O166" s="452" t="s">
        <v>902</v>
      </c>
      <c r="P166" s="54"/>
      <c r="Q166" s="48" t="s">
        <v>1121</v>
      </c>
    </row>
    <row r="167" spans="1:17" hidden="1" x14ac:dyDescent="0.25">
      <c r="A167" s="377"/>
      <c r="B167" s="377"/>
      <c r="C167" s="380"/>
      <c r="D167" s="339"/>
      <c r="E167" s="449"/>
      <c r="F167" s="340"/>
      <c r="G167" s="442"/>
      <c r="H167" s="370"/>
      <c r="I167" s="26" t="s">
        <v>537</v>
      </c>
      <c r="J167" s="238" t="s">
        <v>165</v>
      </c>
      <c r="K167" s="26" t="s">
        <v>200</v>
      </c>
      <c r="L167" s="251">
        <v>1401110148</v>
      </c>
      <c r="M167" s="27" t="s">
        <v>559</v>
      </c>
      <c r="N167" s="340"/>
      <c r="O167" s="452"/>
      <c r="P167" s="54"/>
      <c r="Q167" s="48" t="s">
        <v>1121</v>
      </c>
    </row>
    <row r="168" spans="1:17" hidden="1" x14ac:dyDescent="0.25">
      <c r="A168" s="377"/>
      <c r="B168" s="377"/>
      <c r="C168" s="380"/>
      <c r="D168" s="339"/>
      <c r="E168" s="449"/>
      <c r="F168" s="340"/>
      <c r="G168" s="442"/>
      <c r="H168" s="370"/>
      <c r="I168" s="26" t="s">
        <v>538</v>
      </c>
      <c r="J168" s="238" t="s">
        <v>165</v>
      </c>
      <c r="K168" s="26" t="s">
        <v>584</v>
      </c>
      <c r="L168" s="251">
        <v>1605164102</v>
      </c>
      <c r="M168" s="285">
        <v>35896</v>
      </c>
      <c r="N168" s="340"/>
      <c r="O168" s="452"/>
      <c r="P168" s="54"/>
      <c r="Q168" s="48" t="s">
        <v>1121</v>
      </c>
    </row>
    <row r="169" spans="1:17" hidden="1" x14ac:dyDescent="0.25">
      <c r="A169" s="377"/>
      <c r="B169" s="377"/>
      <c r="C169" s="380"/>
      <c r="D169" s="339"/>
      <c r="E169" s="449"/>
      <c r="F169" s="340"/>
      <c r="G169" s="442"/>
      <c r="H169" s="370"/>
      <c r="I169" s="26" t="s">
        <v>539</v>
      </c>
      <c r="J169" s="238" t="s">
        <v>165</v>
      </c>
      <c r="K169" s="26" t="s">
        <v>583</v>
      </c>
      <c r="L169" s="251">
        <v>1601160304</v>
      </c>
      <c r="M169" s="285">
        <v>35682</v>
      </c>
      <c r="N169" s="340"/>
      <c r="O169" s="452"/>
      <c r="P169" s="54"/>
      <c r="Q169" s="48" t="s">
        <v>1121</v>
      </c>
    </row>
    <row r="170" spans="1:17" hidden="1" x14ac:dyDescent="0.25">
      <c r="A170" s="377"/>
      <c r="B170" s="377"/>
      <c r="C170" s="380"/>
      <c r="D170" s="339"/>
      <c r="E170" s="449"/>
      <c r="F170" s="340"/>
      <c r="G170" s="442"/>
      <c r="H170" s="370"/>
      <c r="I170" s="26" t="s">
        <v>540</v>
      </c>
      <c r="J170" s="238" t="s">
        <v>165</v>
      </c>
      <c r="K170" s="26" t="s">
        <v>583</v>
      </c>
      <c r="L170" s="251">
        <v>1601144263</v>
      </c>
      <c r="M170" s="27" t="s">
        <v>560</v>
      </c>
      <c r="N170" s="340"/>
      <c r="O170" s="452"/>
      <c r="P170" s="54"/>
      <c r="Q170" s="48" t="s">
        <v>1121</v>
      </c>
    </row>
    <row r="171" spans="1:17" hidden="1" x14ac:dyDescent="0.25">
      <c r="A171" s="377"/>
      <c r="B171" s="377"/>
      <c r="C171" s="380"/>
      <c r="D171" s="339"/>
      <c r="E171" s="449"/>
      <c r="F171" s="340"/>
      <c r="G171" s="442"/>
      <c r="H171" s="370"/>
      <c r="I171" s="26" t="s">
        <v>541</v>
      </c>
      <c r="J171" s="238" t="s">
        <v>165</v>
      </c>
      <c r="K171" s="26" t="s">
        <v>583</v>
      </c>
      <c r="L171" s="251">
        <v>1601164047</v>
      </c>
      <c r="M171" s="27" t="s">
        <v>561</v>
      </c>
      <c r="N171" s="340"/>
      <c r="O171" s="452"/>
      <c r="P171" s="54"/>
      <c r="Q171" s="48" t="s">
        <v>1121</v>
      </c>
    </row>
    <row r="172" spans="1:17" hidden="1" x14ac:dyDescent="0.25">
      <c r="A172" s="377"/>
      <c r="B172" s="377"/>
      <c r="C172" s="380"/>
      <c r="D172" s="339"/>
      <c r="E172" s="449"/>
      <c r="F172" s="340"/>
      <c r="G172" s="442"/>
      <c r="H172" s="370"/>
      <c r="I172" s="26" t="s">
        <v>542</v>
      </c>
      <c r="J172" s="238" t="s">
        <v>165</v>
      </c>
      <c r="K172" s="26" t="s">
        <v>583</v>
      </c>
      <c r="L172" s="251">
        <v>1601154232</v>
      </c>
      <c r="M172" s="27" t="s">
        <v>562</v>
      </c>
      <c r="N172" s="340"/>
      <c r="O172" s="452"/>
      <c r="P172" s="54"/>
      <c r="Q172" s="48" t="s">
        <v>1121</v>
      </c>
    </row>
    <row r="173" spans="1:17" hidden="1" x14ac:dyDescent="0.25">
      <c r="A173" s="377"/>
      <c r="B173" s="377"/>
      <c r="C173" s="380"/>
      <c r="D173" s="339"/>
      <c r="E173" s="449"/>
      <c r="F173" s="340"/>
      <c r="G173" s="442"/>
      <c r="H173" s="370"/>
      <c r="I173" s="26" t="s">
        <v>543</v>
      </c>
      <c r="J173" s="238" t="s">
        <v>47</v>
      </c>
      <c r="K173" s="26" t="s">
        <v>585</v>
      </c>
      <c r="L173" s="251">
        <v>1401160024</v>
      </c>
      <c r="M173" s="27" t="s">
        <v>563</v>
      </c>
      <c r="N173" s="340"/>
      <c r="O173" s="452"/>
      <c r="P173" s="54"/>
      <c r="Q173" s="48" t="s">
        <v>1121</v>
      </c>
    </row>
    <row r="174" spans="1:17" hidden="1" x14ac:dyDescent="0.25">
      <c r="A174" s="377"/>
      <c r="B174" s="377"/>
      <c r="C174" s="380"/>
      <c r="D174" s="339"/>
      <c r="E174" s="449"/>
      <c r="F174" s="340"/>
      <c r="G174" s="442"/>
      <c r="H174" s="370"/>
      <c r="I174" s="26" t="s">
        <v>544</v>
      </c>
      <c r="J174" s="238" t="s">
        <v>165</v>
      </c>
      <c r="K174" s="26" t="s">
        <v>583</v>
      </c>
      <c r="L174" s="251">
        <v>1601154258</v>
      </c>
      <c r="M174" s="27" t="s">
        <v>564</v>
      </c>
      <c r="N174" s="340"/>
      <c r="O174" s="452"/>
      <c r="P174" s="54"/>
      <c r="Q174" s="48" t="s">
        <v>1121</v>
      </c>
    </row>
    <row r="175" spans="1:17" hidden="1" x14ac:dyDescent="0.25">
      <c r="A175" s="377"/>
      <c r="B175" s="377"/>
      <c r="C175" s="380"/>
      <c r="D175" s="339"/>
      <c r="E175" s="449"/>
      <c r="F175" s="340"/>
      <c r="G175" s="442"/>
      <c r="H175" s="370"/>
      <c r="I175" s="26" t="s">
        <v>545</v>
      </c>
      <c r="J175" s="238" t="s">
        <v>77</v>
      </c>
      <c r="K175" s="26" t="s">
        <v>586</v>
      </c>
      <c r="L175" s="251">
        <v>150216444</v>
      </c>
      <c r="M175" s="27" t="s">
        <v>565</v>
      </c>
      <c r="N175" s="340"/>
      <c r="O175" s="452"/>
      <c r="P175" s="54"/>
      <c r="Q175" s="48" t="s">
        <v>1121</v>
      </c>
    </row>
    <row r="176" spans="1:17" hidden="1" x14ac:dyDescent="0.25">
      <c r="A176" s="377"/>
      <c r="B176" s="377"/>
      <c r="C176" s="380"/>
      <c r="D176" s="339"/>
      <c r="E176" s="449"/>
      <c r="F176" s="340"/>
      <c r="G176" s="442"/>
      <c r="H176" s="370"/>
      <c r="I176" s="26" t="s">
        <v>546</v>
      </c>
      <c r="J176" s="238" t="s">
        <v>165</v>
      </c>
      <c r="K176" s="26" t="s">
        <v>584</v>
      </c>
      <c r="L176" s="251">
        <v>1605160139</v>
      </c>
      <c r="M176" s="27" t="s">
        <v>566</v>
      </c>
      <c r="N176" s="340"/>
      <c r="O176" s="452"/>
      <c r="P176" s="54"/>
      <c r="Q176" s="48" t="s">
        <v>1121</v>
      </c>
    </row>
    <row r="177" spans="1:17" hidden="1" x14ac:dyDescent="0.25">
      <c r="A177" s="377"/>
      <c r="B177" s="377"/>
      <c r="C177" s="380"/>
      <c r="D177" s="339"/>
      <c r="E177" s="449"/>
      <c r="F177" s="340"/>
      <c r="G177" s="442"/>
      <c r="H177" s="370"/>
      <c r="I177" s="26" t="s">
        <v>547</v>
      </c>
      <c r="J177" s="238" t="s">
        <v>165</v>
      </c>
      <c r="K177" s="26" t="s">
        <v>583</v>
      </c>
      <c r="L177" s="251">
        <v>1601160170</v>
      </c>
      <c r="M177" s="27" t="s">
        <v>565</v>
      </c>
      <c r="N177" s="340"/>
      <c r="O177" s="452"/>
      <c r="P177" s="54"/>
      <c r="Q177" s="48" t="s">
        <v>1121</v>
      </c>
    </row>
    <row r="178" spans="1:17" hidden="1" x14ac:dyDescent="0.25">
      <c r="A178" s="377"/>
      <c r="B178" s="377"/>
      <c r="C178" s="380"/>
      <c r="D178" s="339"/>
      <c r="E178" s="449"/>
      <c r="F178" s="340"/>
      <c r="G178" s="442"/>
      <c r="H178" s="370"/>
      <c r="I178" s="26" t="s">
        <v>548</v>
      </c>
      <c r="J178" s="238" t="s">
        <v>77</v>
      </c>
      <c r="K178" s="26" t="s">
        <v>586</v>
      </c>
      <c r="L178" s="251">
        <v>1502164042</v>
      </c>
      <c r="M178" s="285">
        <v>36130</v>
      </c>
      <c r="N178" s="340"/>
      <c r="O178" s="452"/>
      <c r="P178" s="54"/>
      <c r="Q178" s="48" t="s">
        <v>1121</v>
      </c>
    </row>
    <row r="179" spans="1:17" hidden="1" x14ac:dyDescent="0.25">
      <c r="A179" s="377"/>
      <c r="B179" s="377"/>
      <c r="C179" s="380"/>
      <c r="D179" s="339"/>
      <c r="E179" s="449"/>
      <c r="F179" s="340"/>
      <c r="G179" s="442"/>
      <c r="H179" s="370"/>
      <c r="I179" s="26" t="s">
        <v>549</v>
      </c>
      <c r="J179" s="238" t="s">
        <v>165</v>
      </c>
      <c r="K179" s="26" t="s">
        <v>587</v>
      </c>
      <c r="L179" s="251">
        <v>1601150014</v>
      </c>
      <c r="M179" s="27" t="s">
        <v>567</v>
      </c>
      <c r="N179" s="340"/>
      <c r="O179" s="452"/>
      <c r="P179" s="54"/>
      <c r="Q179" s="48" t="s">
        <v>1121</v>
      </c>
    </row>
    <row r="180" spans="1:17" hidden="1" x14ac:dyDescent="0.25">
      <c r="A180" s="377"/>
      <c r="B180" s="377"/>
      <c r="C180" s="380"/>
      <c r="D180" s="339"/>
      <c r="E180" s="449"/>
      <c r="F180" s="340"/>
      <c r="G180" s="442"/>
      <c r="H180" s="370"/>
      <c r="I180" s="26" t="s">
        <v>550</v>
      </c>
      <c r="J180" s="238" t="s">
        <v>165</v>
      </c>
      <c r="K180" s="26" t="s">
        <v>583</v>
      </c>
      <c r="L180" s="251">
        <v>1601150114</v>
      </c>
      <c r="M180" s="27" t="s">
        <v>568</v>
      </c>
      <c r="N180" s="340"/>
      <c r="O180" s="452"/>
      <c r="P180" s="54"/>
      <c r="Q180" s="48" t="s">
        <v>1121</v>
      </c>
    </row>
    <row r="181" spans="1:17" s="4" customFormat="1" ht="30" hidden="1" x14ac:dyDescent="0.25">
      <c r="A181" s="377"/>
      <c r="B181" s="377"/>
      <c r="C181" s="380"/>
      <c r="D181" s="339"/>
      <c r="E181" s="449"/>
      <c r="F181" s="340"/>
      <c r="G181" s="442"/>
      <c r="H181" s="370"/>
      <c r="I181" s="243" t="s">
        <v>551</v>
      </c>
      <c r="J181" s="238" t="s">
        <v>165</v>
      </c>
      <c r="K181" s="237" t="s">
        <v>200</v>
      </c>
      <c r="L181" s="238">
        <v>1601144016</v>
      </c>
      <c r="M181" s="202" t="s">
        <v>569</v>
      </c>
      <c r="N181" s="340"/>
      <c r="O181" s="452"/>
      <c r="P181" s="48"/>
      <c r="Q181" s="48" t="s">
        <v>1121</v>
      </c>
    </row>
    <row r="182" spans="1:17" s="4" customFormat="1" ht="15" hidden="1" customHeight="1" x14ac:dyDescent="0.25">
      <c r="A182" s="377"/>
      <c r="B182" s="377"/>
      <c r="C182" s="380"/>
      <c r="D182" s="339" t="s">
        <v>21</v>
      </c>
      <c r="E182" s="449" t="s">
        <v>853</v>
      </c>
      <c r="F182" s="338" t="s">
        <v>557</v>
      </c>
      <c r="G182" s="442" t="s">
        <v>12</v>
      </c>
      <c r="H182" s="370" t="s">
        <v>129</v>
      </c>
      <c r="I182" s="237" t="s">
        <v>552</v>
      </c>
      <c r="J182" s="238" t="s">
        <v>165</v>
      </c>
      <c r="K182" s="237" t="s">
        <v>200</v>
      </c>
      <c r="L182" s="238">
        <v>1601144350</v>
      </c>
      <c r="M182" s="202" t="s">
        <v>570</v>
      </c>
      <c r="N182" s="340"/>
      <c r="O182" s="452"/>
      <c r="P182" s="48"/>
      <c r="Q182" s="48" t="s">
        <v>1121</v>
      </c>
    </row>
    <row r="183" spans="1:17" hidden="1" x14ac:dyDescent="0.25">
      <c r="A183" s="377"/>
      <c r="B183" s="377"/>
      <c r="C183" s="380"/>
      <c r="D183" s="339"/>
      <c r="E183" s="449"/>
      <c r="F183" s="338"/>
      <c r="G183" s="442"/>
      <c r="H183" s="370"/>
      <c r="I183" s="26" t="s">
        <v>553</v>
      </c>
      <c r="J183" s="238" t="s">
        <v>165</v>
      </c>
      <c r="K183" s="237" t="s">
        <v>200</v>
      </c>
      <c r="L183" s="251">
        <v>1601144367</v>
      </c>
      <c r="M183" s="27" t="s">
        <v>571</v>
      </c>
      <c r="N183" s="340"/>
      <c r="O183" s="452"/>
      <c r="P183" s="54"/>
      <c r="Q183" s="48" t="s">
        <v>1121</v>
      </c>
    </row>
    <row r="184" spans="1:17" hidden="1" x14ac:dyDescent="0.25">
      <c r="A184" s="377"/>
      <c r="B184" s="377"/>
      <c r="C184" s="380"/>
      <c r="D184" s="339"/>
      <c r="E184" s="449"/>
      <c r="F184" s="338"/>
      <c r="G184" s="442"/>
      <c r="H184" s="370"/>
      <c r="I184" s="26" t="s">
        <v>554</v>
      </c>
      <c r="J184" s="238" t="s">
        <v>165</v>
      </c>
      <c r="K184" s="237" t="s">
        <v>200</v>
      </c>
      <c r="L184" s="251">
        <v>1601144320</v>
      </c>
      <c r="M184" s="27" t="s">
        <v>572</v>
      </c>
      <c r="N184" s="340"/>
      <c r="O184" s="452"/>
      <c r="P184" s="54"/>
      <c r="Q184" s="48" t="s">
        <v>1121</v>
      </c>
    </row>
    <row r="185" spans="1:17" hidden="1" x14ac:dyDescent="0.25">
      <c r="A185" s="377"/>
      <c r="B185" s="377"/>
      <c r="C185" s="380"/>
      <c r="D185" s="339"/>
      <c r="E185" s="449"/>
      <c r="F185" s="338"/>
      <c r="G185" s="442"/>
      <c r="H185" s="370"/>
      <c r="I185" s="26" t="s">
        <v>555</v>
      </c>
      <c r="J185" s="238" t="s">
        <v>165</v>
      </c>
      <c r="K185" s="237" t="s">
        <v>200</v>
      </c>
      <c r="L185" s="251">
        <v>1601140053</v>
      </c>
      <c r="M185" s="27" t="s">
        <v>573</v>
      </c>
      <c r="N185" s="340"/>
      <c r="O185" s="452"/>
      <c r="P185" s="54"/>
      <c r="Q185" s="48" t="s">
        <v>1121</v>
      </c>
    </row>
    <row r="186" spans="1:17" hidden="1" x14ac:dyDescent="0.25">
      <c r="A186" s="377"/>
      <c r="B186" s="377"/>
      <c r="C186" s="380"/>
      <c r="D186" s="339"/>
      <c r="E186" s="449"/>
      <c r="F186" s="338"/>
      <c r="G186" s="442"/>
      <c r="H186" s="370"/>
      <c r="I186" s="26" t="s">
        <v>556</v>
      </c>
      <c r="J186" s="238" t="s">
        <v>165</v>
      </c>
      <c r="K186" s="237" t="s">
        <v>200</v>
      </c>
      <c r="L186" s="251">
        <v>1601144013</v>
      </c>
      <c r="M186" s="27" t="s">
        <v>574</v>
      </c>
      <c r="N186" s="340"/>
      <c r="O186" s="452"/>
      <c r="P186" s="54"/>
      <c r="Q186" s="48" t="s">
        <v>1121</v>
      </c>
    </row>
    <row r="187" spans="1:17" hidden="1" x14ac:dyDescent="0.25">
      <c r="A187" s="377"/>
      <c r="B187" s="377"/>
      <c r="C187" s="380"/>
      <c r="D187" s="382" t="s">
        <v>21</v>
      </c>
      <c r="E187" s="376" t="s">
        <v>853</v>
      </c>
      <c r="F187" s="379" t="s">
        <v>2968</v>
      </c>
      <c r="G187" s="385" t="s">
        <v>11</v>
      </c>
      <c r="H187" s="404" t="s">
        <v>51</v>
      </c>
      <c r="I187" s="26"/>
      <c r="J187" s="238"/>
      <c r="K187" s="237"/>
      <c r="L187" s="251"/>
      <c r="M187" s="27"/>
      <c r="N187" s="321"/>
      <c r="O187" s="159"/>
      <c r="P187" s="161"/>
      <c r="Q187" s="160"/>
    </row>
    <row r="188" spans="1:17" hidden="1" x14ac:dyDescent="0.25">
      <c r="A188" s="377"/>
      <c r="B188" s="377"/>
      <c r="C188" s="380"/>
      <c r="D188" s="383"/>
      <c r="E188" s="377"/>
      <c r="F188" s="380"/>
      <c r="G188" s="386"/>
      <c r="H188" s="405"/>
      <c r="I188" s="26"/>
      <c r="J188" s="238"/>
      <c r="K188" s="237"/>
      <c r="L188" s="251"/>
      <c r="M188" s="27"/>
      <c r="N188" s="321"/>
      <c r="O188" s="159"/>
      <c r="P188" s="161"/>
      <c r="Q188" s="160"/>
    </row>
    <row r="189" spans="1:17" hidden="1" x14ac:dyDescent="0.25">
      <c r="A189" s="378"/>
      <c r="B189" s="378"/>
      <c r="C189" s="381"/>
      <c r="D189" s="384"/>
      <c r="E189" s="378"/>
      <c r="F189" s="381"/>
      <c r="G189" s="387"/>
      <c r="H189" s="406"/>
      <c r="I189" s="26"/>
      <c r="J189" s="238"/>
      <c r="K189" s="237"/>
      <c r="L189" s="251"/>
      <c r="M189" s="27"/>
      <c r="N189" s="321"/>
      <c r="O189" s="159"/>
      <c r="P189" s="161"/>
      <c r="Q189" s="160"/>
    </row>
    <row r="190" spans="1:17" s="4" customFormat="1" ht="30" hidden="1" customHeight="1" x14ac:dyDescent="0.25">
      <c r="A190" s="340" t="s">
        <v>575</v>
      </c>
      <c r="B190" s="452" t="s">
        <v>576</v>
      </c>
      <c r="C190" s="368" t="s">
        <v>577</v>
      </c>
      <c r="D190" s="339" t="s">
        <v>21</v>
      </c>
      <c r="E190" s="449" t="s">
        <v>853</v>
      </c>
      <c r="F190" s="340"/>
      <c r="G190" s="442" t="s">
        <v>20</v>
      </c>
      <c r="H190" s="370" t="s">
        <v>61</v>
      </c>
      <c r="I190" s="237" t="s">
        <v>579</v>
      </c>
      <c r="J190" s="238" t="s">
        <v>56</v>
      </c>
      <c r="K190" s="237" t="s">
        <v>57</v>
      </c>
      <c r="L190" s="238">
        <v>1102130042</v>
      </c>
      <c r="M190" s="202" t="s">
        <v>588</v>
      </c>
      <c r="N190" s="340" t="s">
        <v>578</v>
      </c>
      <c r="O190" s="452" t="s">
        <v>894</v>
      </c>
      <c r="P190" s="48"/>
      <c r="Q190" s="48" t="s">
        <v>1001</v>
      </c>
    </row>
    <row r="191" spans="1:17" hidden="1" x14ac:dyDescent="0.25">
      <c r="A191" s="340"/>
      <c r="B191" s="452"/>
      <c r="C191" s="452"/>
      <c r="D191" s="339"/>
      <c r="E191" s="449"/>
      <c r="F191" s="340"/>
      <c r="G191" s="442"/>
      <c r="H191" s="370"/>
      <c r="I191" s="26" t="s">
        <v>580</v>
      </c>
      <c r="J191" s="238" t="s">
        <v>56</v>
      </c>
      <c r="K191" s="26" t="s">
        <v>57</v>
      </c>
      <c r="L191" s="251">
        <v>1102130030</v>
      </c>
      <c r="M191" s="27" t="s">
        <v>589</v>
      </c>
      <c r="N191" s="340"/>
      <c r="O191" s="452"/>
      <c r="P191" s="54"/>
      <c r="Q191" s="48" t="s">
        <v>1001</v>
      </c>
    </row>
    <row r="192" spans="1:17" hidden="1" x14ac:dyDescent="0.25">
      <c r="A192" s="340"/>
      <c r="B192" s="452"/>
      <c r="C192" s="452"/>
      <c r="D192" s="339"/>
      <c r="E192" s="449"/>
      <c r="F192" s="340"/>
      <c r="G192" s="442"/>
      <c r="H192" s="370"/>
      <c r="I192" s="26" t="s">
        <v>582</v>
      </c>
      <c r="J192" s="238" t="s">
        <v>56</v>
      </c>
      <c r="K192" s="26" t="s">
        <v>57</v>
      </c>
      <c r="L192" s="251">
        <v>1102130202</v>
      </c>
      <c r="M192" s="27" t="s">
        <v>590</v>
      </c>
      <c r="N192" s="340"/>
      <c r="O192" s="452"/>
      <c r="P192" s="54"/>
      <c r="Q192" s="48" t="s">
        <v>1001</v>
      </c>
    </row>
    <row r="193" spans="1:17" hidden="1" x14ac:dyDescent="0.25">
      <c r="A193" s="340"/>
      <c r="B193" s="452"/>
      <c r="C193" s="452"/>
      <c r="D193" s="339"/>
      <c r="E193" s="449"/>
      <c r="F193" s="340"/>
      <c r="G193" s="442"/>
      <c r="H193" s="370"/>
      <c r="I193" s="26" t="s">
        <v>581</v>
      </c>
      <c r="J193" s="238" t="s">
        <v>56</v>
      </c>
      <c r="K193" s="26" t="s">
        <v>57</v>
      </c>
      <c r="L193" s="251">
        <v>1201144299</v>
      </c>
      <c r="M193" s="27" t="s">
        <v>591</v>
      </c>
      <c r="N193" s="340"/>
      <c r="O193" s="452"/>
      <c r="P193" s="54"/>
      <c r="Q193" s="48" t="s">
        <v>1001</v>
      </c>
    </row>
    <row r="194" spans="1:17" s="4" customFormat="1" hidden="1" x14ac:dyDescent="0.25">
      <c r="A194" s="340" t="s">
        <v>592</v>
      </c>
      <c r="B194" s="452" t="s">
        <v>593</v>
      </c>
      <c r="C194" s="452" t="s">
        <v>594</v>
      </c>
      <c r="D194" s="339" t="s">
        <v>21</v>
      </c>
      <c r="E194" s="449" t="s">
        <v>853</v>
      </c>
      <c r="F194" s="338" t="s">
        <v>598</v>
      </c>
      <c r="G194" s="442" t="s">
        <v>11</v>
      </c>
      <c r="H194" s="370" t="s">
        <v>129</v>
      </c>
      <c r="I194" s="237" t="s">
        <v>497</v>
      </c>
      <c r="J194" s="238" t="s">
        <v>56</v>
      </c>
      <c r="K194" s="237" t="s">
        <v>57</v>
      </c>
      <c r="L194" s="238">
        <v>1102134331</v>
      </c>
      <c r="M194" s="202" t="s">
        <v>500</v>
      </c>
      <c r="N194" s="338" t="s">
        <v>600</v>
      </c>
      <c r="O194" s="471" t="s">
        <v>895</v>
      </c>
      <c r="P194" s="452" t="s">
        <v>597</v>
      </c>
      <c r="Q194" s="48" t="s">
        <v>1001</v>
      </c>
    </row>
    <row r="195" spans="1:17" ht="15" hidden="1" customHeight="1" x14ac:dyDescent="0.25">
      <c r="A195" s="340"/>
      <c r="B195" s="452"/>
      <c r="C195" s="452"/>
      <c r="D195" s="339"/>
      <c r="E195" s="449"/>
      <c r="F195" s="338"/>
      <c r="G195" s="442"/>
      <c r="H195" s="370"/>
      <c r="I195" s="26" t="s">
        <v>595</v>
      </c>
      <c r="J195" s="238" t="s">
        <v>56</v>
      </c>
      <c r="K195" s="26" t="s">
        <v>57</v>
      </c>
      <c r="L195" s="251">
        <v>1201160195</v>
      </c>
      <c r="M195" s="27" t="s">
        <v>596</v>
      </c>
      <c r="N195" s="338"/>
      <c r="O195" s="452"/>
      <c r="P195" s="452"/>
      <c r="Q195" s="48" t="s">
        <v>1001</v>
      </c>
    </row>
    <row r="196" spans="1:17" s="4" customFormat="1" hidden="1" x14ac:dyDescent="0.25">
      <c r="A196" s="340"/>
      <c r="B196" s="452"/>
      <c r="C196" s="452"/>
      <c r="D196" s="339" t="s">
        <v>21</v>
      </c>
      <c r="E196" s="449" t="s">
        <v>853</v>
      </c>
      <c r="F196" s="338" t="s">
        <v>599</v>
      </c>
      <c r="G196" s="442" t="s">
        <v>11</v>
      </c>
      <c r="H196" s="458" t="s">
        <v>865</v>
      </c>
      <c r="I196" s="237" t="s">
        <v>497</v>
      </c>
      <c r="J196" s="238" t="s">
        <v>56</v>
      </c>
      <c r="K196" s="237" t="s">
        <v>57</v>
      </c>
      <c r="L196" s="238">
        <v>1102134331</v>
      </c>
      <c r="M196" s="202" t="s">
        <v>500</v>
      </c>
      <c r="N196" s="338" t="s">
        <v>600</v>
      </c>
      <c r="O196" s="452"/>
      <c r="P196" s="452"/>
      <c r="Q196" s="48" t="s">
        <v>1001</v>
      </c>
    </row>
    <row r="197" spans="1:17" hidden="1" x14ac:dyDescent="0.25">
      <c r="A197" s="340"/>
      <c r="B197" s="452"/>
      <c r="C197" s="452"/>
      <c r="D197" s="339"/>
      <c r="E197" s="449"/>
      <c r="F197" s="338"/>
      <c r="G197" s="442"/>
      <c r="H197" s="458"/>
      <c r="I197" s="26" t="s">
        <v>595</v>
      </c>
      <c r="J197" s="238" t="s">
        <v>56</v>
      </c>
      <c r="K197" s="26" t="s">
        <v>57</v>
      </c>
      <c r="L197" s="251">
        <v>1201160195</v>
      </c>
      <c r="M197" s="27" t="s">
        <v>596</v>
      </c>
      <c r="N197" s="338"/>
      <c r="O197" s="452"/>
      <c r="P197" s="452"/>
      <c r="Q197" s="48" t="s">
        <v>1001</v>
      </c>
    </row>
    <row r="198" spans="1:17" hidden="1" x14ac:dyDescent="0.25">
      <c r="A198" s="340" t="s">
        <v>601</v>
      </c>
      <c r="B198" s="368" t="s">
        <v>602</v>
      </c>
      <c r="C198" s="368" t="s">
        <v>603</v>
      </c>
      <c r="D198" s="339" t="s">
        <v>21</v>
      </c>
      <c r="E198" s="449" t="s">
        <v>853</v>
      </c>
      <c r="F198" s="340"/>
      <c r="G198" s="442" t="s">
        <v>12</v>
      </c>
      <c r="H198" s="370" t="s">
        <v>61</v>
      </c>
      <c r="I198" s="26" t="s">
        <v>605</v>
      </c>
      <c r="J198" s="238" t="s">
        <v>89</v>
      </c>
      <c r="K198" s="26" t="s">
        <v>141</v>
      </c>
      <c r="L198" s="251">
        <v>1102144041</v>
      </c>
      <c r="M198" s="26" t="s">
        <v>612</v>
      </c>
      <c r="N198" s="340" t="s">
        <v>604</v>
      </c>
      <c r="O198" s="452" t="s">
        <v>896</v>
      </c>
      <c r="P198" s="54"/>
      <c r="Q198" s="49" t="s">
        <v>999</v>
      </c>
    </row>
    <row r="199" spans="1:17" hidden="1" x14ac:dyDescent="0.25">
      <c r="A199" s="340"/>
      <c r="B199" s="368"/>
      <c r="C199" s="452"/>
      <c r="D199" s="339"/>
      <c r="E199" s="449"/>
      <c r="F199" s="340"/>
      <c r="G199" s="442"/>
      <c r="H199" s="370"/>
      <c r="I199" s="26" t="s">
        <v>606</v>
      </c>
      <c r="J199" s="238" t="s">
        <v>56</v>
      </c>
      <c r="K199" s="26" t="s">
        <v>201</v>
      </c>
      <c r="L199" s="251">
        <v>1202160262</v>
      </c>
      <c r="M199" s="285">
        <v>36374</v>
      </c>
      <c r="N199" s="340"/>
      <c r="O199" s="452"/>
      <c r="P199" s="54"/>
      <c r="Q199" s="49" t="s">
        <v>999</v>
      </c>
    </row>
    <row r="200" spans="1:17" ht="15" hidden="1" customHeight="1" x14ac:dyDescent="0.25">
      <c r="A200" s="340"/>
      <c r="B200" s="368"/>
      <c r="C200" s="452"/>
      <c r="D200" s="339"/>
      <c r="E200" s="449"/>
      <c r="F200" s="340"/>
      <c r="G200" s="442"/>
      <c r="H200" s="370"/>
      <c r="I200" s="26" t="s">
        <v>607</v>
      </c>
      <c r="J200" s="238" t="s">
        <v>165</v>
      </c>
      <c r="K200" s="26" t="s">
        <v>487</v>
      </c>
      <c r="L200" s="251">
        <v>1601160331</v>
      </c>
      <c r="M200" s="26" t="s">
        <v>613</v>
      </c>
      <c r="N200" s="340"/>
      <c r="O200" s="452"/>
      <c r="P200" s="466"/>
      <c r="Q200" s="49" t="s">
        <v>999</v>
      </c>
    </row>
    <row r="201" spans="1:17" hidden="1" x14ac:dyDescent="0.25">
      <c r="A201" s="340"/>
      <c r="B201" s="368"/>
      <c r="C201" s="452"/>
      <c r="D201" s="339"/>
      <c r="E201" s="449"/>
      <c r="F201" s="340"/>
      <c r="G201" s="442"/>
      <c r="H201" s="370"/>
      <c r="I201" s="26" t="s">
        <v>608</v>
      </c>
      <c r="J201" s="238" t="s">
        <v>165</v>
      </c>
      <c r="K201" s="26" t="s">
        <v>610</v>
      </c>
      <c r="L201" s="251">
        <v>1604164054</v>
      </c>
      <c r="M201" s="285">
        <v>35920</v>
      </c>
      <c r="N201" s="340"/>
      <c r="O201" s="452"/>
      <c r="P201" s="466"/>
      <c r="Q201" s="49" t="s">
        <v>999</v>
      </c>
    </row>
    <row r="202" spans="1:17" hidden="1" x14ac:dyDescent="0.25">
      <c r="A202" s="340"/>
      <c r="B202" s="368"/>
      <c r="C202" s="452"/>
      <c r="D202" s="339"/>
      <c r="E202" s="449"/>
      <c r="F202" s="340"/>
      <c r="G202" s="442"/>
      <c r="H202" s="370"/>
      <c r="I202" s="26" t="s">
        <v>609</v>
      </c>
      <c r="J202" s="238" t="s">
        <v>165</v>
      </c>
      <c r="K202" s="26" t="s">
        <v>611</v>
      </c>
      <c r="L202" s="251">
        <v>1604160028</v>
      </c>
      <c r="M202" s="26" t="s">
        <v>614</v>
      </c>
      <c r="N202" s="340"/>
      <c r="O202" s="452"/>
      <c r="P202" s="466"/>
      <c r="Q202" s="49" t="s">
        <v>999</v>
      </c>
    </row>
    <row r="203" spans="1:17" s="4" customFormat="1" hidden="1" x14ac:dyDescent="0.25">
      <c r="A203" s="340" t="s">
        <v>615</v>
      </c>
      <c r="B203" s="368" t="s">
        <v>616</v>
      </c>
      <c r="C203" s="452" t="s">
        <v>617</v>
      </c>
      <c r="D203" s="339" t="s">
        <v>21</v>
      </c>
      <c r="E203" s="449" t="s">
        <v>853</v>
      </c>
      <c r="F203" s="338" t="s">
        <v>618</v>
      </c>
      <c r="G203" s="369" t="s">
        <v>11</v>
      </c>
      <c r="H203" s="370" t="s">
        <v>61</v>
      </c>
      <c r="I203" s="237" t="s">
        <v>619</v>
      </c>
      <c r="J203" s="238" t="s">
        <v>115</v>
      </c>
      <c r="K203" s="237" t="s">
        <v>170</v>
      </c>
      <c r="L203" s="238">
        <v>6401134062</v>
      </c>
      <c r="M203" s="202" t="s">
        <v>630</v>
      </c>
      <c r="N203" s="340" t="s">
        <v>640</v>
      </c>
      <c r="O203" s="452" t="s">
        <v>897</v>
      </c>
      <c r="P203" s="48"/>
      <c r="Q203" s="48" t="s">
        <v>1000</v>
      </c>
    </row>
    <row r="204" spans="1:17" hidden="1" x14ac:dyDescent="0.25">
      <c r="A204" s="340"/>
      <c r="B204" s="368"/>
      <c r="C204" s="452"/>
      <c r="D204" s="339"/>
      <c r="E204" s="449"/>
      <c r="F204" s="338"/>
      <c r="G204" s="442"/>
      <c r="H204" s="370"/>
      <c r="I204" s="26" t="s">
        <v>620</v>
      </c>
      <c r="J204" s="238" t="s">
        <v>140</v>
      </c>
      <c r="K204" s="26" t="s">
        <v>142</v>
      </c>
      <c r="L204" s="251">
        <v>1103120231</v>
      </c>
      <c r="M204" s="27" t="s">
        <v>631</v>
      </c>
      <c r="N204" s="340"/>
      <c r="O204" s="452"/>
      <c r="P204" s="54"/>
      <c r="Q204" s="48" t="s">
        <v>1000</v>
      </c>
    </row>
    <row r="205" spans="1:17" hidden="1" x14ac:dyDescent="0.25">
      <c r="A205" s="340"/>
      <c r="B205" s="368"/>
      <c r="C205" s="452"/>
      <c r="D205" s="339"/>
      <c r="E205" s="449"/>
      <c r="F205" s="338"/>
      <c r="G205" s="442"/>
      <c r="H205" s="370"/>
      <c r="I205" s="26" t="s">
        <v>621</v>
      </c>
      <c r="J205" s="238" t="s">
        <v>89</v>
      </c>
      <c r="K205" s="26" t="s">
        <v>196</v>
      </c>
      <c r="L205" s="251">
        <v>1103144154</v>
      </c>
      <c r="M205" s="27" t="s">
        <v>632</v>
      </c>
      <c r="N205" s="340"/>
      <c r="O205" s="452"/>
      <c r="P205" s="54"/>
      <c r="Q205" s="48" t="s">
        <v>1000</v>
      </c>
    </row>
    <row r="206" spans="1:17" hidden="1" x14ac:dyDescent="0.25">
      <c r="A206" s="340"/>
      <c r="B206" s="368"/>
      <c r="C206" s="452"/>
      <c r="D206" s="339"/>
      <c r="E206" s="449"/>
      <c r="F206" s="338"/>
      <c r="G206" s="442"/>
      <c r="H206" s="370"/>
      <c r="I206" s="26" t="s">
        <v>622</v>
      </c>
      <c r="J206" s="238" t="s">
        <v>140</v>
      </c>
      <c r="K206" s="26" t="s">
        <v>142</v>
      </c>
      <c r="L206" s="251">
        <v>1103120044</v>
      </c>
      <c r="M206" s="27" t="s">
        <v>633</v>
      </c>
      <c r="N206" s="340"/>
      <c r="O206" s="452"/>
      <c r="P206" s="54"/>
      <c r="Q206" s="48" t="s">
        <v>1000</v>
      </c>
    </row>
    <row r="207" spans="1:17" hidden="1" x14ac:dyDescent="0.25">
      <c r="A207" s="340"/>
      <c r="B207" s="368"/>
      <c r="C207" s="452"/>
      <c r="D207" s="339"/>
      <c r="E207" s="449"/>
      <c r="F207" s="338"/>
      <c r="G207" s="442"/>
      <c r="H207" s="370"/>
      <c r="I207" s="26" t="s">
        <v>623</v>
      </c>
      <c r="J207" s="238" t="s">
        <v>165</v>
      </c>
      <c r="K207" s="26" t="s">
        <v>351</v>
      </c>
      <c r="L207" s="251">
        <v>1401132122</v>
      </c>
      <c r="M207" s="27" t="s">
        <v>634</v>
      </c>
      <c r="N207" s="340"/>
      <c r="O207" s="452"/>
      <c r="P207" s="54"/>
      <c r="Q207" s="48" t="s">
        <v>1000</v>
      </c>
    </row>
    <row r="208" spans="1:17" hidden="1" x14ac:dyDescent="0.25">
      <c r="A208" s="340"/>
      <c r="B208" s="368"/>
      <c r="C208" s="452"/>
      <c r="D208" s="339"/>
      <c r="E208" s="449"/>
      <c r="F208" s="338"/>
      <c r="G208" s="442"/>
      <c r="H208" s="370"/>
      <c r="I208" s="26" t="s">
        <v>624</v>
      </c>
      <c r="J208" s="238" t="s">
        <v>115</v>
      </c>
      <c r="K208" s="26" t="s">
        <v>170</v>
      </c>
      <c r="L208" s="251">
        <v>1401134007</v>
      </c>
      <c r="M208" s="27" t="s">
        <v>635</v>
      </c>
      <c r="N208" s="340"/>
      <c r="O208" s="452"/>
      <c r="P208" s="54"/>
      <c r="Q208" s="48" t="s">
        <v>1000</v>
      </c>
    </row>
    <row r="209" spans="1:17" hidden="1" x14ac:dyDescent="0.25">
      <c r="A209" s="340"/>
      <c r="B209" s="368"/>
      <c r="C209" s="452"/>
      <c r="D209" s="339"/>
      <c r="E209" s="449"/>
      <c r="F209" s="338"/>
      <c r="G209" s="442"/>
      <c r="H209" s="370"/>
      <c r="I209" s="26" t="s">
        <v>625</v>
      </c>
      <c r="J209" s="238" t="s">
        <v>56</v>
      </c>
      <c r="K209" s="26" t="s">
        <v>201</v>
      </c>
      <c r="L209" s="251">
        <v>1202144120</v>
      </c>
      <c r="M209" s="27" t="s">
        <v>636</v>
      </c>
      <c r="N209" s="340"/>
      <c r="O209" s="452"/>
      <c r="P209" s="54"/>
      <c r="Q209" s="48" t="s">
        <v>1000</v>
      </c>
    </row>
    <row r="210" spans="1:17" hidden="1" x14ac:dyDescent="0.25">
      <c r="A210" s="340"/>
      <c r="B210" s="368"/>
      <c r="C210" s="452"/>
      <c r="D210" s="339"/>
      <c r="E210" s="449"/>
      <c r="F210" s="338"/>
      <c r="G210" s="442"/>
      <c r="H210" s="370"/>
      <c r="I210" s="26" t="s">
        <v>626</v>
      </c>
      <c r="J210" s="238" t="s">
        <v>165</v>
      </c>
      <c r="K210" s="26" t="s">
        <v>629</v>
      </c>
      <c r="L210" s="251">
        <v>1605150009</v>
      </c>
      <c r="M210" s="27" t="s">
        <v>637</v>
      </c>
      <c r="N210" s="340"/>
      <c r="O210" s="452"/>
      <c r="P210" s="54"/>
      <c r="Q210" s="48" t="s">
        <v>1000</v>
      </c>
    </row>
    <row r="211" spans="1:17" hidden="1" x14ac:dyDescent="0.25">
      <c r="A211" s="340"/>
      <c r="B211" s="368"/>
      <c r="C211" s="452"/>
      <c r="D211" s="339"/>
      <c r="E211" s="449"/>
      <c r="F211" s="338"/>
      <c r="G211" s="442"/>
      <c r="H211" s="370"/>
      <c r="I211" s="26" t="s">
        <v>627</v>
      </c>
      <c r="J211" s="238" t="s">
        <v>165</v>
      </c>
      <c r="K211" s="26" t="s">
        <v>629</v>
      </c>
      <c r="L211" s="251">
        <v>1605150010</v>
      </c>
      <c r="M211" s="27" t="s">
        <v>638</v>
      </c>
      <c r="N211" s="340"/>
      <c r="O211" s="452"/>
      <c r="P211" s="54"/>
      <c r="Q211" s="48" t="s">
        <v>1000</v>
      </c>
    </row>
    <row r="212" spans="1:17" hidden="1" x14ac:dyDescent="0.25">
      <c r="A212" s="340"/>
      <c r="B212" s="368"/>
      <c r="C212" s="452"/>
      <c r="D212" s="339"/>
      <c r="E212" s="449"/>
      <c r="F212" s="338"/>
      <c r="G212" s="442"/>
      <c r="H212" s="370"/>
      <c r="I212" s="26" t="s">
        <v>628</v>
      </c>
      <c r="J212" s="238" t="s">
        <v>140</v>
      </c>
      <c r="K212" s="26" t="s">
        <v>294</v>
      </c>
      <c r="L212" s="251">
        <v>1302140075</v>
      </c>
      <c r="M212" s="27" t="s">
        <v>639</v>
      </c>
      <c r="N212" s="340"/>
      <c r="O212" s="452"/>
      <c r="P212" s="54"/>
      <c r="Q212" s="48" t="s">
        <v>1000</v>
      </c>
    </row>
    <row r="213" spans="1:17" s="85" customFormat="1" hidden="1" x14ac:dyDescent="0.25">
      <c r="A213" s="251" t="s">
        <v>641</v>
      </c>
      <c r="B213" s="26" t="s">
        <v>642</v>
      </c>
      <c r="C213" s="231" t="s">
        <v>643</v>
      </c>
      <c r="D213" s="95" t="s">
        <v>21</v>
      </c>
      <c r="E213" s="68" t="s">
        <v>853</v>
      </c>
      <c r="F213" s="251" t="s">
        <v>644</v>
      </c>
      <c r="G213" s="100" t="s">
        <v>11</v>
      </c>
      <c r="H213" s="105" t="s">
        <v>55</v>
      </c>
      <c r="I213" s="26" t="s">
        <v>646</v>
      </c>
      <c r="J213" s="238" t="s">
        <v>77</v>
      </c>
      <c r="K213" s="26" t="s">
        <v>169</v>
      </c>
      <c r="L213" s="286">
        <v>1501144026</v>
      </c>
      <c r="M213" s="27"/>
      <c r="N213" s="340"/>
      <c r="O213" s="474" t="s">
        <v>2713</v>
      </c>
      <c r="P213" s="26"/>
      <c r="Q213" s="25" t="s">
        <v>1001</v>
      </c>
    </row>
    <row r="214" spans="1:17" hidden="1" x14ac:dyDescent="0.25">
      <c r="A214" s="201" t="s">
        <v>641</v>
      </c>
      <c r="B214" s="54" t="s">
        <v>642</v>
      </c>
      <c r="C214" s="174" t="s">
        <v>643</v>
      </c>
      <c r="D214" s="30" t="s">
        <v>21</v>
      </c>
      <c r="E214" s="51" t="s">
        <v>853</v>
      </c>
      <c r="F214" s="201" t="s">
        <v>645</v>
      </c>
      <c r="G214" s="63" t="s">
        <v>11</v>
      </c>
      <c r="H214" s="104" t="s">
        <v>55</v>
      </c>
      <c r="I214" s="26" t="s">
        <v>647</v>
      </c>
      <c r="J214" s="238" t="s">
        <v>77</v>
      </c>
      <c r="K214" s="26" t="s">
        <v>169</v>
      </c>
      <c r="L214" s="287">
        <v>1501140222</v>
      </c>
      <c r="M214" s="27"/>
      <c r="N214" s="340"/>
      <c r="O214" s="474"/>
      <c r="P214" s="54"/>
      <c r="Q214" s="48" t="s">
        <v>1001</v>
      </c>
    </row>
    <row r="215" spans="1:17" s="4" customFormat="1" ht="30" hidden="1" customHeight="1" x14ac:dyDescent="0.25">
      <c r="A215" s="340" t="s">
        <v>648</v>
      </c>
      <c r="B215" s="368" t="s">
        <v>649</v>
      </c>
      <c r="C215" s="452" t="s">
        <v>650</v>
      </c>
      <c r="D215" s="339" t="s">
        <v>21</v>
      </c>
      <c r="E215" s="449" t="s">
        <v>853</v>
      </c>
      <c r="F215" s="340" t="s">
        <v>652</v>
      </c>
      <c r="G215" s="442" t="s">
        <v>20</v>
      </c>
      <c r="H215" s="370" t="s">
        <v>61</v>
      </c>
      <c r="I215" s="237" t="s">
        <v>651</v>
      </c>
      <c r="J215" s="238" t="s">
        <v>89</v>
      </c>
      <c r="K215" s="237" t="s">
        <v>141</v>
      </c>
      <c r="L215" s="238">
        <v>1102144063</v>
      </c>
      <c r="M215" s="202" t="s">
        <v>378</v>
      </c>
      <c r="N215" s="340" t="s">
        <v>659</v>
      </c>
      <c r="O215" s="413" t="s">
        <v>2796</v>
      </c>
      <c r="P215" s="48"/>
      <c r="Q215" s="48" t="s">
        <v>1002</v>
      </c>
    </row>
    <row r="216" spans="1:17" hidden="1" x14ac:dyDescent="0.25">
      <c r="A216" s="340"/>
      <c r="B216" s="368"/>
      <c r="C216" s="452"/>
      <c r="D216" s="339"/>
      <c r="E216" s="449"/>
      <c r="F216" s="340"/>
      <c r="G216" s="442"/>
      <c r="H216" s="370"/>
      <c r="I216" s="26" t="s">
        <v>386</v>
      </c>
      <c r="J216" s="238" t="s">
        <v>89</v>
      </c>
      <c r="K216" s="26" t="s">
        <v>91</v>
      </c>
      <c r="L216" s="251">
        <v>1101160380</v>
      </c>
      <c r="M216" s="27" t="s">
        <v>387</v>
      </c>
      <c r="N216" s="340"/>
      <c r="O216" s="414"/>
      <c r="P216" s="54"/>
      <c r="Q216" s="48" t="s">
        <v>1002</v>
      </c>
    </row>
    <row r="217" spans="1:17" hidden="1" x14ac:dyDescent="0.25">
      <c r="A217" s="340"/>
      <c r="B217" s="368"/>
      <c r="C217" s="452"/>
      <c r="D217" s="339"/>
      <c r="E217" s="449"/>
      <c r="F217" s="340"/>
      <c r="G217" s="442"/>
      <c r="H217" s="370"/>
      <c r="I217" s="26" t="s">
        <v>653</v>
      </c>
      <c r="J217" s="238" t="s">
        <v>89</v>
      </c>
      <c r="K217" s="26" t="s">
        <v>141</v>
      </c>
      <c r="L217" s="251">
        <v>1102164102</v>
      </c>
      <c r="M217" s="27" t="s">
        <v>656</v>
      </c>
      <c r="N217" s="340"/>
      <c r="O217" s="414"/>
      <c r="P217" s="54"/>
      <c r="Q217" s="48" t="s">
        <v>1002</v>
      </c>
    </row>
    <row r="218" spans="1:17" hidden="1" x14ac:dyDescent="0.25">
      <c r="A218" s="340"/>
      <c r="B218" s="368"/>
      <c r="C218" s="452"/>
      <c r="D218" s="339"/>
      <c r="E218" s="449"/>
      <c r="F218" s="340"/>
      <c r="G218" s="442"/>
      <c r="H218" s="370"/>
      <c r="I218" s="26" t="s">
        <v>654</v>
      </c>
      <c r="J218" s="238" t="s">
        <v>47</v>
      </c>
      <c r="K218" s="26" t="s">
        <v>46</v>
      </c>
      <c r="L218" s="251">
        <v>1401154165</v>
      </c>
      <c r="M218" s="27" t="s">
        <v>657</v>
      </c>
      <c r="N218" s="340"/>
      <c r="O218" s="414"/>
      <c r="P218" s="54"/>
      <c r="Q218" s="48" t="s">
        <v>1002</v>
      </c>
    </row>
    <row r="219" spans="1:17" hidden="1" x14ac:dyDescent="0.25">
      <c r="A219" s="340"/>
      <c r="B219" s="368"/>
      <c r="C219" s="452"/>
      <c r="D219" s="339"/>
      <c r="E219" s="449"/>
      <c r="F219" s="340"/>
      <c r="G219" s="442"/>
      <c r="H219" s="370"/>
      <c r="I219" s="26" t="s">
        <v>655</v>
      </c>
      <c r="J219" s="238" t="s">
        <v>115</v>
      </c>
      <c r="K219" s="26" t="s">
        <v>166</v>
      </c>
      <c r="L219" s="251">
        <v>7708164061</v>
      </c>
      <c r="M219" s="27" t="s">
        <v>658</v>
      </c>
      <c r="N219" s="340"/>
      <c r="O219" s="415"/>
      <c r="P219" s="54"/>
      <c r="Q219" s="48" t="s">
        <v>1002</v>
      </c>
    </row>
    <row r="220" spans="1:17" s="4" customFormat="1" hidden="1" x14ac:dyDescent="0.25">
      <c r="A220" s="338" t="s">
        <v>660</v>
      </c>
      <c r="B220" s="368" t="s">
        <v>661</v>
      </c>
      <c r="C220" s="452" t="s">
        <v>662</v>
      </c>
      <c r="D220" s="339" t="s">
        <v>21</v>
      </c>
      <c r="E220" s="449" t="s">
        <v>853</v>
      </c>
      <c r="F220" s="340" t="s">
        <v>664</v>
      </c>
      <c r="G220" s="442" t="s">
        <v>11</v>
      </c>
      <c r="H220" s="370" t="s">
        <v>55</v>
      </c>
      <c r="I220" s="237" t="s">
        <v>665</v>
      </c>
      <c r="J220" s="238" t="s">
        <v>56</v>
      </c>
      <c r="K220" s="237" t="s">
        <v>201</v>
      </c>
      <c r="L220" s="238">
        <v>1106130020</v>
      </c>
      <c r="M220" s="202" t="s">
        <v>668</v>
      </c>
      <c r="N220" s="341" t="s">
        <v>663</v>
      </c>
      <c r="O220" s="471" t="s">
        <v>898</v>
      </c>
      <c r="P220" s="48"/>
      <c r="Q220" s="48" t="s">
        <v>1001</v>
      </c>
    </row>
    <row r="221" spans="1:17" hidden="1" x14ac:dyDescent="0.25">
      <c r="A221" s="338"/>
      <c r="B221" s="368"/>
      <c r="C221" s="452"/>
      <c r="D221" s="339"/>
      <c r="E221" s="449"/>
      <c r="F221" s="340"/>
      <c r="G221" s="442"/>
      <c r="H221" s="370"/>
      <c r="I221" s="26" t="s">
        <v>666</v>
      </c>
      <c r="J221" s="238" t="s">
        <v>56</v>
      </c>
      <c r="K221" s="26" t="s">
        <v>201</v>
      </c>
      <c r="L221" s="251">
        <v>1202151364</v>
      </c>
      <c r="M221" s="27" t="s">
        <v>669</v>
      </c>
      <c r="N221" s="340"/>
      <c r="O221" s="452"/>
      <c r="P221" s="54"/>
      <c r="Q221" s="48" t="s">
        <v>1001</v>
      </c>
    </row>
    <row r="222" spans="1:17" hidden="1" x14ac:dyDescent="0.25">
      <c r="A222" s="338"/>
      <c r="B222" s="368"/>
      <c r="C222" s="452"/>
      <c r="D222" s="339"/>
      <c r="E222" s="449"/>
      <c r="F222" s="340"/>
      <c r="G222" s="442"/>
      <c r="H222" s="370"/>
      <c r="I222" s="26" t="s">
        <v>667</v>
      </c>
      <c r="J222" s="238" t="s">
        <v>56</v>
      </c>
      <c r="K222" s="26" t="s">
        <v>201</v>
      </c>
      <c r="L222" s="251">
        <v>1202150107</v>
      </c>
      <c r="M222" s="27" t="s">
        <v>670</v>
      </c>
      <c r="N222" s="340"/>
      <c r="O222" s="452"/>
      <c r="P222" s="54"/>
      <c r="Q222" s="48" t="s">
        <v>1001</v>
      </c>
    </row>
    <row r="223" spans="1:17" s="4" customFormat="1" hidden="1" x14ac:dyDescent="0.25">
      <c r="A223" s="338" t="s">
        <v>671</v>
      </c>
      <c r="B223" s="368" t="s">
        <v>672</v>
      </c>
      <c r="C223" s="368" t="s">
        <v>673</v>
      </c>
      <c r="D223" s="339" t="s">
        <v>21</v>
      </c>
      <c r="E223" s="449" t="s">
        <v>852</v>
      </c>
      <c r="F223" s="340"/>
      <c r="G223" s="369" t="s">
        <v>11</v>
      </c>
      <c r="H223" s="370" t="s">
        <v>61</v>
      </c>
      <c r="I223" s="237" t="s">
        <v>675</v>
      </c>
      <c r="J223" s="238" t="s">
        <v>56</v>
      </c>
      <c r="K223" s="237" t="s">
        <v>201</v>
      </c>
      <c r="L223" s="238">
        <v>1106130020</v>
      </c>
      <c r="M223" s="202" t="s">
        <v>668</v>
      </c>
      <c r="N223" s="340" t="s">
        <v>674</v>
      </c>
      <c r="O223" s="471" t="s">
        <v>899</v>
      </c>
      <c r="P223" s="48"/>
      <c r="Q223" s="48" t="s">
        <v>1001</v>
      </c>
    </row>
    <row r="224" spans="1:17" hidden="1" x14ac:dyDescent="0.25">
      <c r="A224" s="338"/>
      <c r="B224" s="368"/>
      <c r="C224" s="452"/>
      <c r="D224" s="339"/>
      <c r="E224" s="449"/>
      <c r="F224" s="340"/>
      <c r="G224" s="442"/>
      <c r="H224" s="370"/>
      <c r="I224" s="26" t="s">
        <v>676</v>
      </c>
      <c r="J224" s="238" t="s">
        <v>56</v>
      </c>
      <c r="K224" s="26" t="s">
        <v>201</v>
      </c>
      <c r="L224" s="251">
        <v>1202150107</v>
      </c>
      <c r="M224" s="27" t="s">
        <v>677</v>
      </c>
      <c r="N224" s="340"/>
      <c r="O224" s="452"/>
      <c r="P224" s="54"/>
      <c r="Q224" s="48" t="s">
        <v>1001</v>
      </c>
    </row>
    <row r="225" spans="1:17" hidden="1" x14ac:dyDescent="0.25">
      <c r="A225" s="340" t="s">
        <v>678</v>
      </c>
      <c r="B225" s="368" t="s">
        <v>679</v>
      </c>
      <c r="C225" s="452" t="s">
        <v>680</v>
      </c>
      <c r="D225" s="30" t="s">
        <v>21</v>
      </c>
      <c r="E225" s="51" t="s">
        <v>853</v>
      </c>
      <c r="F225" s="201" t="s">
        <v>714</v>
      </c>
      <c r="G225" s="63" t="s">
        <v>12</v>
      </c>
      <c r="H225" s="195" t="s">
        <v>55</v>
      </c>
      <c r="I225" s="26" t="s">
        <v>704</v>
      </c>
      <c r="J225" s="238" t="s">
        <v>56</v>
      </c>
      <c r="K225" s="26" t="s">
        <v>201</v>
      </c>
      <c r="L225" s="251">
        <v>1202164146</v>
      </c>
      <c r="M225" s="27" t="s">
        <v>705</v>
      </c>
      <c r="N225" s="340"/>
      <c r="O225" s="452"/>
      <c r="P225" s="54"/>
      <c r="Q225" s="48" t="s">
        <v>1003</v>
      </c>
    </row>
    <row r="226" spans="1:17" hidden="1" x14ac:dyDescent="0.25">
      <c r="A226" s="340"/>
      <c r="B226" s="368"/>
      <c r="C226" s="452"/>
      <c r="D226" s="30" t="s">
        <v>21</v>
      </c>
      <c r="E226" s="51" t="s">
        <v>853</v>
      </c>
      <c r="F226" s="201" t="s">
        <v>715</v>
      </c>
      <c r="G226" s="63" t="s">
        <v>12</v>
      </c>
      <c r="H226" s="195" t="s">
        <v>55</v>
      </c>
      <c r="I226" s="26" t="s">
        <v>706</v>
      </c>
      <c r="J226" s="238" t="s">
        <v>89</v>
      </c>
      <c r="K226" s="26" t="s">
        <v>91</v>
      </c>
      <c r="L226" s="251">
        <v>1101164042</v>
      </c>
      <c r="M226" s="27" t="s">
        <v>695</v>
      </c>
      <c r="N226" s="340"/>
      <c r="O226" s="452"/>
      <c r="P226" s="54"/>
      <c r="Q226" s="48" t="s">
        <v>1003</v>
      </c>
    </row>
    <row r="227" spans="1:17" hidden="1" x14ac:dyDescent="0.25">
      <c r="A227" s="340"/>
      <c r="B227" s="368"/>
      <c r="C227" s="452"/>
      <c r="D227" s="30" t="s">
        <v>21</v>
      </c>
      <c r="E227" s="51" t="s">
        <v>853</v>
      </c>
      <c r="F227" s="201" t="s">
        <v>714</v>
      </c>
      <c r="G227" s="63" t="s">
        <v>12</v>
      </c>
      <c r="H227" s="195" t="s">
        <v>55</v>
      </c>
      <c r="I227" s="26" t="s">
        <v>707</v>
      </c>
      <c r="J227" s="238" t="s">
        <v>165</v>
      </c>
      <c r="K227" s="26" t="s">
        <v>168</v>
      </c>
      <c r="L227" s="251">
        <v>1605154072</v>
      </c>
      <c r="M227" s="27" t="s">
        <v>708</v>
      </c>
      <c r="N227" s="340"/>
      <c r="O227" s="452"/>
      <c r="P227" s="54"/>
      <c r="Q227" s="48" t="s">
        <v>1003</v>
      </c>
    </row>
    <row r="228" spans="1:17" hidden="1" x14ac:dyDescent="0.25">
      <c r="A228" s="340"/>
      <c r="B228" s="368"/>
      <c r="C228" s="452"/>
      <c r="D228" s="30" t="s">
        <v>21</v>
      </c>
      <c r="E228" s="51" t="s">
        <v>853</v>
      </c>
      <c r="F228" s="201" t="s">
        <v>716</v>
      </c>
      <c r="G228" s="63" t="s">
        <v>12</v>
      </c>
      <c r="H228" s="195" t="s">
        <v>55</v>
      </c>
      <c r="I228" s="26" t="s">
        <v>681</v>
      </c>
      <c r="J228" s="238" t="s">
        <v>89</v>
      </c>
      <c r="K228" s="26" t="s">
        <v>141</v>
      </c>
      <c r="L228" s="251">
        <v>1102162312</v>
      </c>
      <c r="M228" s="27" t="s">
        <v>709</v>
      </c>
      <c r="N228" s="340"/>
      <c r="O228" s="452"/>
      <c r="P228" s="54"/>
      <c r="Q228" s="48" t="s">
        <v>1003</v>
      </c>
    </row>
    <row r="229" spans="1:17" hidden="1" x14ac:dyDescent="0.25">
      <c r="A229" s="340"/>
      <c r="B229" s="368"/>
      <c r="C229" s="452"/>
      <c r="D229" s="30" t="s">
        <v>21</v>
      </c>
      <c r="E229" s="51" t="s">
        <v>853</v>
      </c>
      <c r="F229" s="201" t="s">
        <v>716</v>
      </c>
      <c r="G229" s="63" t="s">
        <v>12</v>
      </c>
      <c r="H229" s="195" t="s">
        <v>51</v>
      </c>
      <c r="I229" s="26" t="s">
        <v>682</v>
      </c>
      <c r="J229" s="238" t="s">
        <v>89</v>
      </c>
      <c r="K229" s="26" t="s">
        <v>141</v>
      </c>
      <c r="L229" s="251">
        <v>1102160207</v>
      </c>
      <c r="M229" s="27" t="s">
        <v>696</v>
      </c>
      <c r="N229" s="340"/>
      <c r="O229" s="452"/>
      <c r="P229" s="54"/>
      <c r="Q229" s="48" t="s">
        <v>1003</v>
      </c>
    </row>
    <row r="230" spans="1:17" hidden="1" x14ac:dyDescent="0.25">
      <c r="A230" s="340"/>
      <c r="B230" s="368"/>
      <c r="C230" s="452"/>
      <c r="D230" s="30" t="s">
        <v>21</v>
      </c>
      <c r="E230" s="51" t="s">
        <v>853</v>
      </c>
      <c r="F230" s="201" t="s">
        <v>716</v>
      </c>
      <c r="G230" s="63" t="s">
        <v>12</v>
      </c>
      <c r="H230" s="195" t="s">
        <v>51</v>
      </c>
      <c r="I230" s="26" t="s">
        <v>683</v>
      </c>
      <c r="J230" s="238" t="s">
        <v>47</v>
      </c>
      <c r="K230" s="26" t="s">
        <v>295</v>
      </c>
      <c r="L230" s="251">
        <v>1402164361</v>
      </c>
      <c r="M230" s="27" t="s">
        <v>697</v>
      </c>
      <c r="N230" s="340"/>
      <c r="O230" s="452"/>
      <c r="P230" s="54"/>
      <c r="Q230" s="48" t="s">
        <v>1003</v>
      </c>
    </row>
    <row r="231" spans="1:17" hidden="1" x14ac:dyDescent="0.25">
      <c r="A231" s="340"/>
      <c r="B231" s="368"/>
      <c r="C231" s="452"/>
      <c r="D231" s="30" t="s">
        <v>21</v>
      </c>
      <c r="E231" s="51" t="s">
        <v>853</v>
      </c>
      <c r="F231" s="201" t="s">
        <v>715</v>
      </c>
      <c r="G231" s="63" t="s">
        <v>12</v>
      </c>
      <c r="H231" s="195" t="s">
        <v>51</v>
      </c>
      <c r="I231" s="26" t="s">
        <v>684</v>
      </c>
      <c r="J231" s="238" t="s">
        <v>140</v>
      </c>
      <c r="K231" s="26" t="s">
        <v>294</v>
      </c>
      <c r="L231" s="251">
        <v>1502160051</v>
      </c>
      <c r="M231" s="27" t="s">
        <v>710</v>
      </c>
      <c r="N231" s="340"/>
      <c r="O231" s="452"/>
      <c r="P231" s="54"/>
      <c r="Q231" s="48" t="s">
        <v>1003</v>
      </c>
    </row>
    <row r="232" spans="1:17" hidden="1" x14ac:dyDescent="0.25">
      <c r="A232" s="340"/>
      <c r="B232" s="368"/>
      <c r="C232" s="452"/>
      <c r="D232" s="30" t="s">
        <v>21</v>
      </c>
      <c r="E232" s="51" t="s">
        <v>853</v>
      </c>
      <c r="F232" s="201" t="s">
        <v>717</v>
      </c>
      <c r="G232" s="63" t="s">
        <v>12</v>
      </c>
      <c r="H232" s="195" t="s">
        <v>51</v>
      </c>
      <c r="I232" s="26" t="s">
        <v>685</v>
      </c>
      <c r="J232" s="238" t="s">
        <v>115</v>
      </c>
      <c r="K232" s="26" t="s">
        <v>703</v>
      </c>
      <c r="L232" s="251">
        <v>6701161007</v>
      </c>
      <c r="M232" s="27" t="s">
        <v>698</v>
      </c>
      <c r="N232" s="340"/>
      <c r="O232" s="452"/>
      <c r="P232" s="54"/>
      <c r="Q232" s="48" t="s">
        <v>1003</v>
      </c>
    </row>
    <row r="233" spans="1:17" hidden="1" x14ac:dyDescent="0.25">
      <c r="A233" s="340"/>
      <c r="B233" s="368"/>
      <c r="C233" s="452"/>
      <c r="D233" s="30" t="s">
        <v>21</v>
      </c>
      <c r="E233" s="51" t="s">
        <v>853</v>
      </c>
      <c r="F233" s="201" t="s">
        <v>718</v>
      </c>
      <c r="G233" s="63" t="s">
        <v>12</v>
      </c>
      <c r="H233" s="195" t="s">
        <v>51</v>
      </c>
      <c r="I233" s="26" t="s">
        <v>686</v>
      </c>
      <c r="J233" s="238" t="s">
        <v>47</v>
      </c>
      <c r="K233" s="26" t="s">
        <v>46</v>
      </c>
      <c r="L233" s="251">
        <v>1401154495</v>
      </c>
      <c r="M233" s="27" t="s">
        <v>711</v>
      </c>
      <c r="N233" s="340"/>
      <c r="O233" s="452"/>
      <c r="P233" s="54"/>
      <c r="Q233" s="48" t="s">
        <v>1003</v>
      </c>
    </row>
    <row r="234" spans="1:17" hidden="1" x14ac:dyDescent="0.25">
      <c r="A234" s="340"/>
      <c r="B234" s="368"/>
      <c r="C234" s="452"/>
      <c r="D234" s="30" t="s">
        <v>21</v>
      </c>
      <c r="E234" s="51" t="s">
        <v>853</v>
      </c>
      <c r="F234" s="201" t="s">
        <v>719</v>
      </c>
      <c r="G234" s="63" t="s">
        <v>12</v>
      </c>
      <c r="H234" s="195" t="s">
        <v>51</v>
      </c>
      <c r="I234" s="26" t="s">
        <v>687</v>
      </c>
      <c r="J234" s="238" t="s">
        <v>165</v>
      </c>
      <c r="K234" s="26" t="s">
        <v>255</v>
      </c>
      <c r="L234" s="251">
        <v>1602164031</v>
      </c>
      <c r="M234" s="27"/>
      <c r="N234" s="340"/>
      <c r="O234" s="452"/>
      <c r="P234" s="54"/>
      <c r="Q234" s="48" t="s">
        <v>1003</v>
      </c>
    </row>
    <row r="235" spans="1:17" hidden="1" x14ac:dyDescent="0.25">
      <c r="A235" s="340"/>
      <c r="B235" s="368"/>
      <c r="C235" s="452"/>
      <c r="D235" s="30" t="s">
        <v>21</v>
      </c>
      <c r="E235" s="51" t="s">
        <v>853</v>
      </c>
      <c r="F235" s="201" t="s">
        <v>719</v>
      </c>
      <c r="G235" s="63" t="s">
        <v>12</v>
      </c>
      <c r="H235" s="195" t="s">
        <v>51</v>
      </c>
      <c r="I235" s="26" t="s">
        <v>688</v>
      </c>
      <c r="J235" s="238" t="s">
        <v>47</v>
      </c>
      <c r="K235" s="26" t="s">
        <v>46</v>
      </c>
      <c r="L235" s="251">
        <v>1401154443</v>
      </c>
      <c r="M235" s="27" t="s">
        <v>712</v>
      </c>
      <c r="N235" s="340"/>
      <c r="O235" s="452"/>
      <c r="P235" s="54"/>
      <c r="Q235" s="48" t="s">
        <v>1003</v>
      </c>
    </row>
    <row r="236" spans="1:17" hidden="1" x14ac:dyDescent="0.25">
      <c r="A236" s="340"/>
      <c r="B236" s="368"/>
      <c r="C236" s="452"/>
      <c r="D236" s="30" t="s">
        <v>21</v>
      </c>
      <c r="E236" s="51" t="s">
        <v>853</v>
      </c>
      <c r="F236" s="201" t="s">
        <v>720</v>
      </c>
      <c r="G236" s="63" t="s">
        <v>12</v>
      </c>
      <c r="H236" s="195" t="s">
        <v>129</v>
      </c>
      <c r="I236" s="26" t="s">
        <v>689</v>
      </c>
      <c r="J236" s="238" t="s">
        <v>89</v>
      </c>
      <c r="K236" s="26" t="s">
        <v>91</v>
      </c>
      <c r="L236" s="251">
        <v>1102164029</v>
      </c>
      <c r="M236" s="27" t="s">
        <v>713</v>
      </c>
      <c r="N236" s="340"/>
      <c r="O236" s="452"/>
      <c r="P236" s="54"/>
      <c r="Q236" s="48" t="s">
        <v>1003</v>
      </c>
    </row>
    <row r="237" spans="1:17" hidden="1" x14ac:dyDescent="0.25">
      <c r="A237" s="340"/>
      <c r="B237" s="368"/>
      <c r="C237" s="452"/>
      <c r="D237" s="30" t="s">
        <v>21</v>
      </c>
      <c r="E237" s="51" t="s">
        <v>853</v>
      </c>
      <c r="F237" s="201" t="s">
        <v>721</v>
      </c>
      <c r="G237" s="63" t="s">
        <v>12</v>
      </c>
      <c r="H237" s="195" t="s">
        <v>129</v>
      </c>
      <c r="I237" s="26" t="s">
        <v>690</v>
      </c>
      <c r="J237" s="238" t="s">
        <v>89</v>
      </c>
      <c r="K237" s="26" t="s">
        <v>91</v>
      </c>
      <c r="L237" s="251">
        <v>1101164337</v>
      </c>
      <c r="M237" s="27" t="s">
        <v>702</v>
      </c>
      <c r="N237" s="340"/>
      <c r="O237" s="452"/>
      <c r="P237" s="54"/>
      <c r="Q237" s="48" t="s">
        <v>1003</v>
      </c>
    </row>
    <row r="238" spans="1:17" hidden="1" x14ac:dyDescent="0.25">
      <c r="A238" s="340"/>
      <c r="B238" s="368"/>
      <c r="C238" s="452"/>
      <c r="D238" s="30" t="s">
        <v>21</v>
      </c>
      <c r="E238" s="51" t="s">
        <v>853</v>
      </c>
      <c r="F238" s="201" t="s">
        <v>722</v>
      </c>
      <c r="G238" s="63" t="s">
        <v>12</v>
      </c>
      <c r="H238" s="195" t="s">
        <v>129</v>
      </c>
      <c r="I238" s="26" t="s">
        <v>691</v>
      </c>
      <c r="J238" s="238" t="s">
        <v>56</v>
      </c>
      <c r="K238" s="26" t="s">
        <v>57</v>
      </c>
      <c r="L238" s="251">
        <v>1201164400</v>
      </c>
      <c r="M238" s="27" t="s">
        <v>701</v>
      </c>
      <c r="N238" s="340"/>
      <c r="O238" s="452"/>
      <c r="P238" s="54"/>
      <c r="Q238" s="48" t="s">
        <v>1003</v>
      </c>
    </row>
    <row r="239" spans="1:17" hidden="1" x14ac:dyDescent="0.25">
      <c r="A239" s="340"/>
      <c r="B239" s="368"/>
      <c r="C239" s="452"/>
      <c r="D239" s="30" t="s">
        <v>21</v>
      </c>
      <c r="E239" s="51" t="s">
        <v>853</v>
      </c>
      <c r="F239" s="201" t="s">
        <v>723</v>
      </c>
      <c r="G239" s="63" t="s">
        <v>12</v>
      </c>
      <c r="H239" s="195" t="s">
        <v>129</v>
      </c>
      <c r="I239" s="26" t="s">
        <v>692</v>
      </c>
      <c r="J239" s="238" t="s">
        <v>140</v>
      </c>
      <c r="K239" s="26" t="s">
        <v>142</v>
      </c>
      <c r="L239" s="251">
        <v>1301160307</v>
      </c>
      <c r="M239" s="27" t="s">
        <v>700</v>
      </c>
      <c r="N239" s="340"/>
      <c r="O239" s="452"/>
      <c r="P239" s="54"/>
      <c r="Q239" s="48" t="s">
        <v>1003</v>
      </c>
    </row>
    <row r="240" spans="1:17" hidden="1" x14ac:dyDescent="0.25">
      <c r="A240" s="340"/>
      <c r="B240" s="368"/>
      <c r="C240" s="452"/>
      <c r="D240" s="30" t="s">
        <v>21</v>
      </c>
      <c r="E240" s="51" t="s">
        <v>853</v>
      </c>
      <c r="F240" s="201" t="s">
        <v>719</v>
      </c>
      <c r="G240" s="63" t="s">
        <v>12</v>
      </c>
      <c r="H240" s="195" t="s">
        <v>129</v>
      </c>
      <c r="I240" s="26" t="s">
        <v>693</v>
      </c>
      <c r="J240" s="238" t="s">
        <v>140</v>
      </c>
      <c r="K240" s="26" t="s">
        <v>294</v>
      </c>
      <c r="L240" s="251">
        <v>1302154115</v>
      </c>
      <c r="M240" s="27" t="s">
        <v>699</v>
      </c>
      <c r="N240" s="340"/>
      <c r="O240" s="452"/>
      <c r="P240" s="54"/>
      <c r="Q240" s="48" t="s">
        <v>1003</v>
      </c>
    </row>
    <row r="241" spans="1:17" hidden="1" x14ac:dyDescent="0.25">
      <c r="A241" s="340"/>
      <c r="B241" s="368"/>
      <c r="C241" s="452"/>
      <c r="D241" s="30" t="s">
        <v>21</v>
      </c>
      <c r="E241" s="51" t="s">
        <v>853</v>
      </c>
      <c r="F241" s="201" t="s">
        <v>724</v>
      </c>
      <c r="G241" s="63" t="s">
        <v>12</v>
      </c>
      <c r="H241" s="195" t="s">
        <v>129</v>
      </c>
      <c r="I241" s="26" t="s">
        <v>694</v>
      </c>
      <c r="J241" s="238" t="s">
        <v>115</v>
      </c>
      <c r="K241" s="26" t="s">
        <v>166</v>
      </c>
      <c r="L241" s="251">
        <v>7708164050</v>
      </c>
      <c r="M241" s="27"/>
      <c r="N241" s="340"/>
      <c r="O241" s="452"/>
      <c r="P241" s="54"/>
      <c r="Q241" s="48" t="s">
        <v>1003</v>
      </c>
    </row>
    <row r="242" spans="1:17" hidden="1" x14ac:dyDescent="0.25">
      <c r="A242" s="340" t="s">
        <v>725</v>
      </c>
      <c r="B242" s="368" t="s">
        <v>726</v>
      </c>
      <c r="C242" s="368" t="s">
        <v>727</v>
      </c>
      <c r="D242" s="339" t="s">
        <v>21</v>
      </c>
      <c r="E242" s="449" t="s">
        <v>853</v>
      </c>
      <c r="F242" s="374"/>
      <c r="G242" s="369" t="s">
        <v>11</v>
      </c>
      <c r="H242" s="370" t="s">
        <v>61</v>
      </c>
      <c r="I242" s="26" t="s">
        <v>728</v>
      </c>
      <c r="J242" s="238" t="s">
        <v>115</v>
      </c>
      <c r="K242" s="26" t="s">
        <v>170</v>
      </c>
      <c r="L242" s="251">
        <v>6701154200</v>
      </c>
      <c r="M242" s="27" t="s">
        <v>733</v>
      </c>
      <c r="N242" s="340" t="s">
        <v>511</v>
      </c>
      <c r="O242" s="452" t="s">
        <v>900</v>
      </c>
      <c r="P242" s="54"/>
      <c r="Q242" s="48" t="s">
        <v>1001</v>
      </c>
    </row>
    <row r="243" spans="1:17" hidden="1" x14ac:dyDescent="0.25">
      <c r="A243" s="340"/>
      <c r="B243" s="368"/>
      <c r="C243" s="452"/>
      <c r="D243" s="339"/>
      <c r="E243" s="449"/>
      <c r="F243" s="374"/>
      <c r="G243" s="442"/>
      <c r="H243" s="370"/>
      <c r="I243" s="26" t="s">
        <v>729</v>
      </c>
      <c r="J243" s="238" t="s">
        <v>115</v>
      </c>
      <c r="K243" s="26" t="s">
        <v>170</v>
      </c>
      <c r="L243" s="251">
        <v>6701150109</v>
      </c>
      <c r="M243" s="27" t="s">
        <v>734</v>
      </c>
      <c r="N243" s="340"/>
      <c r="O243" s="452"/>
      <c r="P243" s="54"/>
      <c r="Q243" s="48" t="s">
        <v>1001</v>
      </c>
    </row>
    <row r="244" spans="1:17" hidden="1" x14ac:dyDescent="0.25">
      <c r="A244" s="340"/>
      <c r="B244" s="368"/>
      <c r="C244" s="452"/>
      <c r="D244" s="339"/>
      <c r="E244" s="449"/>
      <c r="F244" s="374"/>
      <c r="G244" s="442"/>
      <c r="H244" s="370"/>
      <c r="I244" s="26" t="s">
        <v>730</v>
      </c>
      <c r="J244" s="238" t="s">
        <v>115</v>
      </c>
      <c r="K244" s="26" t="s">
        <v>170</v>
      </c>
      <c r="L244" s="251">
        <v>6701154070</v>
      </c>
      <c r="M244" s="27" t="s">
        <v>735</v>
      </c>
      <c r="N244" s="340"/>
      <c r="O244" s="452"/>
      <c r="P244" s="54"/>
      <c r="Q244" s="48" t="s">
        <v>1001</v>
      </c>
    </row>
    <row r="245" spans="1:17" hidden="1" x14ac:dyDescent="0.25">
      <c r="A245" s="340"/>
      <c r="B245" s="368"/>
      <c r="C245" s="452"/>
      <c r="D245" s="339"/>
      <c r="E245" s="449"/>
      <c r="F245" s="374"/>
      <c r="G245" s="442"/>
      <c r="H245" s="370"/>
      <c r="I245" s="26" t="s">
        <v>731</v>
      </c>
      <c r="J245" s="238" t="s">
        <v>115</v>
      </c>
      <c r="K245" s="26" t="s">
        <v>170</v>
      </c>
      <c r="L245" s="251">
        <v>6701161148</v>
      </c>
      <c r="M245" s="27" t="s">
        <v>736</v>
      </c>
      <c r="N245" s="340"/>
      <c r="O245" s="452"/>
      <c r="P245" s="54"/>
      <c r="Q245" s="48" t="s">
        <v>1001</v>
      </c>
    </row>
    <row r="246" spans="1:17" hidden="1" x14ac:dyDescent="0.25">
      <c r="A246" s="340"/>
      <c r="B246" s="368"/>
      <c r="C246" s="452"/>
      <c r="D246" s="339"/>
      <c r="E246" s="449"/>
      <c r="F246" s="374"/>
      <c r="G246" s="442"/>
      <c r="H246" s="370"/>
      <c r="I246" s="26" t="s">
        <v>732</v>
      </c>
      <c r="J246" s="238" t="s">
        <v>115</v>
      </c>
      <c r="K246" s="26" t="s">
        <v>170</v>
      </c>
      <c r="L246" s="251">
        <v>6701152199</v>
      </c>
      <c r="M246" s="27" t="s">
        <v>737</v>
      </c>
      <c r="N246" s="340"/>
      <c r="O246" s="452"/>
      <c r="P246" s="54"/>
      <c r="Q246" s="48" t="s">
        <v>1001</v>
      </c>
    </row>
    <row r="247" spans="1:17" hidden="1" x14ac:dyDescent="0.25">
      <c r="A247" s="340" t="s">
        <v>738</v>
      </c>
      <c r="B247" s="368" t="s">
        <v>739</v>
      </c>
      <c r="C247" s="368" t="s">
        <v>740</v>
      </c>
      <c r="D247" s="339" t="s">
        <v>21</v>
      </c>
      <c r="E247" s="449" t="s">
        <v>853</v>
      </c>
      <c r="F247" s="340" t="s">
        <v>69</v>
      </c>
      <c r="G247" s="442" t="s">
        <v>20</v>
      </c>
      <c r="H247" s="370" t="s">
        <v>61</v>
      </c>
      <c r="I247" s="26" t="s">
        <v>741</v>
      </c>
      <c r="J247" s="238" t="s">
        <v>56</v>
      </c>
      <c r="K247" s="26" t="s">
        <v>745</v>
      </c>
      <c r="L247" s="251">
        <v>1102134419</v>
      </c>
      <c r="M247" s="27" t="s">
        <v>745</v>
      </c>
      <c r="N247" s="341" t="s">
        <v>1607</v>
      </c>
      <c r="O247" s="452" t="s">
        <v>901</v>
      </c>
      <c r="P247" s="54"/>
      <c r="Q247" s="48" t="s">
        <v>1001</v>
      </c>
    </row>
    <row r="248" spans="1:17" hidden="1" x14ac:dyDescent="0.25">
      <c r="A248" s="340"/>
      <c r="B248" s="368"/>
      <c r="C248" s="452"/>
      <c r="D248" s="339"/>
      <c r="E248" s="449"/>
      <c r="F248" s="340"/>
      <c r="G248" s="442"/>
      <c r="H248" s="370"/>
      <c r="I248" s="26" t="s">
        <v>742</v>
      </c>
      <c r="J248" s="238" t="s">
        <v>56</v>
      </c>
      <c r="K248" s="26" t="s">
        <v>746</v>
      </c>
      <c r="L248" s="251">
        <v>1102130020</v>
      </c>
      <c r="M248" s="27" t="s">
        <v>746</v>
      </c>
      <c r="N248" s="340"/>
      <c r="O248" s="452"/>
      <c r="P248" s="54"/>
      <c r="Q248" s="48" t="s">
        <v>1001</v>
      </c>
    </row>
    <row r="249" spans="1:17" hidden="1" x14ac:dyDescent="0.25">
      <c r="A249" s="340"/>
      <c r="B249" s="368"/>
      <c r="C249" s="452"/>
      <c r="D249" s="339"/>
      <c r="E249" s="449"/>
      <c r="F249" s="340"/>
      <c r="G249" s="442"/>
      <c r="H249" s="370"/>
      <c r="I249" s="26" t="s">
        <v>743</v>
      </c>
      <c r="J249" s="238" t="s">
        <v>56</v>
      </c>
      <c r="K249" s="26" t="s">
        <v>747</v>
      </c>
      <c r="L249" s="251">
        <v>1201140343</v>
      </c>
      <c r="M249" s="27" t="s">
        <v>747</v>
      </c>
      <c r="N249" s="340"/>
      <c r="O249" s="452"/>
      <c r="P249" s="54"/>
      <c r="Q249" s="48" t="s">
        <v>1001</v>
      </c>
    </row>
    <row r="250" spans="1:17" hidden="1" x14ac:dyDescent="0.25">
      <c r="A250" s="340"/>
      <c r="B250" s="368"/>
      <c r="C250" s="452"/>
      <c r="D250" s="339"/>
      <c r="E250" s="449"/>
      <c r="F250" s="340"/>
      <c r="G250" s="442"/>
      <c r="H250" s="370"/>
      <c r="I250" s="26" t="s">
        <v>744</v>
      </c>
      <c r="J250" s="238" t="s">
        <v>140</v>
      </c>
      <c r="K250" s="26" t="s">
        <v>748</v>
      </c>
      <c r="L250" s="251">
        <v>1301154358</v>
      </c>
      <c r="M250" s="27" t="s">
        <v>748</v>
      </c>
      <c r="N250" s="340"/>
      <c r="O250" s="452"/>
      <c r="P250" s="54"/>
      <c r="Q250" s="48" t="s">
        <v>1001</v>
      </c>
    </row>
    <row r="251" spans="1:17" s="4" customFormat="1" ht="30" hidden="1" customHeight="1" x14ac:dyDescent="0.25">
      <c r="A251" s="340" t="s">
        <v>750</v>
      </c>
      <c r="B251" s="368" t="s">
        <v>751</v>
      </c>
      <c r="C251" s="452" t="s">
        <v>752</v>
      </c>
      <c r="D251" s="30" t="s">
        <v>21</v>
      </c>
      <c r="E251" s="51" t="s">
        <v>853</v>
      </c>
      <c r="F251" s="340" t="s">
        <v>753</v>
      </c>
      <c r="G251" s="63" t="s">
        <v>11</v>
      </c>
      <c r="H251" s="195" t="s">
        <v>55</v>
      </c>
      <c r="I251" s="237" t="s">
        <v>754</v>
      </c>
      <c r="J251" s="238" t="s">
        <v>47</v>
      </c>
      <c r="K251" s="237" t="s">
        <v>755</v>
      </c>
      <c r="L251" s="238">
        <v>1401153634</v>
      </c>
      <c r="M251" s="237" t="s">
        <v>756</v>
      </c>
      <c r="N251" s="341" t="s">
        <v>1608</v>
      </c>
      <c r="O251" s="368"/>
      <c r="P251" s="48"/>
      <c r="Q251" s="48" t="s">
        <v>1001</v>
      </c>
    </row>
    <row r="252" spans="1:17" s="4" customFormat="1" hidden="1" x14ac:dyDescent="0.25">
      <c r="A252" s="340"/>
      <c r="B252" s="368"/>
      <c r="C252" s="452"/>
      <c r="D252" s="30" t="s">
        <v>21</v>
      </c>
      <c r="E252" s="51" t="s">
        <v>853</v>
      </c>
      <c r="F252" s="340"/>
      <c r="G252" s="63" t="s">
        <v>11</v>
      </c>
      <c r="H252" s="195" t="s">
        <v>51</v>
      </c>
      <c r="I252" s="237" t="s">
        <v>757</v>
      </c>
      <c r="J252" s="238" t="s">
        <v>47</v>
      </c>
      <c r="K252" s="237" t="s">
        <v>755</v>
      </c>
      <c r="L252" s="238">
        <v>1401153647</v>
      </c>
      <c r="M252" s="202" t="s">
        <v>758</v>
      </c>
      <c r="N252" s="340"/>
      <c r="O252" s="368"/>
      <c r="P252" s="48"/>
      <c r="Q252" s="48" t="s">
        <v>1001</v>
      </c>
    </row>
    <row r="253" spans="1:17" s="4" customFormat="1" ht="30" hidden="1" x14ac:dyDescent="0.25">
      <c r="A253" s="340" t="s">
        <v>750</v>
      </c>
      <c r="B253" s="368" t="s">
        <v>759</v>
      </c>
      <c r="C253" s="452" t="s">
        <v>760</v>
      </c>
      <c r="D253" s="30" t="s">
        <v>21</v>
      </c>
      <c r="E253" s="51" t="s">
        <v>853</v>
      </c>
      <c r="F253" s="187" t="s">
        <v>761</v>
      </c>
      <c r="G253" s="63" t="s">
        <v>11</v>
      </c>
      <c r="H253" s="195" t="s">
        <v>55</v>
      </c>
      <c r="I253" s="237" t="s">
        <v>762</v>
      </c>
      <c r="J253" s="238" t="s">
        <v>47</v>
      </c>
      <c r="K253" s="237" t="s">
        <v>755</v>
      </c>
      <c r="L253" s="238">
        <v>1401153650</v>
      </c>
      <c r="M253" s="202" t="s">
        <v>763</v>
      </c>
      <c r="N253" s="341" t="s">
        <v>1608</v>
      </c>
      <c r="O253" s="452" t="s">
        <v>1643</v>
      </c>
      <c r="P253" s="48"/>
      <c r="Q253" s="48" t="s">
        <v>1001</v>
      </c>
    </row>
    <row r="254" spans="1:17" s="4" customFormat="1" ht="30" hidden="1" x14ac:dyDescent="0.25">
      <c r="A254" s="340"/>
      <c r="B254" s="368"/>
      <c r="C254" s="452"/>
      <c r="D254" s="30" t="s">
        <v>21</v>
      </c>
      <c r="E254" s="51" t="s">
        <v>853</v>
      </c>
      <c r="F254" s="187" t="s">
        <v>764</v>
      </c>
      <c r="G254" s="63" t="s">
        <v>11</v>
      </c>
      <c r="H254" s="195" t="s">
        <v>51</v>
      </c>
      <c r="I254" s="237" t="s">
        <v>757</v>
      </c>
      <c r="J254" s="238" t="s">
        <v>47</v>
      </c>
      <c r="K254" s="237" t="s">
        <v>755</v>
      </c>
      <c r="L254" s="238">
        <v>1401153647</v>
      </c>
      <c r="M254" s="202" t="s">
        <v>758</v>
      </c>
      <c r="N254" s="340"/>
      <c r="O254" s="368"/>
      <c r="P254" s="48"/>
      <c r="Q254" s="48" t="s">
        <v>1001</v>
      </c>
    </row>
    <row r="255" spans="1:17" s="4" customFormat="1" hidden="1" x14ac:dyDescent="0.25">
      <c r="A255" s="340" t="s">
        <v>765</v>
      </c>
      <c r="B255" s="368" t="s">
        <v>766</v>
      </c>
      <c r="C255" s="368" t="s">
        <v>767</v>
      </c>
      <c r="D255" s="30" t="s">
        <v>21</v>
      </c>
      <c r="E255" s="51" t="s">
        <v>852</v>
      </c>
      <c r="F255" s="338" t="s">
        <v>768</v>
      </c>
      <c r="G255" s="62" t="s">
        <v>11</v>
      </c>
      <c r="H255" s="195" t="s">
        <v>769</v>
      </c>
      <c r="I255" s="237" t="s">
        <v>770</v>
      </c>
      <c r="J255" s="238" t="s">
        <v>47</v>
      </c>
      <c r="K255" s="237" t="s">
        <v>167</v>
      </c>
      <c r="L255" s="238">
        <v>1402140099</v>
      </c>
      <c r="M255" s="202" t="s">
        <v>771</v>
      </c>
      <c r="N255" s="341" t="s">
        <v>1609</v>
      </c>
      <c r="O255" s="368"/>
      <c r="P255" s="48"/>
      <c r="Q255" s="48" t="s">
        <v>1001</v>
      </c>
    </row>
    <row r="256" spans="1:17" s="4" customFormat="1" hidden="1" x14ac:dyDescent="0.25">
      <c r="A256" s="340"/>
      <c r="B256" s="368"/>
      <c r="C256" s="368"/>
      <c r="D256" s="30" t="s">
        <v>21</v>
      </c>
      <c r="E256" s="51" t="s">
        <v>852</v>
      </c>
      <c r="F256" s="338"/>
      <c r="G256" s="62" t="s">
        <v>11</v>
      </c>
      <c r="H256" s="195" t="s">
        <v>769</v>
      </c>
      <c r="I256" s="237" t="s">
        <v>772</v>
      </c>
      <c r="J256" s="238" t="s">
        <v>47</v>
      </c>
      <c r="K256" s="237" t="s">
        <v>167</v>
      </c>
      <c r="L256" s="238">
        <v>1402142060</v>
      </c>
      <c r="M256" s="202" t="s">
        <v>773</v>
      </c>
      <c r="N256" s="340"/>
      <c r="O256" s="368"/>
      <c r="P256" s="48"/>
      <c r="Q256" s="48" t="s">
        <v>1001</v>
      </c>
    </row>
    <row r="257" spans="1:17" s="4" customFormat="1" hidden="1" x14ac:dyDescent="0.25">
      <c r="A257" s="340"/>
      <c r="B257" s="368"/>
      <c r="C257" s="368"/>
      <c r="D257" s="30" t="s">
        <v>21</v>
      </c>
      <c r="E257" s="51" t="s">
        <v>852</v>
      </c>
      <c r="F257" s="338"/>
      <c r="G257" s="62" t="s">
        <v>11</v>
      </c>
      <c r="H257" s="195" t="s">
        <v>769</v>
      </c>
      <c r="I257" s="237" t="s">
        <v>774</v>
      </c>
      <c r="J257" s="238" t="s">
        <v>47</v>
      </c>
      <c r="K257" s="237" t="s">
        <v>167</v>
      </c>
      <c r="L257" s="238">
        <v>1402144107</v>
      </c>
      <c r="M257" s="202" t="s">
        <v>775</v>
      </c>
      <c r="N257" s="340"/>
      <c r="O257" s="368"/>
      <c r="P257" s="48"/>
      <c r="Q257" s="48" t="s">
        <v>1001</v>
      </c>
    </row>
    <row r="258" spans="1:17" s="4" customFormat="1" hidden="1" x14ac:dyDescent="0.25">
      <c r="A258" s="340"/>
      <c r="B258" s="368"/>
      <c r="C258" s="368"/>
      <c r="D258" s="30" t="s">
        <v>21</v>
      </c>
      <c r="E258" s="51" t="s">
        <v>852</v>
      </c>
      <c r="F258" s="338"/>
      <c r="G258" s="62" t="s">
        <v>11</v>
      </c>
      <c r="H258" s="195" t="s">
        <v>769</v>
      </c>
      <c r="I258" s="237" t="s">
        <v>776</v>
      </c>
      <c r="J258" s="238" t="s">
        <v>47</v>
      </c>
      <c r="K258" s="237" t="s">
        <v>167</v>
      </c>
      <c r="L258" s="238">
        <v>1402144017</v>
      </c>
      <c r="M258" s="202" t="s">
        <v>777</v>
      </c>
      <c r="N258" s="340"/>
      <c r="O258" s="368"/>
      <c r="P258" s="48"/>
      <c r="Q258" s="48" t="s">
        <v>1001</v>
      </c>
    </row>
    <row r="259" spans="1:17" s="4" customFormat="1" hidden="1" x14ac:dyDescent="0.25">
      <c r="A259" s="340"/>
      <c r="B259" s="368"/>
      <c r="C259" s="368"/>
      <c r="D259" s="30" t="s">
        <v>21</v>
      </c>
      <c r="E259" s="51" t="s">
        <v>852</v>
      </c>
      <c r="F259" s="338"/>
      <c r="G259" s="62" t="s">
        <v>11</v>
      </c>
      <c r="H259" s="195" t="s">
        <v>769</v>
      </c>
      <c r="I259" s="237" t="s">
        <v>778</v>
      </c>
      <c r="J259" s="238" t="s">
        <v>47</v>
      </c>
      <c r="K259" s="237" t="s">
        <v>167</v>
      </c>
      <c r="L259" s="238">
        <v>1402140143</v>
      </c>
      <c r="M259" s="202" t="s">
        <v>779</v>
      </c>
      <c r="N259" s="340"/>
      <c r="O259" s="368"/>
      <c r="P259" s="48"/>
      <c r="Q259" s="48" t="s">
        <v>1001</v>
      </c>
    </row>
    <row r="260" spans="1:17" s="4" customFormat="1" hidden="1" x14ac:dyDescent="0.25">
      <c r="A260" s="340"/>
      <c r="B260" s="368"/>
      <c r="C260" s="368"/>
      <c r="D260" s="30" t="s">
        <v>21</v>
      </c>
      <c r="E260" s="51" t="s">
        <v>852</v>
      </c>
      <c r="F260" s="338"/>
      <c r="G260" s="62" t="s">
        <v>11</v>
      </c>
      <c r="H260" s="195" t="s">
        <v>769</v>
      </c>
      <c r="I260" s="237" t="s">
        <v>780</v>
      </c>
      <c r="J260" s="238" t="s">
        <v>47</v>
      </c>
      <c r="K260" s="237" t="s">
        <v>167</v>
      </c>
      <c r="L260" s="238">
        <v>1402141072</v>
      </c>
      <c r="M260" s="202" t="s">
        <v>781</v>
      </c>
      <c r="N260" s="340"/>
      <c r="O260" s="368"/>
      <c r="P260" s="48"/>
      <c r="Q260" s="48" t="s">
        <v>1001</v>
      </c>
    </row>
    <row r="261" spans="1:17" s="4" customFormat="1" hidden="1" x14ac:dyDescent="0.25">
      <c r="A261" s="340"/>
      <c r="B261" s="368"/>
      <c r="C261" s="368"/>
      <c r="D261" s="30" t="s">
        <v>21</v>
      </c>
      <c r="E261" s="51" t="s">
        <v>852</v>
      </c>
      <c r="F261" s="338"/>
      <c r="G261" s="62" t="s">
        <v>11</v>
      </c>
      <c r="H261" s="195" t="s">
        <v>769</v>
      </c>
      <c r="I261" s="237" t="s">
        <v>782</v>
      </c>
      <c r="J261" s="238" t="s">
        <v>47</v>
      </c>
      <c r="K261" s="237" t="s">
        <v>167</v>
      </c>
      <c r="L261" s="238">
        <v>1402144136</v>
      </c>
      <c r="M261" s="202" t="s">
        <v>783</v>
      </c>
      <c r="N261" s="340"/>
      <c r="O261" s="368"/>
      <c r="P261" s="48"/>
      <c r="Q261" s="48" t="s">
        <v>1001</v>
      </c>
    </row>
    <row r="262" spans="1:17" s="4" customFormat="1" hidden="1" x14ac:dyDescent="0.25">
      <c r="A262" s="340"/>
      <c r="B262" s="368"/>
      <c r="C262" s="368"/>
      <c r="D262" s="30" t="s">
        <v>21</v>
      </c>
      <c r="E262" s="51" t="s">
        <v>852</v>
      </c>
      <c r="F262" s="338"/>
      <c r="G262" s="62" t="s">
        <v>11</v>
      </c>
      <c r="H262" s="195" t="s">
        <v>769</v>
      </c>
      <c r="I262" s="237" t="s">
        <v>784</v>
      </c>
      <c r="J262" s="238" t="s">
        <v>47</v>
      </c>
      <c r="K262" s="237" t="s">
        <v>167</v>
      </c>
      <c r="L262" s="238">
        <v>1402144155</v>
      </c>
      <c r="M262" s="202" t="s">
        <v>785</v>
      </c>
      <c r="N262" s="340"/>
      <c r="O262" s="368"/>
      <c r="P262" s="48"/>
      <c r="Q262" s="48" t="s">
        <v>1001</v>
      </c>
    </row>
    <row r="263" spans="1:17" s="4" customFormat="1" hidden="1" x14ac:dyDescent="0.25">
      <c r="A263" s="340"/>
      <c r="B263" s="368"/>
      <c r="C263" s="368"/>
      <c r="D263" s="30" t="s">
        <v>21</v>
      </c>
      <c r="E263" s="51" t="s">
        <v>852</v>
      </c>
      <c r="F263" s="338"/>
      <c r="G263" s="62" t="s">
        <v>11</v>
      </c>
      <c r="H263" s="195" t="s">
        <v>769</v>
      </c>
      <c r="I263" s="237" t="s">
        <v>786</v>
      </c>
      <c r="J263" s="238" t="s">
        <v>47</v>
      </c>
      <c r="K263" s="237" t="s">
        <v>167</v>
      </c>
      <c r="L263" s="238">
        <v>1402140220</v>
      </c>
      <c r="M263" s="202" t="s">
        <v>787</v>
      </c>
      <c r="N263" s="340"/>
      <c r="O263" s="368"/>
      <c r="P263" s="48"/>
      <c r="Q263" s="48" t="s">
        <v>1001</v>
      </c>
    </row>
    <row r="264" spans="1:17" s="4" customFormat="1" ht="30" hidden="1" customHeight="1" x14ac:dyDescent="0.25">
      <c r="A264" s="340" t="s">
        <v>788</v>
      </c>
      <c r="B264" s="368" t="s">
        <v>789</v>
      </c>
      <c r="C264" s="452" t="s">
        <v>790</v>
      </c>
      <c r="D264" s="30" t="s">
        <v>21</v>
      </c>
      <c r="E264" s="51" t="s">
        <v>852</v>
      </c>
      <c r="F264" s="338" t="s">
        <v>768</v>
      </c>
      <c r="G264" s="62" t="s">
        <v>11</v>
      </c>
      <c r="H264" s="195" t="s">
        <v>769</v>
      </c>
      <c r="I264" s="237" t="s">
        <v>770</v>
      </c>
      <c r="J264" s="238" t="s">
        <v>47</v>
      </c>
      <c r="K264" s="237" t="s">
        <v>167</v>
      </c>
      <c r="L264" s="238"/>
      <c r="M264" s="202" t="s">
        <v>771</v>
      </c>
      <c r="N264" s="342" t="s">
        <v>1610</v>
      </c>
      <c r="O264" s="368"/>
      <c r="P264" s="48"/>
      <c r="Q264" s="48" t="s">
        <v>1001</v>
      </c>
    </row>
    <row r="265" spans="1:17" s="4" customFormat="1" hidden="1" x14ac:dyDescent="0.25">
      <c r="A265" s="340"/>
      <c r="B265" s="368"/>
      <c r="C265" s="452"/>
      <c r="D265" s="30" t="s">
        <v>21</v>
      </c>
      <c r="E265" s="51" t="s">
        <v>852</v>
      </c>
      <c r="F265" s="338"/>
      <c r="G265" s="62" t="s">
        <v>11</v>
      </c>
      <c r="H265" s="195" t="s">
        <v>769</v>
      </c>
      <c r="I265" s="237" t="s">
        <v>772</v>
      </c>
      <c r="J265" s="238" t="s">
        <v>47</v>
      </c>
      <c r="K265" s="237" t="s">
        <v>167</v>
      </c>
      <c r="L265" s="238">
        <v>1402142060</v>
      </c>
      <c r="M265" s="202" t="s">
        <v>773</v>
      </c>
      <c r="N265" s="338"/>
      <c r="O265" s="368"/>
      <c r="P265" s="48"/>
      <c r="Q265" s="48" t="s">
        <v>1001</v>
      </c>
    </row>
    <row r="266" spans="1:17" s="4" customFormat="1" hidden="1" x14ac:dyDescent="0.25">
      <c r="A266" s="340"/>
      <c r="B266" s="368"/>
      <c r="C266" s="452"/>
      <c r="D266" s="30" t="s">
        <v>21</v>
      </c>
      <c r="E266" s="51" t="s">
        <v>852</v>
      </c>
      <c r="F266" s="338"/>
      <c r="G266" s="62" t="s">
        <v>11</v>
      </c>
      <c r="H266" s="195" t="s">
        <v>769</v>
      </c>
      <c r="I266" s="237" t="s">
        <v>774</v>
      </c>
      <c r="J266" s="238" t="s">
        <v>47</v>
      </c>
      <c r="K266" s="237" t="s">
        <v>167</v>
      </c>
      <c r="L266" s="238"/>
      <c r="M266" s="202" t="s">
        <v>775</v>
      </c>
      <c r="N266" s="338"/>
      <c r="O266" s="368"/>
      <c r="P266" s="48"/>
      <c r="Q266" s="48" t="s">
        <v>1001</v>
      </c>
    </row>
    <row r="267" spans="1:17" s="4" customFormat="1" hidden="1" x14ac:dyDescent="0.25">
      <c r="A267" s="340"/>
      <c r="B267" s="368"/>
      <c r="C267" s="452"/>
      <c r="D267" s="30" t="s">
        <v>21</v>
      </c>
      <c r="E267" s="51" t="s">
        <v>852</v>
      </c>
      <c r="F267" s="338"/>
      <c r="G267" s="62" t="s">
        <v>11</v>
      </c>
      <c r="H267" s="195" t="s">
        <v>769</v>
      </c>
      <c r="I267" s="237" t="s">
        <v>776</v>
      </c>
      <c r="J267" s="238" t="s">
        <v>47</v>
      </c>
      <c r="K267" s="237" t="s">
        <v>167</v>
      </c>
      <c r="L267" s="238"/>
      <c r="M267" s="202" t="s">
        <v>777</v>
      </c>
      <c r="N267" s="338"/>
      <c r="O267" s="368"/>
      <c r="P267" s="48"/>
      <c r="Q267" s="48" t="s">
        <v>1001</v>
      </c>
    </row>
    <row r="268" spans="1:17" s="4" customFormat="1" hidden="1" x14ac:dyDescent="0.25">
      <c r="A268" s="340"/>
      <c r="B268" s="368"/>
      <c r="C268" s="452"/>
      <c r="D268" s="30" t="s">
        <v>21</v>
      </c>
      <c r="E268" s="51" t="s">
        <v>852</v>
      </c>
      <c r="F268" s="338"/>
      <c r="G268" s="62" t="s">
        <v>11</v>
      </c>
      <c r="H268" s="195" t="s">
        <v>769</v>
      </c>
      <c r="I268" s="237" t="s">
        <v>778</v>
      </c>
      <c r="J268" s="238" t="s">
        <v>47</v>
      </c>
      <c r="K268" s="237" t="s">
        <v>167</v>
      </c>
      <c r="L268" s="238"/>
      <c r="M268" s="202" t="s">
        <v>779</v>
      </c>
      <c r="N268" s="338"/>
      <c r="O268" s="368"/>
      <c r="P268" s="48"/>
      <c r="Q268" s="48" t="s">
        <v>1001</v>
      </c>
    </row>
    <row r="269" spans="1:17" s="4" customFormat="1" hidden="1" x14ac:dyDescent="0.25">
      <c r="A269" s="340"/>
      <c r="B269" s="368"/>
      <c r="C269" s="452"/>
      <c r="D269" s="30" t="s">
        <v>21</v>
      </c>
      <c r="E269" s="51" t="s">
        <v>852</v>
      </c>
      <c r="F269" s="338"/>
      <c r="G269" s="62" t="s">
        <v>11</v>
      </c>
      <c r="H269" s="195" t="s">
        <v>769</v>
      </c>
      <c r="I269" s="237" t="s">
        <v>780</v>
      </c>
      <c r="J269" s="238" t="s">
        <v>47</v>
      </c>
      <c r="K269" s="237" t="s">
        <v>167</v>
      </c>
      <c r="L269" s="238"/>
      <c r="M269" s="202" t="s">
        <v>781</v>
      </c>
      <c r="N269" s="338"/>
      <c r="O269" s="368"/>
      <c r="P269" s="48"/>
      <c r="Q269" s="48" t="s">
        <v>1001</v>
      </c>
    </row>
    <row r="270" spans="1:17" s="4" customFormat="1" hidden="1" x14ac:dyDescent="0.25">
      <c r="A270" s="340"/>
      <c r="B270" s="368"/>
      <c r="C270" s="452"/>
      <c r="D270" s="30" t="s">
        <v>21</v>
      </c>
      <c r="E270" s="51" t="s">
        <v>852</v>
      </c>
      <c r="F270" s="338"/>
      <c r="G270" s="62" t="s">
        <v>11</v>
      </c>
      <c r="H270" s="195" t="s">
        <v>769</v>
      </c>
      <c r="I270" s="237" t="s">
        <v>782</v>
      </c>
      <c r="J270" s="238" t="s">
        <v>47</v>
      </c>
      <c r="K270" s="237" t="s">
        <v>167</v>
      </c>
      <c r="L270" s="238"/>
      <c r="M270" s="202" t="s">
        <v>783</v>
      </c>
      <c r="N270" s="338"/>
      <c r="O270" s="368"/>
      <c r="P270" s="48"/>
      <c r="Q270" s="48" t="s">
        <v>1001</v>
      </c>
    </row>
    <row r="271" spans="1:17" s="4" customFormat="1" hidden="1" x14ac:dyDescent="0.25">
      <c r="A271" s="340"/>
      <c r="B271" s="368"/>
      <c r="C271" s="452"/>
      <c r="D271" s="30" t="s">
        <v>21</v>
      </c>
      <c r="E271" s="51" t="s">
        <v>852</v>
      </c>
      <c r="F271" s="338"/>
      <c r="G271" s="62" t="s">
        <v>11</v>
      </c>
      <c r="H271" s="195" t="s">
        <v>769</v>
      </c>
      <c r="I271" s="237" t="s">
        <v>784</v>
      </c>
      <c r="J271" s="238" t="s">
        <v>47</v>
      </c>
      <c r="K271" s="237" t="s">
        <v>167</v>
      </c>
      <c r="L271" s="238"/>
      <c r="M271" s="202" t="s">
        <v>785</v>
      </c>
      <c r="N271" s="338"/>
      <c r="O271" s="368"/>
      <c r="P271" s="48"/>
      <c r="Q271" s="48" t="s">
        <v>1001</v>
      </c>
    </row>
    <row r="272" spans="1:17" s="4" customFormat="1" hidden="1" x14ac:dyDescent="0.25">
      <c r="A272" s="340"/>
      <c r="B272" s="368"/>
      <c r="C272" s="452"/>
      <c r="D272" s="30" t="s">
        <v>21</v>
      </c>
      <c r="E272" s="51" t="s">
        <v>852</v>
      </c>
      <c r="F272" s="338"/>
      <c r="G272" s="62" t="s">
        <v>11</v>
      </c>
      <c r="H272" s="195" t="s">
        <v>769</v>
      </c>
      <c r="I272" s="237" t="s">
        <v>786</v>
      </c>
      <c r="J272" s="238" t="s">
        <v>47</v>
      </c>
      <c r="K272" s="237" t="s">
        <v>167</v>
      </c>
      <c r="L272" s="238"/>
      <c r="M272" s="202" t="s">
        <v>787</v>
      </c>
      <c r="N272" s="338"/>
      <c r="O272" s="368"/>
      <c r="P272" s="48"/>
      <c r="Q272" s="48" t="s">
        <v>1001</v>
      </c>
    </row>
    <row r="273" spans="1:17" s="4" customFormat="1" ht="30" hidden="1" customHeight="1" x14ac:dyDescent="0.25">
      <c r="A273" s="340" t="s">
        <v>791</v>
      </c>
      <c r="B273" s="368" t="s">
        <v>789</v>
      </c>
      <c r="C273" s="452" t="s">
        <v>790</v>
      </c>
      <c r="D273" s="30" t="s">
        <v>21</v>
      </c>
      <c r="E273" s="51" t="s">
        <v>853</v>
      </c>
      <c r="F273" s="340" t="s">
        <v>792</v>
      </c>
      <c r="G273" s="62" t="s">
        <v>11</v>
      </c>
      <c r="H273" s="195" t="s">
        <v>769</v>
      </c>
      <c r="I273" s="237" t="s">
        <v>770</v>
      </c>
      <c r="J273" s="238" t="s">
        <v>47</v>
      </c>
      <c r="K273" s="237" t="s">
        <v>167</v>
      </c>
      <c r="L273" s="238"/>
      <c r="M273" s="202" t="s">
        <v>771</v>
      </c>
      <c r="N273" s="342" t="s">
        <v>1610</v>
      </c>
      <c r="O273" s="368"/>
      <c r="P273" s="48"/>
      <c r="Q273" s="48" t="s">
        <v>1001</v>
      </c>
    </row>
    <row r="274" spans="1:17" s="4" customFormat="1" hidden="1" x14ac:dyDescent="0.25">
      <c r="A274" s="340"/>
      <c r="B274" s="368"/>
      <c r="C274" s="452"/>
      <c r="D274" s="30" t="s">
        <v>21</v>
      </c>
      <c r="E274" s="51" t="s">
        <v>853</v>
      </c>
      <c r="F274" s="340"/>
      <c r="G274" s="62" t="s">
        <v>11</v>
      </c>
      <c r="H274" s="195" t="s">
        <v>769</v>
      </c>
      <c r="I274" s="237" t="s">
        <v>772</v>
      </c>
      <c r="J274" s="238" t="s">
        <v>47</v>
      </c>
      <c r="K274" s="237" t="s">
        <v>167</v>
      </c>
      <c r="L274" s="238"/>
      <c r="M274" s="202" t="s">
        <v>773</v>
      </c>
      <c r="N274" s="342"/>
      <c r="O274" s="368"/>
      <c r="P274" s="48"/>
      <c r="Q274" s="48" t="s">
        <v>1001</v>
      </c>
    </row>
    <row r="275" spans="1:17" s="4" customFormat="1" hidden="1" x14ac:dyDescent="0.25">
      <c r="A275" s="340"/>
      <c r="B275" s="368"/>
      <c r="C275" s="452"/>
      <c r="D275" s="30" t="s">
        <v>21</v>
      </c>
      <c r="E275" s="51" t="s">
        <v>853</v>
      </c>
      <c r="F275" s="340"/>
      <c r="G275" s="62" t="s">
        <v>11</v>
      </c>
      <c r="H275" s="195" t="s">
        <v>769</v>
      </c>
      <c r="I275" s="237" t="s">
        <v>774</v>
      </c>
      <c r="J275" s="238" t="s">
        <v>47</v>
      </c>
      <c r="K275" s="237" t="s">
        <v>167</v>
      </c>
      <c r="L275" s="238"/>
      <c r="M275" s="202" t="s">
        <v>775</v>
      </c>
      <c r="N275" s="342"/>
      <c r="O275" s="368"/>
      <c r="P275" s="48"/>
      <c r="Q275" s="48" t="s">
        <v>1001</v>
      </c>
    </row>
    <row r="276" spans="1:17" s="4" customFormat="1" hidden="1" x14ac:dyDescent="0.25">
      <c r="A276" s="340"/>
      <c r="B276" s="368"/>
      <c r="C276" s="452"/>
      <c r="D276" s="30" t="s">
        <v>21</v>
      </c>
      <c r="E276" s="51" t="s">
        <v>853</v>
      </c>
      <c r="F276" s="340"/>
      <c r="G276" s="62" t="s">
        <v>11</v>
      </c>
      <c r="H276" s="195" t="s">
        <v>769</v>
      </c>
      <c r="I276" s="237" t="s">
        <v>776</v>
      </c>
      <c r="J276" s="238" t="s">
        <v>47</v>
      </c>
      <c r="K276" s="237" t="s">
        <v>167</v>
      </c>
      <c r="L276" s="238"/>
      <c r="M276" s="202" t="s">
        <v>777</v>
      </c>
      <c r="N276" s="342"/>
      <c r="O276" s="368"/>
      <c r="P276" s="48"/>
      <c r="Q276" s="48" t="s">
        <v>1001</v>
      </c>
    </row>
    <row r="277" spans="1:17" s="4" customFormat="1" hidden="1" x14ac:dyDescent="0.25">
      <c r="A277" s="340"/>
      <c r="B277" s="368"/>
      <c r="C277" s="452"/>
      <c r="D277" s="30" t="s">
        <v>21</v>
      </c>
      <c r="E277" s="51" t="s">
        <v>853</v>
      </c>
      <c r="F277" s="340"/>
      <c r="G277" s="62" t="s">
        <v>11</v>
      </c>
      <c r="H277" s="195" t="s">
        <v>769</v>
      </c>
      <c r="I277" s="237" t="s">
        <v>778</v>
      </c>
      <c r="J277" s="238" t="s">
        <v>47</v>
      </c>
      <c r="K277" s="237" t="s">
        <v>167</v>
      </c>
      <c r="L277" s="238"/>
      <c r="M277" s="202" t="s">
        <v>779</v>
      </c>
      <c r="N277" s="342"/>
      <c r="O277" s="368"/>
      <c r="P277" s="48"/>
      <c r="Q277" s="48" t="s">
        <v>1001</v>
      </c>
    </row>
    <row r="278" spans="1:17" s="4" customFormat="1" hidden="1" x14ac:dyDescent="0.25">
      <c r="A278" s="340"/>
      <c r="B278" s="368"/>
      <c r="C278" s="452"/>
      <c r="D278" s="30" t="s">
        <v>21</v>
      </c>
      <c r="E278" s="51" t="s">
        <v>853</v>
      </c>
      <c r="F278" s="340"/>
      <c r="G278" s="62" t="s">
        <v>11</v>
      </c>
      <c r="H278" s="195" t="s">
        <v>769</v>
      </c>
      <c r="I278" s="237" t="s">
        <v>780</v>
      </c>
      <c r="J278" s="238" t="s">
        <v>47</v>
      </c>
      <c r="K278" s="237" t="s">
        <v>167</v>
      </c>
      <c r="L278" s="238"/>
      <c r="M278" s="202" t="s">
        <v>781</v>
      </c>
      <c r="N278" s="342"/>
      <c r="O278" s="368"/>
      <c r="P278" s="48"/>
      <c r="Q278" s="48" t="s">
        <v>1001</v>
      </c>
    </row>
    <row r="279" spans="1:17" s="4" customFormat="1" hidden="1" x14ac:dyDescent="0.25">
      <c r="A279" s="340"/>
      <c r="B279" s="368"/>
      <c r="C279" s="452"/>
      <c r="D279" s="30" t="s">
        <v>21</v>
      </c>
      <c r="E279" s="51" t="s">
        <v>853</v>
      </c>
      <c r="F279" s="340"/>
      <c r="G279" s="62" t="s">
        <v>11</v>
      </c>
      <c r="H279" s="195" t="s">
        <v>769</v>
      </c>
      <c r="I279" s="237" t="s">
        <v>782</v>
      </c>
      <c r="J279" s="238" t="s">
        <v>47</v>
      </c>
      <c r="K279" s="237" t="s">
        <v>167</v>
      </c>
      <c r="L279" s="238"/>
      <c r="M279" s="202" t="s">
        <v>783</v>
      </c>
      <c r="N279" s="342"/>
      <c r="O279" s="368"/>
      <c r="P279" s="48"/>
      <c r="Q279" s="48" t="s">
        <v>1001</v>
      </c>
    </row>
    <row r="280" spans="1:17" s="4" customFormat="1" hidden="1" x14ac:dyDescent="0.25">
      <c r="A280" s="340"/>
      <c r="B280" s="368"/>
      <c r="C280" s="452"/>
      <c r="D280" s="30" t="s">
        <v>21</v>
      </c>
      <c r="E280" s="51" t="s">
        <v>853</v>
      </c>
      <c r="F280" s="340"/>
      <c r="G280" s="62" t="s">
        <v>11</v>
      </c>
      <c r="H280" s="195" t="s">
        <v>769</v>
      </c>
      <c r="I280" s="237" t="s">
        <v>784</v>
      </c>
      <c r="J280" s="238" t="s">
        <v>47</v>
      </c>
      <c r="K280" s="237" t="s">
        <v>167</v>
      </c>
      <c r="L280" s="238"/>
      <c r="M280" s="202" t="s">
        <v>785</v>
      </c>
      <c r="N280" s="342"/>
      <c r="O280" s="368"/>
      <c r="P280" s="48"/>
      <c r="Q280" s="48" t="s">
        <v>1001</v>
      </c>
    </row>
    <row r="281" spans="1:17" s="4" customFormat="1" hidden="1" x14ac:dyDescent="0.25">
      <c r="A281" s="340"/>
      <c r="B281" s="368"/>
      <c r="C281" s="452"/>
      <c r="D281" s="30" t="s">
        <v>21</v>
      </c>
      <c r="E281" s="51" t="s">
        <v>853</v>
      </c>
      <c r="F281" s="340"/>
      <c r="G281" s="62" t="s">
        <v>11</v>
      </c>
      <c r="H281" s="195" t="s">
        <v>769</v>
      </c>
      <c r="I281" s="237" t="s">
        <v>786</v>
      </c>
      <c r="J281" s="238" t="s">
        <v>47</v>
      </c>
      <c r="K281" s="237" t="s">
        <v>167</v>
      </c>
      <c r="L281" s="238"/>
      <c r="M281" s="202" t="s">
        <v>787</v>
      </c>
      <c r="N281" s="342"/>
      <c r="O281" s="368"/>
      <c r="P281" s="48"/>
      <c r="Q281" s="48" t="s">
        <v>1001</v>
      </c>
    </row>
    <row r="282" spans="1:17" s="4" customFormat="1" hidden="1" x14ac:dyDescent="0.25">
      <c r="A282" s="340" t="s">
        <v>793</v>
      </c>
      <c r="B282" s="368" t="s">
        <v>789</v>
      </c>
      <c r="C282" s="452" t="s">
        <v>790</v>
      </c>
      <c r="D282" s="30" t="s">
        <v>21</v>
      </c>
      <c r="E282" s="51" t="s">
        <v>853</v>
      </c>
      <c r="F282" s="185" t="s">
        <v>933</v>
      </c>
      <c r="G282" s="62" t="s">
        <v>11</v>
      </c>
      <c r="H282" s="195" t="s">
        <v>769</v>
      </c>
      <c r="I282" s="237" t="s">
        <v>770</v>
      </c>
      <c r="J282" s="238" t="s">
        <v>47</v>
      </c>
      <c r="K282" s="237" t="s">
        <v>167</v>
      </c>
      <c r="L282" s="238"/>
      <c r="M282" s="202" t="s">
        <v>771</v>
      </c>
      <c r="N282" s="342" t="s">
        <v>1610</v>
      </c>
      <c r="O282" s="368"/>
      <c r="P282" s="48"/>
      <c r="Q282" s="48" t="s">
        <v>1001</v>
      </c>
    </row>
    <row r="283" spans="1:17" s="4" customFormat="1" hidden="1" x14ac:dyDescent="0.25">
      <c r="A283" s="340"/>
      <c r="B283" s="368"/>
      <c r="C283" s="452"/>
      <c r="D283" s="30" t="s">
        <v>21</v>
      </c>
      <c r="E283" s="51" t="s">
        <v>853</v>
      </c>
      <c r="F283" s="185"/>
      <c r="G283" s="62" t="s">
        <v>11</v>
      </c>
      <c r="H283" s="195" t="s">
        <v>769</v>
      </c>
      <c r="I283" s="237" t="s">
        <v>772</v>
      </c>
      <c r="J283" s="238" t="s">
        <v>47</v>
      </c>
      <c r="K283" s="237" t="s">
        <v>167</v>
      </c>
      <c r="L283" s="238"/>
      <c r="M283" s="202" t="s">
        <v>773</v>
      </c>
      <c r="N283" s="342"/>
      <c r="O283" s="368"/>
      <c r="P283" s="48"/>
      <c r="Q283" s="48" t="s">
        <v>1001</v>
      </c>
    </row>
    <row r="284" spans="1:17" s="4" customFormat="1" hidden="1" x14ac:dyDescent="0.25">
      <c r="A284" s="340"/>
      <c r="B284" s="368"/>
      <c r="C284" s="452"/>
      <c r="D284" s="30" t="s">
        <v>21</v>
      </c>
      <c r="E284" s="51" t="s">
        <v>853</v>
      </c>
      <c r="F284" s="185"/>
      <c r="G284" s="62" t="s">
        <v>11</v>
      </c>
      <c r="H284" s="195" t="s">
        <v>769</v>
      </c>
      <c r="I284" s="237" t="s">
        <v>774</v>
      </c>
      <c r="J284" s="238" t="s">
        <v>47</v>
      </c>
      <c r="K284" s="237" t="s">
        <v>167</v>
      </c>
      <c r="L284" s="238"/>
      <c r="M284" s="202" t="s">
        <v>775</v>
      </c>
      <c r="N284" s="342"/>
      <c r="O284" s="368"/>
      <c r="P284" s="48"/>
      <c r="Q284" s="48" t="s">
        <v>1001</v>
      </c>
    </row>
    <row r="285" spans="1:17" s="4" customFormat="1" hidden="1" x14ac:dyDescent="0.25">
      <c r="A285" s="340"/>
      <c r="B285" s="368"/>
      <c r="C285" s="452"/>
      <c r="D285" s="30" t="s">
        <v>21</v>
      </c>
      <c r="E285" s="51" t="s">
        <v>853</v>
      </c>
      <c r="F285" s="185"/>
      <c r="G285" s="62" t="s">
        <v>11</v>
      </c>
      <c r="H285" s="195" t="s">
        <v>769</v>
      </c>
      <c r="I285" s="237" t="s">
        <v>776</v>
      </c>
      <c r="J285" s="238" t="s">
        <v>47</v>
      </c>
      <c r="K285" s="237" t="s">
        <v>167</v>
      </c>
      <c r="L285" s="238"/>
      <c r="M285" s="202" t="s">
        <v>777</v>
      </c>
      <c r="N285" s="342"/>
      <c r="O285" s="368"/>
      <c r="P285" s="48"/>
      <c r="Q285" s="48" t="s">
        <v>1001</v>
      </c>
    </row>
    <row r="286" spans="1:17" s="4" customFormat="1" hidden="1" x14ac:dyDescent="0.25">
      <c r="A286" s="340"/>
      <c r="B286" s="368"/>
      <c r="C286" s="452"/>
      <c r="D286" s="30" t="s">
        <v>21</v>
      </c>
      <c r="E286" s="51" t="s">
        <v>853</v>
      </c>
      <c r="F286" s="185"/>
      <c r="G286" s="62" t="s">
        <v>11</v>
      </c>
      <c r="H286" s="195" t="s">
        <v>769</v>
      </c>
      <c r="I286" s="237" t="s">
        <v>778</v>
      </c>
      <c r="J286" s="238" t="s">
        <v>47</v>
      </c>
      <c r="K286" s="237" t="s">
        <v>167</v>
      </c>
      <c r="L286" s="238"/>
      <c r="M286" s="202" t="s">
        <v>779</v>
      </c>
      <c r="N286" s="342"/>
      <c r="O286" s="368"/>
      <c r="P286" s="48"/>
      <c r="Q286" s="48" t="s">
        <v>1001</v>
      </c>
    </row>
    <row r="287" spans="1:17" s="4" customFormat="1" hidden="1" x14ac:dyDescent="0.25">
      <c r="A287" s="340"/>
      <c r="B287" s="368"/>
      <c r="C287" s="452"/>
      <c r="D287" s="30" t="s">
        <v>21</v>
      </c>
      <c r="E287" s="51" t="s">
        <v>853</v>
      </c>
      <c r="F287" s="185"/>
      <c r="G287" s="62" t="s">
        <v>11</v>
      </c>
      <c r="H287" s="195" t="s">
        <v>769</v>
      </c>
      <c r="I287" s="237" t="s">
        <v>780</v>
      </c>
      <c r="J287" s="238" t="s">
        <v>47</v>
      </c>
      <c r="K287" s="237" t="s">
        <v>167</v>
      </c>
      <c r="L287" s="238"/>
      <c r="M287" s="202" t="s">
        <v>781</v>
      </c>
      <c r="N287" s="342"/>
      <c r="O287" s="368"/>
      <c r="P287" s="48"/>
      <c r="Q287" s="48" t="s">
        <v>1001</v>
      </c>
    </row>
    <row r="288" spans="1:17" s="4" customFormat="1" hidden="1" x14ac:dyDescent="0.25">
      <c r="A288" s="340"/>
      <c r="B288" s="368"/>
      <c r="C288" s="452"/>
      <c r="D288" s="30" t="s">
        <v>21</v>
      </c>
      <c r="E288" s="51" t="s">
        <v>853</v>
      </c>
      <c r="F288" s="185"/>
      <c r="G288" s="62" t="s">
        <v>11</v>
      </c>
      <c r="H288" s="195" t="s">
        <v>769</v>
      </c>
      <c r="I288" s="237" t="s">
        <v>782</v>
      </c>
      <c r="J288" s="238" t="s">
        <v>47</v>
      </c>
      <c r="K288" s="237" t="s">
        <v>167</v>
      </c>
      <c r="L288" s="238"/>
      <c r="M288" s="202" t="s">
        <v>783</v>
      </c>
      <c r="N288" s="342"/>
      <c r="O288" s="368"/>
      <c r="P288" s="48"/>
      <c r="Q288" s="48" t="s">
        <v>1001</v>
      </c>
    </row>
    <row r="289" spans="1:17" s="4" customFormat="1" hidden="1" x14ac:dyDescent="0.25">
      <c r="A289" s="340"/>
      <c r="B289" s="368"/>
      <c r="C289" s="452"/>
      <c r="D289" s="30" t="s">
        <v>21</v>
      </c>
      <c r="E289" s="51" t="s">
        <v>853</v>
      </c>
      <c r="F289" s="185"/>
      <c r="G289" s="62" t="s">
        <v>11</v>
      </c>
      <c r="H289" s="195" t="s">
        <v>769</v>
      </c>
      <c r="I289" s="237" t="s">
        <v>784</v>
      </c>
      <c r="J289" s="238" t="s">
        <v>47</v>
      </c>
      <c r="K289" s="237" t="s">
        <v>167</v>
      </c>
      <c r="L289" s="238"/>
      <c r="M289" s="202" t="s">
        <v>785</v>
      </c>
      <c r="N289" s="342"/>
      <c r="O289" s="368"/>
      <c r="P289" s="48"/>
      <c r="Q289" s="48" t="s">
        <v>1001</v>
      </c>
    </row>
    <row r="290" spans="1:17" s="4" customFormat="1" hidden="1" x14ac:dyDescent="0.25">
      <c r="A290" s="340"/>
      <c r="B290" s="368"/>
      <c r="C290" s="452"/>
      <c r="D290" s="30" t="s">
        <v>21</v>
      </c>
      <c r="E290" s="51" t="s">
        <v>853</v>
      </c>
      <c r="F290" s="185"/>
      <c r="G290" s="62" t="s">
        <v>11</v>
      </c>
      <c r="H290" s="195" t="s">
        <v>769</v>
      </c>
      <c r="I290" s="237" t="s">
        <v>786</v>
      </c>
      <c r="J290" s="238" t="s">
        <v>47</v>
      </c>
      <c r="K290" s="237" t="s">
        <v>167</v>
      </c>
      <c r="L290" s="238"/>
      <c r="M290" s="202" t="s">
        <v>787</v>
      </c>
      <c r="N290" s="342"/>
      <c r="O290" s="368"/>
      <c r="P290" s="48"/>
      <c r="Q290" s="48" t="s">
        <v>1001</v>
      </c>
    </row>
    <row r="291" spans="1:17" s="4" customFormat="1" ht="28.9" hidden="1" customHeight="1" x14ac:dyDescent="0.25">
      <c r="A291" s="340" t="s">
        <v>794</v>
      </c>
      <c r="B291" s="452" t="s">
        <v>795</v>
      </c>
      <c r="C291" s="452" t="s">
        <v>796</v>
      </c>
      <c r="D291" s="339" t="s">
        <v>21</v>
      </c>
      <c r="E291" s="449" t="s">
        <v>853</v>
      </c>
      <c r="F291" s="340" t="s">
        <v>797</v>
      </c>
      <c r="G291" s="442" t="s">
        <v>20</v>
      </c>
      <c r="H291" s="370" t="s">
        <v>769</v>
      </c>
      <c r="I291" s="237" t="s">
        <v>806</v>
      </c>
      <c r="J291" s="238" t="s">
        <v>89</v>
      </c>
      <c r="K291" s="237" t="s">
        <v>90</v>
      </c>
      <c r="L291" s="238">
        <v>1108134083</v>
      </c>
      <c r="M291" s="202" t="s">
        <v>798</v>
      </c>
      <c r="N291" s="340" t="s">
        <v>799</v>
      </c>
      <c r="O291" s="368"/>
      <c r="P291" s="48"/>
      <c r="Q291" s="48" t="s">
        <v>1001</v>
      </c>
    </row>
    <row r="292" spans="1:17" s="4" customFormat="1" hidden="1" x14ac:dyDescent="0.25">
      <c r="A292" s="340"/>
      <c r="B292" s="452"/>
      <c r="C292" s="452"/>
      <c r="D292" s="339"/>
      <c r="E292" s="449"/>
      <c r="F292" s="340"/>
      <c r="G292" s="442"/>
      <c r="H292" s="370"/>
      <c r="I292" s="237" t="s">
        <v>807</v>
      </c>
      <c r="J292" s="238" t="s">
        <v>89</v>
      </c>
      <c r="K292" s="237" t="s">
        <v>90</v>
      </c>
      <c r="L292" s="238">
        <v>1108132014</v>
      </c>
      <c r="M292" s="202" t="s">
        <v>800</v>
      </c>
      <c r="N292" s="340"/>
      <c r="O292" s="368"/>
      <c r="P292" s="48"/>
      <c r="Q292" s="48" t="s">
        <v>1001</v>
      </c>
    </row>
    <row r="293" spans="1:17" s="4" customFormat="1" ht="30" hidden="1" x14ac:dyDescent="0.25">
      <c r="A293" s="185" t="s">
        <v>801</v>
      </c>
      <c r="B293" s="49" t="s">
        <v>802</v>
      </c>
      <c r="C293" s="21" t="s">
        <v>803</v>
      </c>
      <c r="D293" s="30" t="s">
        <v>21</v>
      </c>
      <c r="E293" s="51" t="s">
        <v>854</v>
      </c>
      <c r="F293" s="185" t="s">
        <v>797</v>
      </c>
      <c r="G293" s="63" t="s">
        <v>20</v>
      </c>
      <c r="H293" s="195" t="s">
        <v>769</v>
      </c>
      <c r="I293" s="237" t="s">
        <v>808</v>
      </c>
      <c r="J293" s="238" t="s">
        <v>89</v>
      </c>
      <c r="K293" s="237" t="s">
        <v>141</v>
      </c>
      <c r="L293" s="238">
        <v>1105130005</v>
      </c>
      <c r="M293" s="202" t="s">
        <v>804</v>
      </c>
      <c r="N293" s="321" t="s">
        <v>805</v>
      </c>
      <c r="O293" s="48"/>
      <c r="P293" s="48"/>
      <c r="Q293" s="48" t="s">
        <v>1001</v>
      </c>
    </row>
    <row r="294" spans="1:17" hidden="1" x14ac:dyDescent="0.25">
      <c r="A294" s="201" t="s">
        <v>809</v>
      </c>
      <c r="B294" s="54" t="s">
        <v>810</v>
      </c>
      <c r="C294" s="54" t="s">
        <v>811</v>
      </c>
      <c r="D294" s="30" t="s">
        <v>21</v>
      </c>
      <c r="E294" s="51" t="s">
        <v>852</v>
      </c>
      <c r="F294" s="201"/>
      <c r="G294" s="62" t="s">
        <v>11</v>
      </c>
      <c r="H294" s="104" t="s">
        <v>61</v>
      </c>
      <c r="I294" s="26" t="s">
        <v>812</v>
      </c>
      <c r="J294" s="238" t="s">
        <v>140</v>
      </c>
      <c r="K294" s="237" t="s">
        <v>813</v>
      </c>
      <c r="L294" s="251"/>
      <c r="M294" s="27"/>
      <c r="N294" s="321"/>
      <c r="O294" s="54"/>
      <c r="P294" s="54"/>
      <c r="Q294" s="48" t="s">
        <v>1001</v>
      </c>
    </row>
    <row r="295" spans="1:17" hidden="1" x14ac:dyDescent="0.25">
      <c r="A295" s="340" t="s">
        <v>814</v>
      </c>
      <c r="B295" s="480" t="s">
        <v>815</v>
      </c>
      <c r="C295" s="480" t="s">
        <v>816</v>
      </c>
      <c r="D295" s="30" t="s">
        <v>21</v>
      </c>
      <c r="E295" s="51" t="s">
        <v>851</v>
      </c>
      <c r="F295" s="185"/>
      <c r="G295" s="63" t="s">
        <v>20</v>
      </c>
      <c r="H295" s="195" t="s">
        <v>61</v>
      </c>
      <c r="I295" s="26" t="s">
        <v>817</v>
      </c>
      <c r="J295" s="238" t="s">
        <v>165</v>
      </c>
      <c r="K295" s="237" t="s">
        <v>168</v>
      </c>
      <c r="L295" s="251"/>
      <c r="M295" s="27"/>
      <c r="N295" s="321"/>
      <c r="O295" s="54"/>
      <c r="P295" s="54" t="s">
        <v>823</v>
      </c>
      <c r="Q295" s="48" t="s">
        <v>1001</v>
      </c>
    </row>
    <row r="296" spans="1:17" hidden="1" x14ac:dyDescent="0.25">
      <c r="A296" s="340"/>
      <c r="B296" s="480"/>
      <c r="C296" s="480"/>
      <c r="D296" s="30" t="s">
        <v>21</v>
      </c>
      <c r="E296" s="51" t="s">
        <v>851</v>
      </c>
      <c r="F296" s="185"/>
      <c r="G296" s="63" t="s">
        <v>20</v>
      </c>
      <c r="H296" s="195" t="s">
        <v>61</v>
      </c>
      <c r="I296" s="26" t="s">
        <v>818</v>
      </c>
      <c r="J296" s="238" t="s">
        <v>165</v>
      </c>
      <c r="K296" s="237" t="s">
        <v>168</v>
      </c>
      <c r="L296" s="251"/>
      <c r="M296" s="27"/>
      <c r="N296" s="321"/>
      <c r="O296" s="54"/>
      <c r="P296" s="54" t="s">
        <v>823</v>
      </c>
      <c r="Q296" s="48" t="s">
        <v>1001</v>
      </c>
    </row>
    <row r="297" spans="1:17" hidden="1" x14ac:dyDescent="0.25">
      <c r="A297" s="185" t="s">
        <v>819</v>
      </c>
      <c r="B297" s="65" t="s">
        <v>820</v>
      </c>
      <c r="C297" s="173" t="s">
        <v>821</v>
      </c>
      <c r="D297" s="30" t="s">
        <v>21</v>
      </c>
      <c r="E297" s="51" t="s">
        <v>851</v>
      </c>
      <c r="F297" s="185"/>
      <c r="G297" s="63" t="s">
        <v>11</v>
      </c>
      <c r="H297" s="195" t="s">
        <v>129</v>
      </c>
      <c r="I297" s="26" t="s">
        <v>822</v>
      </c>
      <c r="J297" s="238" t="s">
        <v>165</v>
      </c>
      <c r="K297" s="237" t="s">
        <v>255</v>
      </c>
      <c r="L297" s="251"/>
      <c r="M297" s="27"/>
      <c r="N297" s="321"/>
      <c r="O297" s="54"/>
      <c r="P297" s="54"/>
      <c r="Q297" s="48" t="s">
        <v>1001</v>
      </c>
    </row>
    <row r="298" spans="1:17" s="5" customFormat="1" hidden="1" x14ac:dyDescent="0.25">
      <c r="A298" s="185" t="s">
        <v>825</v>
      </c>
      <c r="B298" s="48" t="s">
        <v>826</v>
      </c>
      <c r="C298" s="173" t="s">
        <v>827</v>
      </c>
      <c r="D298" s="30" t="s">
        <v>21</v>
      </c>
      <c r="E298" s="51" t="s">
        <v>853</v>
      </c>
      <c r="F298" s="184"/>
      <c r="G298" s="63" t="s">
        <v>11</v>
      </c>
      <c r="H298" s="195" t="s">
        <v>129</v>
      </c>
      <c r="I298" s="237" t="s">
        <v>828</v>
      </c>
      <c r="J298" s="238" t="s">
        <v>165</v>
      </c>
      <c r="K298" s="26" t="s">
        <v>200</v>
      </c>
      <c r="L298" s="238"/>
      <c r="M298" s="202"/>
      <c r="N298" s="320"/>
      <c r="O298" s="54"/>
      <c r="P298" s="54"/>
      <c r="Q298" s="48" t="s">
        <v>1001</v>
      </c>
    </row>
    <row r="299" spans="1:17" s="5" customFormat="1" hidden="1" x14ac:dyDescent="0.25">
      <c r="A299" s="340" t="s">
        <v>829</v>
      </c>
      <c r="B299" s="481" t="s">
        <v>830</v>
      </c>
      <c r="C299" s="480" t="s">
        <v>831</v>
      </c>
      <c r="D299" s="339" t="s">
        <v>21</v>
      </c>
      <c r="E299" s="449" t="s">
        <v>853</v>
      </c>
      <c r="F299" s="185"/>
      <c r="G299" s="442" t="s">
        <v>11</v>
      </c>
      <c r="H299" s="370" t="s">
        <v>51</v>
      </c>
      <c r="I299" s="26" t="s">
        <v>832</v>
      </c>
      <c r="J299" s="416" t="s">
        <v>165</v>
      </c>
      <c r="K299" s="237" t="s">
        <v>255</v>
      </c>
      <c r="L299" s="238">
        <v>1602150018</v>
      </c>
      <c r="M299" s="284"/>
      <c r="N299" s="320"/>
      <c r="O299" s="54"/>
      <c r="P299" s="54"/>
      <c r="Q299" s="48" t="s">
        <v>1001</v>
      </c>
    </row>
    <row r="300" spans="1:17" s="5" customFormat="1" hidden="1" x14ac:dyDescent="0.25">
      <c r="A300" s="340"/>
      <c r="B300" s="481"/>
      <c r="C300" s="480"/>
      <c r="D300" s="339"/>
      <c r="E300" s="449"/>
      <c r="F300" s="185"/>
      <c r="G300" s="442"/>
      <c r="H300" s="370"/>
      <c r="I300" s="26" t="s">
        <v>833</v>
      </c>
      <c r="J300" s="416"/>
      <c r="K300" s="237" t="s">
        <v>255</v>
      </c>
      <c r="L300" s="238">
        <v>1602150013</v>
      </c>
      <c r="M300" s="284"/>
      <c r="N300" s="320"/>
      <c r="O300" s="54"/>
      <c r="P300" s="54"/>
      <c r="Q300" s="48" t="s">
        <v>1001</v>
      </c>
    </row>
    <row r="301" spans="1:17" s="5" customFormat="1" hidden="1" x14ac:dyDescent="0.25">
      <c r="A301" s="340"/>
      <c r="B301" s="481"/>
      <c r="C301" s="480"/>
      <c r="D301" s="339"/>
      <c r="E301" s="449"/>
      <c r="F301" s="185"/>
      <c r="G301" s="442"/>
      <c r="H301" s="370"/>
      <c r="I301" s="26" t="s">
        <v>834</v>
      </c>
      <c r="J301" s="416"/>
      <c r="K301" s="237" t="s">
        <v>255</v>
      </c>
      <c r="L301" s="238">
        <v>1602150040</v>
      </c>
      <c r="M301" s="284"/>
      <c r="N301" s="320"/>
      <c r="O301" s="54"/>
      <c r="P301" s="54"/>
      <c r="Q301" s="48" t="s">
        <v>1001</v>
      </c>
    </row>
    <row r="302" spans="1:17" s="5" customFormat="1" hidden="1" x14ac:dyDescent="0.25">
      <c r="A302" s="340"/>
      <c r="B302" s="481"/>
      <c r="C302" s="480"/>
      <c r="D302" s="339"/>
      <c r="E302" s="449"/>
      <c r="F302" s="185"/>
      <c r="G302" s="442"/>
      <c r="H302" s="370"/>
      <c r="I302" s="26" t="s">
        <v>835</v>
      </c>
      <c r="J302" s="416"/>
      <c r="K302" s="237" t="s">
        <v>255</v>
      </c>
      <c r="L302" s="238">
        <v>1602150030</v>
      </c>
      <c r="M302" s="284"/>
      <c r="N302" s="320"/>
      <c r="O302" s="54"/>
      <c r="P302" s="54"/>
      <c r="Q302" s="48" t="s">
        <v>1001</v>
      </c>
    </row>
    <row r="303" spans="1:17" s="5" customFormat="1" hidden="1" x14ac:dyDescent="0.25">
      <c r="A303" s="340"/>
      <c r="B303" s="481"/>
      <c r="C303" s="480"/>
      <c r="D303" s="339"/>
      <c r="E303" s="449"/>
      <c r="F303" s="185"/>
      <c r="G303" s="442"/>
      <c r="H303" s="370"/>
      <c r="I303" s="26" t="s">
        <v>836</v>
      </c>
      <c r="J303" s="416"/>
      <c r="K303" s="237" t="s">
        <v>255</v>
      </c>
      <c r="L303" s="238">
        <v>16021000</v>
      </c>
      <c r="M303" s="284"/>
      <c r="N303" s="320"/>
      <c r="O303" s="54"/>
      <c r="P303" s="54"/>
      <c r="Q303" s="48" t="s">
        <v>1001</v>
      </c>
    </row>
    <row r="304" spans="1:17" s="5" customFormat="1" hidden="1" x14ac:dyDescent="0.25">
      <c r="A304" s="185" t="s">
        <v>837</v>
      </c>
      <c r="B304" s="49" t="s">
        <v>838</v>
      </c>
      <c r="C304" s="168" t="s">
        <v>839</v>
      </c>
      <c r="D304" s="30" t="s">
        <v>21</v>
      </c>
      <c r="E304" s="51" t="s">
        <v>853</v>
      </c>
      <c r="F304" s="185"/>
      <c r="G304" s="63" t="s">
        <v>11</v>
      </c>
      <c r="H304" s="195" t="s">
        <v>55</v>
      </c>
      <c r="I304" s="237" t="s">
        <v>840</v>
      </c>
      <c r="J304" s="238" t="s">
        <v>165</v>
      </c>
      <c r="K304" s="237" t="s">
        <v>168</v>
      </c>
      <c r="L304" s="251"/>
      <c r="M304" s="27"/>
      <c r="N304" s="321"/>
      <c r="O304" s="54"/>
      <c r="P304" s="48"/>
      <c r="Q304" s="48" t="s">
        <v>1001</v>
      </c>
    </row>
    <row r="305" spans="1:17" s="5" customFormat="1" hidden="1" x14ac:dyDescent="0.25">
      <c r="A305" s="340" t="s">
        <v>532</v>
      </c>
      <c r="B305" s="481" t="s">
        <v>841</v>
      </c>
      <c r="C305" s="480" t="s">
        <v>842</v>
      </c>
      <c r="D305" s="339" t="s">
        <v>21</v>
      </c>
      <c r="E305" s="449" t="s">
        <v>853</v>
      </c>
      <c r="F305" s="187"/>
      <c r="G305" s="442" t="s">
        <v>12</v>
      </c>
      <c r="H305" s="370" t="s">
        <v>51</v>
      </c>
      <c r="I305" s="237" t="s">
        <v>843</v>
      </c>
      <c r="J305" s="238" t="s">
        <v>165</v>
      </c>
      <c r="K305" s="237" t="s">
        <v>200</v>
      </c>
      <c r="L305" s="251"/>
      <c r="M305" s="27"/>
      <c r="N305" s="321"/>
      <c r="O305" s="54"/>
      <c r="P305" s="54"/>
      <c r="Q305" s="48" t="s">
        <v>1001</v>
      </c>
    </row>
    <row r="306" spans="1:17" s="5" customFormat="1" hidden="1" x14ac:dyDescent="0.25">
      <c r="A306" s="340"/>
      <c r="B306" s="481"/>
      <c r="C306" s="480"/>
      <c r="D306" s="339"/>
      <c r="E306" s="449"/>
      <c r="F306" s="187"/>
      <c r="G306" s="442"/>
      <c r="H306" s="370"/>
      <c r="I306" s="237" t="s">
        <v>844</v>
      </c>
      <c r="J306" s="238" t="s">
        <v>165</v>
      </c>
      <c r="K306" s="237" t="s">
        <v>200</v>
      </c>
      <c r="L306" s="251"/>
      <c r="M306" s="27"/>
      <c r="N306" s="321"/>
      <c r="O306" s="54"/>
      <c r="P306" s="54"/>
      <c r="Q306" s="48" t="s">
        <v>1001</v>
      </c>
    </row>
    <row r="307" spans="1:17" s="5" customFormat="1" hidden="1" x14ac:dyDescent="0.25">
      <c r="A307" s="340"/>
      <c r="B307" s="481"/>
      <c r="C307" s="480"/>
      <c r="D307" s="339"/>
      <c r="E307" s="449"/>
      <c r="F307" s="187"/>
      <c r="G307" s="442"/>
      <c r="H307" s="370"/>
      <c r="I307" s="237" t="s">
        <v>845</v>
      </c>
      <c r="J307" s="238" t="s">
        <v>165</v>
      </c>
      <c r="K307" s="237" t="s">
        <v>200</v>
      </c>
      <c r="L307" s="251"/>
      <c r="M307" s="27"/>
      <c r="N307" s="321"/>
      <c r="O307" s="54"/>
      <c r="P307" s="54"/>
      <c r="Q307" s="48" t="s">
        <v>1001</v>
      </c>
    </row>
    <row r="308" spans="1:17" s="5" customFormat="1" hidden="1" x14ac:dyDescent="0.25">
      <c r="A308" s="340"/>
      <c r="B308" s="481"/>
      <c r="C308" s="480"/>
      <c r="D308" s="339"/>
      <c r="E308" s="449"/>
      <c r="F308" s="187"/>
      <c r="G308" s="442"/>
      <c r="H308" s="370"/>
      <c r="I308" s="237" t="s">
        <v>846</v>
      </c>
      <c r="J308" s="238" t="s">
        <v>165</v>
      </c>
      <c r="K308" s="237" t="s">
        <v>200</v>
      </c>
      <c r="L308" s="251"/>
      <c r="M308" s="27"/>
      <c r="N308" s="321"/>
      <c r="O308" s="54"/>
      <c r="P308" s="54"/>
      <c r="Q308" s="48" t="s">
        <v>1001</v>
      </c>
    </row>
    <row r="309" spans="1:17" s="5" customFormat="1" hidden="1" x14ac:dyDescent="0.25">
      <c r="A309" s="340"/>
      <c r="B309" s="481"/>
      <c r="C309" s="480"/>
      <c r="D309" s="339"/>
      <c r="E309" s="449"/>
      <c r="F309" s="187"/>
      <c r="G309" s="442"/>
      <c r="H309" s="370"/>
      <c r="I309" s="237" t="s">
        <v>847</v>
      </c>
      <c r="J309" s="238" t="s">
        <v>165</v>
      </c>
      <c r="K309" s="237" t="s">
        <v>200</v>
      </c>
      <c r="L309" s="251"/>
      <c r="M309" s="27"/>
      <c r="N309" s="321"/>
      <c r="O309" s="54"/>
      <c r="P309" s="54"/>
      <c r="Q309" s="48" t="s">
        <v>1001</v>
      </c>
    </row>
    <row r="310" spans="1:17" s="5" customFormat="1" hidden="1" x14ac:dyDescent="0.25">
      <c r="A310" s="340"/>
      <c r="B310" s="481"/>
      <c r="C310" s="480"/>
      <c r="D310" s="339"/>
      <c r="E310" s="449"/>
      <c r="F310" s="187"/>
      <c r="G310" s="442"/>
      <c r="H310" s="370"/>
      <c r="I310" s="237" t="s">
        <v>848</v>
      </c>
      <c r="J310" s="238" t="s">
        <v>165</v>
      </c>
      <c r="K310" s="237" t="s">
        <v>200</v>
      </c>
      <c r="L310" s="251"/>
      <c r="M310" s="27"/>
      <c r="N310" s="321"/>
      <c r="O310" s="54"/>
      <c r="P310" s="54"/>
      <c r="Q310" s="48" t="s">
        <v>1001</v>
      </c>
    </row>
    <row r="311" spans="1:17" s="5" customFormat="1" hidden="1" x14ac:dyDescent="0.25">
      <c r="A311" s="340"/>
      <c r="B311" s="481"/>
      <c r="C311" s="480"/>
      <c r="D311" s="339"/>
      <c r="E311" s="449"/>
      <c r="F311" s="187"/>
      <c r="G311" s="442"/>
      <c r="H311" s="370"/>
      <c r="I311" s="237" t="s">
        <v>849</v>
      </c>
      <c r="J311" s="238" t="s">
        <v>165</v>
      </c>
      <c r="K311" s="237" t="s">
        <v>200</v>
      </c>
      <c r="L311" s="251"/>
      <c r="M311" s="27"/>
      <c r="N311" s="321"/>
      <c r="O311" s="54"/>
      <c r="P311" s="54"/>
      <c r="Q311" s="48" t="s">
        <v>1001</v>
      </c>
    </row>
    <row r="312" spans="1:17" s="5" customFormat="1" hidden="1" x14ac:dyDescent="0.25">
      <c r="A312" s="340"/>
      <c r="B312" s="481"/>
      <c r="C312" s="480"/>
      <c r="D312" s="339"/>
      <c r="E312" s="449"/>
      <c r="F312" s="187"/>
      <c r="G312" s="442"/>
      <c r="H312" s="370"/>
      <c r="I312" s="237" t="s">
        <v>850</v>
      </c>
      <c r="J312" s="238" t="s">
        <v>165</v>
      </c>
      <c r="K312" s="237" t="s">
        <v>200</v>
      </c>
      <c r="L312" s="251"/>
      <c r="M312" s="27"/>
      <c r="N312" s="321"/>
      <c r="O312" s="54"/>
      <c r="P312" s="54"/>
      <c r="Q312" s="48" t="s">
        <v>1001</v>
      </c>
    </row>
    <row r="313" spans="1:17" s="5" customFormat="1" hidden="1" x14ac:dyDescent="0.25">
      <c r="A313" s="340"/>
      <c r="B313" s="481"/>
      <c r="C313" s="480"/>
      <c r="D313" s="339"/>
      <c r="E313" s="449"/>
      <c r="F313" s="187"/>
      <c r="G313" s="442"/>
      <c r="H313" s="370"/>
      <c r="I313" s="237" t="s">
        <v>370</v>
      </c>
      <c r="J313" s="238" t="s">
        <v>165</v>
      </c>
      <c r="K313" s="237" t="s">
        <v>200</v>
      </c>
      <c r="L313" s="251"/>
      <c r="M313" s="27"/>
      <c r="N313" s="321"/>
      <c r="O313" s="54"/>
      <c r="P313" s="54"/>
      <c r="Q313" s="48" t="s">
        <v>1001</v>
      </c>
    </row>
    <row r="314" spans="1:17" ht="30" hidden="1" customHeight="1" x14ac:dyDescent="0.25">
      <c r="A314" s="340" t="s">
        <v>905</v>
      </c>
      <c r="B314" s="452" t="s">
        <v>903</v>
      </c>
      <c r="C314" s="368" t="s">
        <v>904</v>
      </c>
      <c r="D314" s="339" t="s">
        <v>22</v>
      </c>
      <c r="E314" s="449" t="s">
        <v>854</v>
      </c>
      <c r="F314" s="340" t="s">
        <v>932</v>
      </c>
      <c r="G314" s="369" t="s">
        <v>11</v>
      </c>
      <c r="H314" s="370" t="s">
        <v>61</v>
      </c>
      <c r="I314" s="237" t="s">
        <v>279</v>
      </c>
      <c r="J314" s="238" t="s">
        <v>77</v>
      </c>
      <c r="K314" s="237" t="s">
        <v>171</v>
      </c>
      <c r="L314" s="238">
        <v>1502140057</v>
      </c>
      <c r="M314" s="27"/>
      <c r="N314" s="342" t="s">
        <v>1640</v>
      </c>
      <c r="O314" s="452" t="s">
        <v>1639</v>
      </c>
      <c r="P314" s="54"/>
      <c r="Q314" s="48" t="s">
        <v>1944</v>
      </c>
    </row>
    <row r="315" spans="1:17" hidden="1" x14ac:dyDescent="0.25">
      <c r="A315" s="340"/>
      <c r="B315" s="452"/>
      <c r="C315" s="452"/>
      <c r="D315" s="339"/>
      <c r="E315" s="449"/>
      <c r="F315" s="340"/>
      <c r="G315" s="442"/>
      <c r="H315" s="370"/>
      <c r="I315" s="237" t="s">
        <v>906</v>
      </c>
      <c r="J315" s="238" t="s">
        <v>89</v>
      </c>
      <c r="K315" s="237" t="s">
        <v>91</v>
      </c>
      <c r="L315" s="238">
        <v>1101154214</v>
      </c>
      <c r="M315" s="27"/>
      <c r="N315" s="338"/>
      <c r="O315" s="452"/>
      <c r="P315" s="54"/>
      <c r="Q315" s="48" t="s">
        <v>1944</v>
      </c>
    </row>
    <row r="316" spans="1:17" hidden="1" x14ac:dyDescent="0.25">
      <c r="A316" s="340"/>
      <c r="B316" s="452"/>
      <c r="C316" s="452"/>
      <c r="D316" s="339"/>
      <c r="E316" s="449"/>
      <c r="F316" s="340"/>
      <c r="G316" s="442"/>
      <c r="H316" s="370"/>
      <c r="I316" s="237" t="s">
        <v>281</v>
      </c>
      <c r="J316" s="238" t="s">
        <v>89</v>
      </c>
      <c r="K316" s="237" t="s">
        <v>141</v>
      </c>
      <c r="L316" s="238">
        <v>1105134145</v>
      </c>
      <c r="M316" s="27"/>
      <c r="N316" s="338"/>
      <c r="O316" s="452"/>
      <c r="P316" s="54"/>
      <c r="Q316" s="48" t="s">
        <v>1944</v>
      </c>
    </row>
    <row r="317" spans="1:17" hidden="1" x14ac:dyDescent="0.25">
      <c r="A317" s="340"/>
      <c r="B317" s="452"/>
      <c r="C317" s="452"/>
      <c r="D317" s="339"/>
      <c r="E317" s="449"/>
      <c r="F317" s="340"/>
      <c r="G317" s="442"/>
      <c r="H317" s="370"/>
      <c r="I317" s="237" t="s">
        <v>282</v>
      </c>
      <c r="J317" s="238" t="s">
        <v>89</v>
      </c>
      <c r="K317" s="237" t="s">
        <v>91</v>
      </c>
      <c r="L317" s="238">
        <v>1101154356</v>
      </c>
      <c r="M317" s="27"/>
      <c r="N317" s="338"/>
      <c r="O317" s="452"/>
      <c r="P317" s="54"/>
      <c r="Q317" s="48" t="s">
        <v>1944</v>
      </c>
    </row>
    <row r="318" spans="1:17" hidden="1" x14ac:dyDescent="0.25">
      <c r="A318" s="340"/>
      <c r="B318" s="452"/>
      <c r="C318" s="452"/>
      <c r="D318" s="339"/>
      <c r="E318" s="449"/>
      <c r="F318" s="340"/>
      <c r="G318" s="442"/>
      <c r="H318" s="370"/>
      <c r="I318" s="237" t="s">
        <v>283</v>
      </c>
      <c r="J318" s="238" t="s">
        <v>115</v>
      </c>
      <c r="K318" s="237" t="s">
        <v>118</v>
      </c>
      <c r="L318" s="238">
        <v>6706162092</v>
      </c>
      <c r="M318" s="27"/>
      <c r="N318" s="338"/>
      <c r="O318" s="452"/>
      <c r="P318" s="54"/>
      <c r="Q318" s="48" t="s">
        <v>1944</v>
      </c>
    </row>
    <row r="319" spans="1:17" hidden="1" x14ac:dyDescent="0.25">
      <c r="A319" s="340"/>
      <c r="B319" s="452"/>
      <c r="C319" s="452"/>
      <c r="D319" s="339"/>
      <c r="E319" s="449"/>
      <c r="F319" s="340"/>
      <c r="G319" s="442"/>
      <c r="H319" s="370"/>
      <c r="I319" s="237" t="s">
        <v>284</v>
      </c>
      <c r="J319" s="238" t="s">
        <v>56</v>
      </c>
      <c r="K319" s="237" t="s">
        <v>201</v>
      </c>
      <c r="L319" s="238">
        <v>1202160169</v>
      </c>
      <c r="M319" s="27"/>
      <c r="N319" s="338"/>
      <c r="O319" s="452"/>
      <c r="P319" s="54"/>
      <c r="Q319" s="48" t="s">
        <v>1944</v>
      </c>
    </row>
    <row r="320" spans="1:17" hidden="1" x14ac:dyDescent="0.25">
      <c r="A320" s="340"/>
      <c r="B320" s="452"/>
      <c r="C320" s="452"/>
      <c r="D320" s="339"/>
      <c r="E320" s="449"/>
      <c r="F320" s="340"/>
      <c r="G320" s="442"/>
      <c r="H320" s="370"/>
      <c r="I320" s="237" t="s">
        <v>285</v>
      </c>
      <c r="J320" s="238" t="s">
        <v>89</v>
      </c>
      <c r="K320" s="237" t="s">
        <v>91</v>
      </c>
      <c r="L320" s="238">
        <v>1101164382</v>
      </c>
      <c r="M320" s="27"/>
      <c r="N320" s="338"/>
      <c r="O320" s="452"/>
      <c r="P320" s="54"/>
      <c r="Q320" s="48" t="s">
        <v>1944</v>
      </c>
    </row>
    <row r="321" spans="1:17" hidden="1" x14ac:dyDescent="0.25">
      <c r="A321" s="340"/>
      <c r="B321" s="452"/>
      <c r="C321" s="452"/>
      <c r="D321" s="339"/>
      <c r="E321" s="449"/>
      <c r="F321" s="340"/>
      <c r="G321" s="442"/>
      <c r="H321" s="370"/>
      <c r="I321" s="237" t="s">
        <v>286</v>
      </c>
      <c r="J321" s="238" t="s">
        <v>56</v>
      </c>
      <c r="K321" s="237" t="s">
        <v>201</v>
      </c>
      <c r="L321" s="238">
        <v>1202144145</v>
      </c>
      <c r="M321" s="27"/>
      <c r="N321" s="338"/>
      <c r="O321" s="452"/>
      <c r="P321" s="54"/>
      <c r="Q321" s="48" t="s">
        <v>1944</v>
      </c>
    </row>
    <row r="322" spans="1:17" hidden="1" x14ac:dyDescent="0.25">
      <c r="A322" s="340"/>
      <c r="B322" s="452"/>
      <c r="C322" s="452"/>
      <c r="D322" s="339"/>
      <c r="E322" s="449"/>
      <c r="F322" s="340"/>
      <c r="G322" s="442"/>
      <c r="H322" s="370"/>
      <c r="I322" s="237" t="s">
        <v>907</v>
      </c>
      <c r="J322" s="238" t="s">
        <v>140</v>
      </c>
      <c r="K322" s="237" t="s">
        <v>294</v>
      </c>
      <c r="L322" s="238">
        <v>1107130065</v>
      </c>
      <c r="M322" s="27"/>
      <c r="N322" s="338"/>
      <c r="O322" s="452"/>
      <c r="P322" s="54"/>
      <c r="Q322" s="48" t="s">
        <v>1944</v>
      </c>
    </row>
    <row r="323" spans="1:17" hidden="1" x14ac:dyDescent="0.25">
      <c r="A323" s="340"/>
      <c r="B323" s="452"/>
      <c r="C323" s="452"/>
      <c r="D323" s="339"/>
      <c r="E323" s="449"/>
      <c r="F323" s="340"/>
      <c r="G323" s="442"/>
      <c r="H323" s="370"/>
      <c r="I323" s="237" t="s">
        <v>908</v>
      </c>
      <c r="J323" s="238" t="s">
        <v>89</v>
      </c>
      <c r="K323" s="237" t="s">
        <v>91</v>
      </c>
      <c r="L323" s="238">
        <v>1101144099</v>
      </c>
      <c r="M323" s="27"/>
      <c r="N323" s="338"/>
      <c r="O323" s="452"/>
      <c r="P323" s="54"/>
      <c r="Q323" s="48" t="s">
        <v>1944</v>
      </c>
    </row>
    <row r="324" spans="1:17" hidden="1" x14ac:dyDescent="0.25">
      <c r="A324" s="340"/>
      <c r="B324" s="452"/>
      <c r="C324" s="452"/>
      <c r="D324" s="339"/>
      <c r="E324" s="449"/>
      <c r="F324" s="340"/>
      <c r="G324" s="442"/>
      <c r="H324" s="370"/>
      <c r="I324" s="237" t="s">
        <v>909</v>
      </c>
      <c r="J324" s="238" t="s">
        <v>47</v>
      </c>
      <c r="K324" s="237" t="s">
        <v>46</v>
      </c>
      <c r="L324" s="238">
        <v>1201134134</v>
      </c>
      <c r="M324" s="27"/>
      <c r="N324" s="338"/>
      <c r="O324" s="452"/>
      <c r="P324" s="54"/>
      <c r="Q324" s="48" t="s">
        <v>1944</v>
      </c>
    </row>
    <row r="325" spans="1:17" hidden="1" x14ac:dyDescent="0.25">
      <c r="A325" s="340"/>
      <c r="B325" s="452"/>
      <c r="C325" s="452"/>
      <c r="D325" s="339"/>
      <c r="E325" s="449"/>
      <c r="F325" s="340"/>
      <c r="G325" s="442"/>
      <c r="H325" s="370"/>
      <c r="I325" s="237" t="s">
        <v>290</v>
      </c>
      <c r="J325" s="238" t="s">
        <v>56</v>
      </c>
      <c r="K325" s="237" t="s">
        <v>201</v>
      </c>
      <c r="L325" s="238">
        <v>1202144225</v>
      </c>
      <c r="M325" s="27"/>
      <c r="N325" s="338"/>
      <c r="O325" s="452"/>
      <c r="P325" s="54"/>
      <c r="Q325" s="48" t="s">
        <v>1944</v>
      </c>
    </row>
    <row r="326" spans="1:17" hidden="1" x14ac:dyDescent="0.25">
      <c r="A326" s="340"/>
      <c r="B326" s="452"/>
      <c r="C326" s="452"/>
      <c r="D326" s="339"/>
      <c r="E326" s="449"/>
      <c r="F326" s="340"/>
      <c r="G326" s="442"/>
      <c r="H326" s="370"/>
      <c r="I326" s="237" t="s">
        <v>291</v>
      </c>
      <c r="J326" s="238" t="s">
        <v>47</v>
      </c>
      <c r="K326" s="237" t="s">
        <v>295</v>
      </c>
      <c r="L326" s="238">
        <v>1402150056</v>
      </c>
      <c r="M326" s="27"/>
      <c r="N326" s="338"/>
      <c r="O326" s="452"/>
      <c r="P326" s="54"/>
      <c r="Q326" s="48" t="s">
        <v>1944</v>
      </c>
    </row>
    <row r="327" spans="1:17" hidden="1" x14ac:dyDescent="0.25">
      <c r="A327" s="340"/>
      <c r="B327" s="452"/>
      <c r="C327" s="452"/>
      <c r="D327" s="339"/>
      <c r="E327" s="449"/>
      <c r="F327" s="340"/>
      <c r="G327" s="442"/>
      <c r="H327" s="370"/>
      <c r="I327" s="237" t="s">
        <v>292</v>
      </c>
      <c r="J327" s="238" t="s">
        <v>47</v>
      </c>
      <c r="K327" s="237" t="s">
        <v>46</v>
      </c>
      <c r="L327" s="238">
        <v>1401160157</v>
      </c>
      <c r="M327" s="27"/>
      <c r="N327" s="338"/>
      <c r="O327" s="452"/>
      <c r="P327" s="54"/>
      <c r="Q327" s="48" t="s">
        <v>1944</v>
      </c>
    </row>
    <row r="328" spans="1:17" ht="15" hidden="1" customHeight="1" x14ac:dyDescent="0.25">
      <c r="A328" s="472" t="s">
        <v>911</v>
      </c>
      <c r="B328" s="368" t="s">
        <v>910</v>
      </c>
      <c r="C328" s="368" t="s">
        <v>912</v>
      </c>
      <c r="D328" s="339" t="s">
        <v>22</v>
      </c>
      <c r="E328" s="449" t="s">
        <v>854</v>
      </c>
      <c r="F328" s="340" t="s">
        <v>918</v>
      </c>
      <c r="G328" s="442" t="s">
        <v>12</v>
      </c>
      <c r="H328" s="370" t="s">
        <v>61</v>
      </c>
      <c r="I328" s="237" t="s">
        <v>913</v>
      </c>
      <c r="J328" s="238" t="s">
        <v>140</v>
      </c>
      <c r="K328" s="26" t="s">
        <v>142</v>
      </c>
      <c r="L328" s="251">
        <v>1301164329</v>
      </c>
      <c r="M328" s="27" t="s">
        <v>915</v>
      </c>
      <c r="N328" s="340" t="s">
        <v>917</v>
      </c>
      <c r="O328" s="452" t="s">
        <v>1612</v>
      </c>
      <c r="P328" s="54"/>
      <c r="Q328" s="49" t="s">
        <v>999</v>
      </c>
    </row>
    <row r="329" spans="1:17" hidden="1" x14ac:dyDescent="0.25">
      <c r="A329" s="472"/>
      <c r="B329" s="368"/>
      <c r="C329" s="452"/>
      <c r="D329" s="339"/>
      <c r="E329" s="449"/>
      <c r="F329" s="340"/>
      <c r="G329" s="442"/>
      <c r="H329" s="370"/>
      <c r="I329" s="237" t="s">
        <v>914</v>
      </c>
      <c r="J329" s="238" t="s">
        <v>165</v>
      </c>
      <c r="K329" s="237" t="s">
        <v>351</v>
      </c>
      <c r="L329" s="238">
        <v>1601160393</v>
      </c>
      <c r="M329" s="237" t="s">
        <v>916</v>
      </c>
      <c r="N329" s="340"/>
      <c r="O329" s="368"/>
      <c r="P329" s="54"/>
      <c r="Q329" s="49" t="s">
        <v>999</v>
      </c>
    </row>
    <row r="330" spans="1:17" ht="15" hidden="1" customHeight="1" x14ac:dyDescent="0.25">
      <c r="A330" s="462">
        <v>42833</v>
      </c>
      <c r="B330" s="368" t="s">
        <v>919</v>
      </c>
      <c r="C330" s="174" t="s">
        <v>912</v>
      </c>
      <c r="D330" s="30" t="s">
        <v>22</v>
      </c>
      <c r="E330" s="51" t="s">
        <v>854</v>
      </c>
      <c r="F330" s="187" t="s">
        <v>929</v>
      </c>
      <c r="G330" s="63" t="s">
        <v>12</v>
      </c>
      <c r="H330" s="195" t="s">
        <v>129</v>
      </c>
      <c r="I330" s="237" t="s">
        <v>920</v>
      </c>
      <c r="J330" s="238" t="s">
        <v>89</v>
      </c>
      <c r="K330" s="237" t="s">
        <v>141</v>
      </c>
      <c r="L330" s="238">
        <v>1102164061</v>
      </c>
      <c r="M330" s="202" t="s">
        <v>923</v>
      </c>
      <c r="N330" s="341" t="s">
        <v>917</v>
      </c>
      <c r="O330" s="471" t="s">
        <v>1613</v>
      </c>
      <c r="P330" s="54"/>
      <c r="Q330" s="49" t="s">
        <v>999</v>
      </c>
    </row>
    <row r="331" spans="1:17" hidden="1" x14ac:dyDescent="0.25">
      <c r="A331" s="462"/>
      <c r="B331" s="368"/>
      <c r="C331" s="368" t="s">
        <v>912</v>
      </c>
      <c r="D331" s="339" t="s">
        <v>22</v>
      </c>
      <c r="E331" s="449" t="s">
        <v>854</v>
      </c>
      <c r="F331" s="338" t="s">
        <v>929</v>
      </c>
      <c r="G331" s="442" t="s">
        <v>12</v>
      </c>
      <c r="H331" s="370" t="s">
        <v>769</v>
      </c>
      <c r="I331" s="26" t="s">
        <v>921</v>
      </c>
      <c r="J331" s="238" t="s">
        <v>89</v>
      </c>
      <c r="K331" s="26" t="s">
        <v>926</v>
      </c>
      <c r="L331" s="251">
        <v>1103150050</v>
      </c>
      <c r="M331" s="27" t="s">
        <v>924</v>
      </c>
      <c r="N331" s="340"/>
      <c r="O331" s="452"/>
      <c r="P331" s="54"/>
      <c r="Q331" s="49" t="s">
        <v>999</v>
      </c>
    </row>
    <row r="332" spans="1:17" s="4" customFormat="1" hidden="1" x14ac:dyDescent="0.25">
      <c r="A332" s="462"/>
      <c r="B332" s="368"/>
      <c r="C332" s="452"/>
      <c r="D332" s="339"/>
      <c r="E332" s="449"/>
      <c r="F332" s="338"/>
      <c r="G332" s="442"/>
      <c r="H332" s="370"/>
      <c r="I332" s="237" t="s">
        <v>922</v>
      </c>
      <c r="J332" s="238" t="s">
        <v>89</v>
      </c>
      <c r="K332" s="237" t="s">
        <v>926</v>
      </c>
      <c r="L332" s="238">
        <v>1103150020</v>
      </c>
      <c r="M332" s="202" t="s">
        <v>925</v>
      </c>
      <c r="N332" s="340"/>
      <c r="O332" s="452"/>
      <c r="P332" s="48"/>
      <c r="Q332" s="49" t="s">
        <v>999</v>
      </c>
    </row>
    <row r="333" spans="1:17" s="4" customFormat="1" ht="30" hidden="1" x14ac:dyDescent="0.25">
      <c r="A333" s="265" t="s">
        <v>911</v>
      </c>
      <c r="B333" s="48" t="s">
        <v>927</v>
      </c>
      <c r="C333" s="48" t="s">
        <v>912</v>
      </c>
      <c r="D333" s="30" t="s">
        <v>22</v>
      </c>
      <c r="E333" s="51" t="s">
        <v>854</v>
      </c>
      <c r="F333" s="185" t="s">
        <v>928</v>
      </c>
      <c r="G333" s="63" t="s">
        <v>12</v>
      </c>
      <c r="H333" s="195" t="s">
        <v>769</v>
      </c>
      <c r="I333" s="237" t="s">
        <v>930</v>
      </c>
      <c r="J333" s="238" t="s">
        <v>165</v>
      </c>
      <c r="K333" s="237" t="s">
        <v>255</v>
      </c>
      <c r="L333" s="238">
        <v>1602164031</v>
      </c>
      <c r="M333" s="202" t="s">
        <v>931</v>
      </c>
      <c r="N333" s="321" t="s">
        <v>917</v>
      </c>
      <c r="O333" s="60" t="s">
        <v>1613</v>
      </c>
      <c r="P333" s="48"/>
      <c r="Q333" s="49" t="s">
        <v>999</v>
      </c>
    </row>
    <row r="334" spans="1:17" hidden="1" x14ac:dyDescent="0.25">
      <c r="A334" s="472" t="s">
        <v>945</v>
      </c>
      <c r="B334" s="368" t="s">
        <v>934</v>
      </c>
      <c r="C334" s="452" t="s">
        <v>935</v>
      </c>
      <c r="D334" s="339" t="s">
        <v>22</v>
      </c>
      <c r="E334" s="449" t="s">
        <v>854</v>
      </c>
      <c r="F334" s="338" t="s">
        <v>936</v>
      </c>
      <c r="G334" s="442" t="s">
        <v>12</v>
      </c>
      <c r="H334" s="370" t="s">
        <v>55</v>
      </c>
      <c r="I334" s="237" t="s">
        <v>675</v>
      </c>
      <c r="J334" s="238" t="s">
        <v>56</v>
      </c>
      <c r="K334" s="237" t="s">
        <v>946</v>
      </c>
      <c r="L334" s="238">
        <v>1106130020</v>
      </c>
      <c r="M334" s="237" t="s">
        <v>941</v>
      </c>
      <c r="N334" s="341" t="s">
        <v>937</v>
      </c>
      <c r="O334" s="452" t="s">
        <v>1638</v>
      </c>
      <c r="P334" s="54"/>
      <c r="Q334" s="48" t="s">
        <v>1001</v>
      </c>
    </row>
    <row r="335" spans="1:17" s="4" customFormat="1" hidden="1" x14ac:dyDescent="0.25">
      <c r="A335" s="472"/>
      <c r="B335" s="368"/>
      <c r="C335" s="452"/>
      <c r="D335" s="339"/>
      <c r="E335" s="449"/>
      <c r="F335" s="338"/>
      <c r="G335" s="442"/>
      <c r="H335" s="370"/>
      <c r="I335" s="237" t="s">
        <v>938</v>
      </c>
      <c r="J335" s="238" t="s">
        <v>56</v>
      </c>
      <c r="K335" s="237" t="s">
        <v>946</v>
      </c>
      <c r="L335" s="238">
        <v>1106132005</v>
      </c>
      <c r="M335" s="202" t="s">
        <v>942</v>
      </c>
      <c r="N335" s="341"/>
      <c r="O335" s="452"/>
      <c r="P335" s="48"/>
      <c r="Q335" s="48" t="s">
        <v>1001</v>
      </c>
    </row>
    <row r="336" spans="1:17" hidden="1" x14ac:dyDescent="0.25">
      <c r="A336" s="472"/>
      <c r="B336" s="368"/>
      <c r="C336" s="452"/>
      <c r="D336" s="339"/>
      <c r="E336" s="449"/>
      <c r="F336" s="338"/>
      <c r="G336" s="442"/>
      <c r="H336" s="370"/>
      <c r="I336" s="26" t="s">
        <v>939</v>
      </c>
      <c r="J336" s="238" t="s">
        <v>56</v>
      </c>
      <c r="K336" s="237" t="s">
        <v>946</v>
      </c>
      <c r="L336" s="251">
        <v>1106132031</v>
      </c>
      <c r="M336" s="27" t="s">
        <v>943</v>
      </c>
      <c r="N336" s="341"/>
      <c r="O336" s="452"/>
      <c r="P336" s="54"/>
      <c r="Q336" s="48" t="s">
        <v>1001</v>
      </c>
    </row>
    <row r="337" spans="1:17" hidden="1" x14ac:dyDescent="0.25">
      <c r="A337" s="472"/>
      <c r="B337" s="368"/>
      <c r="C337" s="452"/>
      <c r="D337" s="339"/>
      <c r="E337" s="449"/>
      <c r="F337" s="338"/>
      <c r="G337" s="442"/>
      <c r="H337" s="370"/>
      <c r="I337" s="26" t="s">
        <v>940</v>
      </c>
      <c r="J337" s="238" t="s">
        <v>56</v>
      </c>
      <c r="K337" s="237" t="s">
        <v>946</v>
      </c>
      <c r="L337" s="251">
        <v>1106130048</v>
      </c>
      <c r="M337" s="27" t="s">
        <v>944</v>
      </c>
      <c r="N337" s="341"/>
      <c r="O337" s="452"/>
      <c r="P337" s="54"/>
      <c r="Q337" s="48" t="s">
        <v>1001</v>
      </c>
    </row>
    <row r="338" spans="1:17" s="4" customFormat="1" hidden="1" x14ac:dyDescent="0.25">
      <c r="A338" s="340" t="s">
        <v>948</v>
      </c>
      <c r="B338" s="368" t="s">
        <v>947</v>
      </c>
      <c r="C338" s="452" t="s">
        <v>1122</v>
      </c>
      <c r="D338" s="30" t="s">
        <v>22</v>
      </c>
      <c r="E338" s="449" t="s">
        <v>854</v>
      </c>
      <c r="F338" s="338" t="s">
        <v>955</v>
      </c>
      <c r="G338" s="63" t="s">
        <v>11</v>
      </c>
      <c r="H338" s="195" t="s">
        <v>51</v>
      </c>
      <c r="I338" s="237" t="s">
        <v>950</v>
      </c>
      <c r="J338" s="238" t="s">
        <v>165</v>
      </c>
      <c r="K338" s="237" t="s">
        <v>954</v>
      </c>
      <c r="L338" s="238">
        <v>1604162013</v>
      </c>
      <c r="M338" s="202" t="s">
        <v>952</v>
      </c>
      <c r="N338" s="342" t="s">
        <v>949</v>
      </c>
      <c r="O338" s="452" t="s">
        <v>1614</v>
      </c>
      <c r="P338" s="48"/>
      <c r="Q338" s="48" t="s">
        <v>1004</v>
      </c>
    </row>
    <row r="339" spans="1:17" hidden="1" x14ac:dyDescent="0.25">
      <c r="A339" s="340"/>
      <c r="B339" s="368"/>
      <c r="C339" s="368"/>
      <c r="D339" s="30" t="s">
        <v>22</v>
      </c>
      <c r="E339" s="449"/>
      <c r="F339" s="338"/>
      <c r="G339" s="62" t="s">
        <v>11</v>
      </c>
      <c r="H339" s="104" t="s">
        <v>61</v>
      </c>
      <c r="I339" s="26" t="s">
        <v>951</v>
      </c>
      <c r="J339" s="238" t="s">
        <v>89</v>
      </c>
      <c r="K339" s="26" t="s">
        <v>91</v>
      </c>
      <c r="L339" s="251">
        <v>1101144341</v>
      </c>
      <c r="M339" s="27" t="s">
        <v>953</v>
      </c>
      <c r="N339" s="338"/>
      <c r="O339" s="452"/>
      <c r="P339" s="54"/>
      <c r="Q339" s="48" t="s">
        <v>1004</v>
      </c>
    </row>
    <row r="340" spans="1:17" hidden="1" x14ac:dyDescent="0.25">
      <c r="A340" s="340" t="s">
        <v>957</v>
      </c>
      <c r="B340" s="368" t="s">
        <v>956</v>
      </c>
      <c r="C340" s="452" t="s">
        <v>1123</v>
      </c>
      <c r="D340" s="382" t="s">
        <v>22</v>
      </c>
      <c r="E340" s="449" t="s">
        <v>854</v>
      </c>
      <c r="F340" s="340" t="s">
        <v>959</v>
      </c>
      <c r="G340" s="442" t="s">
        <v>11</v>
      </c>
      <c r="H340" s="370" t="s">
        <v>129</v>
      </c>
      <c r="I340" s="26" t="s">
        <v>960</v>
      </c>
      <c r="J340" s="238" t="s">
        <v>115</v>
      </c>
      <c r="K340" s="26" t="s">
        <v>966</v>
      </c>
      <c r="L340" s="251">
        <v>6704142032</v>
      </c>
      <c r="M340" s="27" t="s">
        <v>963</v>
      </c>
      <c r="N340" s="341" t="s">
        <v>958</v>
      </c>
      <c r="O340" s="469" t="s">
        <v>1615</v>
      </c>
      <c r="P340" s="54"/>
      <c r="Q340" s="48" t="s">
        <v>1001</v>
      </c>
    </row>
    <row r="341" spans="1:17" hidden="1" x14ac:dyDescent="0.25">
      <c r="A341" s="340"/>
      <c r="B341" s="368"/>
      <c r="C341" s="452"/>
      <c r="D341" s="383"/>
      <c r="E341" s="449"/>
      <c r="F341" s="340"/>
      <c r="G341" s="442"/>
      <c r="H341" s="370"/>
      <c r="I341" s="26" t="s">
        <v>961</v>
      </c>
      <c r="J341" s="238" t="s">
        <v>115</v>
      </c>
      <c r="K341" s="26" t="s">
        <v>966</v>
      </c>
      <c r="L341" s="251">
        <v>6704144084</v>
      </c>
      <c r="M341" s="27" t="s">
        <v>964</v>
      </c>
      <c r="N341" s="341"/>
      <c r="O341" s="469"/>
      <c r="P341" s="54"/>
      <c r="Q341" s="48" t="s">
        <v>1001</v>
      </c>
    </row>
    <row r="342" spans="1:17" hidden="1" x14ac:dyDescent="0.25">
      <c r="A342" s="340"/>
      <c r="B342" s="368"/>
      <c r="C342" s="452"/>
      <c r="D342" s="384"/>
      <c r="E342" s="449"/>
      <c r="F342" s="340"/>
      <c r="G342" s="442"/>
      <c r="H342" s="370"/>
      <c r="I342" s="26" t="s">
        <v>962</v>
      </c>
      <c r="J342" s="238" t="s">
        <v>115</v>
      </c>
      <c r="K342" s="26" t="s">
        <v>966</v>
      </c>
      <c r="L342" s="251">
        <v>6704142117</v>
      </c>
      <c r="M342" s="27" t="s">
        <v>965</v>
      </c>
      <c r="N342" s="341"/>
      <c r="O342" s="469"/>
      <c r="P342" s="54"/>
      <c r="Q342" s="48" t="s">
        <v>1001</v>
      </c>
    </row>
    <row r="343" spans="1:17" hidden="1" x14ac:dyDescent="0.25">
      <c r="A343" s="201" t="s">
        <v>967</v>
      </c>
      <c r="B343" s="54" t="s">
        <v>968</v>
      </c>
      <c r="C343" s="54" t="s">
        <v>969</v>
      </c>
      <c r="D343" s="30" t="s">
        <v>22</v>
      </c>
      <c r="E343" s="51" t="s">
        <v>854</v>
      </c>
      <c r="F343" s="201" t="s">
        <v>84</v>
      </c>
      <c r="G343" s="62" t="s">
        <v>11</v>
      </c>
      <c r="H343" s="104" t="s">
        <v>61</v>
      </c>
      <c r="I343" s="26" t="s">
        <v>970</v>
      </c>
      <c r="J343" s="238" t="s">
        <v>115</v>
      </c>
      <c r="K343" s="26" t="s">
        <v>966</v>
      </c>
      <c r="L343" s="251">
        <v>6704154152</v>
      </c>
      <c r="M343" s="27" t="s">
        <v>971</v>
      </c>
      <c r="N343" s="322" t="s">
        <v>972</v>
      </c>
      <c r="O343" s="54"/>
      <c r="P343" s="54" t="s">
        <v>973</v>
      </c>
      <c r="Q343" s="48" t="s">
        <v>1001</v>
      </c>
    </row>
    <row r="344" spans="1:17" s="4" customFormat="1" hidden="1" x14ac:dyDescent="0.25">
      <c r="A344" s="472" t="s">
        <v>975</v>
      </c>
      <c r="B344" s="368" t="s">
        <v>974</v>
      </c>
      <c r="C344" s="452" t="s">
        <v>976</v>
      </c>
      <c r="D344" s="382" t="s">
        <v>22</v>
      </c>
      <c r="E344" s="446" t="s">
        <v>854</v>
      </c>
      <c r="F344" s="338" t="s">
        <v>977</v>
      </c>
      <c r="G344" s="442" t="s">
        <v>11</v>
      </c>
      <c r="H344" s="370" t="s">
        <v>865</v>
      </c>
      <c r="I344" s="237" t="s">
        <v>675</v>
      </c>
      <c r="J344" s="238" t="s">
        <v>56</v>
      </c>
      <c r="K344" s="237" t="s">
        <v>980</v>
      </c>
      <c r="L344" s="238">
        <v>1106130020</v>
      </c>
      <c r="M344" s="202" t="s">
        <v>668</v>
      </c>
      <c r="N344" s="341" t="s">
        <v>982</v>
      </c>
      <c r="O344" s="452" t="s">
        <v>1616</v>
      </c>
      <c r="P344" s="368" t="s">
        <v>978</v>
      </c>
      <c r="Q344" s="48" t="s">
        <v>1001</v>
      </c>
    </row>
    <row r="345" spans="1:17" hidden="1" x14ac:dyDescent="0.25">
      <c r="A345" s="472"/>
      <c r="B345" s="368"/>
      <c r="C345" s="452"/>
      <c r="D345" s="383"/>
      <c r="E345" s="447"/>
      <c r="F345" s="338"/>
      <c r="G345" s="442"/>
      <c r="H345" s="370"/>
      <c r="I345" s="26" t="s">
        <v>979</v>
      </c>
      <c r="J345" s="238" t="s">
        <v>56</v>
      </c>
      <c r="K345" s="26" t="s">
        <v>980</v>
      </c>
      <c r="L345" s="251">
        <v>1106132005</v>
      </c>
      <c r="M345" s="27" t="s">
        <v>981</v>
      </c>
      <c r="N345" s="473"/>
      <c r="O345" s="368"/>
      <c r="P345" s="368"/>
      <c r="Q345" s="48" t="s">
        <v>1001</v>
      </c>
    </row>
    <row r="346" spans="1:17" hidden="1" x14ac:dyDescent="0.25">
      <c r="A346" s="472"/>
      <c r="B346" s="368"/>
      <c r="C346" s="452"/>
      <c r="D346" s="383"/>
      <c r="E346" s="447"/>
      <c r="F346" s="338"/>
      <c r="G346" s="442"/>
      <c r="H346" s="370"/>
      <c r="I346" s="26" t="s">
        <v>939</v>
      </c>
      <c r="J346" s="238" t="s">
        <v>56</v>
      </c>
      <c r="K346" s="26" t="s">
        <v>980</v>
      </c>
      <c r="L346" s="251">
        <v>1106132031</v>
      </c>
      <c r="M346" s="27" t="s">
        <v>943</v>
      </c>
      <c r="N346" s="473"/>
      <c r="O346" s="368"/>
      <c r="P346" s="368"/>
      <c r="Q346" s="48" t="s">
        <v>1001</v>
      </c>
    </row>
    <row r="347" spans="1:17" hidden="1" x14ac:dyDescent="0.25">
      <c r="A347" s="472"/>
      <c r="B347" s="368"/>
      <c r="C347" s="452"/>
      <c r="D347" s="384"/>
      <c r="E347" s="448"/>
      <c r="F347" s="338"/>
      <c r="G347" s="442"/>
      <c r="H347" s="370"/>
      <c r="I347" s="26" t="s">
        <v>940</v>
      </c>
      <c r="J347" s="238" t="s">
        <v>56</v>
      </c>
      <c r="K347" s="26" t="s">
        <v>980</v>
      </c>
      <c r="L347" s="251">
        <v>1106130048</v>
      </c>
      <c r="M347" s="27" t="s">
        <v>944</v>
      </c>
      <c r="N347" s="473"/>
      <c r="O347" s="368"/>
      <c r="P347" s="368"/>
      <c r="Q347" s="48" t="s">
        <v>1001</v>
      </c>
    </row>
    <row r="348" spans="1:17" s="4" customFormat="1" hidden="1" x14ac:dyDescent="0.25">
      <c r="A348" s="340" t="s">
        <v>984</v>
      </c>
      <c r="B348" s="452" t="s">
        <v>983</v>
      </c>
      <c r="C348" s="452" t="s">
        <v>985</v>
      </c>
      <c r="D348" s="382" t="s">
        <v>22</v>
      </c>
      <c r="E348" s="446" t="s">
        <v>854</v>
      </c>
      <c r="F348" s="338" t="s">
        <v>986</v>
      </c>
      <c r="G348" s="442" t="s">
        <v>11</v>
      </c>
      <c r="H348" s="370" t="s">
        <v>129</v>
      </c>
      <c r="I348" s="237" t="s">
        <v>52</v>
      </c>
      <c r="J348" s="238" t="s">
        <v>56</v>
      </c>
      <c r="K348" s="237" t="s">
        <v>57</v>
      </c>
      <c r="L348" s="238">
        <v>1102130011</v>
      </c>
      <c r="M348" s="202" t="s">
        <v>462</v>
      </c>
      <c r="N348" s="341" t="s">
        <v>987</v>
      </c>
      <c r="O348" s="452" t="s">
        <v>1617</v>
      </c>
      <c r="P348" s="48"/>
      <c r="Q348" s="48" t="s">
        <v>1001</v>
      </c>
    </row>
    <row r="349" spans="1:17" hidden="1" x14ac:dyDescent="0.25">
      <c r="A349" s="340"/>
      <c r="B349" s="452"/>
      <c r="C349" s="452"/>
      <c r="D349" s="384"/>
      <c r="E349" s="448"/>
      <c r="F349" s="338"/>
      <c r="G349" s="442"/>
      <c r="H349" s="370"/>
      <c r="I349" s="26" t="s">
        <v>460</v>
      </c>
      <c r="J349" s="238" t="s">
        <v>56</v>
      </c>
      <c r="K349" s="237" t="s">
        <v>57</v>
      </c>
      <c r="L349" s="251">
        <v>1102134280</v>
      </c>
      <c r="M349" s="27" t="s">
        <v>463</v>
      </c>
      <c r="N349" s="340"/>
      <c r="O349" s="452"/>
      <c r="P349" s="54"/>
      <c r="Q349" s="48" t="s">
        <v>1001</v>
      </c>
    </row>
    <row r="350" spans="1:17" s="4" customFormat="1" hidden="1" x14ac:dyDescent="0.25">
      <c r="A350" s="472" t="s">
        <v>989</v>
      </c>
      <c r="B350" s="368" t="s">
        <v>988</v>
      </c>
      <c r="C350" s="452" t="s">
        <v>990</v>
      </c>
      <c r="D350" s="339" t="s">
        <v>22</v>
      </c>
      <c r="E350" s="449" t="s">
        <v>854</v>
      </c>
      <c r="F350" s="340" t="s">
        <v>69</v>
      </c>
      <c r="G350" s="442" t="s">
        <v>11</v>
      </c>
      <c r="H350" s="370" t="s">
        <v>51</v>
      </c>
      <c r="I350" s="237" t="s">
        <v>992</v>
      </c>
      <c r="J350" s="238" t="s">
        <v>56</v>
      </c>
      <c r="K350" s="237" t="s">
        <v>57</v>
      </c>
      <c r="L350" s="238">
        <v>1201140091</v>
      </c>
      <c r="M350" s="202" t="s">
        <v>995</v>
      </c>
      <c r="N350" s="341" t="s">
        <v>991</v>
      </c>
      <c r="O350" s="452" t="s">
        <v>1618</v>
      </c>
      <c r="P350" s="48"/>
      <c r="Q350" s="48" t="s">
        <v>1001</v>
      </c>
    </row>
    <row r="351" spans="1:17" hidden="1" x14ac:dyDescent="0.25">
      <c r="A351" s="472"/>
      <c r="B351" s="368"/>
      <c r="C351" s="452"/>
      <c r="D351" s="339"/>
      <c r="E351" s="449"/>
      <c r="F351" s="340"/>
      <c r="G351" s="442"/>
      <c r="H351" s="370"/>
      <c r="I351" s="26" t="s">
        <v>993</v>
      </c>
      <c r="J351" s="238" t="s">
        <v>56</v>
      </c>
      <c r="K351" s="237" t="s">
        <v>57</v>
      </c>
      <c r="L351" s="251">
        <v>1201140211</v>
      </c>
      <c r="M351" s="27" t="s">
        <v>996</v>
      </c>
      <c r="N351" s="340"/>
      <c r="O351" s="452"/>
      <c r="P351" s="54"/>
      <c r="Q351" s="48" t="s">
        <v>1001</v>
      </c>
    </row>
    <row r="352" spans="1:17" hidden="1" x14ac:dyDescent="0.25">
      <c r="A352" s="472"/>
      <c r="B352" s="368"/>
      <c r="C352" s="452"/>
      <c r="D352" s="339"/>
      <c r="E352" s="449"/>
      <c r="F352" s="340"/>
      <c r="G352" s="442"/>
      <c r="H352" s="370"/>
      <c r="I352" s="26" t="s">
        <v>994</v>
      </c>
      <c r="J352" s="238" t="s">
        <v>56</v>
      </c>
      <c r="K352" s="237" t="s">
        <v>57</v>
      </c>
      <c r="L352" s="251">
        <v>1201144011</v>
      </c>
      <c r="M352" s="27" t="s">
        <v>997</v>
      </c>
      <c r="N352" s="340"/>
      <c r="O352" s="452"/>
      <c r="P352" s="54"/>
      <c r="Q352" s="48" t="s">
        <v>1001</v>
      </c>
    </row>
    <row r="353" spans="1:17" s="4" customFormat="1" hidden="1" x14ac:dyDescent="0.25">
      <c r="A353" s="340" t="s">
        <v>1005</v>
      </c>
      <c r="B353" s="368" t="s">
        <v>998</v>
      </c>
      <c r="C353" s="338" t="s">
        <v>1006</v>
      </c>
      <c r="D353" s="382" t="s">
        <v>22</v>
      </c>
      <c r="E353" s="446" t="s">
        <v>854</v>
      </c>
      <c r="F353" s="340" t="s">
        <v>84</v>
      </c>
      <c r="G353" s="442" t="s">
        <v>11</v>
      </c>
      <c r="H353" s="370" t="s">
        <v>51</v>
      </c>
      <c r="I353" s="237" t="s">
        <v>1007</v>
      </c>
      <c r="J353" s="238" t="s">
        <v>77</v>
      </c>
      <c r="K353" s="237" t="s">
        <v>171</v>
      </c>
      <c r="L353" s="238">
        <v>1502164404</v>
      </c>
      <c r="M353" s="202" t="s">
        <v>1010</v>
      </c>
      <c r="N353" s="340" t="s">
        <v>1013</v>
      </c>
      <c r="O353" s="452" t="s">
        <v>1641</v>
      </c>
      <c r="P353" s="48"/>
      <c r="Q353" s="48" t="s">
        <v>1014</v>
      </c>
    </row>
    <row r="354" spans="1:17" hidden="1" x14ac:dyDescent="0.25">
      <c r="A354" s="340"/>
      <c r="B354" s="368"/>
      <c r="C354" s="338"/>
      <c r="D354" s="383"/>
      <c r="E354" s="447"/>
      <c r="F354" s="340"/>
      <c r="G354" s="442"/>
      <c r="H354" s="370"/>
      <c r="I354" s="26" t="s">
        <v>1008</v>
      </c>
      <c r="J354" s="238" t="s">
        <v>140</v>
      </c>
      <c r="K354" s="26" t="s">
        <v>142</v>
      </c>
      <c r="L354" s="251">
        <v>1301160380</v>
      </c>
      <c r="M354" s="27" t="s">
        <v>1011</v>
      </c>
      <c r="N354" s="340"/>
      <c r="O354" s="452"/>
      <c r="P354" s="54"/>
      <c r="Q354" s="48" t="s">
        <v>1014</v>
      </c>
    </row>
    <row r="355" spans="1:17" hidden="1" x14ac:dyDescent="0.25">
      <c r="A355" s="340"/>
      <c r="B355" s="368"/>
      <c r="C355" s="338"/>
      <c r="D355" s="384"/>
      <c r="E355" s="448"/>
      <c r="F355" s="340"/>
      <c r="G355" s="442"/>
      <c r="H355" s="370"/>
      <c r="I355" s="26" t="s">
        <v>1009</v>
      </c>
      <c r="J355" s="238" t="s">
        <v>115</v>
      </c>
      <c r="K355" s="26" t="s">
        <v>166</v>
      </c>
      <c r="L355" s="251">
        <v>7708162018</v>
      </c>
      <c r="M355" s="27" t="s">
        <v>1012</v>
      </c>
      <c r="N355" s="340"/>
      <c r="O355" s="452"/>
      <c r="P355" s="54"/>
      <c r="Q355" s="48" t="s">
        <v>1014</v>
      </c>
    </row>
    <row r="356" spans="1:17" ht="30" hidden="1" x14ac:dyDescent="0.25">
      <c r="A356" s="340"/>
      <c r="B356" s="368"/>
      <c r="C356" s="338"/>
      <c r="D356" s="30" t="s">
        <v>22</v>
      </c>
      <c r="E356" s="51" t="s">
        <v>854</v>
      </c>
      <c r="F356" s="185" t="s">
        <v>84</v>
      </c>
      <c r="G356" s="63" t="s">
        <v>11</v>
      </c>
      <c r="H356" s="195" t="s">
        <v>129</v>
      </c>
      <c r="I356" s="26" t="s">
        <v>1703</v>
      </c>
      <c r="J356" s="238" t="s">
        <v>77</v>
      </c>
      <c r="K356" s="26" t="s">
        <v>171</v>
      </c>
      <c r="L356" s="251">
        <v>1502150037</v>
      </c>
      <c r="M356" s="202" t="s">
        <v>1738</v>
      </c>
      <c r="N356" s="321" t="s">
        <v>1704</v>
      </c>
      <c r="O356" s="49" t="s">
        <v>1737</v>
      </c>
      <c r="P356" s="54"/>
      <c r="Q356" s="48" t="s">
        <v>1014</v>
      </c>
    </row>
    <row r="357" spans="1:17" hidden="1" x14ac:dyDescent="0.25">
      <c r="A357" s="340" t="s">
        <v>1016</v>
      </c>
      <c r="B357" s="368" t="s">
        <v>1015</v>
      </c>
      <c r="C357" s="368" t="s">
        <v>1017</v>
      </c>
      <c r="D357" s="339" t="s">
        <v>22</v>
      </c>
      <c r="E357" s="449" t="s">
        <v>854</v>
      </c>
      <c r="F357" s="340" t="s">
        <v>1018</v>
      </c>
      <c r="G357" s="369" t="s">
        <v>11</v>
      </c>
      <c r="H357" s="370" t="s">
        <v>769</v>
      </c>
      <c r="I357" s="26" t="s">
        <v>1019</v>
      </c>
      <c r="J357" s="238" t="s">
        <v>89</v>
      </c>
      <c r="K357" s="26" t="s">
        <v>1025</v>
      </c>
      <c r="L357" s="251">
        <v>1102161062</v>
      </c>
      <c r="M357" s="27" t="s">
        <v>1028</v>
      </c>
      <c r="N357" s="338" t="s">
        <v>1034</v>
      </c>
      <c r="O357" s="452" t="s">
        <v>1620</v>
      </c>
      <c r="P357" s="340" t="s">
        <v>1035</v>
      </c>
      <c r="Q357" s="48" t="s">
        <v>1036</v>
      </c>
    </row>
    <row r="358" spans="1:17" hidden="1" x14ac:dyDescent="0.25">
      <c r="A358" s="340"/>
      <c r="B358" s="368"/>
      <c r="C358" s="452"/>
      <c r="D358" s="339"/>
      <c r="E358" s="449"/>
      <c r="F358" s="340"/>
      <c r="G358" s="442"/>
      <c r="H358" s="370"/>
      <c r="I358" s="26" t="s">
        <v>1020</v>
      </c>
      <c r="J358" s="238" t="s">
        <v>56</v>
      </c>
      <c r="K358" s="26" t="s">
        <v>201</v>
      </c>
      <c r="L358" s="251">
        <v>1202141070</v>
      </c>
      <c r="M358" s="27" t="s">
        <v>1029</v>
      </c>
      <c r="N358" s="338"/>
      <c r="O358" s="368"/>
      <c r="P358" s="340"/>
      <c r="Q358" s="48" t="s">
        <v>1036</v>
      </c>
    </row>
    <row r="359" spans="1:17" hidden="1" x14ac:dyDescent="0.25">
      <c r="A359" s="340"/>
      <c r="B359" s="368"/>
      <c r="C359" s="452"/>
      <c r="D359" s="339"/>
      <c r="E359" s="449"/>
      <c r="F359" s="340"/>
      <c r="G359" s="442"/>
      <c r="H359" s="370"/>
      <c r="I359" s="26" t="s">
        <v>1021</v>
      </c>
      <c r="J359" s="238" t="s">
        <v>56</v>
      </c>
      <c r="K359" s="26" t="s">
        <v>1026</v>
      </c>
      <c r="L359" s="251">
        <v>1102130038</v>
      </c>
      <c r="M359" s="27" t="s">
        <v>1030</v>
      </c>
      <c r="N359" s="338"/>
      <c r="O359" s="368"/>
      <c r="P359" s="340"/>
      <c r="Q359" s="48" t="s">
        <v>1036</v>
      </c>
    </row>
    <row r="360" spans="1:17" hidden="1" x14ac:dyDescent="0.25">
      <c r="A360" s="340"/>
      <c r="B360" s="368"/>
      <c r="C360" s="452"/>
      <c r="D360" s="339"/>
      <c r="E360" s="449"/>
      <c r="F360" s="340"/>
      <c r="G360" s="442"/>
      <c r="H360" s="370"/>
      <c r="I360" s="26" t="s">
        <v>1022</v>
      </c>
      <c r="J360" s="238" t="s">
        <v>56</v>
      </c>
      <c r="K360" s="26" t="s">
        <v>1026</v>
      </c>
      <c r="L360" s="251">
        <v>1201144180</v>
      </c>
      <c r="M360" s="27" t="s">
        <v>1031</v>
      </c>
      <c r="N360" s="338"/>
      <c r="O360" s="368"/>
      <c r="P360" s="340"/>
      <c r="Q360" s="48" t="s">
        <v>1036</v>
      </c>
    </row>
    <row r="361" spans="1:17" hidden="1" x14ac:dyDescent="0.25">
      <c r="A361" s="340"/>
      <c r="B361" s="368"/>
      <c r="C361" s="452"/>
      <c r="D361" s="339"/>
      <c r="E361" s="449"/>
      <c r="F361" s="340"/>
      <c r="G361" s="442"/>
      <c r="H361" s="370"/>
      <c r="I361" s="26" t="s">
        <v>1023</v>
      </c>
      <c r="J361" s="238" t="s">
        <v>47</v>
      </c>
      <c r="K361" s="26" t="s">
        <v>167</v>
      </c>
      <c r="L361" s="251">
        <v>1402160164</v>
      </c>
      <c r="M361" s="27" t="s">
        <v>1032</v>
      </c>
      <c r="N361" s="338"/>
      <c r="O361" s="368"/>
      <c r="P361" s="340"/>
      <c r="Q361" s="48" t="s">
        <v>1036</v>
      </c>
    </row>
    <row r="362" spans="1:17" hidden="1" x14ac:dyDescent="0.25">
      <c r="A362" s="340"/>
      <c r="B362" s="368"/>
      <c r="C362" s="452"/>
      <c r="D362" s="339"/>
      <c r="E362" s="449"/>
      <c r="F362" s="340"/>
      <c r="G362" s="442"/>
      <c r="H362" s="370"/>
      <c r="I362" s="26" t="s">
        <v>1024</v>
      </c>
      <c r="J362" s="238" t="s">
        <v>89</v>
      </c>
      <c r="K362" s="26" t="s">
        <v>1027</v>
      </c>
      <c r="L362" s="251">
        <v>1101154397</v>
      </c>
      <c r="M362" s="27" t="s">
        <v>1033</v>
      </c>
      <c r="N362" s="338"/>
      <c r="O362" s="368"/>
      <c r="P362" s="340"/>
      <c r="Q362" s="48" t="s">
        <v>1036</v>
      </c>
    </row>
    <row r="363" spans="1:17" s="4" customFormat="1" ht="30" hidden="1" customHeight="1" x14ac:dyDescent="0.25">
      <c r="A363" s="340" t="s">
        <v>1038</v>
      </c>
      <c r="B363" s="368" t="s">
        <v>1037</v>
      </c>
      <c r="C363" s="482" t="s">
        <v>1039</v>
      </c>
      <c r="D363" s="339" t="s">
        <v>22</v>
      </c>
      <c r="E363" s="449" t="s">
        <v>854</v>
      </c>
      <c r="F363" s="338" t="s">
        <v>1040</v>
      </c>
      <c r="G363" s="442" t="s">
        <v>11</v>
      </c>
      <c r="H363" s="458" t="s">
        <v>55</v>
      </c>
      <c r="I363" s="237" t="s">
        <v>1041</v>
      </c>
      <c r="J363" s="238" t="s">
        <v>47</v>
      </c>
      <c r="K363" s="237" t="s">
        <v>167</v>
      </c>
      <c r="L363" s="238">
        <v>1402140123</v>
      </c>
      <c r="M363" s="202" t="s">
        <v>1544</v>
      </c>
      <c r="N363" s="340" t="s">
        <v>1585</v>
      </c>
      <c r="O363" s="452" t="s">
        <v>1619</v>
      </c>
      <c r="P363" s="48"/>
      <c r="Q363" s="57" t="s">
        <v>1088</v>
      </c>
    </row>
    <row r="364" spans="1:17" hidden="1" x14ac:dyDescent="0.25">
      <c r="A364" s="340"/>
      <c r="B364" s="368"/>
      <c r="C364" s="482"/>
      <c r="D364" s="339"/>
      <c r="E364" s="449"/>
      <c r="F364" s="338"/>
      <c r="G364" s="442"/>
      <c r="H364" s="458"/>
      <c r="I364" s="26" t="s">
        <v>1042</v>
      </c>
      <c r="J364" s="238" t="s">
        <v>47</v>
      </c>
      <c r="K364" s="26" t="s">
        <v>167</v>
      </c>
      <c r="L364" s="251">
        <v>1402140202</v>
      </c>
      <c r="M364" s="27" t="s">
        <v>1545</v>
      </c>
      <c r="N364" s="340"/>
      <c r="O364" s="368"/>
      <c r="P364" s="54"/>
      <c r="Q364" s="57" t="s">
        <v>1088</v>
      </c>
    </row>
    <row r="365" spans="1:17" hidden="1" x14ac:dyDescent="0.25">
      <c r="A365" s="340"/>
      <c r="B365" s="368"/>
      <c r="C365" s="482"/>
      <c r="D365" s="339"/>
      <c r="E365" s="449"/>
      <c r="F365" s="338"/>
      <c r="G365" s="442"/>
      <c r="H365" s="458"/>
      <c r="I365" s="26" t="s">
        <v>1043</v>
      </c>
      <c r="J365" s="238" t="s">
        <v>47</v>
      </c>
      <c r="K365" s="26" t="s">
        <v>167</v>
      </c>
      <c r="L365" s="251">
        <v>1402140117</v>
      </c>
      <c r="M365" s="27" t="s">
        <v>1546</v>
      </c>
      <c r="N365" s="340"/>
      <c r="O365" s="368"/>
      <c r="P365" s="54"/>
      <c r="Q365" s="57" t="s">
        <v>1088</v>
      </c>
    </row>
    <row r="366" spans="1:17" hidden="1" x14ac:dyDescent="0.25">
      <c r="A366" s="340"/>
      <c r="B366" s="368"/>
      <c r="C366" s="482"/>
      <c r="D366" s="339"/>
      <c r="E366" s="449"/>
      <c r="F366" s="338"/>
      <c r="G366" s="442"/>
      <c r="H366" s="458"/>
      <c r="I366" s="26" t="s">
        <v>1044</v>
      </c>
      <c r="J366" s="238" t="s">
        <v>47</v>
      </c>
      <c r="K366" s="26" t="s">
        <v>167</v>
      </c>
      <c r="L366" s="251">
        <v>1402160071</v>
      </c>
      <c r="M366" s="27" t="s">
        <v>1547</v>
      </c>
      <c r="N366" s="340"/>
      <c r="O366" s="368"/>
      <c r="P366" s="54"/>
      <c r="Q366" s="57" t="s">
        <v>1088</v>
      </c>
    </row>
    <row r="367" spans="1:17" hidden="1" x14ac:dyDescent="0.25">
      <c r="A367" s="340"/>
      <c r="B367" s="368"/>
      <c r="C367" s="482"/>
      <c r="D367" s="339"/>
      <c r="E367" s="449"/>
      <c r="F367" s="338"/>
      <c r="G367" s="442"/>
      <c r="H367" s="458"/>
      <c r="I367" s="26" t="s">
        <v>1045</v>
      </c>
      <c r="J367" s="238" t="s">
        <v>47</v>
      </c>
      <c r="K367" s="26" t="s">
        <v>167</v>
      </c>
      <c r="L367" s="251">
        <v>1402142058</v>
      </c>
      <c r="M367" s="27" t="s">
        <v>1548</v>
      </c>
      <c r="N367" s="340"/>
      <c r="O367" s="368"/>
      <c r="P367" s="54"/>
      <c r="Q367" s="57" t="s">
        <v>1088</v>
      </c>
    </row>
    <row r="368" spans="1:17" hidden="1" x14ac:dyDescent="0.25">
      <c r="A368" s="340"/>
      <c r="B368" s="368"/>
      <c r="C368" s="482"/>
      <c r="D368" s="339"/>
      <c r="E368" s="449"/>
      <c r="F368" s="338"/>
      <c r="G368" s="442"/>
      <c r="H368" s="458"/>
      <c r="I368" s="26" t="s">
        <v>1046</v>
      </c>
      <c r="J368" s="238" t="s">
        <v>47</v>
      </c>
      <c r="K368" s="26" t="s">
        <v>46</v>
      </c>
      <c r="L368" s="251">
        <v>1401154405</v>
      </c>
      <c r="M368" s="27" t="s">
        <v>1549</v>
      </c>
      <c r="N368" s="340"/>
      <c r="O368" s="368"/>
      <c r="P368" s="54"/>
      <c r="Q368" s="57" t="s">
        <v>1088</v>
      </c>
    </row>
    <row r="369" spans="1:17" hidden="1" x14ac:dyDescent="0.25">
      <c r="A369" s="340"/>
      <c r="B369" s="368"/>
      <c r="C369" s="482"/>
      <c r="D369" s="339"/>
      <c r="E369" s="449"/>
      <c r="F369" s="338"/>
      <c r="G369" s="442"/>
      <c r="H369" s="458"/>
      <c r="I369" s="26" t="s">
        <v>1047</v>
      </c>
      <c r="J369" s="238" t="s">
        <v>47</v>
      </c>
      <c r="K369" s="26" t="s">
        <v>46</v>
      </c>
      <c r="L369" s="251">
        <v>1201134137</v>
      </c>
      <c r="M369" s="27" t="s">
        <v>1550</v>
      </c>
      <c r="N369" s="340"/>
      <c r="O369" s="368"/>
      <c r="P369" s="54"/>
      <c r="Q369" s="57" t="s">
        <v>1088</v>
      </c>
    </row>
    <row r="370" spans="1:17" hidden="1" x14ac:dyDescent="0.25">
      <c r="A370" s="340"/>
      <c r="B370" s="368"/>
      <c r="C370" s="482"/>
      <c r="D370" s="339"/>
      <c r="E370" s="449"/>
      <c r="F370" s="338"/>
      <c r="G370" s="442"/>
      <c r="H370" s="458"/>
      <c r="I370" s="26" t="s">
        <v>1048</v>
      </c>
      <c r="J370" s="238" t="s">
        <v>140</v>
      </c>
      <c r="K370" s="26" t="s">
        <v>1082</v>
      </c>
      <c r="L370" s="251">
        <v>1301144205</v>
      </c>
      <c r="M370" s="27" t="s">
        <v>1551</v>
      </c>
      <c r="N370" s="340"/>
      <c r="O370" s="368"/>
      <c r="P370" s="54"/>
      <c r="Q370" s="57" t="s">
        <v>1088</v>
      </c>
    </row>
    <row r="371" spans="1:17" hidden="1" x14ac:dyDescent="0.25">
      <c r="A371" s="340"/>
      <c r="B371" s="368"/>
      <c r="C371" s="482"/>
      <c r="D371" s="339"/>
      <c r="E371" s="449"/>
      <c r="F371" s="338"/>
      <c r="G371" s="442"/>
      <c r="H371" s="458"/>
      <c r="I371" s="26" t="s">
        <v>1049</v>
      </c>
      <c r="J371" s="238" t="s">
        <v>165</v>
      </c>
      <c r="K371" s="26" t="s">
        <v>200</v>
      </c>
      <c r="L371" s="251">
        <v>1401130077</v>
      </c>
      <c r="M371" s="27" t="s">
        <v>1552</v>
      </c>
      <c r="N371" s="340"/>
      <c r="O371" s="368"/>
      <c r="P371" s="54"/>
      <c r="Q371" s="57" t="s">
        <v>1088</v>
      </c>
    </row>
    <row r="372" spans="1:17" hidden="1" x14ac:dyDescent="0.25">
      <c r="A372" s="340"/>
      <c r="B372" s="368"/>
      <c r="C372" s="482"/>
      <c r="D372" s="339"/>
      <c r="E372" s="449"/>
      <c r="F372" s="338"/>
      <c r="G372" s="442"/>
      <c r="H372" s="458"/>
      <c r="I372" s="26" t="s">
        <v>1050</v>
      </c>
      <c r="J372" s="238" t="s">
        <v>165</v>
      </c>
      <c r="K372" s="26" t="s">
        <v>197</v>
      </c>
      <c r="L372" s="251">
        <v>1603140053</v>
      </c>
      <c r="M372" s="27" t="s">
        <v>1553</v>
      </c>
      <c r="N372" s="340"/>
      <c r="O372" s="368"/>
      <c r="P372" s="54"/>
      <c r="Q372" s="57" t="s">
        <v>1088</v>
      </c>
    </row>
    <row r="373" spans="1:17" hidden="1" x14ac:dyDescent="0.25">
      <c r="A373" s="340"/>
      <c r="B373" s="368"/>
      <c r="C373" s="482"/>
      <c r="D373" s="339"/>
      <c r="E373" s="449"/>
      <c r="F373" s="338"/>
      <c r="G373" s="442"/>
      <c r="H373" s="458"/>
      <c r="I373" s="26" t="s">
        <v>1051</v>
      </c>
      <c r="J373" s="238" t="s">
        <v>165</v>
      </c>
      <c r="K373" s="26" t="s">
        <v>197</v>
      </c>
      <c r="L373" s="251">
        <v>1403134135</v>
      </c>
      <c r="M373" s="27" t="s">
        <v>1554</v>
      </c>
      <c r="N373" s="340"/>
      <c r="O373" s="368"/>
      <c r="P373" s="54"/>
      <c r="Q373" s="57" t="s">
        <v>1088</v>
      </c>
    </row>
    <row r="374" spans="1:17" hidden="1" x14ac:dyDescent="0.25">
      <c r="A374" s="340"/>
      <c r="B374" s="368"/>
      <c r="C374" s="482"/>
      <c r="D374" s="339"/>
      <c r="E374" s="449"/>
      <c r="F374" s="338"/>
      <c r="G374" s="442"/>
      <c r="H374" s="458"/>
      <c r="I374" s="26" t="s">
        <v>1052</v>
      </c>
      <c r="J374" s="238" t="s">
        <v>165</v>
      </c>
      <c r="K374" s="26" t="s">
        <v>200</v>
      </c>
      <c r="L374" s="251">
        <v>1601164041</v>
      </c>
      <c r="M374" s="27" t="s">
        <v>1555</v>
      </c>
      <c r="N374" s="340"/>
      <c r="O374" s="368"/>
      <c r="P374" s="54"/>
      <c r="Q374" s="57" t="s">
        <v>1088</v>
      </c>
    </row>
    <row r="375" spans="1:17" hidden="1" x14ac:dyDescent="0.25">
      <c r="A375" s="340"/>
      <c r="B375" s="368"/>
      <c r="C375" s="482"/>
      <c r="D375" s="339"/>
      <c r="E375" s="449"/>
      <c r="F375" s="338"/>
      <c r="G375" s="442"/>
      <c r="H375" s="458"/>
      <c r="I375" s="26" t="s">
        <v>1053</v>
      </c>
      <c r="J375" s="238" t="s">
        <v>165</v>
      </c>
      <c r="K375" s="26" t="s">
        <v>200</v>
      </c>
      <c r="L375" s="251">
        <v>1601144343</v>
      </c>
      <c r="M375" s="27" t="s">
        <v>1556</v>
      </c>
      <c r="N375" s="340"/>
      <c r="O375" s="368"/>
      <c r="P375" s="54"/>
      <c r="Q375" s="57" t="s">
        <v>1088</v>
      </c>
    </row>
    <row r="376" spans="1:17" hidden="1" x14ac:dyDescent="0.25">
      <c r="A376" s="340"/>
      <c r="B376" s="368"/>
      <c r="C376" s="482"/>
      <c r="D376" s="339"/>
      <c r="E376" s="449"/>
      <c r="F376" s="338"/>
      <c r="G376" s="442"/>
      <c r="H376" s="458"/>
      <c r="I376" s="26" t="s">
        <v>1054</v>
      </c>
      <c r="J376" s="238" t="s">
        <v>165</v>
      </c>
      <c r="K376" s="26" t="s">
        <v>1083</v>
      </c>
      <c r="L376" s="251">
        <v>1404130003</v>
      </c>
      <c r="M376" s="27" t="s">
        <v>1557</v>
      </c>
      <c r="N376" s="340"/>
      <c r="O376" s="368"/>
      <c r="P376" s="54"/>
      <c r="Q376" s="57" t="s">
        <v>1088</v>
      </c>
    </row>
    <row r="377" spans="1:17" hidden="1" x14ac:dyDescent="0.25">
      <c r="A377" s="340"/>
      <c r="B377" s="368"/>
      <c r="C377" s="482"/>
      <c r="D377" s="339"/>
      <c r="E377" s="449"/>
      <c r="F377" s="338"/>
      <c r="G377" s="442"/>
      <c r="H377" s="458"/>
      <c r="I377" s="26" t="s">
        <v>1055</v>
      </c>
      <c r="J377" s="238" t="s">
        <v>165</v>
      </c>
      <c r="K377" s="26" t="s">
        <v>1084</v>
      </c>
      <c r="L377" s="251">
        <v>1605154095</v>
      </c>
      <c r="M377" s="27" t="s">
        <v>1558</v>
      </c>
      <c r="N377" s="340"/>
      <c r="O377" s="368"/>
      <c r="P377" s="54"/>
      <c r="Q377" s="57" t="s">
        <v>1088</v>
      </c>
    </row>
    <row r="378" spans="1:17" hidden="1" x14ac:dyDescent="0.25">
      <c r="A378" s="340"/>
      <c r="B378" s="368"/>
      <c r="C378" s="482"/>
      <c r="D378" s="339"/>
      <c r="E378" s="449"/>
      <c r="F378" s="338"/>
      <c r="G378" s="442"/>
      <c r="H378" s="458"/>
      <c r="I378" s="26" t="s">
        <v>1056</v>
      </c>
      <c r="J378" s="238" t="s">
        <v>165</v>
      </c>
      <c r="K378" s="26" t="s">
        <v>1084</v>
      </c>
      <c r="L378" s="251">
        <v>1605150038</v>
      </c>
      <c r="M378" s="27" t="s">
        <v>1559</v>
      </c>
      <c r="N378" s="340"/>
      <c r="O378" s="368"/>
      <c r="P378" s="54"/>
      <c r="Q378" s="57" t="s">
        <v>1088</v>
      </c>
    </row>
    <row r="379" spans="1:17" hidden="1" x14ac:dyDescent="0.25">
      <c r="A379" s="340"/>
      <c r="B379" s="368"/>
      <c r="C379" s="482"/>
      <c r="D379" s="339"/>
      <c r="E379" s="449"/>
      <c r="F379" s="338"/>
      <c r="G379" s="442"/>
      <c r="H379" s="458"/>
      <c r="I379" s="26" t="s">
        <v>1057</v>
      </c>
      <c r="J379" s="238" t="s">
        <v>115</v>
      </c>
      <c r="K379" s="26" t="s">
        <v>1085</v>
      </c>
      <c r="L379" s="251">
        <v>6703154037</v>
      </c>
      <c r="M379" s="27" t="s">
        <v>1560</v>
      </c>
      <c r="N379" s="340"/>
      <c r="O379" s="368"/>
      <c r="P379" s="54"/>
      <c r="Q379" s="57" t="s">
        <v>1088</v>
      </c>
    </row>
    <row r="380" spans="1:17" hidden="1" x14ac:dyDescent="0.25">
      <c r="A380" s="340"/>
      <c r="B380" s="368"/>
      <c r="C380" s="482"/>
      <c r="D380" s="339"/>
      <c r="E380" s="449"/>
      <c r="F380" s="338"/>
      <c r="G380" s="442"/>
      <c r="H380" s="458"/>
      <c r="I380" s="26" t="s">
        <v>1058</v>
      </c>
      <c r="J380" s="238" t="s">
        <v>115</v>
      </c>
      <c r="K380" s="26" t="s">
        <v>91</v>
      </c>
      <c r="L380" s="251">
        <v>6705150013</v>
      </c>
      <c r="M380" s="27" t="s">
        <v>1561</v>
      </c>
      <c r="N380" s="340"/>
      <c r="O380" s="368"/>
      <c r="P380" s="54"/>
      <c r="Q380" s="57" t="s">
        <v>1088</v>
      </c>
    </row>
    <row r="381" spans="1:17" hidden="1" x14ac:dyDescent="0.25">
      <c r="A381" s="340"/>
      <c r="B381" s="368"/>
      <c r="C381" s="482"/>
      <c r="D381" s="339"/>
      <c r="E381" s="449"/>
      <c r="F381" s="338"/>
      <c r="G381" s="442"/>
      <c r="H381" s="458"/>
      <c r="I381" s="26" t="s">
        <v>1059</v>
      </c>
      <c r="J381" s="238" t="s">
        <v>115</v>
      </c>
      <c r="K381" s="26" t="s">
        <v>1086</v>
      </c>
      <c r="L381" s="251">
        <v>6704164036</v>
      </c>
      <c r="M381" s="27" t="s">
        <v>1562</v>
      </c>
      <c r="N381" s="340"/>
      <c r="O381" s="368"/>
      <c r="P381" s="54"/>
      <c r="Q381" s="57" t="s">
        <v>1088</v>
      </c>
    </row>
    <row r="382" spans="1:17" hidden="1" x14ac:dyDescent="0.25">
      <c r="A382" s="340"/>
      <c r="B382" s="368"/>
      <c r="C382" s="482"/>
      <c r="D382" s="339"/>
      <c r="E382" s="449"/>
      <c r="F382" s="338"/>
      <c r="G382" s="442"/>
      <c r="H382" s="458"/>
      <c r="I382" s="26" t="s">
        <v>1060</v>
      </c>
      <c r="J382" s="238" t="s">
        <v>115</v>
      </c>
      <c r="K382" s="26" t="s">
        <v>142</v>
      </c>
      <c r="L382" s="251">
        <v>6706154177</v>
      </c>
      <c r="M382" s="27" t="s">
        <v>1563</v>
      </c>
      <c r="N382" s="340"/>
      <c r="O382" s="368"/>
      <c r="P382" s="54"/>
      <c r="Q382" s="57" t="s">
        <v>1088</v>
      </c>
    </row>
    <row r="383" spans="1:17" hidden="1" x14ac:dyDescent="0.25">
      <c r="A383" s="340"/>
      <c r="B383" s="368"/>
      <c r="C383" s="482"/>
      <c r="D383" s="339"/>
      <c r="E383" s="449"/>
      <c r="F383" s="338"/>
      <c r="G383" s="442"/>
      <c r="H383" s="458"/>
      <c r="I383" s="26" t="s">
        <v>1061</v>
      </c>
      <c r="J383" s="238" t="s">
        <v>77</v>
      </c>
      <c r="K383" s="26" t="s">
        <v>171</v>
      </c>
      <c r="L383" s="251">
        <v>1502144216</v>
      </c>
      <c r="M383" s="27" t="s">
        <v>1564</v>
      </c>
      <c r="N383" s="340"/>
      <c r="O383" s="368"/>
      <c r="P383" s="54"/>
      <c r="Q383" s="57" t="s">
        <v>1088</v>
      </c>
    </row>
    <row r="384" spans="1:17" hidden="1" x14ac:dyDescent="0.25">
      <c r="A384" s="340"/>
      <c r="B384" s="368"/>
      <c r="C384" s="482"/>
      <c r="D384" s="339"/>
      <c r="E384" s="449"/>
      <c r="F384" s="338"/>
      <c r="G384" s="442"/>
      <c r="H384" s="458"/>
      <c r="I384" s="26" t="s">
        <v>1062</v>
      </c>
      <c r="J384" s="238" t="s">
        <v>77</v>
      </c>
      <c r="K384" s="26" t="s">
        <v>171</v>
      </c>
      <c r="L384" s="251">
        <v>1502144317</v>
      </c>
      <c r="M384" s="27" t="s">
        <v>1565</v>
      </c>
      <c r="N384" s="340"/>
      <c r="O384" s="368"/>
      <c r="P384" s="54"/>
      <c r="Q384" s="57" t="s">
        <v>1088</v>
      </c>
    </row>
    <row r="385" spans="1:17" hidden="1" x14ac:dyDescent="0.25">
      <c r="A385" s="340"/>
      <c r="B385" s="368"/>
      <c r="C385" s="482"/>
      <c r="D385" s="339"/>
      <c r="E385" s="449"/>
      <c r="F385" s="338"/>
      <c r="G385" s="442"/>
      <c r="H385" s="458"/>
      <c r="I385" s="26" t="s">
        <v>1063</v>
      </c>
      <c r="J385" s="238" t="s">
        <v>77</v>
      </c>
      <c r="K385" s="26" t="s">
        <v>171</v>
      </c>
      <c r="L385" s="251">
        <v>1502142274</v>
      </c>
      <c r="M385" s="27" t="s">
        <v>1566</v>
      </c>
      <c r="N385" s="340"/>
      <c r="O385" s="368"/>
      <c r="P385" s="54"/>
      <c r="Q385" s="57" t="s">
        <v>1088</v>
      </c>
    </row>
    <row r="386" spans="1:17" hidden="1" x14ac:dyDescent="0.25">
      <c r="A386" s="340"/>
      <c r="B386" s="368"/>
      <c r="C386" s="482"/>
      <c r="D386" s="339"/>
      <c r="E386" s="449"/>
      <c r="F386" s="338"/>
      <c r="G386" s="442"/>
      <c r="H386" s="458"/>
      <c r="I386" s="26" t="s">
        <v>1064</v>
      </c>
      <c r="J386" s="238" t="s">
        <v>77</v>
      </c>
      <c r="K386" s="26" t="s">
        <v>1087</v>
      </c>
      <c r="L386" s="251">
        <v>1502154358</v>
      </c>
      <c r="M386" s="27" t="s">
        <v>1567</v>
      </c>
      <c r="N386" s="340"/>
      <c r="O386" s="368"/>
      <c r="P386" s="54"/>
      <c r="Q386" s="57" t="s">
        <v>1088</v>
      </c>
    </row>
    <row r="387" spans="1:17" hidden="1" x14ac:dyDescent="0.25">
      <c r="A387" s="340"/>
      <c r="B387" s="368"/>
      <c r="C387" s="482"/>
      <c r="D387" s="339"/>
      <c r="E387" s="449"/>
      <c r="F387" s="338"/>
      <c r="G387" s="442"/>
      <c r="H387" s="458"/>
      <c r="I387" s="26" t="s">
        <v>1065</v>
      </c>
      <c r="J387" s="238" t="s">
        <v>77</v>
      </c>
      <c r="K387" s="26" t="s">
        <v>171</v>
      </c>
      <c r="L387" s="251">
        <v>1502140024</v>
      </c>
      <c r="M387" s="27" t="s">
        <v>1568</v>
      </c>
      <c r="N387" s="340"/>
      <c r="O387" s="368"/>
      <c r="P387" s="54"/>
      <c r="Q387" s="57" t="s">
        <v>1088</v>
      </c>
    </row>
    <row r="388" spans="1:17" hidden="1" x14ac:dyDescent="0.25">
      <c r="A388" s="340"/>
      <c r="B388" s="368"/>
      <c r="C388" s="482"/>
      <c r="D388" s="339"/>
      <c r="E388" s="449"/>
      <c r="F388" s="338"/>
      <c r="G388" s="442"/>
      <c r="H388" s="458"/>
      <c r="I388" s="26" t="s">
        <v>1066</v>
      </c>
      <c r="J388" s="238" t="s">
        <v>77</v>
      </c>
      <c r="K388" s="26" t="s">
        <v>171</v>
      </c>
      <c r="L388" s="251">
        <v>1502154338</v>
      </c>
      <c r="M388" s="27" t="s">
        <v>1569</v>
      </c>
      <c r="N388" s="340"/>
      <c r="O388" s="368"/>
      <c r="P388" s="54"/>
      <c r="Q388" s="57" t="s">
        <v>1088</v>
      </c>
    </row>
    <row r="389" spans="1:17" hidden="1" x14ac:dyDescent="0.25">
      <c r="A389" s="340"/>
      <c r="B389" s="368"/>
      <c r="C389" s="482"/>
      <c r="D389" s="339"/>
      <c r="E389" s="449"/>
      <c r="F389" s="338"/>
      <c r="G389" s="442"/>
      <c r="H389" s="458"/>
      <c r="I389" s="26" t="s">
        <v>1067</v>
      </c>
      <c r="J389" s="238" t="s">
        <v>77</v>
      </c>
      <c r="K389" s="26" t="s">
        <v>171</v>
      </c>
      <c r="L389" s="251">
        <v>1502154280</v>
      </c>
      <c r="M389" s="27" t="s">
        <v>1570</v>
      </c>
      <c r="N389" s="340"/>
      <c r="O389" s="368"/>
      <c r="P389" s="54"/>
      <c r="Q389" s="57" t="s">
        <v>1088</v>
      </c>
    </row>
    <row r="390" spans="1:17" hidden="1" x14ac:dyDescent="0.25">
      <c r="A390" s="340"/>
      <c r="B390" s="368"/>
      <c r="C390" s="482"/>
      <c r="D390" s="339"/>
      <c r="E390" s="449"/>
      <c r="F390" s="338"/>
      <c r="G390" s="442"/>
      <c r="H390" s="458"/>
      <c r="I390" s="26" t="s">
        <v>1068</v>
      </c>
      <c r="J390" s="238" t="s">
        <v>77</v>
      </c>
      <c r="K390" s="26" t="s">
        <v>171</v>
      </c>
      <c r="L390" s="251">
        <v>1502144265</v>
      </c>
      <c r="M390" s="27" t="s">
        <v>1571</v>
      </c>
      <c r="N390" s="340"/>
      <c r="O390" s="368"/>
      <c r="P390" s="54"/>
      <c r="Q390" s="57" t="s">
        <v>1088</v>
      </c>
    </row>
    <row r="391" spans="1:17" hidden="1" x14ac:dyDescent="0.25">
      <c r="A391" s="340"/>
      <c r="B391" s="368"/>
      <c r="C391" s="482"/>
      <c r="D391" s="339"/>
      <c r="E391" s="449"/>
      <c r="F391" s="338"/>
      <c r="G391" s="442"/>
      <c r="H391" s="458"/>
      <c r="I391" s="26" t="s">
        <v>1069</v>
      </c>
      <c r="J391" s="238" t="s">
        <v>77</v>
      </c>
      <c r="K391" s="26" t="s">
        <v>169</v>
      </c>
      <c r="L391" s="251">
        <v>1501160347</v>
      </c>
      <c r="M391" s="27" t="s">
        <v>1572</v>
      </c>
      <c r="N391" s="340"/>
      <c r="O391" s="368"/>
      <c r="P391" s="54"/>
      <c r="Q391" s="57" t="s">
        <v>1088</v>
      </c>
    </row>
    <row r="392" spans="1:17" hidden="1" x14ac:dyDescent="0.25">
      <c r="A392" s="340"/>
      <c r="B392" s="368"/>
      <c r="C392" s="482"/>
      <c r="D392" s="339"/>
      <c r="E392" s="449"/>
      <c r="F392" s="338"/>
      <c r="G392" s="442"/>
      <c r="H392" s="458"/>
      <c r="I392" s="26" t="s">
        <v>1070</v>
      </c>
      <c r="J392" s="238" t="s">
        <v>77</v>
      </c>
      <c r="K392" s="26" t="s">
        <v>171</v>
      </c>
      <c r="L392" s="251">
        <v>1502140164</v>
      </c>
      <c r="M392" s="27" t="s">
        <v>1573</v>
      </c>
      <c r="N392" s="340"/>
      <c r="O392" s="368"/>
      <c r="P392" s="54"/>
      <c r="Q392" s="57" t="s">
        <v>1088</v>
      </c>
    </row>
    <row r="393" spans="1:17" hidden="1" x14ac:dyDescent="0.25">
      <c r="A393" s="340"/>
      <c r="B393" s="368"/>
      <c r="C393" s="482"/>
      <c r="D393" s="339"/>
      <c r="E393" s="449"/>
      <c r="F393" s="338"/>
      <c r="G393" s="442"/>
      <c r="H393" s="458"/>
      <c r="I393" s="26" t="s">
        <v>1071</v>
      </c>
      <c r="J393" s="238" t="s">
        <v>77</v>
      </c>
      <c r="K393" s="26" t="s">
        <v>171</v>
      </c>
      <c r="L393" s="251">
        <v>1502144017</v>
      </c>
      <c r="M393" s="27" t="s">
        <v>1574</v>
      </c>
      <c r="N393" s="340"/>
      <c r="O393" s="368"/>
      <c r="P393" s="54"/>
      <c r="Q393" s="57" t="s">
        <v>1088</v>
      </c>
    </row>
    <row r="394" spans="1:17" hidden="1" x14ac:dyDescent="0.25">
      <c r="A394" s="340"/>
      <c r="B394" s="368"/>
      <c r="C394" s="482"/>
      <c r="D394" s="339"/>
      <c r="E394" s="449"/>
      <c r="F394" s="338"/>
      <c r="G394" s="442"/>
      <c r="H394" s="458"/>
      <c r="I394" s="26" t="s">
        <v>1072</v>
      </c>
      <c r="J394" s="238" t="s">
        <v>56</v>
      </c>
      <c r="K394" s="26" t="s">
        <v>57</v>
      </c>
      <c r="L394" s="251">
        <v>1201154445</v>
      </c>
      <c r="M394" s="27" t="s">
        <v>1575</v>
      </c>
      <c r="N394" s="340"/>
      <c r="O394" s="368"/>
      <c r="P394" s="54"/>
      <c r="Q394" s="57" t="s">
        <v>1088</v>
      </c>
    </row>
    <row r="395" spans="1:17" hidden="1" x14ac:dyDescent="0.25">
      <c r="A395" s="340"/>
      <c r="B395" s="368"/>
      <c r="C395" s="482"/>
      <c r="D395" s="339"/>
      <c r="E395" s="449"/>
      <c r="F395" s="338"/>
      <c r="G395" s="442"/>
      <c r="H395" s="458"/>
      <c r="I395" s="26" t="s">
        <v>1073</v>
      </c>
      <c r="J395" s="238" t="s">
        <v>56</v>
      </c>
      <c r="K395" s="26" t="s">
        <v>57</v>
      </c>
      <c r="L395" s="251">
        <v>1201154437</v>
      </c>
      <c r="M395" s="27" t="s">
        <v>1576</v>
      </c>
      <c r="N395" s="340"/>
      <c r="O395" s="368"/>
      <c r="P395" s="54"/>
      <c r="Q395" s="57" t="s">
        <v>1088</v>
      </c>
    </row>
    <row r="396" spans="1:17" hidden="1" x14ac:dyDescent="0.25">
      <c r="A396" s="340"/>
      <c r="B396" s="368"/>
      <c r="C396" s="482"/>
      <c r="D396" s="339"/>
      <c r="E396" s="449"/>
      <c r="F396" s="338"/>
      <c r="G396" s="442"/>
      <c r="H396" s="458"/>
      <c r="I396" s="26" t="s">
        <v>1074</v>
      </c>
      <c r="J396" s="238" t="s">
        <v>89</v>
      </c>
      <c r="K396" s="26" t="s">
        <v>90</v>
      </c>
      <c r="L396" s="251">
        <v>1104140073</v>
      </c>
      <c r="M396" s="27" t="s">
        <v>1577</v>
      </c>
      <c r="N396" s="340"/>
      <c r="O396" s="368"/>
      <c r="P396" s="54"/>
      <c r="Q396" s="57" t="s">
        <v>1088</v>
      </c>
    </row>
    <row r="397" spans="1:17" hidden="1" x14ac:dyDescent="0.25">
      <c r="A397" s="340"/>
      <c r="B397" s="368"/>
      <c r="C397" s="482"/>
      <c r="D397" s="339"/>
      <c r="E397" s="449"/>
      <c r="F397" s="338"/>
      <c r="G397" s="442"/>
      <c r="H397" s="458"/>
      <c r="I397" s="26" t="s">
        <v>1075</v>
      </c>
      <c r="J397" s="238" t="s">
        <v>89</v>
      </c>
      <c r="K397" s="26" t="s">
        <v>91</v>
      </c>
      <c r="L397" s="251">
        <v>1101154092</v>
      </c>
      <c r="M397" s="27" t="s">
        <v>1578</v>
      </c>
      <c r="N397" s="340"/>
      <c r="O397" s="368"/>
      <c r="P397" s="54"/>
      <c r="Q397" s="57" t="s">
        <v>1088</v>
      </c>
    </row>
    <row r="398" spans="1:17" hidden="1" x14ac:dyDescent="0.25">
      <c r="A398" s="340"/>
      <c r="B398" s="368"/>
      <c r="C398" s="482"/>
      <c r="D398" s="339"/>
      <c r="E398" s="449"/>
      <c r="F398" s="338"/>
      <c r="G398" s="442"/>
      <c r="H398" s="458"/>
      <c r="I398" s="26" t="s">
        <v>1076</v>
      </c>
      <c r="J398" s="238" t="s">
        <v>89</v>
      </c>
      <c r="K398" s="26" t="s">
        <v>91</v>
      </c>
      <c r="L398" s="251">
        <v>1101144047</v>
      </c>
      <c r="M398" s="27" t="s">
        <v>1579</v>
      </c>
      <c r="N398" s="340"/>
      <c r="O398" s="368"/>
      <c r="P398" s="54"/>
      <c r="Q398" s="57" t="s">
        <v>1088</v>
      </c>
    </row>
    <row r="399" spans="1:17" hidden="1" x14ac:dyDescent="0.25">
      <c r="A399" s="340"/>
      <c r="B399" s="368"/>
      <c r="C399" s="482"/>
      <c r="D399" s="339"/>
      <c r="E399" s="449"/>
      <c r="F399" s="338"/>
      <c r="G399" s="442"/>
      <c r="H399" s="458"/>
      <c r="I399" s="26" t="s">
        <v>1077</v>
      </c>
      <c r="J399" s="238" t="s">
        <v>89</v>
      </c>
      <c r="K399" s="26" t="s">
        <v>91</v>
      </c>
      <c r="L399" s="251">
        <v>1101150417</v>
      </c>
      <c r="M399" s="27" t="s">
        <v>1580</v>
      </c>
      <c r="N399" s="340"/>
      <c r="O399" s="368"/>
      <c r="P399" s="54"/>
      <c r="Q399" s="57" t="s">
        <v>1088</v>
      </c>
    </row>
    <row r="400" spans="1:17" hidden="1" x14ac:dyDescent="0.25">
      <c r="A400" s="340"/>
      <c r="B400" s="368"/>
      <c r="C400" s="482"/>
      <c r="D400" s="339"/>
      <c r="E400" s="449"/>
      <c r="F400" s="338"/>
      <c r="G400" s="442"/>
      <c r="H400" s="458"/>
      <c r="I400" s="26" t="s">
        <v>1078</v>
      </c>
      <c r="J400" s="238" t="s">
        <v>89</v>
      </c>
      <c r="K400" s="26" t="s">
        <v>91</v>
      </c>
      <c r="L400" s="251">
        <v>1101164565</v>
      </c>
      <c r="M400" s="27" t="s">
        <v>1581</v>
      </c>
      <c r="N400" s="340"/>
      <c r="O400" s="368"/>
      <c r="P400" s="54"/>
      <c r="Q400" s="57" t="s">
        <v>1088</v>
      </c>
    </row>
    <row r="401" spans="1:17" hidden="1" x14ac:dyDescent="0.25">
      <c r="A401" s="340"/>
      <c r="B401" s="368"/>
      <c r="C401" s="482"/>
      <c r="D401" s="339"/>
      <c r="E401" s="449"/>
      <c r="F401" s="338"/>
      <c r="G401" s="442"/>
      <c r="H401" s="458"/>
      <c r="I401" s="26" t="s">
        <v>1079</v>
      </c>
      <c r="J401" s="238" t="s">
        <v>89</v>
      </c>
      <c r="K401" s="26" t="s">
        <v>91</v>
      </c>
      <c r="L401" s="251">
        <v>1101160381</v>
      </c>
      <c r="M401" s="27" t="s">
        <v>1582</v>
      </c>
      <c r="N401" s="340"/>
      <c r="O401" s="368"/>
      <c r="P401" s="54"/>
      <c r="Q401" s="57" t="s">
        <v>1088</v>
      </c>
    </row>
    <row r="402" spans="1:17" hidden="1" x14ac:dyDescent="0.25">
      <c r="A402" s="340"/>
      <c r="B402" s="368"/>
      <c r="C402" s="482"/>
      <c r="D402" s="339"/>
      <c r="E402" s="449"/>
      <c r="F402" s="338"/>
      <c r="G402" s="442"/>
      <c r="H402" s="458"/>
      <c r="I402" s="26" t="s">
        <v>1080</v>
      </c>
      <c r="J402" s="238" t="s">
        <v>89</v>
      </c>
      <c r="K402" s="26" t="s">
        <v>91</v>
      </c>
      <c r="L402" s="251">
        <v>1101164447</v>
      </c>
      <c r="M402" s="27" t="s">
        <v>1583</v>
      </c>
      <c r="N402" s="340"/>
      <c r="O402" s="368"/>
      <c r="P402" s="54"/>
      <c r="Q402" s="57" t="s">
        <v>1088</v>
      </c>
    </row>
    <row r="403" spans="1:17" hidden="1" x14ac:dyDescent="0.25">
      <c r="A403" s="340"/>
      <c r="B403" s="368"/>
      <c r="C403" s="482"/>
      <c r="D403" s="339"/>
      <c r="E403" s="449"/>
      <c r="F403" s="338"/>
      <c r="G403" s="442"/>
      <c r="H403" s="458"/>
      <c r="I403" s="26" t="s">
        <v>1081</v>
      </c>
      <c r="J403" s="238" t="s">
        <v>89</v>
      </c>
      <c r="K403" s="26" t="s">
        <v>196</v>
      </c>
      <c r="L403" s="251">
        <v>1103144068</v>
      </c>
      <c r="M403" s="27" t="s">
        <v>1584</v>
      </c>
      <c r="N403" s="340"/>
      <c r="O403" s="368"/>
      <c r="P403" s="54"/>
      <c r="Q403" s="57" t="s">
        <v>1088</v>
      </c>
    </row>
    <row r="404" spans="1:17" s="4" customFormat="1" ht="45" hidden="1" customHeight="1" x14ac:dyDescent="0.25">
      <c r="A404" s="340" t="s">
        <v>1090</v>
      </c>
      <c r="B404" s="368" t="s">
        <v>1089</v>
      </c>
      <c r="C404" s="452" t="s">
        <v>1091</v>
      </c>
      <c r="D404" s="339" t="s">
        <v>22</v>
      </c>
      <c r="E404" s="449" t="s">
        <v>854</v>
      </c>
      <c r="F404" s="376" t="s">
        <v>105</v>
      </c>
      <c r="G404" s="442" t="s">
        <v>20</v>
      </c>
      <c r="H404" s="370" t="s">
        <v>51</v>
      </c>
      <c r="I404" s="237" t="s">
        <v>108</v>
      </c>
      <c r="J404" s="238" t="s">
        <v>115</v>
      </c>
      <c r="K404" s="237" t="s">
        <v>116</v>
      </c>
      <c r="L404" s="238">
        <v>6705154204</v>
      </c>
      <c r="M404" s="202" t="s">
        <v>121</v>
      </c>
      <c r="N404" s="338" t="s">
        <v>1106</v>
      </c>
      <c r="O404" s="471" t="s">
        <v>1596</v>
      </c>
      <c r="P404" s="48"/>
      <c r="Q404" s="48" t="s">
        <v>1001</v>
      </c>
    </row>
    <row r="405" spans="1:17" ht="15" hidden="1" customHeight="1" x14ac:dyDescent="0.25">
      <c r="A405" s="340"/>
      <c r="B405" s="368"/>
      <c r="C405" s="452"/>
      <c r="D405" s="339"/>
      <c r="E405" s="449"/>
      <c r="F405" s="377"/>
      <c r="G405" s="442"/>
      <c r="H405" s="370"/>
      <c r="I405" s="26" t="s">
        <v>1092</v>
      </c>
      <c r="J405" s="238" t="s">
        <v>115</v>
      </c>
      <c r="K405" s="26" t="s">
        <v>117</v>
      </c>
      <c r="L405" s="251">
        <v>6702160019</v>
      </c>
      <c r="M405" s="27" t="s">
        <v>1097</v>
      </c>
      <c r="N405" s="338"/>
      <c r="O405" s="452"/>
      <c r="P405" s="54"/>
      <c r="Q405" s="48" t="s">
        <v>1001</v>
      </c>
    </row>
    <row r="406" spans="1:17" ht="15" hidden="1" customHeight="1" x14ac:dyDescent="0.25">
      <c r="A406" s="340"/>
      <c r="B406" s="368"/>
      <c r="C406" s="452"/>
      <c r="D406" s="339"/>
      <c r="E406" s="449"/>
      <c r="F406" s="377"/>
      <c r="G406" s="442"/>
      <c r="H406" s="370"/>
      <c r="I406" s="26" t="s">
        <v>1093</v>
      </c>
      <c r="J406" s="238" t="s">
        <v>115</v>
      </c>
      <c r="K406" s="26"/>
      <c r="L406" s="251">
        <v>6702160037</v>
      </c>
      <c r="M406" s="27" t="s">
        <v>1098</v>
      </c>
      <c r="N406" s="338"/>
      <c r="O406" s="452"/>
      <c r="P406" s="54"/>
      <c r="Q406" s="48" t="s">
        <v>1001</v>
      </c>
    </row>
    <row r="407" spans="1:17" ht="15" hidden="1" customHeight="1" x14ac:dyDescent="0.25">
      <c r="A407" s="340"/>
      <c r="B407" s="368"/>
      <c r="C407" s="452"/>
      <c r="D407" s="339"/>
      <c r="E407" s="449"/>
      <c r="F407" s="377"/>
      <c r="G407" s="442"/>
      <c r="H407" s="370"/>
      <c r="I407" s="26" t="s">
        <v>417</v>
      </c>
      <c r="J407" s="238" t="s">
        <v>115</v>
      </c>
      <c r="K407" s="26" t="s">
        <v>117</v>
      </c>
      <c r="L407" s="251">
        <v>6702160015</v>
      </c>
      <c r="M407" s="27" t="s">
        <v>1099</v>
      </c>
      <c r="N407" s="338"/>
      <c r="O407" s="452"/>
      <c r="P407" s="54"/>
      <c r="Q407" s="48" t="s">
        <v>1001</v>
      </c>
    </row>
    <row r="408" spans="1:17" ht="15" hidden="1" customHeight="1" x14ac:dyDescent="0.25">
      <c r="A408" s="340"/>
      <c r="B408" s="368"/>
      <c r="C408" s="452"/>
      <c r="D408" s="339"/>
      <c r="E408" s="449"/>
      <c r="F408" s="377"/>
      <c r="G408" s="442"/>
      <c r="H408" s="370"/>
      <c r="I408" s="26" t="s">
        <v>1094</v>
      </c>
      <c r="J408" s="238" t="s">
        <v>115</v>
      </c>
      <c r="K408" s="26" t="s">
        <v>117</v>
      </c>
      <c r="L408" s="251">
        <v>6702160020</v>
      </c>
      <c r="M408" s="27" t="s">
        <v>1100</v>
      </c>
      <c r="N408" s="338"/>
      <c r="O408" s="452"/>
      <c r="P408" s="54"/>
      <c r="Q408" s="48" t="s">
        <v>1001</v>
      </c>
    </row>
    <row r="409" spans="1:17" ht="15" hidden="1" customHeight="1" x14ac:dyDescent="0.25">
      <c r="A409" s="340"/>
      <c r="B409" s="368"/>
      <c r="C409" s="452"/>
      <c r="D409" s="339"/>
      <c r="E409" s="449"/>
      <c r="F409" s="377"/>
      <c r="G409" s="442"/>
      <c r="H409" s="370"/>
      <c r="I409" s="26" t="s">
        <v>1095</v>
      </c>
      <c r="J409" s="238" t="s">
        <v>115</v>
      </c>
      <c r="K409" s="26" t="s">
        <v>117</v>
      </c>
      <c r="L409" s="251">
        <v>6702164005</v>
      </c>
      <c r="M409" s="27" t="s">
        <v>1101</v>
      </c>
      <c r="N409" s="338"/>
      <c r="O409" s="452"/>
      <c r="P409" s="54"/>
      <c r="Q409" s="48" t="s">
        <v>1001</v>
      </c>
    </row>
    <row r="410" spans="1:17" ht="15" hidden="1" customHeight="1" x14ac:dyDescent="0.25">
      <c r="A410" s="340"/>
      <c r="B410" s="368"/>
      <c r="C410" s="452"/>
      <c r="D410" s="339"/>
      <c r="E410" s="449"/>
      <c r="F410" s="378"/>
      <c r="G410" s="442"/>
      <c r="H410" s="370"/>
      <c r="I410" s="26" t="s">
        <v>1096</v>
      </c>
      <c r="J410" s="238" t="s">
        <v>115</v>
      </c>
      <c r="K410" s="26" t="s">
        <v>117</v>
      </c>
      <c r="L410" s="251">
        <v>6702164008</v>
      </c>
      <c r="M410" s="27" t="s">
        <v>1102</v>
      </c>
      <c r="N410" s="338"/>
      <c r="O410" s="452"/>
      <c r="P410" s="54"/>
      <c r="Q410" s="48" t="s">
        <v>1001</v>
      </c>
    </row>
    <row r="411" spans="1:17" s="4" customFormat="1" ht="30" hidden="1" customHeight="1" x14ac:dyDescent="0.25">
      <c r="A411" s="472" t="s">
        <v>1104</v>
      </c>
      <c r="B411" s="368" t="s">
        <v>1103</v>
      </c>
      <c r="C411" s="452" t="s">
        <v>1105</v>
      </c>
      <c r="D411" s="339" t="s">
        <v>22</v>
      </c>
      <c r="E411" s="449" t="s">
        <v>854</v>
      </c>
      <c r="F411" s="340" t="s">
        <v>69</v>
      </c>
      <c r="G411" s="442" t="s">
        <v>11</v>
      </c>
      <c r="H411" s="370" t="s">
        <v>55</v>
      </c>
      <c r="I411" s="237" t="s">
        <v>52</v>
      </c>
      <c r="J411" s="238" t="s">
        <v>56</v>
      </c>
      <c r="K411" s="237" t="s">
        <v>57</v>
      </c>
      <c r="L411" s="238">
        <v>1102130011</v>
      </c>
      <c r="M411" s="202" t="s">
        <v>462</v>
      </c>
      <c r="N411" s="342" t="s">
        <v>1116</v>
      </c>
      <c r="O411" s="471" t="s">
        <v>1595</v>
      </c>
      <c r="P411" s="48"/>
      <c r="Q411" s="48" t="s">
        <v>1001</v>
      </c>
    </row>
    <row r="412" spans="1:17" ht="46.5" hidden="1" customHeight="1" x14ac:dyDescent="0.25">
      <c r="A412" s="472"/>
      <c r="B412" s="368"/>
      <c r="C412" s="452"/>
      <c r="D412" s="339"/>
      <c r="E412" s="449"/>
      <c r="F412" s="340"/>
      <c r="G412" s="442"/>
      <c r="H412" s="370"/>
      <c r="I412" s="26" t="s">
        <v>460</v>
      </c>
      <c r="J412" s="238" t="s">
        <v>56</v>
      </c>
      <c r="K412" s="26" t="s">
        <v>57</v>
      </c>
      <c r="L412" s="251">
        <v>1102134280</v>
      </c>
      <c r="M412" s="27" t="s">
        <v>463</v>
      </c>
      <c r="N412" s="338"/>
      <c r="O412" s="452"/>
      <c r="P412" s="54"/>
      <c r="Q412" s="48" t="s">
        <v>1001</v>
      </c>
    </row>
    <row r="413" spans="1:17" s="4" customFormat="1" hidden="1" x14ac:dyDescent="0.25">
      <c r="A413" s="340" t="s">
        <v>1108</v>
      </c>
      <c r="B413" s="368" t="s">
        <v>1107</v>
      </c>
      <c r="C413" s="452" t="s">
        <v>1109</v>
      </c>
      <c r="D413" s="339" t="s">
        <v>22</v>
      </c>
      <c r="E413" s="449" t="s">
        <v>854</v>
      </c>
      <c r="F413" s="338" t="s">
        <v>1109</v>
      </c>
      <c r="G413" s="369" t="s">
        <v>11</v>
      </c>
      <c r="H413" s="370" t="s">
        <v>61</v>
      </c>
      <c r="I413" s="237" t="s">
        <v>1110</v>
      </c>
      <c r="J413" s="238" t="s">
        <v>47</v>
      </c>
      <c r="K413" s="237" t="s">
        <v>46</v>
      </c>
      <c r="L413" s="238">
        <v>1502152440</v>
      </c>
      <c r="M413" s="202" t="s">
        <v>1113</v>
      </c>
      <c r="N413" s="340" t="s">
        <v>1117</v>
      </c>
      <c r="O413" s="471" t="s">
        <v>1626</v>
      </c>
      <c r="P413" s="48"/>
      <c r="Q413" s="48" t="s">
        <v>1118</v>
      </c>
    </row>
    <row r="414" spans="1:17" hidden="1" x14ac:dyDescent="0.25">
      <c r="A414" s="340"/>
      <c r="B414" s="368"/>
      <c r="C414" s="452"/>
      <c r="D414" s="339"/>
      <c r="E414" s="449"/>
      <c r="F414" s="338"/>
      <c r="G414" s="442"/>
      <c r="H414" s="370"/>
      <c r="I414" s="26" t="s">
        <v>1111</v>
      </c>
      <c r="J414" s="238" t="s">
        <v>77</v>
      </c>
      <c r="K414" s="26" t="s">
        <v>169</v>
      </c>
      <c r="L414" s="251">
        <v>1201160373</v>
      </c>
      <c r="M414" s="27" t="s">
        <v>1114</v>
      </c>
      <c r="N414" s="340"/>
      <c r="O414" s="452"/>
      <c r="P414" s="54"/>
      <c r="Q414" s="48" t="s">
        <v>1118</v>
      </c>
    </row>
    <row r="415" spans="1:17" hidden="1" x14ac:dyDescent="0.25">
      <c r="A415" s="340"/>
      <c r="B415" s="368"/>
      <c r="C415" s="452"/>
      <c r="D415" s="339"/>
      <c r="E415" s="449"/>
      <c r="F415" s="338"/>
      <c r="G415" s="442"/>
      <c r="H415" s="370"/>
      <c r="I415" s="26" t="s">
        <v>1112</v>
      </c>
      <c r="J415" s="238" t="s">
        <v>56</v>
      </c>
      <c r="K415" s="26" t="s">
        <v>57</v>
      </c>
      <c r="L415" s="251">
        <v>1501154333</v>
      </c>
      <c r="M415" s="27" t="s">
        <v>1115</v>
      </c>
      <c r="N415" s="340"/>
      <c r="O415" s="452"/>
      <c r="P415" s="54"/>
      <c r="Q415" s="48" t="s">
        <v>1118</v>
      </c>
    </row>
    <row r="416" spans="1:17" hidden="1" x14ac:dyDescent="0.25">
      <c r="A416" s="340" t="s">
        <v>1125</v>
      </c>
      <c r="B416" s="368" t="s">
        <v>1124</v>
      </c>
      <c r="C416" s="452" t="s">
        <v>1123</v>
      </c>
      <c r="D416" s="30" t="s">
        <v>22</v>
      </c>
      <c r="E416" s="449" t="s">
        <v>854</v>
      </c>
      <c r="F416" s="340" t="s">
        <v>1133</v>
      </c>
      <c r="G416" s="63" t="s">
        <v>11</v>
      </c>
      <c r="H416" s="104" t="s">
        <v>51</v>
      </c>
      <c r="I416" s="26" t="s">
        <v>1126</v>
      </c>
      <c r="J416" s="238" t="s">
        <v>47</v>
      </c>
      <c r="K416" s="26" t="s">
        <v>46</v>
      </c>
      <c r="L416" s="251">
        <v>1401140426</v>
      </c>
      <c r="M416" s="27" t="s">
        <v>1128</v>
      </c>
      <c r="N416" s="342" t="s">
        <v>1132</v>
      </c>
      <c r="O416" s="469" t="s">
        <v>1621</v>
      </c>
      <c r="P416" s="54"/>
      <c r="Q416" s="48" t="s">
        <v>1118</v>
      </c>
    </row>
    <row r="417" spans="1:17" hidden="1" x14ac:dyDescent="0.25">
      <c r="A417" s="340"/>
      <c r="B417" s="368"/>
      <c r="C417" s="452"/>
      <c r="D417" s="30" t="s">
        <v>22</v>
      </c>
      <c r="E417" s="449"/>
      <c r="F417" s="340"/>
      <c r="G417" s="63" t="s">
        <v>11</v>
      </c>
      <c r="H417" s="104" t="s">
        <v>129</v>
      </c>
      <c r="I417" s="26" t="s">
        <v>1127</v>
      </c>
      <c r="J417" s="238" t="s">
        <v>47</v>
      </c>
      <c r="K417" s="26" t="s">
        <v>46</v>
      </c>
      <c r="L417" s="251">
        <v>1401144320</v>
      </c>
      <c r="M417" s="27" t="s">
        <v>1129</v>
      </c>
      <c r="N417" s="338"/>
      <c r="O417" s="466"/>
      <c r="P417" s="54"/>
      <c r="Q417" s="48" t="s">
        <v>1118</v>
      </c>
    </row>
    <row r="418" spans="1:17" ht="28.5" hidden="1" customHeight="1" x14ac:dyDescent="0.25">
      <c r="A418" s="340"/>
      <c r="B418" s="368"/>
      <c r="C418" s="452"/>
      <c r="D418" s="30" t="s">
        <v>22</v>
      </c>
      <c r="E418" s="449"/>
      <c r="F418" s="340"/>
      <c r="G418" s="62" t="s">
        <v>11</v>
      </c>
      <c r="H418" s="104" t="s">
        <v>769</v>
      </c>
      <c r="I418" s="26" t="s">
        <v>63</v>
      </c>
      <c r="J418" s="238" t="s">
        <v>56</v>
      </c>
      <c r="K418" s="26" t="s">
        <v>1131</v>
      </c>
      <c r="L418" s="251">
        <v>1102130073</v>
      </c>
      <c r="M418" s="27" t="s">
        <v>1130</v>
      </c>
      <c r="N418" s="338"/>
      <c r="O418" s="466"/>
      <c r="P418" s="54"/>
      <c r="Q418" s="48" t="s">
        <v>1118</v>
      </c>
    </row>
    <row r="419" spans="1:17" hidden="1" x14ac:dyDescent="0.25">
      <c r="A419" s="340" t="s">
        <v>1135</v>
      </c>
      <c r="B419" s="452" t="s">
        <v>1134</v>
      </c>
      <c r="C419" s="452" t="s">
        <v>1136</v>
      </c>
      <c r="D419" s="339" t="s">
        <v>22</v>
      </c>
      <c r="E419" s="449" t="s">
        <v>854</v>
      </c>
      <c r="F419" s="340" t="s">
        <v>226</v>
      </c>
      <c r="G419" s="442" t="s">
        <v>11</v>
      </c>
      <c r="H419" s="370" t="s">
        <v>51</v>
      </c>
      <c r="I419" s="26" t="s">
        <v>1137</v>
      </c>
      <c r="J419" s="238" t="s">
        <v>56</v>
      </c>
      <c r="K419" s="26" t="s">
        <v>57</v>
      </c>
      <c r="L419" s="251">
        <v>1202152166</v>
      </c>
      <c r="M419" s="27" t="s">
        <v>1141</v>
      </c>
      <c r="N419" s="341" t="s">
        <v>1144</v>
      </c>
      <c r="O419" s="452" t="s">
        <v>1622</v>
      </c>
      <c r="P419" s="54"/>
      <c r="Q419" s="48" t="s">
        <v>1118</v>
      </c>
    </row>
    <row r="420" spans="1:17" hidden="1" x14ac:dyDescent="0.25">
      <c r="A420" s="340"/>
      <c r="B420" s="452"/>
      <c r="C420" s="452"/>
      <c r="D420" s="339"/>
      <c r="E420" s="449"/>
      <c r="F420" s="340"/>
      <c r="G420" s="442"/>
      <c r="H420" s="370"/>
      <c r="I420" s="26" t="s">
        <v>1138</v>
      </c>
      <c r="J420" s="238" t="s">
        <v>47</v>
      </c>
      <c r="K420" s="26" t="s">
        <v>46</v>
      </c>
      <c r="L420" s="251">
        <v>1401144320</v>
      </c>
      <c r="M420" s="27" t="s">
        <v>1129</v>
      </c>
      <c r="N420" s="341"/>
      <c r="O420" s="452"/>
      <c r="P420" s="54"/>
      <c r="Q420" s="48" t="s">
        <v>1118</v>
      </c>
    </row>
    <row r="421" spans="1:17" hidden="1" x14ac:dyDescent="0.25">
      <c r="A421" s="340"/>
      <c r="B421" s="452"/>
      <c r="C421" s="368"/>
      <c r="D421" s="339" t="s">
        <v>22</v>
      </c>
      <c r="E421" s="449" t="s">
        <v>854</v>
      </c>
      <c r="F421" s="340"/>
      <c r="G421" s="369" t="s">
        <v>11</v>
      </c>
      <c r="H421" s="370" t="s">
        <v>769</v>
      </c>
      <c r="I421" s="26" t="s">
        <v>1139</v>
      </c>
      <c r="J421" s="238" t="s">
        <v>47</v>
      </c>
      <c r="K421" s="26" t="s">
        <v>46</v>
      </c>
      <c r="L421" s="251">
        <v>1401154128</v>
      </c>
      <c r="M421" s="27" t="s">
        <v>1142</v>
      </c>
      <c r="N421" s="341"/>
      <c r="O421" s="452"/>
      <c r="P421" s="54"/>
      <c r="Q421" s="48" t="s">
        <v>1118</v>
      </c>
    </row>
    <row r="422" spans="1:17" hidden="1" x14ac:dyDescent="0.25">
      <c r="A422" s="340"/>
      <c r="B422" s="452"/>
      <c r="C422" s="452"/>
      <c r="D422" s="339"/>
      <c r="E422" s="449"/>
      <c r="F422" s="340"/>
      <c r="G422" s="442"/>
      <c r="H422" s="370"/>
      <c r="I422" s="26" t="s">
        <v>1140</v>
      </c>
      <c r="J422" s="238" t="s">
        <v>47</v>
      </c>
      <c r="K422" s="26" t="s">
        <v>46</v>
      </c>
      <c r="L422" s="251">
        <v>1401140189</v>
      </c>
      <c r="M422" s="27" t="s">
        <v>1143</v>
      </c>
      <c r="N422" s="341"/>
      <c r="O422" s="452"/>
      <c r="P422" s="54"/>
      <c r="Q422" s="48" t="s">
        <v>1118</v>
      </c>
    </row>
    <row r="423" spans="1:17" s="4" customFormat="1" ht="30" hidden="1" customHeight="1" x14ac:dyDescent="0.25">
      <c r="A423" s="340" t="s">
        <v>1146</v>
      </c>
      <c r="B423" s="452" t="s">
        <v>1145</v>
      </c>
      <c r="C423" s="368" t="s">
        <v>1147</v>
      </c>
      <c r="D423" s="339" t="s">
        <v>22</v>
      </c>
      <c r="E423" s="449" t="s">
        <v>854</v>
      </c>
      <c r="F423" s="185"/>
      <c r="G423" s="369" t="s">
        <v>11</v>
      </c>
      <c r="H423" s="370" t="s">
        <v>61</v>
      </c>
      <c r="I423" s="237" t="s">
        <v>1139</v>
      </c>
      <c r="J423" s="238" t="s">
        <v>47</v>
      </c>
      <c r="K423" s="237" t="s">
        <v>46</v>
      </c>
      <c r="L423" s="238">
        <v>1401154128</v>
      </c>
      <c r="M423" s="202" t="s">
        <v>1153</v>
      </c>
      <c r="N423" s="340" t="s">
        <v>1148</v>
      </c>
      <c r="O423" s="452" t="s">
        <v>1623</v>
      </c>
      <c r="P423" s="48"/>
      <c r="Q423" s="48" t="s">
        <v>1118</v>
      </c>
    </row>
    <row r="424" spans="1:17" hidden="1" x14ac:dyDescent="0.25">
      <c r="A424" s="340"/>
      <c r="B424" s="452"/>
      <c r="C424" s="452"/>
      <c r="D424" s="339"/>
      <c r="E424" s="449"/>
      <c r="F424" s="201"/>
      <c r="G424" s="442"/>
      <c r="H424" s="370"/>
      <c r="I424" s="26" t="s">
        <v>1149</v>
      </c>
      <c r="J424" s="238" t="s">
        <v>1152</v>
      </c>
      <c r="K424" s="26" t="s">
        <v>218</v>
      </c>
      <c r="L424" s="251">
        <v>1102154262</v>
      </c>
      <c r="M424" s="27" t="s">
        <v>219</v>
      </c>
      <c r="N424" s="340"/>
      <c r="O424" s="368"/>
      <c r="P424" s="54"/>
      <c r="Q424" s="48" t="s">
        <v>1118</v>
      </c>
    </row>
    <row r="425" spans="1:17" hidden="1" x14ac:dyDescent="0.25">
      <c r="A425" s="340"/>
      <c r="B425" s="452"/>
      <c r="C425" s="452"/>
      <c r="D425" s="339"/>
      <c r="E425" s="449"/>
      <c r="F425" s="201"/>
      <c r="G425" s="442"/>
      <c r="H425" s="370"/>
      <c r="I425" s="26" t="s">
        <v>1150</v>
      </c>
      <c r="J425" s="238" t="s">
        <v>77</v>
      </c>
      <c r="K425" s="26" t="s">
        <v>169</v>
      </c>
      <c r="L425" s="251">
        <v>1501150085</v>
      </c>
      <c r="M425" s="27" t="s">
        <v>1154</v>
      </c>
      <c r="N425" s="340"/>
      <c r="O425" s="368"/>
      <c r="P425" s="54"/>
      <c r="Q425" s="48" t="s">
        <v>1118</v>
      </c>
    </row>
    <row r="426" spans="1:17" hidden="1" x14ac:dyDescent="0.25">
      <c r="A426" s="340"/>
      <c r="B426" s="452"/>
      <c r="C426" s="452"/>
      <c r="D426" s="339"/>
      <c r="E426" s="449"/>
      <c r="F426" s="201"/>
      <c r="G426" s="442"/>
      <c r="H426" s="370"/>
      <c r="I426" s="26" t="s">
        <v>1151</v>
      </c>
      <c r="J426" s="238" t="s">
        <v>56</v>
      </c>
      <c r="K426" s="26" t="s">
        <v>57</v>
      </c>
      <c r="L426" s="251">
        <v>1201154543</v>
      </c>
      <c r="M426" s="27" t="s">
        <v>1154</v>
      </c>
      <c r="N426" s="340"/>
      <c r="O426" s="368"/>
      <c r="P426" s="54"/>
      <c r="Q426" s="48" t="s">
        <v>1118</v>
      </c>
    </row>
    <row r="427" spans="1:17" s="4" customFormat="1" ht="30" hidden="1" customHeight="1" x14ac:dyDescent="0.25">
      <c r="A427" s="367" t="s">
        <v>1156</v>
      </c>
      <c r="B427" s="368" t="s">
        <v>1155</v>
      </c>
      <c r="C427" s="452" t="s">
        <v>1157</v>
      </c>
      <c r="D427" s="339" t="s">
        <v>22</v>
      </c>
      <c r="E427" s="449" t="s">
        <v>854</v>
      </c>
      <c r="F427" s="340" t="s">
        <v>1158</v>
      </c>
      <c r="G427" s="442" t="s">
        <v>12</v>
      </c>
      <c r="H427" s="370" t="s">
        <v>55</v>
      </c>
      <c r="I427" s="237" t="s">
        <v>482</v>
      </c>
      <c r="J427" s="238" t="s">
        <v>140</v>
      </c>
      <c r="K427" s="237" t="s">
        <v>142</v>
      </c>
      <c r="L427" s="238">
        <v>1301144342</v>
      </c>
      <c r="M427" s="284">
        <v>35070</v>
      </c>
      <c r="N427" s="341" t="s">
        <v>604</v>
      </c>
      <c r="O427" s="471" t="s">
        <v>1624</v>
      </c>
      <c r="P427" s="340"/>
      <c r="Q427" s="49" t="s">
        <v>999</v>
      </c>
    </row>
    <row r="428" spans="1:17" hidden="1" x14ac:dyDescent="0.25">
      <c r="A428" s="367"/>
      <c r="B428" s="368"/>
      <c r="C428" s="452"/>
      <c r="D428" s="339"/>
      <c r="E428" s="449"/>
      <c r="F428" s="340"/>
      <c r="G428" s="442"/>
      <c r="H428" s="370"/>
      <c r="I428" s="26" t="s">
        <v>605</v>
      </c>
      <c r="J428" s="238" t="s">
        <v>89</v>
      </c>
      <c r="K428" s="26" t="s">
        <v>141</v>
      </c>
      <c r="L428" s="251">
        <v>1102144041</v>
      </c>
      <c r="M428" s="26" t="s">
        <v>612</v>
      </c>
      <c r="N428" s="340"/>
      <c r="O428" s="452"/>
      <c r="P428" s="340"/>
      <c r="Q428" s="49" t="s">
        <v>999</v>
      </c>
    </row>
    <row r="429" spans="1:17" hidden="1" x14ac:dyDescent="0.25">
      <c r="A429" s="367"/>
      <c r="B429" s="368"/>
      <c r="C429" s="452"/>
      <c r="D429" s="339"/>
      <c r="E429" s="449"/>
      <c r="F429" s="340"/>
      <c r="G429" s="442"/>
      <c r="H429" s="370"/>
      <c r="I429" s="26" t="s">
        <v>479</v>
      </c>
      <c r="J429" s="238" t="s">
        <v>77</v>
      </c>
      <c r="K429" s="26" t="s">
        <v>171</v>
      </c>
      <c r="L429" s="251">
        <v>1502150164</v>
      </c>
      <c r="M429" s="285">
        <v>35098</v>
      </c>
      <c r="N429" s="340"/>
      <c r="O429" s="452"/>
      <c r="P429" s="340"/>
      <c r="Q429" s="49" t="s">
        <v>999</v>
      </c>
    </row>
    <row r="430" spans="1:17" hidden="1" x14ac:dyDescent="0.25">
      <c r="A430" s="367"/>
      <c r="B430" s="368"/>
      <c r="C430" s="452"/>
      <c r="D430" s="339"/>
      <c r="E430" s="449"/>
      <c r="F430" s="340"/>
      <c r="G430" s="442"/>
      <c r="H430" s="370"/>
      <c r="I430" s="26" t="s">
        <v>1159</v>
      </c>
      <c r="J430" s="238" t="s">
        <v>56</v>
      </c>
      <c r="K430" s="26" t="s">
        <v>57</v>
      </c>
      <c r="L430" s="251">
        <v>1201140168</v>
      </c>
      <c r="M430" s="285">
        <v>35551</v>
      </c>
      <c r="N430" s="340"/>
      <c r="O430" s="452"/>
      <c r="P430" s="340"/>
      <c r="Q430" s="49" t="s">
        <v>999</v>
      </c>
    </row>
    <row r="431" spans="1:17" hidden="1" x14ac:dyDescent="0.25">
      <c r="A431" s="367"/>
      <c r="B431" s="368"/>
      <c r="C431" s="452"/>
      <c r="D431" s="339"/>
      <c r="E431" s="449"/>
      <c r="F431" s="340"/>
      <c r="G431" s="442"/>
      <c r="H431" s="370"/>
      <c r="I431" s="26" t="s">
        <v>1160</v>
      </c>
      <c r="J431" s="238" t="s">
        <v>89</v>
      </c>
      <c r="K431" s="26" t="s">
        <v>90</v>
      </c>
      <c r="L431" s="251">
        <v>1104140005</v>
      </c>
      <c r="M431" s="27" t="s">
        <v>1161</v>
      </c>
      <c r="N431" s="340"/>
      <c r="O431" s="452"/>
      <c r="P431" s="340"/>
      <c r="Q431" s="49" t="s">
        <v>999</v>
      </c>
    </row>
    <row r="432" spans="1:17" hidden="1" x14ac:dyDescent="0.25">
      <c r="A432" s="367" t="s">
        <v>1163</v>
      </c>
      <c r="B432" s="368" t="s">
        <v>1162</v>
      </c>
      <c r="C432" s="368" t="s">
        <v>1164</v>
      </c>
      <c r="D432" s="339" t="s">
        <v>22</v>
      </c>
      <c r="E432" s="449" t="s">
        <v>854</v>
      </c>
      <c r="F432" s="340" t="s">
        <v>1187</v>
      </c>
      <c r="G432" s="369" t="s">
        <v>11</v>
      </c>
      <c r="H432" s="370" t="s">
        <v>61</v>
      </c>
      <c r="I432" s="26" t="s">
        <v>1165</v>
      </c>
      <c r="J432" s="238" t="s">
        <v>1173</v>
      </c>
      <c r="K432" s="26" t="s">
        <v>1176</v>
      </c>
      <c r="L432" s="251">
        <v>6704142032</v>
      </c>
      <c r="M432" s="27" t="s">
        <v>1178</v>
      </c>
      <c r="N432" s="342" t="s">
        <v>1186</v>
      </c>
      <c r="O432" s="368" t="s">
        <v>1642</v>
      </c>
      <c r="P432" s="340"/>
      <c r="Q432" s="48" t="s">
        <v>1118</v>
      </c>
    </row>
    <row r="433" spans="1:17" hidden="1" x14ac:dyDescent="0.25">
      <c r="A433" s="367"/>
      <c r="B433" s="368"/>
      <c r="C433" s="452"/>
      <c r="D433" s="339"/>
      <c r="E433" s="449"/>
      <c r="F433" s="340"/>
      <c r="G433" s="442"/>
      <c r="H433" s="370"/>
      <c r="I433" s="26" t="s">
        <v>1166</v>
      </c>
      <c r="J433" s="238" t="s">
        <v>1173</v>
      </c>
      <c r="K433" s="26" t="s">
        <v>1177</v>
      </c>
      <c r="L433" s="251">
        <v>6704144084</v>
      </c>
      <c r="M433" s="27" t="s">
        <v>1179</v>
      </c>
      <c r="N433" s="342"/>
      <c r="O433" s="368"/>
      <c r="P433" s="340"/>
      <c r="Q433" s="48" t="s">
        <v>1118</v>
      </c>
    </row>
    <row r="434" spans="1:17" hidden="1" x14ac:dyDescent="0.25">
      <c r="A434" s="367"/>
      <c r="B434" s="368"/>
      <c r="C434" s="452"/>
      <c r="D434" s="339"/>
      <c r="E434" s="449"/>
      <c r="F434" s="340"/>
      <c r="G434" s="442"/>
      <c r="H434" s="370"/>
      <c r="I434" s="26" t="s">
        <v>1167</v>
      </c>
      <c r="J434" s="238" t="s">
        <v>1152</v>
      </c>
      <c r="K434" s="26" t="s">
        <v>218</v>
      </c>
      <c r="L434" s="251">
        <v>1201153495</v>
      </c>
      <c r="M434" s="27" t="s">
        <v>1180</v>
      </c>
      <c r="N434" s="342"/>
      <c r="O434" s="368"/>
      <c r="P434" s="340"/>
      <c r="Q434" s="48" t="s">
        <v>1118</v>
      </c>
    </row>
    <row r="435" spans="1:17" hidden="1" x14ac:dyDescent="0.25">
      <c r="A435" s="367"/>
      <c r="B435" s="368"/>
      <c r="C435" s="452"/>
      <c r="D435" s="339"/>
      <c r="E435" s="449"/>
      <c r="F435" s="340"/>
      <c r="G435" s="442"/>
      <c r="H435" s="370"/>
      <c r="I435" s="26" t="s">
        <v>1168</v>
      </c>
      <c r="J435" s="238" t="s">
        <v>1174</v>
      </c>
      <c r="K435" s="26" t="s">
        <v>946</v>
      </c>
      <c r="L435" s="251">
        <v>1202164177</v>
      </c>
      <c r="M435" s="27" t="s">
        <v>1181</v>
      </c>
      <c r="N435" s="342"/>
      <c r="O435" s="368"/>
      <c r="P435" s="340"/>
      <c r="Q435" s="48" t="s">
        <v>1118</v>
      </c>
    </row>
    <row r="436" spans="1:17" hidden="1" x14ac:dyDescent="0.25">
      <c r="A436" s="367"/>
      <c r="B436" s="368"/>
      <c r="C436" s="452"/>
      <c r="D436" s="339"/>
      <c r="E436" s="449"/>
      <c r="F436" s="340"/>
      <c r="G436" s="442"/>
      <c r="H436" s="370"/>
      <c r="I436" s="26" t="s">
        <v>1169</v>
      </c>
      <c r="J436" s="238" t="s">
        <v>1175</v>
      </c>
      <c r="K436" s="26" t="s">
        <v>336</v>
      </c>
      <c r="L436" s="251">
        <v>1501161026</v>
      </c>
      <c r="M436" s="27" t="s">
        <v>1182</v>
      </c>
      <c r="N436" s="342"/>
      <c r="O436" s="368"/>
      <c r="P436" s="340"/>
      <c r="Q436" s="48" t="s">
        <v>1118</v>
      </c>
    </row>
    <row r="437" spans="1:17" hidden="1" x14ac:dyDescent="0.25">
      <c r="A437" s="367"/>
      <c r="B437" s="368"/>
      <c r="C437" s="452"/>
      <c r="D437" s="339"/>
      <c r="E437" s="449"/>
      <c r="F437" s="340"/>
      <c r="G437" s="442"/>
      <c r="H437" s="370"/>
      <c r="I437" s="26" t="s">
        <v>1170</v>
      </c>
      <c r="J437" s="238" t="s">
        <v>1152</v>
      </c>
      <c r="K437" s="26" t="s">
        <v>453</v>
      </c>
      <c r="L437" s="251">
        <v>1101164298</v>
      </c>
      <c r="M437" s="27" t="s">
        <v>1183</v>
      </c>
      <c r="N437" s="342"/>
      <c r="O437" s="368"/>
      <c r="P437" s="340"/>
      <c r="Q437" s="48" t="s">
        <v>1118</v>
      </c>
    </row>
    <row r="438" spans="1:17" hidden="1" x14ac:dyDescent="0.25">
      <c r="A438" s="367"/>
      <c r="B438" s="368"/>
      <c r="C438" s="452"/>
      <c r="D438" s="339"/>
      <c r="E438" s="449"/>
      <c r="F438" s="340"/>
      <c r="G438" s="442"/>
      <c r="H438" s="370"/>
      <c r="I438" s="26" t="s">
        <v>1149</v>
      </c>
      <c r="J438" s="238" t="s">
        <v>1152</v>
      </c>
      <c r="K438" s="26" t="s">
        <v>218</v>
      </c>
      <c r="L438" s="251">
        <v>1102154262</v>
      </c>
      <c r="M438" s="27" t="s">
        <v>219</v>
      </c>
      <c r="N438" s="342"/>
      <c r="O438" s="368"/>
      <c r="P438" s="340"/>
      <c r="Q438" s="48" t="s">
        <v>1118</v>
      </c>
    </row>
    <row r="439" spans="1:17" hidden="1" x14ac:dyDescent="0.25">
      <c r="A439" s="367"/>
      <c r="B439" s="368"/>
      <c r="C439" s="452"/>
      <c r="D439" s="339"/>
      <c r="E439" s="449"/>
      <c r="F439" s="340"/>
      <c r="G439" s="442"/>
      <c r="H439" s="370"/>
      <c r="I439" s="26" t="s">
        <v>1171</v>
      </c>
      <c r="J439" s="238" t="s">
        <v>1173</v>
      </c>
      <c r="K439" s="26" t="s">
        <v>166</v>
      </c>
      <c r="L439" s="251">
        <v>7708162018</v>
      </c>
      <c r="M439" s="27" t="s">
        <v>1184</v>
      </c>
      <c r="N439" s="342"/>
      <c r="O439" s="368"/>
      <c r="P439" s="340"/>
      <c r="Q439" s="48" t="s">
        <v>1118</v>
      </c>
    </row>
    <row r="440" spans="1:17" hidden="1" x14ac:dyDescent="0.25">
      <c r="A440" s="367"/>
      <c r="B440" s="368"/>
      <c r="C440" s="452"/>
      <c r="D440" s="339"/>
      <c r="E440" s="449"/>
      <c r="F440" s="340"/>
      <c r="G440" s="442"/>
      <c r="H440" s="370"/>
      <c r="I440" s="26" t="s">
        <v>1172</v>
      </c>
      <c r="J440" s="238" t="s">
        <v>1173</v>
      </c>
      <c r="K440" s="26" t="s">
        <v>336</v>
      </c>
      <c r="L440" s="251">
        <v>1501160385</v>
      </c>
      <c r="M440" s="27" t="s">
        <v>1185</v>
      </c>
      <c r="N440" s="342"/>
      <c r="O440" s="368"/>
      <c r="P440" s="340"/>
      <c r="Q440" s="48" t="s">
        <v>1118</v>
      </c>
    </row>
    <row r="441" spans="1:17" hidden="1" x14ac:dyDescent="0.25">
      <c r="A441" s="340" t="s">
        <v>1189</v>
      </c>
      <c r="B441" s="368" t="s">
        <v>1188</v>
      </c>
      <c r="C441" s="452" t="s">
        <v>1190</v>
      </c>
      <c r="D441" s="339" t="s">
        <v>22</v>
      </c>
      <c r="E441" s="449" t="s">
        <v>854</v>
      </c>
      <c r="F441" s="340" t="s">
        <v>358</v>
      </c>
      <c r="G441" s="442" t="s">
        <v>11</v>
      </c>
      <c r="H441" s="370" t="s">
        <v>51</v>
      </c>
      <c r="I441" s="26" t="s">
        <v>1192</v>
      </c>
      <c r="J441" s="238" t="s">
        <v>165</v>
      </c>
      <c r="K441" s="26" t="s">
        <v>200</v>
      </c>
      <c r="L441" s="251">
        <v>1601144388</v>
      </c>
      <c r="M441" s="27" t="s">
        <v>1200</v>
      </c>
      <c r="N441" s="341" t="s">
        <v>1191</v>
      </c>
      <c r="O441" s="452" t="s">
        <v>1625</v>
      </c>
      <c r="P441" s="340"/>
      <c r="Q441" s="49" t="s">
        <v>999</v>
      </c>
    </row>
    <row r="442" spans="1:17" hidden="1" x14ac:dyDescent="0.25">
      <c r="A442" s="340"/>
      <c r="B442" s="368"/>
      <c r="C442" s="452"/>
      <c r="D442" s="339"/>
      <c r="E442" s="449"/>
      <c r="F442" s="340"/>
      <c r="G442" s="442"/>
      <c r="H442" s="370"/>
      <c r="I442" s="26" t="s">
        <v>1193</v>
      </c>
      <c r="J442" s="238" t="s">
        <v>165</v>
      </c>
      <c r="K442" s="26" t="s">
        <v>200</v>
      </c>
      <c r="L442" s="251">
        <v>1601144141</v>
      </c>
      <c r="M442" s="27" t="s">
        <v>1198</v>
      </c>
      <c r="N442" s="340"/>
      <c r="O442" s="452"/>
      <c r="P442" s="340"/>
      <c r="Q442" s="49" t="s">
        <v>999</v>
      </c>
    </row>
    <row r="443" spans="1:17" hidden="1" x14ac:dyDescent="0.25">
      <c r="A443" s="340"/>
      <c r="B443" s="368"/>
      <c r="C443" s="452"/>
      <c r="D443" s="339"/>
      <c r="E443" s="449"/>
      <c r="F443" s="340"/>
      <c r="G443" s="442"/>
      <c r="H443" s="370"/>
      <c r="I443" s="26" t="s">
        <v>845</v>
      </c>
      <c r="J443" s="238" t="s">
        <v>165</v>
      </c>
      <c r="K443" s="26" t="s">
        <v>200</v>
      </c>
      <c r="L443" s="251">
        <v>1601144286</v>
      </c>
      <c r="M443" s="27" t="s">
        <v>1199</v>
      </c>
      <c r="N443" s="340"/>
      <c r="O443" s="452"/>
      <c r="P443" s="340"/>
      <c r="Q443" s="49" t="s">
        <v>999</v>
      </c>
    </row>
    <row r="444" spans="1:17" hidden="1" x14ac:dyDescent="0.25">
      <c r="A444" s="340" t="s">
        <v>1195</v>
      </c>
      <c r="B444" s="368" t="s">
        <v>1194</v>
      </c>
      <c r="C444" s="368" t="s">
        <v>1196</v>
      </c>
      <c r="D444" s="339" t="s">
        <v>22</v>
      </c>
      <c r="E444" s="449" t="s">
        <v>854</v>
      </c>
      <c r="F444" s="340" t="s">
        <v>1208</v>
      </c>
      <c r="G444" s="369" t="s">
        <v>11</v>
      </c>
      <c r="H444" s="370" t="s">
        <v>61</v>
      </c>
      <c r="I444" s="26" t="s">
        <v>279</v>
      </c>
      <c r="J444" s="238" t="s">
        <v>77</v>
      </c>
      <c r="K444" s="26" t="s">
        <v>171</v>
      </c>
      <c r="L444" s="251">
        <v>1502140057</v>
      </c>
      <c r="M444" s="27" t="s">
        <v>1408</v>
      </c>
      <c r="N444" s="341" t="s">
        <v>1647</v>
      </c>
      <c r="O444" s="342" t="s">
        <v>1644</v>
      </c>
      <c r="P444" s="340" t="s">
        <v>1197</v>
      </c>
      <c r="Q444" s="48" t="s">
        <v>1944</v>
      </c>
    </row>
    <row r="445" spans="1:17" hidden="1" x14ac:dyDescent="0.25">
      <c r="A445" s="340"/>
      <c r="B445" s="368"/>
      <c r="C445" s="452"/>
      <c r="D445" s="339"/>
      <c r="E445" s="449"/>
      <c r="F445" s="340"/>
      <c r="G445" s="442"/>
      <c r="H445" s="370"/>
      <c r="I445" s="26" t="s">
        <v>1201</v>
      </c>
      <c r="J445" s="238" t="s">
        <v>89</v>
      </c>
      <c r="K445" s="26" t="s">
        <v>196</v>
      </c>
      <c r="L445" s="251">
        <v>1104130045</v>
      </c>
      <c r="M445" s="27" t="s">
        <v>1409</v>
      </c>
      <c r="N445" s="340"/>
      <c r="O445" s="338"/>
      <c r="P445" s="340"/>
      <c r="Q445" s="48" t="s">
        <v>1944</v>
      </c>
    </row>
    <row r="446" spans="1:17" hidden="1" x14ac:dyDescent="0.25">
      <c r="A446" s="340"/>
      <c r="B446" s="368"/>
      <c r="C446" s="452"/>
      <c r="D446" s="339"/>
      <c r="E446" s="449"/>
      <c r="F446" s="340"/>
      <c r="G446" s="442"/>
      <c r="H446" s="370"/>
      <c r="I446" s="26" t="s">
        <v>281</v>
      </c>
      <c r="J446" s="238" t="s">
        <v>89</v>
      </c>
      <c r="K446" s="26" t="s">
        <v>141</v>
      </c>
      <c r="L446" s="251">
        <v>1105134145</v>
      </c>
      <c r="M446" s="27" t="s">
        <v>1410</v>
      </c>
      <c r="N446" s="340"/>
      <c r="O446" s="338"/>
      <c r="P446" s="340"/>
      <c r="Q446" s="48" t="s">
        <v>1944</v>
      </c>
    </row>
    <row r="447" spans="1:17" hidden="1" x14ac:dyDescent="0.25">
      <c r="A447" s="340"/>
      <c r="B447" s="368"/>
      <c r="C447" s="452"/>
      <c r="D447" s="339"/>
      <c r="E447" s="449"/>
      <c r="F447" s="340"/>
      <c r="G447" s="442"/>
      <c r="H447" s="370"/>
      <c r="I447" s="26" t="s">
        <v>282</v>
      </c>
      <c r="J447" s="238" t="s">
        <v>89</v>
      </c>
      <c r="K447" s="26" t="s">
        <v>91</v>
      </c>
      <c r="L447" s="251">
        <v>1101154356</v>
      </c>
      <c r="M447" s="27" t="s">
        <v>1411</v>
      </c>
      <c r="N447" s="340"/>
      <c r="O447" s="338"/>
      <c r="P447" s="340"/>
      <c r="Q447" s="48" t="s">
        <v>1944</v>
      </c>
    </row>
    <row r="448" spans="1:17" hidden="1" x14ac:dyDescent="0.25">
      <c r="A448" s="340"/>
      <c r="B448" s="368"/>
      <c r="C448" s="452"/>
      <c r="D448" s="339"/>
      <c r="E448" s="449"/>
      <c r="F448" s="340"/>
      <c r="G448" s="442"/>
      <c r="H448" s="370"/>
      <c r="I448" s="26" t="s">
        <v>283</v>
      </c>
      <c r="J448" s="238" t="s">
        <v>115</v>
      </c>
      <c r="K448" s="26" t="s">
        <v>118</v>
      </c>
      <c r="L448" s="251">
        <v>6706162092</v>
      </c>
      <c r="M448" s="27" t="s">
        <v>1412</v>
      </c>
      <c r="N448" s="340"/>
      <c r="O448" s="338"/>
      <c r="P448" s="340"/>
      <c r="Q448" s="48" t="s">
        <v>1944</v>
      </c>
    </row>
    <row r="449" spans="1:17" hidden="1" x14ac:dyDescent="0.25">
      <c r="A449" s="340"/>
      <c r="B449" s="368"/>
      <c r="C449" s="452"/>
      <c r="D449" s="339"/>
      <c r="E449" s="449"/>
      <c r="F449" s="340"/>
      <c r="G449" s="442"/>
      <c r="H449" s="370"/>
      <c r="I449" s="26" t="s">
        <v>284</v>
      </c>
      <c r="J449" s="238" t="s">
        <v>56</v>
      </c>
      <c r="K449" s="26" t="s">
        <v>201</v>
      </c>
      <c r="L449" s="251">
        <v>1202160169</v>
      </c>
      <c r="M449" s="27" t="s">
        <v>301</v>
      </c>
      <c r="N449" s="340"/>
      <c r="O449" s="338"/>
      <c r="P449" s="340"/>
      <c r="Q449" s="48" t="s">
        <v>1944</v>
      </c>
    </row>
    <row r="450" spans="1:17" hidden="1" x14ac:dyDescent="0.25">
      <c r="A450" s="340"/>
      <c r="B450" s="368"/>
      <c r="C450" s="452"/>
      <c r="D450" s="339"/>
      <c r="E450" s="449"/>
      <c r="F450" s="340"/>
      <c r="G450" s="442"/>
      <c r="H450" s="370"/>
      <c r="I450" s="26" t="s">
        <v>285</v>
      </c>
      <c r="J450" s="238" t="s">
        <v>89</v>
      </c>
      <c r="K450" s="26" t="s">
        <v>91</v>
      </c>
      <c r="L450" s="251">
        <v>1101164382</v>
      </c>
      <c r="M450" s="27" t="s">
        <v>302</v>
      </c>
      <c r="N450" s="340"/>
      <c r="O450" s="338"/>
      <c r="P450" s="340"/>
      <c r="Q450" s="48" t="s">
        <v>1944</v>
      </c>
    </row>
    <row r="451" spans="1:17" hidden="1" x14ac:dyDescent="0.25">
      <c r="A451" s="340"/>
      <c r="B451" s="368"/>
      <c r="C451" s="452"/>
      <c r="D451" s="339"/>
      <c r="E451" s="449"/>
      <c r="F451" s="340"/>
      <c r="G451" s="442"/>
      <c r="H451" s="370"/>
      <c r="I451" s="26" t="s">
        <v>1202</v>
      </c>
      <c r="J451" s="238" t="s">
        <v>89</v>
      </c>
      <c r="K451" s="26" t="s">
        <v>91</v>
      </c>
      <c r="L451" s="251">
        <v>1101164134</v>
      </c>
      <c r="M451" s="27" t="s">
        <v>1413</v>
      </c>
      <c r="N451" s="340"/>
      <c r="O451" s="338"/>
      <c r="P451" s="340"/>
      <c r="Q451" s="48" t="s">
        <v>1944</v>
      </c>
    </row>
    <row r="452" spans="1:17" hidden="1" x14ac:dyDescent="0.25">
      <c r="A452" s="340"/>
      <c r="B452" s="368"/>
      <c r="C452" s="452"/>
      <c r="D452" s="339"/>
      <c r="E452" s="449"/>
      <c r="F452" s="340"/>
      <c r="G452" s="442"/>
      <c r="H452" s="370"/>
      <c r="I452" s="26" t="s">
        <v>1203</v>
      </c>
      <c r="J452" s="238" t="s">
        <v>115</v>
      </c>
      <c r="K452" s="26" t="s">
        <v>170</v>
      </c>
      <c r="L452" s="251">
        <v>6701160151</v>
      </c>
      <c r="M452" s="27" t="s">
        <v>1414</v>
      </c>
      <c r="N452" s="340"/>
      <c r="O452" s="338"/>
      <c r="P452" s="340"/>
      <c r="Q452" s="48" t="s">
        <v>1944</v>
      </c>
    </row>
    <row r="453" spans="1:17" hidden="1" x14ac:dyDescent="0.25">
      <c r="A453" s="340"/>
      <c r="B453" s="368"/>
      <c r="C453" s="452"/>
      <c r="D453" s="339"/>
      <c r="E453" s="449"/>
      <c r="F453" s="340"/>
      <c r="G453" s="442"/>
      <c r="H453" s="370"/>
      <c r="I453" s="26" t="s">
        <v>1204</v>
      </c>
      <c r="J453" s="238" t="s">
        <v>165</v>
      </c>
      <c r="K453" s="26" t="s">
        <v>197</v>
      </c>
      <c r="L453" s="251">
        <v>1603154092</v>
      </c>
      <c r="M453" s="27" t="s">
        <v>306</v>
      </c>
      <c r="N453" s="340"/>
      <c r="O453" s="338"/>
      <c r="P453" s="340"/>
      <c r="Q453" s="48" t="s">
        <v>1944</v>
      </c>
    </row>
    <row r="454" spans="1:17" hidden="1" x14ac:dyDescent="0.25">
      <c r="A454" s="340"/>
      <c r="B454" s="368"/>
      <c r="C454" s="452"/>
      <c r="D454" s="339"/>
      <c r="E454" s="449"/>
      <c r="F454" s="340"/>
      <c r="G454" s="442"/>
      <c r="H454" s="370"/>
      <c r="I454" s="26" t="s">
        <v>1205</v>
      </c>
      <c r="J454" s="238" t="s">
        <v>47</v>
      </c>
      <c r="K454" s="26" t="s">
        <v>1207</v>
      </c>
      <c r="L454" s="251">
        <v>1401153599</v>
      </c>
      <c r="M454" s="27" t="s">
        <v>1415</v>
      </c>
      <c r="N454" s="340"/>
      <c r="O454" s="338"/>
      <c r="P454" s="340"/>
      <c r="Q454" s="48" t="s">
        <v>1944</v>
      </c>
    </row>
    <row r="455" spans="1:17" hidden="1" x14ac:dyDescent="0.25">
      <c r="A455" s="340"/>
      <c r="B455" s="368"/>
      <c r="C455" s="452"/>
      <c r="D455" s="339"/>
      <c r="E455" s="449"/>
      <c r="F455" s="340"/>
      <c r="G455" s="442"/>
      <c r="H455" s="370"/>
      <c r="I455" s="26" t="s">
        <v>1206</v>
      </c>
      <c r="J455" s="238" t="s">
        <v>47</v>
      </c>
      <c r="K455" s="26" t="s">
        <v>46</v>
      </c>
      <c r="L455" s="251">
        <v>1401160157</v>
      </c>
      <c r="M455" s="27" t="s">
        <v>309</v>
      </c>
      <c r="N455" s="340"/>
      <c r="O455" s="338"/>
      <c r="P455" s="340"/>
      <c r="Q455" s="48" t="s">
        <v>1944</v>
      </c>
    </row>
    <row r="456" spans="1:17" hidden="1" x14ac:dyDescent="0.25">
      <c r="A456" s="340" t="s">
        <v>1195</v>
      </c>
      <c r="B456" s="368" t="s">
        <v>1194</v>
      </c>
      <c r="C456" s="368" t="s">
        <v>1196</v>
      </c>
      <c r="D456" s="339" t="s">
        <v>22</v>
      </c>
      <c r="E456" s="449" t="s">
        <v>854</v>
      </c>
      <c r="F456" s="340" t="s">
        <v>1218</v>
      </c>
      <c r="G456" s="369" t="s">
        <v>11</v>
      </c>
      <c r="H456" s="370" t="s">
        <v>61</v>
      </c>
      <c r="I456" s="26" t="s">
        <v>280</v>
      </c>
      <c r="J456" s="238" t="s">
        <v>47</v>
      </c>
      <c r="K456" s="26" t="s">
        <v>46</v>
      </c>
      <c r="L456" s="238">
        <v>1201130264</v>
      </c>
      <c r="M456" s="27" t="s">
        <v>1416</v>
      </c>
      <c r="N456" s="341" t="s">
        <v>1647</v>
      </c>
      <c r="O456" s="342" t="s">
        <v>1644</v>
      </c>
      <c r="P456" s="374"/>
      <c r="Q456" s="48" t="s">
        <v>1944</v>
      </c>
    </row>
    <row r="457" spans="1:17" hidden="1" x14ac:dyDescent="0.25">
      <c r="A457" s="340"/>
      <c r="B457" s="368"/>
      <c r="C457" s="452"/>
      <c r="D457" s="339"/>
      <c r="E457" s="449"/>
      <c r="F457" s="340"/>
      <c r="G457" s="442"/>
      <c r="H457" s="370"/>
      <c r="I457" s="26" t="s">
        <v>1209</v>
      </c>
      <c r="J457" s="238" t="s">
        <v>47</v>
      </c>
      <c r="K457" s="26" t="s">
        <v>1207</v>
      </c>
      <c r="L457" s="238">
        <v>1401160529</v>
      </c>
      <c r="M457" s="27" t="s">
        <v>1417</v>
      </c>
      <c r="N457" s="340"/>
      <c r="O457" s="338"/>
      <c r="P457" s="374"/>
      <c r="Q457" s="48" t="s">
        <v>1944</v>
      </c>
    </row>
    <row r="458" spans="1:17" hidden="1" x14ac:dyDescent="0.25">
      <c r="A458" s="340"/>
      <c r="B458" s="368"/>
      <c r="C458" s="452"/>
      <c r="D458" s="339"/>
      <c r="E458" s="449"/>
      <c r="F458" s="340"/>
      <c r="G458" s="442"/>
      <c r="H458" s="370"/>
      <c r="I458" s="26" t="s">
        <v>1210</v>
      </c>
      <c r="J458" s="238" t="s">
        <v>140</v>
      </c>
      <c r="K458" s="26" t="s">
        <v>142</v>
      </c>
      <c r="L458" s="238">
        <v>1301160157</v>
      </c>
      <c r="M458" s="27" t="s">
        <v>1418</v>
      </c>
      <c r="N458" s="340"/>
      <c r="O458" s="338"/>
      <c r="P458" s="374"/>
      <c r="Q458" s="48" t="s">
        <v>1944</v>
      </c>
    </row>
    <row r="459" spans="1:17" hidden="1" x14ac:dyDescent="0.25">
      <c r="A459" s="340"/>
      <c r="B459" s="368"/>
      <c r="C459" s="452"/>
      <c r="D459" s="339"/>
      <c r="E459" s="449"/>
      <c r="F459" s="340"/>
      <c r="G459" s="442"/>
      <c r="H459" s="370"/>
      <c r="I459" s="26" t="s">
        <v>1211</v>
      </c>
      <c r="J459" s="238" t="s">
        <v>165</v>
      </c>
      <c r="K459" s="26" t="s">
        <v>197</v>
      </c>
      <c r="L459" s="238">
        <v>1603164154</v>
      </c>
      <c r="M459" s="27" t="s">
        <v>1419</v>
      </c>
      <c r="N459" s="340"/>
      <c r="O459" s="338"/>
      <c r="P459" s="374"/>
      <c r="Q459" s="48" t="s">
        <v>1944</v>
      </c>
    </row>
    <row r="460" spans="1:17" hidden="1" x14ac:dyDescent="0.25">
      <c r="A460" s="340"/>
      <c r="B460" s="368"/>
      <c r="C460" s="452"/>
      <c r="D460" s="339"/>
      <c r="E460" s="449"/>
      <c r="F460" s="340"/>
      <c r="G460" s="442"/>
      <c r="H460" s="370"/>
      <c r="I460" s="26" t="s">
        <v>1212</v>
      </c>
      <c r="J460" s="238" t="s">
        <v>89</v>
      </c>
      <c r="K460" s="26" t="s">
        <v>141</v>
      </c>
      <c r="L460" s="238">
        <v>1102164173</v>
      </c>
      <c r="M460" s="27" t="s">
        <v>1420</v>
      </c>
      <c r="N460" s="340"/>
      <c r="O460" s="338"/>
      <c r="P460" s="374"/>
      <c r="Q460" s="48" t="s">
        <v>1944</v>
      </c>
    </row>
    <row r="461" spans="1:17" hidden="1" x14ac:dyDescent="0.25">
      <c r="A461" s="340"/>
      <c r="B461" s="368"/>
      <c r="C461" s="452"/>
      <c r="D461" s="339"/>
      <c r="E461" s="449"/>
      <c r="F461" s="340"/>
      <c r="G461" s="442"/>
      <c r="H461" s="370"/>
      <c r="I461" s="26" t="s">
        <v>1213</v>
      </c>
      <c r="J461" s="238" t="s">
        <v>77</v>
      </c>
      <c r="K461" s="26" t="s">
        <v>171</v>
      </c>
      <c r="L461" s="238">
        <v>1502164145</v>
      </c>
      <c r="M461" s="27" t="s">
        <v>1421</v>
      </c>
      <c r="N461" s="340"/>
      <c r="O461" s="338"/>
      <c r="P461" s="374"/>
      <c r="Q461" s="48" t="s">
        <v>1944</v>
      </c>
    </row>
    <row r="462" spans="1:17" hidden="1" x14ac:dyDescent="0.25">
      <c r="A462" s="340"/>
      <c r="B462" s="368"/>
      <c r="C462" s="452"/>
      <c r="D462" s="339"/>
      <c r="E462" s="449"/>
      <c r="F462" s="340"/>
      <c r="G462" s="442"/>
      <c r="H462" s="370"/>
      <c r="I462" s="26" t="s">
        <v>1214</v>
      </c>
      <c r="J462" s="238" t="s">
        <v>56</v>
      </c>
      <c r="K462" s="26" t="s">
        <v>57</v>
      </c>
      <c r="L462" s="238">
        <v>1102130025</v>
      </c>
      <c r="M462" s="27" t="s">
        <v>1422</v>
      </c>
      <c r="N462" s="340"/>
      <c r="O462" s="338"/>
      <c r="P462" s="374"/>
      <c r="Q462" s="48" t="s">
        <v>1944</v>
      </c>
    </row>
    <row r="463" spans="1:17" hidden="1" x14ac:dyDescent="0.25">
      <c r="A463" s="340"/>
      <c r="B463" s="368"/>
      <c r="C463" s="452"/>
      <c r="D463" s="339"/>
      <c r="E463" s="449"/>
      <c r="F463" s="340"/>
      <c r="G463" s="442"/>
      <c r="H463" s="370"/>
      <c r="I463" s="26" t="s">
        <v>290</v>
      </c>
      <c r="J463" s="238" t="s">
        <v>56</v>
      </c>
      <c r="K463" s="26" t="s">
        <v>201</v>
      </c>
      <c r="L463" s="238">
        <v>1202144252</v>
      </c>
      <c r="M463" s="27" t="s">
        <v>1423</v>
      </c>
      <c r="N463" s="340"/>
      <c r="O463" s="338"/>
      <c r="P463" s="374"/>
      <c r="Q463" s="48" t="s">
        <v>1944</v>
      </c>
    </row>
    <row r="464" spans="1:17" hidden="1" x14ac:dyDescent="0.25">
      <c r="A464" s="340"/>
      <c r="B464" s="368"/>
      <c r="C464" s="452"/>
      <c r="D464" s="339"/>
      <c r="E464" s="449"/>
      <c r="F464" s="340"/>
      <c r="G464" s="442"/>
      <c r="H464" s="370"/>
      <c r="I464" s="26" t="s">
        <v>1215</v>
      </c>
      <c r="J464" s="238" t="s">
        <v>89</v>
      </c>
      <c r="K464" s="26" t="s">
        <v>91</v>
      </c>
      <c r="L464" s="238">
        <v>1101144099</v>
      </c>
      <c r="M464" s="27" t="s">
        <v>1424</v>
      </c>
      <c r="N464" s="340"/>
      <c r="O464" s="338"/>
      <c r="P464" s="374"/>
      <c r="Q464" s="48" t="s">
        <v>1944</v>
      </c>
    </row>
    <row r="465" spans="1:17" hidden="1" x14ac:dyDescent="0.25">
      <c r="A465" s="340"/>
      <c r="B465" s="368"/>
      <c r="C465" s="452"/>
      <c r="D465" s="339"/>
      <c r="E465" s="449"/>
      <c r="F465" s="340"/>
      <c r="G465" s="442"/>
      <c r="H465" s="370"/>
      <c r="I465" s="26" t="s">
        <v>1216</v>
      </c>
      <c r="J465" s="238" t="s">
        <v>56</v>
      </c>
      <c r="K465" s="26" t="s">
        <v>201</v>
      </c>
      <c r="L465" s="238">
        <v>1202144229</v>
      </c>
      <c r="M465" s="27" t="s">
        <v>1425</v>
      </c>
      <c r="N465" s="340"/>
      <c r="O465" s="338"/>
      <c r="P465" s="374"/>
      <c r="Q465" s="48" t="s">
        <v>1944</v>
      </c>
    </row>
    <row r="466" spans="1:17" hidden="1" x14ac:dyDescent="0.25">
      <c r="A466" s="340"/>
      <c r="B466" s="368"/>
      <c r="C466" s="452"/>
      <c r="D466" s="339"/>
      <c r="E466" s="449"/>
      <c r="F466" s="340"/>
      <c r="G466" s="442"/>
      <c r="H466" s="370"/>
      <c r="I466" s="26" t="s">
        <v>1217</v>
      </c>
      <c r="J466" s="238" t="s">
        <v>56</v>
      </c>
      <c r="K466" s="26" t="s">
        <v>57</v>
      </c>
      <c r="L466" s="238">
        <v>1201140101</v>
      </c>
      <c r="M466" s="27" t="s">
        <v>1426</v>
      </c>
      <c r="N466" s="340"/>
      <c r="O466" s="338"/>
      <c r="P466" s="374"/>
      <c r="Q466" s="48" t="s">
        <v>1944</v>
      </c>
    </row>
    <row r="467" spans="1:17" hidden="1" x14ac:dyDescent="0.25">
      <c r="A467" s="340"/>
      <c r="B467" s="368"/>
      <c r="C467" s="452"/>
      <c r="D467" s="339"/>
      <c r="E467" s="449"/>
      <c r="F467" s="340"/>
      <c r="G467" s="442"/>
      <c r="H467" s="370"/>
      <c r="I467" s="26" t="s">
        <v>286</v>
      </c>
      <c r="J467" s="238" t="s">
        <v>56</v>
      </c>
      <c r="K467" s="26" t="s">
        <v>201</v>
      </c>
      <c r="L467" s="238">
        <v>1202144145</v>
      </c>
      <c r="M467" s="27" t="s">
        <v>303</v>
      </c>
      <c r="N467" s="340"/>
      <c r="O467" s="338"/>
      <c r="P467" s="374"/>
      <c r="Q467" s="48" t="s">
        <v>1944</v>
      </c>
    </row>
    <row r="468" spans="1:17" hidden="1" x14ac:dyDescent="0.25">
      <c r="A468" s="340" t="s">
        <v>1220</v>
      </c>
      <c r="B468" s="368" t="s">
        <v>1219</v>
      </c>
      <c r="C468" s="368" t="s">
        <v>1221</v>
      </c>
      <c r="D468" s="339" t="s">
        <v>22</v>
      </c>
      <c r="E468" s="449" t="s">
        <v>854</v>
      </c>
      <c r="F468" s="340" t="s">
        <v>1251</v>
      </c>
      <c r="G468" s="369" t="s">
        <v>11</v>
      </c>
      <c r="H468" s="370" t="s">
        <v>61</v>
      </c>
      <c r="I468" s="26" t="s">
        <v>1222</v>
      </c>
      <c r="J468" s="238" t="s">
        <v>77</v>
      </c>
      <c r="K468" s="26" t="s">
        <v>169</v>
      </c>
      <c r="L468" s="251">
        <v>1501161222</v>
      </c>
      <c r="M468" s="27" t="s">
        <v>1312</v>
      </c>
      <c r="N468" s="338" t="s">
        <v>1326</v>
      </c>
      <c r="O468" s="452" t="s">
        <v>1627</v>
      </c>
      <c r="P468" s="340" t="s">
        <v>1236</v>
      </c>
      <c r="Q468" s="48" t="s">
        <v>1237</v>
      </c>
    </row>
    <row r="469" spans="1:17" hidden="1" x14ac:dyDescent="0.25">
      <c r="A469" s="340"/>
      <c r="B469" s="368"/>
      <c r="C469" s="452"/>
      <c r="D469" s="339"/>
      <c r="E469" s="449"/>
      <c r="F469" s="340"/>
      <c r="G469" s="442"/>
      <c r="H469" s="370"/>
      <c r="I469" s="26" t="s">
        <v>1223</v>
      </c>
      <c r="J469" s="238" t="s">
        <v>89</v>
      </c>
      <c r="K469" s="26" t="s">
        <v>91</v>
      </c>
      <c r="L469" s="251">
        <v>1101130001</v>
      </c>
      <c r="M469" s="27" t="s">
        <v>1313</v>
      </c>
      <c r="N469" s="338"/>
      <c r="O469" s="368"/>
      <c r="P469" s="340"/>
      <c r="Q469" s="48" t="s">
        <v>1237</v>
      </c>
    </row>
    <row r="470" spans="1:17" hidden="1" x14ac:dyDescent="0.25">
      <c r="A470" s="340"/>
      <c r="B470" s="368"/>
      <c r="C470" s="452"/>
      <c r="D470" s="339"/>
      <c r="E470" s="449"/>
      <c r="F470" s="340"/>
      <c r="G470" s="442"/>
      <c r="H470" s="370"/>
      <c r="I470" s="26" t="s">
        <v>1224</v>
      </c>
      <c r="J470" s="238" t="s">
        <v>56</v>
      </c>
      <c r="K470" s="26" t="s">
        <v>201</v>
      </c>
      <c r="L470" s="251">
        <v>1202160300</v>
      </c>
      <c r="M470" s="27" t="s">
        <v>1314</v>
      </c>
      <c r="N470" s="338"/>
      <c r="O470" s="368"/>
      <c r="P470" s="340"/>
      <c r="Q470" s="48" t="s">
        <v>1237</v>
      </c>
    </row>
    <row r="471" spans="1:17" hidden="1" x14ac:dyDescent="0.25">
      <c r="A471" s="340"/>
      <c r="B471" s="368"/>
      <c r="C471" s="452"/>
      <c r="D471" s="339"/>
      <c r="E471" s="449"/>
      <c r="F471" s="340"/>
      <c r="G471" s="442"/>
      <c r="H471" s="370"/>
      <c r="I471" s="26" t="s">
        <v>1225</v>
      </c>
      <c r="J471" s="238" t="s">
        <v>47</v>
      </c>
      <c r="K471" s="26" t="s">
        <v>167</v>
      </c>
      <c r="L471" s="251">
        <v>1402150004</v>
      </c>
      <c r="M471" s="27" t="s">
        <v>1315</v>
      </c>
      <c r="N471" s="338"/>
      <c r="O471" s="368"/>
      <c r="P471" s="340"/>
      <c r="Q471" s="48" t="s">
        <v>1237</v>
      </c>
    </row>
    <row r="472" spans="1:17" hidden="1" x14ac:dyDescent="0.25">
      <c r="A472" s="340"/>
      <c r="B472" s="368"/>
      <c r="C472" s="452"/>
      <c r="D472" s="339"/>
      <c r="E472" s="449"/>
      <c r="F472" s="340"/>
      <c r="G472" s="442"/>
      <c r="H472" s="370"/>
      <c r="I472" s="26" t="s">
        <v>1226</v>
      </c>
      <c r="J472" s="238" t="s">
        <v>77</v>
      </c>
      <c r="K472" s="26" t="s">
        <v>171</v>
      </c>
      <c r="L472" s="251">
        <v>1502161086</v>
      </c>
      <c r="M472" s="27" t="s">
        <v>1316</v>
      </c>
      <c r="N472" s="338"/>
      <c r="O472" s="368"/>
      <c r="P472" s="340"/>
      <c r="Q472" s="48" t="s">
        <v>1237</v>
      </c>
    </row>
    <row r="473" spans="1:17" hidden="1" x14ac:dyDescent="0.25">
      <c r="A473" s="340"/>
      <c r="B473" s="368"/>
      <c r="C473" s="452"/>
      <c r="D473" s="339"/>
      <c r="E473" s="449"/>
      <c r="F473" s="340"/>
      <c r="G473" s="442"/>
      <c r="H473" s="370"/>
      <c r="I473" s="26" t="s">
        <v>1227</v>
      </c>
      <c r="J473" s="238" t="s">
        <v>56</v>
      </c>
      <c r="K473" s="26" t="s">
        <v>57</v>
      </c>
      <c r="L473" s="251">
        <v>1102134371</v>
      </c>
      <c r="M473" s="27" t="s">
        <v>1317</v>
      </c>
      <c r="N473" s="338"/>
      <c r="O473" s="368"/>
      <c r="P473" s="340"/>
      <c r="Q473" s="48" t="s">
        <v>1237</v>
      </c>
    </row>
    <row r="474" spans="1:17" hidden="1" x14ac:dyDescent="0.25">
      <c r="A474" s="340"/>
      <c r="B474" s="368"/>
      <c r="C474" s="452"/>
      <c r="D474" s="339"/>
      <c r="E474" s="449"/>
      <c r="F474" s="340"/>
      <c r="G474" s="442"/>
      <c r="H474" s="370"/>
      <c r="I474" s="26" t="s">
        <v>1228</v>
      </c>
      <c r="J474" s="238" t="s">
        <v>140</v>
      </c>
      <c r="K474" s="26" t="s">
        <v>142</v>
      </c>
      <c r="L474" s="251">
        <v>1103130067</v>
      </c>
      <c r="M474" s="27" t="s">
        <v>1318</v>
      </c>
      <c r="N474" s="338"/>
      <c r="O474" s="368"/>
      <c r="P474" s="340"/>
      <c r="Q474" s="48" t="s">
        <v>1237</v>
      </c>
    </row>
    <row r="475" spans="1:17" hidden="1" x14ac:dyDescent="0.25">
      <c r="A475" s="340"/>
      <c r="B475" s="368"/>
      <c r="C475" s="452"/>
      <c r="D475" s="339"/>
      <c r="E475" s="449"/>
      <c r="F475" s="340"/>
      <c r="G475" s="442"/>
      <c r="H475" s="370"/>
      <c r="I475" s="26" t="s">
        <v>1229</v>
      </c>
      <c r="J475" s="238" t="s">
        <v>140</v>
      </c>
      <c r="K475" s="26" t="s">
        <v>196</v>
      </c>
      <c r="L475" s="251">
        <v>1103164225</v>
      </c>
      <c r="M475" s="27" t="s">
        <v>1319</v>
      </c>
      <c r="N475" s="338"/>
      <c r="O475" s="368"/>
      <c r="P475" s="340"/>
      <c r="Q475" s="48" t="s">
        <v>1237</v>
      </c>
    </row>
    <row r="476" spans="1:17" hidden="1" x14ac:dyDescent="0.25">
      <c r="A476" s="340"/>
      <c r="B476" s="368"/>
      <c r="C476" s="452"/>
      <c r="D476" s="339"/>
      <c r="E476" s="449"/>
      <c r="F476" s="340"/>
      <c r="G476" s="442"/>
      <c r="H476" s="370"/>
      <c r="I476" s="26" t="s">
        <v>1230</v>
      </c>
      <c r="J476" s="238" t="s">
        <v>89</v>
      </c>
      <c r="K476" s="26" t="s">
        <v>141</v>
      </c>
      <c r="L476" s="251">
        <v>1105134155</v>
      </c>
      <c r="M476" s="27" t="s">
        <v>1320</v>
      </c>
      <c r="N476" s="338"/>
      <c r="O476" s="368"/>
      <c r="P476" s="340"/>
      <c r="Q476" s="48" t="s">
        <v>1237</v>
      </c>
    </row>
    <row r="477" spans="1:17" hidden="1" x14ac:dyDescent="0.25">
      <c r="A477" s="340"/>
      <c r="B477" s="368"/>
      <c r="C477" s="452"/>
      <c r="D477" s="339"/>
      <c r="E477" s="449"/>
      <c r="F477" s="340"/>
      <c r="G477" s="442"/>
      <c r="H477" s="370"/>
      <c r="I477" s="26" t="s">
        <v>1231</v>
      </c>
      <c r="J477" s="238" t="s">
        <v>77</v>
      </c>
      <c r="K477" s="26" t="s">
        <v>171</v>
      </c>
      <c r="L477" s="251">
        <v>1204134232</v>
      </c>
      <c r="M477" s="27" t="s">
        <v>1321</v>
      </c>
      <c r="N477" s="338"/>
      <c r="O477" s="368"/>
      <c r="P477" s="340"/>
      <c r="Q477" s="48" t="s">
        <v>1237</v>
      </c>
    </row>
    <row r="478" spans="1:17" hidden="1" x14ac:dyDescent="0.25">
      <c r="A478" s="340"/>
      <c r="B478" s="368"/>
      <c r="C478" s="452"/>
      <c r="D478" s="339"/>
      <c r="E478" s="449"/>
      <c r="F478" s="340"/>
      <c r="G478" s="442"/>
      <c r="H478" s="370"/>
      <c r="I478" s="26" t="s">
        <v>1232</v>
      </c>
      <c r="J478" s="238" t="s">
        <v>77</v>
      </c>
      <c r="K478" s="26" t="s">
        <v>169</v>
      </c>
      <c r="L478" s="251">
        <v>1501161395</v>
      </c>
      <c r="M478" s="27" t="s">
        <v>1322</v>
      </c>
      <c r="N478" s="338"/>
      <c r="O478" s="368"/>
      <c r="P478" s="340"/>
      <c r="Q478" s="48" t="s">
        <v>1237</v>
      </c>
    </row>
    <row r="479" spans="1:17" hidden="1" x14ac:dyDescent="0.25">
      <c r="A479" s="340"/>
      <c r="B479" s="368"/>
      <c r="C479" s="452"/>
      <c r="D479" s="339"/>
      <c r="E479" s="449"/>
      <c r="F479" s="340"/>
      <c r="G479" s="442"/>
      <c r="H479" s="370"/>
      <c r="I479" s="26" t="s">
        <v>1233</v>
      </c>
      <c r="J479" s="238" t="s">
        <v>47</v>
      </c>
      <c r="K479" s="26" t="s">
        <v>46</v>
      </c>
      <c r="L479" s="251">
        <v>1401161289</v>
      </c>
      <c r="M479" s="27" t="s">
        <v>1323</v>
      </c>
      <c r="N479" s="338"/>
      <c r="O479" s="368"/>
      <c r="P479" s="340"/>
      <c r="Q479" s="48" t="s">
        <v>1237</v>
      </c>
    </row>
    <row r="480" spans="1:17" hidden="1" x14ac:dyDescent="0.25">
      <c r="A480" s="340"/>
      <c r="B480" s="368"/>
      <c r="C480" s="452"/>
      <c r="D480" s="339"/>
      <c r="E480" s="449"/>
      <c r="F480" s="340"/>
      <c r="G480" s="442"/>
      <c r="H480" s="370"/>
      <c r="I480" s="26" t="s">
        <v>1234</v>
      </c>
      <c r="J480" s="238" t="s">
        <v>47</v>
      </c>
      <c r="K480" s="26" t="s">
        <v>46</v>
      </c>
      <c r="L480" s="251">
        <v>1201134076</v>
      </c>
      <c r="M480" s="27" t="s">
        <v>1324</v>
      </c>
      <c r="N480" s="338"/>
      <c r="O480" s="368"/>
      <c r="P480" s="340"/>
      <c r="Q480" s="48" t="s">
        <v>1237</v>
      </c>
    </row>
    <row r="481" spans="1:17" ht="14.25" hidden="1" customHeight="1" x14ac:dyDescent="0.25">
      <c r="A481" s="340"/>
      <c r="B481" s="368"/>
      <c r="C481" s="452"/>
      <c r="D481" s="339"/>
      <c r="E481" s="449"/>
      <c r="F481" s="340"/>
      <c r="G481" s="442"/>
      <c r="H481" s="370"/>
      <c r="I481" s="26" t="s">
        <v>1235</v>
      </c>
      <c r="J481" s="238" t="s">
        <v>56</v>
      </c>
      <c r="K481" s="26" t="s">
        <v>57</v>
      </c>
      <c r="L481" s="251">
        <v>1201140308</v>
      </c>
      <c r="M481" s="27" t="s">
        <v>1325</v>
      </c>
      <c r="N481" s="338"/>
      <c r="O481" s="368"/>
      <c r="P481" s="340"/>
      <c r="Q481" s="48" t="s">
        <v>1237</v>
      </c>
    </row>
    <row r="482" spans="1:17" hidden="1" x14ac:dyDescent="0.25">
      <c r="A482" s="340" t="s">
        <v>1220</v>
      </c>
      <c r="B482" s="368" t="s">
        <v>1219</v>
      </c>
      <c r="C482" s="368" t="s">
        <v>1221</v>
      </c>
      <c r="D482" s="339" t="s">
        <v>22</v>
      </c>
      <c r="E482" s="449" t="s">
        <v>854</v>
      </c>
      <c r="F482" s="340" t="s">
        <v>1252</v>
      </c>
      <c r="G482" s="369" t="s">
        <v>11</v>
      </c>
      <c r="H482" s="370" t="s">
        <v>61</v>
      </c>
      <c r="I482" s="26" t="s">
        <v>1238</v>
      </c>
      <c r="J482" s="238" t="s">
        <v>165</v>
      </c>
      <c r="K482" s="26" t="s">
        <v>197</v>
      </c>
      <c r="L482" s="251">
        <v>1603164249</v>
      </c>
      <c r="M482" s="27" t="s">
        <v>1328</v>
      </c>
      <c r="N482" s="340" t="s">
        <v>1327</v>
      </c>
      <c r="O482" s="452" t="s">
        <v>1627</v>
      </c>
      <c r="P482" s="374"/>
      <c r="Q482" s="48" t="s">
        <v>1237</v>
      </c>
    </row>
    <row r="483" spans="1:17" hidden="1" x14ac:dyDescent="0.25">
      <c r="A483" s="340"/>
      <c r="B483" s="368"/>
      <c r="C483" s="452"/>
      <c r="D483" s="339"/>
      <c r="E483" s="449"/>
      <c r="F483" s="340"/>
      <c r="G483" s="442"/>
      <c r="H483" s="370"/>
      <c r="I483" s="26" t="s">
        <v>1239</v>
      </c>
      <c r="J483" s="238" t="s">
        <v>140</v>
      </c>
      <c r="K483" s="26" t="s">
        <v>142</v>
      </c>
      <c r="L483" s="251">
        <v>1301168042</v>
      </c>
      <c r="M483" s="27" t="s">
        <v>1329</v>
      </c>
      <c r="N483" s="340"/>
      <c r="O483" s="368"/>
      <c r="P483" s="374"/>
      <c r="Q483" s="48" t="s">
        <v>1237</v>
      </c>
    </row>
    <row r="484" spans="1:17" hidden="1" x14ac:dyDescent="0.25">
      <c r="A484" s="340"/>
      <c r="B484" s="368"/>
      <c r="C484" s="452"/>
      <c r="D484" s="339"/>
      <c r="E484" s="449"/>
      <c r="F484" s="340"/>
      <c r="G484" s="442"/>
      <c r="H484" s="370"/>
      <c r="I484" s="26" t="s">
        <v>1240</v>
      </c>
      <c r="J484" s="238" t="s">
        <v>47</v>
      </c>
      <c r="K484" s="26" t="s">
        <v>46</v>
      </c>
      <c r="L484" s="251">
        <v>1401164184</v>
      </c>
      <c r="M484" s="27" t="s">
        <v>1330</v>
      </c>
      <c r="N484" s="340"/>
      <c r="O484" s="368"/>
      <c r="P484" s="374"/>
      <c r="Q484" s="48" t="s">
        <v>1237</v>
      </c>
    </row>
    <row r="485" spans="1:17" hidden="1" x14ac:dyDescent="0.25">
      <c r="A485" s="340"/>
      <c r="B485" s="368"/>
      <c r="C485" s="452"/>
      <c r="D485" s="339"/>
      <c r="E485" s="449"/>
      <c r="F485" s="340"/>
      <c r="G485" s="442"/>
      <c r="H485" s="370"/>
      <c r="I485" s="26" t="s">
        <v>1241</v>
      </c>
      <c r="J485" s="238" t="s">
        <v>89</v>
      </c>
      <c r="K485" s="26" t="s">
        <v>90</v>
      </c>
      <c r="L485" s="251">
        <v>1104164100</v>
      </c>
      <c r="M485" s="27" t="s">
        <v>1331</v>
      </c>
      <c r="N485" s="340"/>
      <c r="O485" s="368"/>
      <c r="P485" s="374"/>
      <c r="Q485" s="48" t="s">
        <v>1237</v>
      </c>
    </row>
    <row r="486" spans="1:17" hidden="1" x14ac:dyDescent="0.25">
      <c r="A486" s="340"/>
      <c r="B486" s="368"/>
      <c r="C486" s="452"/>
      <c r="D486" s="339"/>
      <c r="E486" s="449"/>
      <c r="F486" s="340"/>
      <c r="G486" s="442"/>
      <c r="H486" s="370"/>
      <c r="I486" s="26" t="s">
        <v>1242</v>
      </c>
      <c r="J486" s="238" t="s">
        <v>47</v>
      </c>
      <c r="K486" s="26" t="s">
        <v>46</v>
      </c>
      <c r="L486" s="251">
        <v>1401144383</v>
      </c>
      <c r="M486" s="27" t="s">
        <v>1332</v>
      </c>
      <c r="N486" s="340"/>
      <c r="O486" s="368"/>
      <c r="P486" s="374"/>
      <c r="Q486" s="48" t="s">
        <v>1237</v>
      </c>
    </row>
    <row r="487" spans="1:17" hidden="1" x14ac:dyDescent="0.25">
      <c r="A487" s="340"/>
      <c r="B487" s="368"/>
      <c r="C487" s="452"/>
      <c r="D487" s="339"/>
      <c r="E487" s="449"/>
      <c r="F487" s="340"/>
      <c r="G487" s="442"/>
      <c r="H487" s="370"/>
      <c r="I487" s="26" t="s">
        <v>1243</v>
      </c>
      <c r="J487" s="238" t="s">
        <v>77</v>
      </c>
      <c r="K487" s="26" t="s">
        <v>169</v>
      </c>
      <c r="L487" s="251">
        <v>1203134160</v>
      </c>
      <c r="M487" s="27" t="s">
        <v>1333</v>
      </c>
      <c r="N487" s="340"/>
      <c r="O487" s="368"/>
      <c r="P487" s="374"/>
      <c r="Q487" s="48" t="s">
        <v>1237</v>
      </c>
    </row>
    <row r="488" spans="1:17" hidden="1" x14ac:dyDescent="0.25">
      <c r="A488" s="340"/>
      <c r="B488" s="368"/>
      <c r="C488" s="452"/>
      <c r="D488" s="339"/>
      <c r="E488" s="449"/>
      <c r="F488" s="340"/>
      <c r="G488" s="442"/>
      <c r="H488" s="370"/>
      <c r="I488" s="26" t="s">
        <v>1244</v>
      </c>
      <c r="J488" s="238" t="s">
        <v>56</v>
      </c>
      <c r="K488" s="26" t="s">
        <v>57</v>
      </c>
      <c r="L488" s="251">
        <v>1201154419</v>
      </c>
      <c r="M488" s="27" t="s">
        <v>1334</v>
      </c>
      <c r="N488" s="340"/>
      <c r="O488" s="368"/>
      <c r="P488" s="374"/>
      <c r="Q488" s="48" t="s">
        <v>1237</v>
      </c>
    </row>
    <row r="489" spans="1:17" hidden="1" x14ac:dyDescent="0.25">
      <c r="A489" s="340"/>
      <c r="B489" s="368"/>
      <c r="C489" s="452"/>
      <c r="D489" s="339"/>
      <c r="E489" s="449"/>
      <c r="F489" s="340"/>
      <c r="G489" s="442"/>
      <c r="H489" s="370"/>
      <c r="I489" s="26" t="s">
        <v>1245</v>
      </c>
      <c r="J489" s="238" t="s">
        <v>165</v>
      </c>
      <c r="K489" s="26" t="s">
        <v>1253</v>
      </c>
      <c r="L489" s="251">
        <v>1605160119</v>
      </c>
      <c r="M489" s="27" t="s">
        <v>1335</v>
      </c>
      <c r="N489" s="340"/>
      <c r="O489" s="368"/>
      <c r="P489" s="374"/>
      <c r="Q489" s="48" t="s">
        <v>1237</v>
      </c>
    </row>
    <row r="490" spans="1:17" hidden="1" x14ac:dyDescent="0.25">
      <c r="A490" s="340"/>
      <c r="B490" s="368"/>
      <c r="C490" s="452"/>
      <c r="D490" s="339"/>
      <c r="E490" s="449"/>
      <c r="F490" s="340"/>
      <c r="G490" s="442"/>
      <c r="H490" s="370"/>
      <c r="I490" s="26" t="s">
        <v>1246</v>
      </c>
      <c r="J490" s="238" t="s">
        <v>165</v>
      </c>
      <c r="K490" s="26" t="s">
        <v>255</v>
      </c>
      <c r="L490" s="251">
        <v>1602140075</v>
      </c>
      <c r="M490" s="27" t="s">
        <v>1336</v>
      </c>
      <c r="N490" s="340"/>
      <c r="O490" s="368"/>
      <c r="P490" s="374"/>
      <c r="Q490" s="48" t="s">
        <v>1237</v>
      </c>
    </row>
    <row r="491" spans="1:17" hidden="1" x14ac:dyDescent="0.25">
      <c r="A491" s="340"/>
      <c r="B491" s="368"/>
      <c r="C491" s="452"/>
      <c r="D491" s="339"/>
      <c r="E491" s="449"/>
      <c r="F491" s="340"/>
      <c r="G491" s="442"/>
      <c r="H491" s="370"/>
      <c r="I491" s="26" t="s">
        <v>1247</v>
      </c>
      <c r="J491" s="238" t="s">
        <v>89</v>
      </c>
      <c r="K491" s="26" t="s">
        <v>91</v>
      </c>
      <c r="L491" s="251">
        <v>1101154588</v>
      </c>
      <c r="M491" s="27" t="s">
        <v>1337</v>
      </c>
      <c r="N491" s="340"/>
      <c r="O491" s="368"/>
      <c r="P491" s="374"/>
      <c r="Q491" s="48" t="s">
        <v>1237</v>
      </c>
    </row>
    <row r="492" spans="1:17" hidden="1" x14ac:dyDescent="0.25">
      <c r="A492" s="340"/>
      <c r="B492" s="368"/>
      <c r="C492" s="452"/>
      <c r="D492" s="339"/>
      <c r="E492" s="449"/>
      <c r="F492" s="340"/>
      <c r="G492" s="442"/>
      <c r="H492" s="370"/>
      <c r="I492" s="26" t="s">
        <v>1248</v>
      </c>
      <c r="J492" s="238" t="s">
        <v>115</v>
      </c>
      <c r="K492" s="26" t="s">
        <v>966</v>
      </c>
      <c r="L492" s="251">
        <v>6704140103</v>
      </c>
      <c r="M492" s="27" t="s">
        <v>1338</v>
      </c>
      <c r="N492" s="340"/>
      <c r="O492" s="368"/>
      <c r="P492" s="374"/>
      <c r="Q492" s="48" t="s">
        <v>1237</v>
      </c>
    </row>
    <row r="493" spans="1:17" hidden="1" x14ac:dyDescent="0.25">
      <c r="A493" s="340"/>
      <c r="B493" s="368"/>
      <c r="C493" s="452"/>
      <c r="D493" s="339"/>
      <c r="E493" s="449"/>
      <c r="F493" s="340"/>
      <c r="G493" s="442"/>
      <c r="H493" s="370"/>
      <c r="I493" s="26" t="s">
        <v>1249</v>
      </c>
      <c r="J493" s="238" t="s">
        <v>56</v>
      </c>
      <c r="K493" s="26" t="s">
        <v>201</v>
      </c>
      <c r="L493" s="251">
        <v>1202164390</v>
      </c>
      <c r="M493" s="27" t="s">
        <v>1339</v>
      </c>
      <c r="N493" s="340"/>
      <c r="O493" s="368"/>
      <c r="P493" s="374"/>
      <c r="Q493" s="48" t="s">
        <v>1237</v>
      </c>
    </row>
    <row r="494" spans="1:17" hidden="1" x14ac:dyDescent="0.25">
      <c r="A494" s="340"/>
      <c r="B494" s="368"/>
      <c r="C494" s="452"/>
      <c r="D494" s="339"/>
      <c r="E494" s="449"/>
      <c r="F494" s="340"/>
      <c r="G494" s="442"/>
      <c r="H494" s="370"/>
      <c r="I494" s="26" t="s">
        <v>1250</v>
      </c>
      <c r="J494" s="238" t="s">
        <v>77</v>
      </c>
      <c r="K494" s="26" t="s">
        <v>169</v>
      </c>
      <c r="L494" s="251">
        <v>1501144053</v>
      </c>
      <c r="M494" s="27" t="s">
        <v>1340</v>
      </c>
      <c r="N494" s="340"/>
      <c r="O494" s="368"/>
      <c r="P494" s="374"/>
      <c r="Q494" s="48" t="s">
        <v>1237</v>
      </c>
    </row>
    <row r="495" spans="1:17" hidden="1" x14ac:dyDescent="0.25">
      <c r="A495" s="472" t="s">
        <v>1255</v>
      </c>
      <c r="B495" s="452" t="s">
        <v>1254</v>
      </c>
      <c r="C495" s="368" t="s">
        <v>1256</v>
      </c>
      <c r="D495" s="339" t="s">
        <v>22</v>
      </c>
      <c r="E495" s="449" t="s">
        <v>854</v>
      </c>
      <c r="F495" s="340" t="s">
        <v>1257</v>
      </c>
      <c r="G495" s="369" t="s">
        <v>11</v>
      </c>
      <c r="H495" s="370" t="s">
        <v>61</v>
      </c>
      <c r="I495" s="26" t="s">
        <v>1258</v>
      </c>
      <c r="J495" s="238" t="s">
        <v>47</v>
      </c>
      <c r="K495" s="26" t="s">
        <v>1273</v>
      </c>
      <c r="L495" s="251">
        <v>1401164609</v>
      </c>
      <c r="M495" s="27"/>
      <c r="N495" s="340" t="s">
        <v>1283</v>
      </c>
      <c r="O495" s="368"/>
      <c r="P495" s="374"/>
      <c r="Q495" s="49" t="s">
        <v>1594</v>
      </c>
    </row>
    <row r="496" spans="1:17" hidden="1" x14ac:dyDescent="0.25">
      <c r="A496" s="472"/>
      <c r="B496" s="452"/>
      <c r="C496" s="452"/>
      <c r="D496" s="339"/>
      <c r="E496" s="449"/>
      <c r="F496" s="340"/>
      <c r="G496" s="442"/>
      <c r="H496" s="370"/>
      <c r="I496" s="26" t="s">
        <v>1259</v>
      </c>
      <c r="J496" s="238" t="s">
        <v>165</v>
      </c>
      <c r="K496" s="26" t="s">
        <v>1274</v>
      </c>
      <c r="L496" s="251">
        <v>1603164115</v>
      </c>
      <c r="M496" s="27"/>
      <c r="N496" s="340"/>
      <c r="O496" s="368"/>
      <c r="P496" s="374"/>
      <c r="Q496" s="49" t="s">
        <v>1594</v>
      </c>
    </row>
    <row r="497" spans="1:17" hidden="1" x14ac:dyDescent="0.25">
      <c r="A497" s="472"/>
      <c r="B497" s="452"/>
      <c r="C497" s="452"/>
      <c r="D497" s="339"/>
      <c r="E497" s="449"/>
      <c r="F497" s="340"/>
      <c r="G497" s="442"/>
      <c r="H497" s="370"/>
      <c r="I497" s="26" t="s">
        <v>1260</v>
      </c>
      <c r="J497" s="238" t="s">
        <v>77</v>
      </c>
      <c r="K497" s="26" t="s">
        <v>1275</v>
      </c>
      <c r="L497" s="251">
        <v>1502164201</v>
      </c>
      <c r="M497" s="27"/>
      <c r="N497" s="340"/>
      <c r="O497" s="368"/>
      <c r="P497" s="374"/>
      <c r="Q497" s="49" t="s">
        <v>1594</v>
      </c>
    </row>
    <row r="498" spans="1:17" hidden="1" x14ac:dyDescent="0.25">
      <c r="A498" s="472"/>
      <c r="B498" s="452"/>
      <c r="C498" s="452"/>
      <c r="D498" s="339"/>
      <c r="E498" s="449"/>
      <c r="F498" s="340"/>
      <c r="G498" s="442"/>
      <c r="H498" s="370"/>
      <c r="I498" s="26" t="s">
        <v>1261</v>
      </c>
      <c r="J498" s="238" t="s">
        <v>140</v>
      </c>
      <c r="K498" s="26" t="s">
        <v>1276</v>
      </c>
      <c r="L498" s="251">
        <v>1301164546</v>
      </c>
      <c r="M498" s="27"/>
      <c r="N498" s="340"/>
      <c r="O498" s="368"/>
      <c r="P498" s="374"/>
      <c r="Q498" s="49" t="s">
        <v>1594</v>
      </c>
    </row>
    <row r="499" spans="1:17" hidden="1" x14ac:dyDescent="0.25">
      <c r="A499" s="472"/>
      <c r="B499" s="452"/>
      <c r="C499" s="452"/>
      <c r="D499" s="339"/>
      <c r="E499" s="449"/>
      <c r="F499" s="340"/>
      <c r="G499" s="442"/>
      <c r="H499" s="370"/>
      <c r="I499" s="26" t="s">
        <v>1262</v>
      </c>
      <c r="J499" s="238" t="s">
        <v>140</v>
      </c>
      <c r="K499" s="26" t="s">
        <v>1277</v>
      </c>
      <c r="L499" s="251">
        <v>1302164146</v>
      </c>
      <c r="M499" s="27"/>
      <c r="N499" s="340"/>
      <c r="O499" s="368"/>
      <c r="P499" s="374"/>
      <c r="Q499" s="49" t="s">
        <v>1594</v>
      </c>
    </row>
    <row r="500" spans="1:17" hidden="1" x14ac:dyDescent="0.25">
      <c r="A500" s="472"/>
      <c r="B500" s="452"/>
      <c r="C500" s="452"/>
      <c r="D500" s="339"/>
      <c r="E500" s="449"/>
      <c r="F500" s="340"/>
      <c r="G500" s="442"/>
      <c r="H500" s="370"/>
      <c r="I500" s="26" t="s">
        <v>1263</v>
      </c>
      <c r="J500" s="238" t="s">
        <v>140</v>
      </c>
      <c r="K500" s="26" t="s">
        <v>1278</v>
      </c>
      <c r="L500" s="251">
        <v>6704154136</v>
      </c>
      <c r="M500" s="27"/>
      <c r="N500" s="340"/>
      <c r="O500" s="368"/>
      <c r="P500" s="374"/>
      <c r="Q500" s="49" t="s">
        <v>1594</v>
      </c>
    </row>
    <row r="501" spans="1:17" hidden="1" x14ac:dyDescent="0.25">
      <c r="A501" s="472"/>
      <c r="B501" s="452"/>
      <c r="C501" s="452"/>
      <c r="D501" s="339"/>
      <c r="E501" s="449"/>
      <c r="F501" s="340"/>
      <c r="G501" s="442"/>
      <c r="H501" s="370"/>
      <c r="I501" s="26" t="s">
        <v>1264</v>
      </c>
      <c r="J501" s="238" t="s">
        <v>77</v>
      </c>
      <c r="K501" s="26" t="s">
        <v>1275</v>
      </c>
      <c r="L501" s="251">
        <v>1502164004</v>
      </c>
      <c r="M501" s="27"/>
      <c r="N501" s="340"/>
      <c r="O501" s="368"/>
      <c r="P501" s="374"/>
      <c r="Q501" s="49" t="s">
        <v>1594</v>
      </c>
    </row>
    <row r="502" spans="1:17" hidden="1" x14ac:dyDescent="0.25">
      <c r="A502" s="472"/>
      <c r="B502" s="452"/>
      <c r="C502" s="452"/>
      <c r="D502" s="339"/>
      <c r="E502" s="449"/>
      <c r="F502" s="340"/>
      <c r="G502" s="442"/>
      <c r="H502" s="370"/>
      <c r="I502" s="26" t="s">
        <v>1265</v>
      </c>
      <c r="J502" s="238" t="s">
        <v>89</v>
      </c>
      <c r="K502" s="26" t="s">
        <v>1279</v>
      </c>
      <c r="L502" s="251">
        <v>1101160205</v>
      </c>
      <c r="M502" s="27"/>
      <c r="N502" s="340"/>
      <c r="O502" s="368"/>
      <c r="P502" s="374"/>
      <c r="Q502" s="49" t="s">
        <v>1594</v>
      </c>
    </row>
    <row r="503" spans="1:17" hidden="1" x14ac:dyDescent="0.25">
      <c r="A503" s="472"/>
      <c r="B503" s="452"/>
      <c r="C503" s="452"/>
      <c r="D503" s="339"/>
      <c r="E503" s="449"/>
      <c r="F503" s="340"/>
      <c r="G503" s="442"/>
      <c r="H503" s="370"/>
      <c r="I503" s="26" t="s">
        <v>1266</v>
      </c>
      <c r="J503" s="238" t="s">
        <v>56</v>
      </c>
      <c r="K503" s="26" t="s">
        <v>1280</v>
      </c>
      <c r="L503" s="251">
        <v>1201164110</v>
      </c>
      <c r="M503" s="27"/>
      <c r="N503" s="340"/>
      <c r="O503" s="368"/>
      <c r="P503" s="374"/>
      <c r="Q503" s="49" t="s">
        <v>1594</v>
      </c>
    </row>
    <row r="504" spans="1:17" hidden="1" x14ac:dyDescent="0.25">
      <c r="A504" s="472"/>
      <c r="B504" s="452"/>
      <c r="C504" s="452"/>
      <c r="D504" s="339"/>
      <c r="E504" s="449"/>
      <c r="F504" s="340"/>
      <c r="G504" s="442"/>
      <c r="H504" s="370"/>
      <c r="I504" s="26" t="s">
        <v>1267</v>
      </c>
      <c r="J504" s="238" t="s">
        <v>77</v>
      </c>
      <c r="K504" s="26" t="s">
        <v>1281</v>
      </c>
      <c r="L504" s="251">
        <v>1501160090</v>
      </c>
      <c r="M504" s="27"/>
      <c r="N504" s="340"/>
      <c r="O504" s="368"/>
      <c r="P504" s="374"/>
      <c r="Q504" s="49" t="s">
        <v>1594</v>
      </c>
    </row>
    <row r="505" spans="1:17" hidden="1" x14ac:dyDescent="0.25">
      <c r="A505" s="472"/>
      <c r="B505" s="452"/>
      <c r="C505" s="452"/>
      <c r="D505" s="339"/>
      <c r="E505" s="449"/>
      <c r="F505" s="340"/>
      <c r="G505" s="442"/>
      <c r="H505" s="370"/>
      <c r="I505" s="26" t="s">
        <v>1268</v>
      </c>
      <c r="J505" s="238" t="s">
        <v>115</v>
      </c>
      <c r="K505" s="26" t="s">
        <v>1278</v>
      </c>
      <c r="L505" s="251">
        <v>6704154124</v>
      </c>
      <c r="M505" s="27"/>
      <c r="N505" s="340"/>
      <c r="O505" s="368"/>
      <c r="P505" s="374"/>
      <c r="Q505" s="49" t="s">
        <v>1594</v>
      </c>
    </row>
    <row r="506" spans="1:17" hidden="1" x14ac:dyDescent="0.25">
      <c r="A506" s="472"/>
      <c r="B506" s="452"/>
      <c r="C506" s="452"/>
      <c r="D506" s="339"/>
      <c r="E506" s="449"/>
      <c r="F506" s="340"/>
      <c r="G506" s="442"/>
      <c r="H506" s="370"/>
      <c r="I506" s="26" t="s">
        <v>1269</v>
      </c>
      <c r="J506" s="238" t="s">
        <v>165</v>
      </c>
      <c r="K506" s="26" t="s">
        <v>1282</v>
      </c>
      <c r="L506" s="251">
        <v>1160160120</v>
      </c>
      <c r="M506" s="27"/>
      <c r="N506" s="340"/>
      <c r="O506" s="368"/>
      <c r="P506" s="374"/>
      <c r="Q506" s="49" t="s">
        <v>1594</v>
      </c>
    </row>
    <row r="507" spans="1:17" hidden="1" x14ac:dyDescent="0.25">
      <c r="A507" s="472"/>
      <c r="B507" s="452"/>
      <c r="C507" s="452"/>
      <c r="D507" s="339"/>
      <c r="E507" s="449"/>
      <c r="F507" s="340"/>
      <c r="G507" s="442"/>
      <c r="H507" s="370"/>
      <c r="I507" s="26" t="s">
        <v>1270</v>
      </c>
      <c r="J507" s="238" t="s">
        <v>115</v>
      </c>
      <c r="K507" s="26" t="s">
        <v>1280</v>
      </c>
      <c r="L507" s="251">
        <v>1201169143</v>
      </c>
      <c r="M507" s="27"/>
      <c r="N507" s="340"/>
      <c r="O507" s="368"/>
      <c r="P507" s="374"/>
      <c r="Q507" s="49" t="s">
        <v>1594</v>
      </c>
    </row>
    <row r="508" spans="1:17" hidden="1" x14ac:dyDescent="0.25">
      <c r="A508" s="472"/>
      <c r="B508" s="452"/>
      <c r="C508" s="452"/>
      <c r="D508" s="339"/>
      <c r="E508" s="449"/>
      <c r="F508" s="340"/>
      <c r="G508" s="442"/>
      <c r="H508" s="370"/>
      <c r="I508" s="26" t="s">
        <v>1271</v>
      </c>
      <c r="J508" s="238" t="s">
        <v>115</v>
      </c>
      <c r="K508" s="26" t="s">
        <v>1278</v>
      </c>
      <c r="L508" s="251">
        <v>6704154120</v>
      </c>
      <c r="M508" s="27"/>
      <c r="N508" s="340"/>
      <c r="O508" s="368"/>
      <c r="P508" s="374"/>
      <c r="Q508" s="49" t="s">
        <v>1594</v>
      </c>
    </row>
    <row r="509" spans="1:17" hidden="1" x14ac:dyDescent="0.25">
      <c r="A509" s="472"/>
      <c r="B509" s="452"/>
      <c r="C509" s="452"/>
      <c r="D509" s="339"/>
      <c r="E509" s="449"/>
      <c r="F509" s="340"/>
      <c r="G509" s="442"/>
      <c r="H509" s="370"/>
      <c r="I509" s="26" t="s">
        <v>1272</v>
      </c>
      <c r="J509" s="238" t="s">
        <v>56</v>
      </c>
      <c r="K509" s="26" t="s">
        <v>1280</v>
      </c>
      <c r="L509" s="251">
        <v>1202164142</v>
      </c>
      <c r="M509" s="27"/>
      <c r="N509" s="340"/>
      <c r="O509" s="368"/>
      <c r="P509" s="374"/>
      <c r="Q509" s="49" t="s">
        <v>1594</v>
      </c>
    </row>
    <row r="510" spans="1:17" hidden="1" x14ac:dyDescent="0.25">
      <c r="A510" s="340" t="s">
        <v>1285</v>
      </c>
      <c r="B510" s="368" t="s">
        <v>1284</v>
      </c>
      <c r="C510" s="368" t="s">
        <v>1286</v>
      </c>
      <c r="D510" s="339" t="s">
        <v>22</v>
      </c>
      <c r="E510" s="449" t="s">
        <v>854</v>
      </c>
      <c r="F510" s="201"/>
      <c r="G510" s="442" t="s">
        <v>20</v>
      </c>
      <c r="H510" s="370" t="s">
        <v>61</v>
      </c>
      <c r="I510" s="26" t="s">
        <v>1289</v>
      </c>
      <c r="J510" s="238" t="s">
        <v>56</v>
      </c>
      <c r="K510" s="26" t="s">
        <v>57</v>
      </c>
      <c r="L510" s="251">
        <v>1201140181</v>
      </c>
      <c r="M510" s="27"/>
      <c r="N510" s="340" t="s">
        <v>1287</v>
      </c>
      <c r="O510" s="471" t="s">
        <v>1628</v>
      </c>
      <c r="P510" s="340" t="s">
        <v>1288</v>
      </c>
      <c r="Q510" s="48" t="s">
        <v>1001</v>
      </c>
    </row>
    <row r="511" spans="1:17" hidden="1" x14ac:dyDescent="0.25">
      <c r="A511" s="340"/>
      <c r="B511" s="368"/>
      <c r="C511" s="452"/>
      <c r="D511" s="339"/>
      <c r="E511" s="449"/>
      <c r="F511" s="201"/>
      <c r="G511" s="442"/>
      <c r="H511" s="370"/>
      <c r="I511" s="26" t="s">
        <v>1290</v>
      </c>
      <c r="J511" s="238" t="s">
        <v>56</v>
      </c>
      <c r="K511" s="26" t="s">
        <v>57</v>
      </c>
      <c r="L511" s="251">
        <v>1201144022</v>
      </c>
      <c r="M511" s="27"/>
      <c r="N511" s="340"/>
      <c r="O511" s="452"/>
      <c r="P511" s="340"/>
      <c r="Q511" s="48" t="s">
        <v>1001</v>
      </c>
    </row>
    <row r="512" spans="1:17" hidden="1" x14ac:dyDescent="0.25">
      <c r="A512" s="340"/>
      <c r="B512" s="368"/>
      <c r="C512" s="452"/>
      <c r="D512" s="339"/>
      <c r="E512" s="449"/>
      <c r="F512" s="201"/>
      <c r="G512" s="442"/>
      <c r="H512" s="370"/>
      <c r="I512" s="26" t="s">
        <v>1291</v>
      </c>
      <c r="J512" s="238" t="s">
        <v>56</v>
      </c>
      <c r="K512" s="26" t="s">
        <v>57</v>
      </c>
      <c r="L512" s="251">
        <v>1201144182</v>
      </c>
      <c r="M512" s="27"/>
      <c r="N512" s="340"/>
      <c r="O512" s="452"/>
      <c r="P512" s="340"/>
      <c r="Q512" s="48" t="s">
        <v>1001</v>
      </c>
    </row>
    <row r="513" spans="1:17" hidden="1" x14ac:dyDescent="0.25">
      <c r="A513" s="340"/>
      <c r="B513" s="368"/>
      <c r="C513" s="452"/>
      <c r="D513" s="339"/>
      <c r="E513" s="449"/>
      <c r="F513" s="201"/>
      <c r="G513" s="442"/>
      <c r="H513" s="370"/>
      <c r="I513" s="26" t="s">
        <v>1292</v>
      </c>
      <c r="J513" s="238" t="s">
        <v>56</v>
      </c>
      <c r="K513" s="26" t="s">
        <v>57</v>
      </c>
      <c r="L513" s="251">
        <v>1102130120</v>
      </c>
      <c r="M513" s="27"/>
      <c r="N513" s="340"/>
      <c r="O513" s="452"/>
      <c r="P513" s="340"/>
      <c r="Q513" s="48" t="s">
        <v>1001</v>
      </c>
    </row>
    <row r="514" spans="1:17" hidden="1" x14ac:dyDescent="0.25">
      <c r="A514" s="340"/>
      <c r="B514" s="368"/>
      <c r="C514" s="452"/>
      <c r="D514" s="339"/>
      <c r="E514" s="449"/>
      <c r="F514" s="201"/>
      <c r="G514" s="442"/>
      <c r="H514" s="370"/>
      <c r="I514" s="26" t="s">
        <v>1293</v>
      </c>
      <c r="J514" s="238" t="s">
        <v>56</v>
      </c>
      <c r="K514" s="26" t="s">
        <v>57</v>
      </c>
      <c r="L514" s="251">
        <v>1102130118</v>
      </c>
      <c r="M514" s="27"/>
      <c r="N514" s="340"/>
      <c r="O514" s="452"/>
      <c r="P514" s="340"/>
      <c r="Q514" s="48" t="s">
        <v>1001</v>
      </c>
    </row>
    <row r="515" spans="1:17" hidden="1" x14ac:dyDescent="0.25">
      <c r="A515" s="340"/>
      <c r="B515" s="368"/>
      <c r="C515" s="452"/>
      <c r="D515" s="339"/>
      <c r="E515" s="449"/>
      <c r="F515" s="201"/>
      <c r="G515" s="442"/>
      <c r="H515" s="370"/>
      <c r="I515" s="26" t="s">
        <v>1294</v>
      </c>
      <c r="J515" s="238" t="s">
        <v>56</v>
      </c>
      <c r="K515" s="26" t="s">
        <v>57</v>
      </c>
      <c r="L515" s="251">
        <v>1201140367</v>
      </c>
      <c r="M515" s="27"/>
      <c r="N515" s="340"/>
      <c r="O515" s="452"/>
      <c r="P515" s="340"/>
      <c r="Q515" s="48" t="s">
        <v>1001</v>
      </c>
    </row>
    <row r="516" spans="1:17" hidden="1" x14ac:dyDescent="0.25">
      <c r="A516" s="340"/>
      <c r="B516" s="368"/>
      <c r="C516" s="452"/>
      <c r="D516" s="339"/>
      <c r="E516" s="449"/>
      <c r="F516" s="201"/>
      <c r="G516" s="442"/>
      <c r="H516" s="370"/>
      <c r="I516" s="26" t="s">
        <v>579</v>
      </c>
      <c r="J516" s="238" t="s">
        <v>56</v>
      </c>
      <c r="K516" s="26" t="s">
        <v>57</v>
      </c>
      <c r="L516" s="251">
        <v>1102130042</v>
      </c>
      <c r="M516" s="27"/>
      <c r="N516" s="340"/>
      <c r="O516" s="452"/>
      <c r="P516" s="340"/>
      <c r="Q516" s="48" t="s">
        <v>1001</v>
      </c>
    </row>
    <row r="517" spans="1:17" hidden="1" x14ac:dyDescent="0.25">
      <c r="A517" s="340"/>
      <c r="B517" s="368"/>
      <c r="C517" s="452"/>
      <c r="D517" s="339"/>
      <c r="E517" s="449"/>
      <c r="F517" s="201"/>
      <c r="G517" s="442"/>
      <c r="H517" s="370"/>
      <c r="I517" s="26" t="s">
        <v>1295</v>
      </c>
      <c r="J517" s="238" t="s">
        <v>56</v>
      </c>
      <c r="K517" s="26" t="s">
        <v>57</v>
      </c>
      <c r="L517" s="251">
        <v>1102130030</v>
      </c>
      <c r="M517" s="27"/>
      <c r="N517" s="340"/>
      <c r="O517" s="452"/>
      <c r="P517" s="340"/>
      <c r="Q517" s="48" t="s">
        <v>1001</v>
      </c>
    </row>
    <row r="518" spans="1:17" hidden="1" x14ac:dyDescent="0.25">
      <c r="A518" s="340"/>
      <c r="B518" s="368"/>
      <c r="C518" s="452"/>
      <c r="D518" s="339"/>
      <c r="E518" s="449"/>
      <c r="F518" s="201"/>
      <c r="G518" s="442"/>
      <c r="H518" s="370"/>
      <c r="I518" s="26" t="s">
        <v>1296</v>
      </c>
      <c r="J518" s="238" t="s">
        <v>56</v>
      </c>
      <c r="K518" s="26" t="s">
        <v>57</v>
      </c>
      <c r="L518" s="251">
        <v>1201144238</v>
      </c>
      <c r="M518" s="27"/>
      <c r="N518" s="340"/>
      <c r="O518" s="452"/>
      <c r="P518" s="340"/>
      <c r="Q518" s="48" t="s">
        <v>1001</v>
      </c>
    </row>
    <row r="519" spans="1:17" hidden="1" x14ac:dyDescent="0.25">
      <c r="A519" s="340"/>
      <c r="B519" s="368"/>
      <c r="C519" s="452"/>
      <c r="D519" s="339"/>
      <c r="E519" s="449"/>
      <c r="F519" s="201"/>
      <c r="G519" s="442"/>
      <c r="H519" s="370"/>
      <c r="I519" s="26" t="s">
        <v>1297</v>
      </c>
      <c r="J519" s="238" t="s">
        <v>56</v>
      </c>
      <c r="K519" s="26" t="s">
        <v>57</v>
      </c>
      <c r="L519" s="251">
        <v>1201144330</v>
      </c>
      <c r="M519" s="27"/>
      <c r="N519" s="340"/>
      <c r="O519" s="452"/>
      <c r="P519" s="340"/>
      <c r="Q519" s="48" t="s">
        <v>1001</v>
      </c>
    </row>
    <row r="520" spans="1:17" hidden="1" x14ac:dyDescent="0.25">
      <c r="A520" s="340"/>
      <c r="B520" s="368"/>
      <c r="C520" s="452"/>
      <c r="D520" s="339"/>
      <c r="E520" s="449"/>
      <c r="F520" s="201"/>
      <c r="G520" s="442"/>
      <c r="H520" s="370"/>
      <c r="I520" s="26" t="s">
        <v>1298</v>
      </c>
      <c r="J520" s="238" t="s">
        <v>56</v>
      </c>
      <c r="K520" s="26" t="s">
        <v>57</v>
      </c>
      <c r="L520" s="251">
        <v>1102130113</v>
      </c>
      <c r="M520" s="27"/>
      <c r="N520" s="340"/>
      <c r="O520" s="452"/>
      <c r="P520" s="340"/>
      <c r="Q520" s="48" t="s">
        <v>1001</v>
      </c>
    </row>
    <row r="521" spans="1:17" hidden="1" x14ac:dyDescent="0.25">
      <c r="A521" s="340"/>
      <c r="B521" s="368"/>
      <c r="C521" s="452"/>
      <c r="D521" s="339"/>
      <c r="E521" s="449"/>
      <c r="F521" s="201"/>
      <c r="G521" s="442"/>
      <c r="H521" s="370"/>
      <c r="I521" s="26" t="s">
        <v>1299</v>
      </c>
      <c r="J521" s="238" t="s">
        <v>56</v>
      </c>
      <c r="K521" s="26" t="s">
        <v>57</v>
      </c>
      <c r="L521" s="251">
        <v>1102130054</v>
      </c>
      <c r="M521" s="27"/>
      <c r="N521" s="340"/>
      <c r="O521" s="452"/>
      <c r="P521" s="340"/>
      <c r="Q521" s="48" t="s">
        <v>1001</v>
      </c>
    </row>
    <row r="522" spans="1:17" hidden="1" x14ac:dyDescent="0.25">
      <c r="A522" s="367" t="s">
        <v>1301</v>
      </c>
      <c r="B522" s="452" t="s">
        <v>1300</v>
      </c>
      <c r="C522" s="452" t="s">
        <v>1302</v>
      </c>
      <c r="D522" s="339" t="s">
        <v>22</v>
      </c>
      <c r="E522" s="449" t="s">
        <v>854</v>
      </c>
      <c r="F522" s="340" t="s">
        <v>1303</v>
      </c>
      <c r="G522" s="442" t="s">
        <v>12</v>
      </c>
      <c r="H522" s="370" t="s">
        <v>55</v>
      </c>
      <c r="I522" s="26" t="s">
        <v>1304</v>
      </c>
      <c r="J522" s="238" t="s">
        <v>56</v>
      </c>
      <c r="K522" s="26" t="s">
        <v>201</v>
      </c>
      <c r="L522" s="251">
        <v>1106130131</v>
      </c>
      <c r="M522" s="27" t="s">
        <v>1307</v>
      </c>
      <c r="N522" s="342" t="s">
        <v>1310</v>
      </c>
      <c r="O522" s="452" t="s">
        <v>1629</v>
      </c>
      <c r="P522" s="54"/>
      <c r="Q522" s="48" t="s">
        <v>1001</v>
      </c>
    </row>
    <row r="523" spans="1:17" hidden="1" x14ac:dyDescent="0.25">
      <c r="A523" s="367"/>
      <c r="B523" s="452"/>
      <c r="C523" s="452"/>
      <c r="D523" s="339"/>
      <c r="E523" s="449"/>
      <c r="F523" s="340"/>
      <c r="G523" s="442"/>
      <c r="H523" s="370"/>
      <c r="I523" s="26" t="s">
        <v>1305</v>
      </c>
      <c r="J523" s="238" t="s">
        <v>56</v>
      </c>
      <c r="K523" s="26" t="s">
        <v>201</v>
      </c>
      <c r="L523" s="251">
        <v>1106130151</v>
      </c>
      <c r="M523" s="27" t="s">
        <v>1308</v>
      </c>
      <c r="N523" s="338"/>
      <c r="O523" s="368"/>
      <c r="P523" s="54"/>
      <c r="Q523" s="48" t="s">
        <v>1001</v>
      </c>
    </row>
    <row r="524" spans="1:17" hidden="1" x14ac:dyDescent="0.25">
      <c r="A524" s="367"/>
      <c r="B524" s="452"/>
      <c r="C524" s="452"/>
      <c r="D524" s="339"/>
      <c r="E524" s="449"/>
      <c r="F524" s="340"/>
      <c r="G524" s="442"/>
      <c r="H524" s="370"/>
      <c r="I524" s="26" t="s">
        <v>1306</v>
      </c>
      <c r="J524" s="238" t="s">
        <v>56</v>
      </c>
      <c r="K524" s="26" t="s">
        <v>201</v>
      </c>
      <c r="L524" s="251">
        <v>1106130145</v>
      </c>
      <c r="M524" s="27" t="s">
        <v>1309</v>
      </c>
      <c r="N524" s="338"/>
      <c r="O524" s="368"/>
      <c r="P524" s="54"/>
      <c r="Q524" s="48" t="s">
        <v>1001</v>
      </c>
    </row>
    <row r="525" spans="1:17" hidden="1" x14ac:dyDescent="0.25">
      <c r="A525" s="340" t="s">
        <v>1341</v>
      </c>
      <c r="B525" s="368" t="s">
        <v>1395</v>
      </c>
      <c r="C525" s="452" t="s">
        <v>1342</v>
      </c>
      <c r="D525" s="339" t="s">
        <v>22</v>
      </c>
      <c r="E525" s="449" t="s">
        <v>855</v>
      </c>
      <c r="F525" s="338" t="s">
        <v>1394</v>
      </c>
      <c r="G525" s="442" t="s">
        <v>11</v>
      </c>
      <c r="H525" s="370" t="s">
        <v>51</v>
      </c>
      <c r="I525" s="26" t="s">
        <v>1344</v>
      </c>
      <c r="J525" s="238" t="s">
        <v>56</v>
      </c>
      <c r="K525" s="26" t="s">
        <v>201</v>
      </c>
      <c r="L525" s="251">
        <v>1202144095</v>
      </c>
      <c r="M525" s="27" t="s">
        <v>1346</v>
      </c>
      <c r="N525" s="340" t="s">
        <v>1343</v>
      </c>
      <c r="O525" s="471" t="s">
        <v>1597</v>
      </c>
      <c r="P525" s="54"/>
      <c r="Q525" s="48" t="s">
        <v>1001</v>
      </c>
    </row>
    <row r="526" spans="1:17" hidden="1" x14ac:dyDescent="0.25">
      <c r="A526" s="340"/>
      <c r="B526" s="368"/>
      <c r="C526" s="452"/>
      <c r="D526" s="339"/>
      <c r="E526" s="449"/>
      <c r="F526" s="338"/>
      <c r="G526" s="442"/>
      <c r="H526" s="370"/>
      <c r="I526" s="26" t="s">
        <v>1345</v>
      </c>
      <c r="J526" s="238" t="s">
        <v>56</v>
      </c>
      <c r="K526" s="26" t="s">
        <v>201</v>
      </c>
      <c r="L526" s="238">
        <v>1202144019</v>
      </c>
      <c r="M526" s="238" t="s">
        <v>1347</v>
      </c>
      <c r="N526" s="340"/>
      <c r="O526" s="452"/>
      <c r="P526" s="54"/>
      <c r="Q526" s="48" t="s">
        <v>1001</v>
      </c>
    </row>
    <row r="527" spans="1:17" hidden="1" x14ac:dyDescent="0.25">
      <c r="A527" s="338" t="s">
        <v>1349</v>
      </c>
      <c r="B527" s="338" t="s">
        <v>1348</v>
      </c>
      <c r="C527" s="452" t="s">
        <v>1350</v>
      </c>
      <c r="D527" s="30" t="s">
        <v>22</v>
      </c>
      <c r="E527" s="51" t="s">
        <v>854</v>
      </c>
      <c r="F527" s="201" t="s">
        <v>1351</v>
      </c>
      <c r="G527" s="63" t="s">
        <v>12</v>
      </c>
      <c r="H527" s="195" t="s">
        <v>51</v>
      </c>
      <c r="I527" s="26" t="s">
        <v>1352</v>
      </c>
      <c r="J527" s="238" t="s">
        <v>89</v>
      </c>
      <c r="K527" s="26" t="s">
        <v>91</v>
      </c>
      <c r="L527" s="251">
        <v>1101150410</v>
      </c>
      <c r="M527" s="27" t="s">
        <v>1372</v>
      </c>
      <c r="N527" s="341" t="s">
        <v>1648</v>
      </c>
      <c r="O527" s="452" t="s">
        <v>1598</v>
      </c>
      <c r="P527" s="54"/>
      <c r="Q527" s="49" t="s">
        <v>1393</v>
      </c>
    </row>
    <row r="528" spans="1:17" hidden="1" x14ac:dyDescent="0.25">
      <c r="A528" s="338"/>
      <c r="B528" s="338"/>
      <c r="C528" s="452"/>
      <c r="D528" s="30" t="s">
        <v>22</v>
      </c>
      <c r="E528" s="51" t="s">
        <v>854</v>
      </c>
      <c r="F528" s="201" t="s">
        <v>1351</v>
      </c>
      <c r="G528" s="63" t="s">
        <v>12</v>
      </c>
      <c r="H528" s="195" t="s">
        <v>51</v>
      </c>
      <c r="I528" s="26" t="s">
        <v>1353</v>
      </c>
      <c r="J528" s="238" t="s">
        <v>89</v>
      </c>
      <c r="K528" s="26" t="s">
        <v>141</v>
      </c>
      <c r="L528" s="251">
        <v>1102140176</v>
      </c>
      <c r="M528" s="27" t="s">
        <v>1373</v>
      </c>
      <c r="N528" s="340"/>
      <c r="O528" s="368"/>
      <c r="P528" s="54"/>
      <c r="Q528" s="49" t="s">
        <v>1393</v>
      </c>
    </row>
    <row r="529" spans="1:17" hidden="1" x14ac:dyDescent="0.25">
      <c r="A529" s="338"/>
      <c r="B529" s="338"/>
      <c r="C529" s="452"/>
      <c r="D529" s="30" t="s">
        <v>22</v>
      </c>
      <c r="E529" s="51" t="s">
        <v>854</v>
      </c>
      <c r="F529" s="201" t="s">
        <v>1351</v>
      </c>
      <c r="G529" s="63" t="s">
        <v>12</v>
      </c>
      <c r="H529" s="195" t="s">
        <v>51</v>
      </c>
      <c r="I529" s="26" t="s">
        <v>1354</v>
      </c>
      <c r="J529" s="238" t="s">
        <v>89</v>
      </c>
      <c r="K529" s="26" t="s">
        <v>91</v>
      </c>
      <c r="L529" s="251">
        <v>1101144414</v>
      </c>
      <c r="M529" s="27" t="s">
        <v>1374</v>
      </c>
      <c r="N529" s="340"/>
      <c r="O529" s="368"/>
      <c r="P529" s="54"/>
      <c r="Q529" s="49" t="s">
        <v>1393</v>
      </c>
    </row>
    <row r="530" spans="1:17" hidden="1" x14ac:dyDescent="0.25">
      <c r="A530" s="338"/>
      <c r="B530" s="338"/>
      <c r="C530" s="452"/>
      <c r="D530" s="30" t="s">
        <v>22</v>
      </c>
      <c r="E530" s="51" t="s">
        <v>854</v>
      </c>
      <c r="F530" s="201" t="s">
        <v>1351</v>
      </c>
      <c r="G530" s="63" t="s">
        <v>12</v>
      </c>
      <c r="H530" s="195" t="s">
        <v>61</v>
      </c>
      <c r="I530" s="26" t="s">
        <v>1355</v>
      </c>
      <c r="J530" s="238" t="s">
        <v>89</v>
      </c>
      <c r="K530" s="26" t="s">
        <v>196</v>
      </c>
      <c r="L530" s="251">
        <v>1103154119</v>
      </c>
      <c r="M530" s="27" t="s">
        <v>1375</v>
      </c>
      <c r="N530" s="340"/>
      <c r="O530" s="368"/>
      <c r="P530" s="54"/>
      <c r="Q530" s="49" t="s">
        <v>1393</v>
      </c>
    </row>
    <row r="531" spans="1:17" hidden="1" x14ac:dyDescent="0.25">
      <c r="A531" s="338"/>
      <c r="B531" s="338"/>
      <c r="C531" s="452"/>
      <c r="D531" s="30" t="s">
        <v>22</v>
      </c>
      <c r="E531" s="51" t="s">
        <v>854</v>
      </c>
      <c r="F531" s="201" t="s">
        <v>1351</v>
      </c>
      <c r="G531" s="63" t="s">
        <v>12</v>
      </c>
      <c r="H531" s="195" t="s">
        <v>61</v>
      </c>
      <c r="I531" s="26" t="s">
        <v>1356</v>
      </c>
      <c r="J531" s="238" t="s">
        <v>89</v>
      </c>
      <c r="K531" s="26" t="s">
        <v>91</v>
      </c>
      <c r="L531" s="251">
        <v>1101164119</v>
      </c>
      <c r="M531" s="27" t="s">
        <v>1376</v>
      </c>
      <c r="N531" s="340"/>
      <c r="O531" s="368"/>
      <c r="P531" s="54"/>
      <c r="Q531" s="49" t="s">
        <v>1393</v>
      </c>
    </row>
    <row r="532" spans="1:17" hidden="1" x14ac:dyDescent="0.25">
      <c r="A532" s="338"/>
      <c r="B532" s="338"/>
      <c r="C532" s="452"/>
      <c r="D532" s="30" t="s">
        <v>22</v>
      </c>
      <c r="E532" s="51" t="s">
        <v>854</v>
      </c>
      <c r="F532" s="201" t="s">
        <v>1351</v>
      </c>
      <c r="G532" s="63" t="s">
        <v>12</v>
      </c>
      <c r="H532" s="195" t="s">
        <v>61</v>
      </c>
      <c r="I532" s="26" t="s">
        <v>1357</v>
      </c>
      <c r="J532" s="238" t="s">
        <v>89</v>
      </c>
      <c r="K532" s="26" t="s">
        <v>141</v>
      </c>
      <c r="L532" s="251">
        <v>1102152211</v>
      </c>
      <c r="M532" s="27" t="s">
        <v>1032</v>
      </c>
      <c r="N532" s="340"/>
      <c r="O532" s="368"/>
      <c r="P532" s="54"/>
      <c r="Q532" s="49" t="s">
        <v>1393</v>
      </c>
    </row>
    <row r="533" spans="1:17" hidden="1" x14ac:dyDescent="0.25">
      <c r="A533" s="338"/>
      <c r="B533" s="338"/>
      <c r="C533" s="452"/>
      <c r="D533" s="30" t="s">
        <v>22</v>
      </c>
      <c r="E533" s="51" t="s">
        <v>854</v>
      </c>
      <c r="F533" s="201" t="s">
        <v>1351</v>
      </c>
      <c r="G533" s="63" t="s">
        <v>12</v>
      </c>
      <c r="H533" s="195" t="s">
        <v>454</v>
      </c>
      <c r="I533" s="26" t="s">
        <v>1358</v>
      </c>
      <c r="J533" s="238" t="s">
        <v>47</v>
      </c>
      <c r="K533" s="26" t="s">
        <v>46</v>
      </c>
      <c r="L533" s="251">
        <v>1401142048</v>
      </c>
      <c r="M533" s="27" t="s">
        <v>1377</v>
      </c>
      <c r="N533" s="340"/>
      <c r="O533" s="368"/>
      <c r="P533" s="54"/>
      <c r="Q533" s="49" t="s">
        <v>1393</v>
      </c>
    </row>
    <row r="534" spans="1:17" hidden="1" x14ac:dyDescent="0.25">
      <c r="A534" s="338"/>
      <c r="B534" s="338"/>
      <c r="C534" s="452"/>
      <c r="D534" s="30" t="s">
        <v>22</v>
      </c>
      <c r="E534" s="51" t="s">
        <v>854</v>
      </c>
      <c r="F534" s="201" t="s">
        <v>1351</v>
      </c>
      <c r="G534" s="63" t="s">
        <v>12</v>
      </c>
      <c r="H534" s="195" t="s">
        <v>55</v>
      </c>
      <c r="I534" s="26" t="s">
        <v>1359</v>
      </c>
      <c r="J534" s="238" t="s">
        <v>47</v>
      </c>
      <c r="K534" s="26" t="s">
        <v>167</v>
      </c>
      <c r="L534" s="251">
        <v>1402162368</v>
      </c>
      <c r="M534" s="27" t="s">
        <v>1378</v>
      </c>
      <c r="N534" s="340"/>
      <c r="O534" s="368"/>
      <c r="P534" s="54"/>
      <c r="Q534" s="49" t="s">
        <v>1393</v>
      </c>
    </row>
    <row r="535" spans="1:17" hidden="1" x14ac:dyDescent="0.25">
      <c r="A535" s="338"/>
      <c r="B535" s="338"/>
      <c r="C535" s="452"/>
      <c r="D535" s="30" t="s">
        <v>22</v>
      </c>
      <c r="E535" s="51" t="s">
        <v>854</v>
      </c>
      <c r="F535" s="201" t="s">
        <v>1351</v>
      </c>
      <c r="G535" s="63" t="s">
        <v>12</v>
      </c>
      <c r="H535" s="195" t="s">
        <v>61</v>
      </c>
      <c r="I535" s="26" t="s">
        <v>1360</v>
      </c>
      <c r="J535" s="238" t="s">
        <v>47</v>
      </c>
      <c r="K535" s="26" t="s">
        <v>1391</v>
      </c>
      <c r="L535" s="251">
        <v>1402164040</v>
      </c>
      <c r="M535" s="27" t="s">
        <v>1379</v>
      </c>
      <c r="N535" s="340"/>
      <c r="O535" s="368"/>
      <c r="P535" s="54"/>
      <c r="Q535" s="49" t="s">
        <v>1393</v>
      </c>
    </row>
    <row r="536" spans="1:17" hidden="1" x14ac:dyDescent="0.25">
      <c r="A536" s="338"/>
      <c r="B536" s="338"/>
      <c r="C536" s="452"/>
      <c r="D536" s="30" t="s">
        <v>22</v>
      </c>
      <c r="E536" s="51" t="s">
        <v>854</v>
      </c>
      <c r="F536" s="201" t="s">
        <v>1351</v>
      </c>
      <c r="G536" s="63" t="s">
        <v>12</v>
      </c>
      <c r="H536" s="195" t="s">
        <v>61</v>
      </c>
      <c r="I536" s="26" t="s">
        <v>1361</v>
      </c>
      <c r="J536" s="238" t="s">
        <v>77</v>
      </c>
      <c r="K536" s="26" t="s">
        <v>169</v>
      </c>
      <c r="L536" s="251">
        <v>1501150237</v>
      </c>
      <c r="M536" s="27" t="s">
        <v>1380</v>
      </c>
      <c r="N536" s="340"/>
      <c r="O536" s="368"/>
      <c r="P536" s="54"/>
      <c r="Q536" s="49" t="s">
        <v>1393</v>
      </c>
    </row>
    <row r="537" spans="1:17" hidden="1" x14ac:dyDescent="0.25">
      <c r="A537" s="338"/>
      <c r="B537" s="338"/>
      <c r="C537" s="452"/>
      <c r="D537" s="30" t="s">
        <v>22</v>
      </c>
      <c r="E537" s="51" t="s">
        <v>854</v>
      </c>
      <c r="F537" s="201" t="s">
        <v>1351</v>
      </c>
      <c r="G537" s="63" t="s">
        <v>12</v>
      </c>
      <c r="H537" s="195" t="s">
        <v>55</v>
      </c>
      <c r="I537" s="26" t="s">
        <v>1362</v>
      </c>
      <c r="J537" s="238" t="s">
        <v>165</v>
      </c>
      <c r="K537" s="26" t="s">
        <v>351</v>
      </c>
      <c r="L537" s="251">
        <v>1401134536</v>
      </c>
      <c r="M537" s="27" t="s">
        <v>1381</v>
      </c>
      <c r="N537" s="340"/>
      <c r="O537" s="368"/>
      <c r="P537" s="54"/>
      <c r="Q537" s="49" t="s">
        <v>1393</v>
      </c>
    </row>
    <row r="538" spans="1:17" hidden="1" x14ac:dyDescent="0.25">
      <c r="A538" s="338"/>
      <c r="B538" s="338"/>
      <c r="C538" s="452"/>
      <c r="D538" s="30" t="s">
        <v>22</v>
      </c>
      <c r="E538" s="51" t="s">
        <v>854</v>
      </c>
      <c r="F538" s="201" t="s">
        <v>1351</v>
      </c>
      <c r="G538" s="63" t="s">
        <v>12</v>
      </c>
      <c r="H538" s="195" t="s">
        <v>51</v>
      </c>
      <c r="I538" s="26" t="s">
        <v>1363</v>
      </c>
      <c r="J538" s="238" t="s">
        <v>165</v>
      </c>
      <c r="K538" s="26" t="s">
        <v>1392</v>
      </c>
      <c r="L538" s="251">
        <v>1601144264</v>
      </c>
      <c r="M538" s="27" t="s">
        <v>1382</v>
      </c>
      <c r="N538" s="340"/>
      <c r="O538" s="368"/>
      <c r="P538" s="54"/>
      <c r="Q538" s="49" t="s">
        <v>1393</v>
      </c>
    </row>
    <row r="539" spans="1:17" hidden="1" x14ac:dyDescent="0.25">
      <c r="A539" s="338"/>
      <c r="B539" s="338"/>
      <c r="C539" s="452"/>
      <c r="D539" s="30" t="s">
        <v>22</v>
      </c>
      <c r="E539" s="51" t="s">
        <v>854</v>
      </c>
      <c r="F539" s="201" t="s">
        <v>1351</v>
      </c>
      <c r="G539" s="63" t="s">
        <v>12</v>
      </c>
      <c r="H539" s="195" t="s">
        <v>61</v>
      </c>
      <c r="I539" s="26" t="s">
        <v>1364</v>
      </c>
      <c r="J539" s="238" t="s">
        <v>165</v>
      </c>
      <c r="K539" s="26" t="s">
        <v>351</v>
      </c>
      <c r="L539" s="251">
        <v>1601150108</v>
      </c>
      <c r="M539" s="27" t="s">
        <v>1383</v>
      </c>
      <c r="N539" s="340"/>
      <c r="O539" s="368"/>
      <c r="P539" s="54"/>
      <c r="Q539" s="49" t="s">
        <v>1393</v>
      </c>
    </row>
    <row r="540" spans="1:17" hidden="1" x14ac:dyDescent="0.25">
      <c r="A540" s="338"/>
      <c r="B540" s="338"/>
      <c r="C540" s="452"/>
      <c r="D540" s="30" t="s">
        <v>22</v>
      </c>
      <c r="E540" s="51" t="s">
        <v>854</v>
      </c>
      <c r="F540" s="201" t="s">
        <v>1351</v>
      </c>
      <c r="G540" s="63" t="s">
        <v>12</v>
      </c>
      <c r="H540" s="195" t="s">
        <v>61</v>
      </c>
      <c r="I540" s="26" t="s">
        <v>1365</v>
      </c>
      <c r="J540" s="238" t="s">
        <v>115</v>
      </c>
      <c r="K540" s="26" t="s">
        <v>170</v>
      </c>
      <c r="L540" s="251">
        <v>6701164118</v>
      </c>
      <c r="M540" s="27" t="s">
        <v>1384</v>
      </c>
      <c r="N540" s="340"/>
      <c r="O540" s="368"/>
      <c r="P540" s="54"/>
      <c r="Q540" s="49" t="s">
        <v>1393</v>
      </c>
    </row>
    <row r="541" spans="1:17" hidden="1" x14ac:dyDescent="0.25">
      <c r="A541" s="338"/>
      <c r="B541" s="338"/>
      <c r="C541" s="452"/>
      <c r="D541" s="30" t="s">
        <v>22</v>
      </c>
      <c r="E541" s="51" t="s">
        <v>854</v>
      </c>
      <c r="F541" s="201" t="s">
        <v>1351</v>
      </c>
      <c r="G541" s="63" t="s">
        <v>12</v>
      </c>
      <c r="H541" s="195" t="s">
        <v>61</v>
      </c>
      <c r="I541" s="26" t="s">
        <v>1366</v>
      </c>
      <c r="J541" s="238" t="s">
        <v>115</v>
      </c>
      <c r="K541" s="26" t="s">
        <v>117</v>
      </c>
      <c r="L541" s="251">
        <v>6702144032</v>
      </c>
      <c r="M541" s="27" t="s">
        <v>1385</v>
      </c>
      <c r="N541" s="340"/>
      <c r="O541" s="368"/>
      <c r="P541" s="54"/>
      <c r="Q541" s="49" t="s">
        <v>1393</v>
      </c>
    </row>
    <row r="542" spans="1:17" hidden="1" x14ac:dyDescent="0.25">
      <c r="A542" s="338"/>
      <c r="B542" s="338"/>
      <c r="C542" s="452"/>
      <c r="D542" s="30" t="s">
        <v>22</v>
      </c>
      <c r="E542" s="51" t="s">
        <v>854</v>
      </c>
      <c r="F542" s="201" t="s">
        <v>1351</v>
      </c>
      <c r="G542" s="63" t="s">
        <v>12</v>
      </c>
      <c r="H542" s="195" t="s">
        <v>61</v>
      </c>
      <c r="I542" s="26" t="s">
        <v>1367</v>
      </c>
      <c r="J542" s="238" t="s">
        <v>115</v>
      </c>
      <c r="K542" s="26" t="s">
        <v>170</v>
      </c>
      <c r="L542" s="251">
        <v>6701162137</v>
      </c>
      <c r="M542" s="27" t="s">
        <v>1386</v>
      </c>
      <c r="N542" s="340"/>
      <c r="O542" s="368"/>
      <c r="P542" s="54"/>
      <c r="Q542" s="49" t="s">
        <v>1393</v>
      </c>
    </row>
    <row r="543" spans="1:17" hidden="1" x14ac:dyDescent="0.25">
      <c r="A543" s="338"/>
      <c r="B543" s="338"/>
      <c r="C543" s="452"/>
      <c r="D543" s="30" t="s">
        <v>22</v>
      </c>
      <c r="E543" s="51" t="s">
        <v>854</v>
      </c>
      <c r="F543" s="201" t="s">
        <v>1351</v>
      </c>
      <c r="G543" s="63" t="s">
        <v>12</v>
      </c>
      <c r="H543" s="195" t="s">
        <v>61</v>
      </c>
      <c r="I543" s="26" t="s">
        <v>1368</v>
      </c>
      <c r="J543" s="238" t="s">
        <v>140</v>
      </c>
      <c r="K543" s="26" t="s">
        <v>294</v>
      </c>
      <c r="L543" s="251">
        <v>1302154118</v>
      </c>
      <c r="M543" s="27" t="s">
        <v>1387</v>
      </c>
      <c r="N543" s="340"/>
      <c r="O543" s="368"/>
      <c r="P543" s="54"/>
      <c r="Q543" s="49" t="s">
        <v>1393</v>
      </c>
    </row>
    <row r="544" spans="1:17" hidden="1" x14ac:dyDescent="0.25">
      <c r="A544" s="338"/>
      <c r="B544" s="338"/>
      <c r="C544" s="452"/>
      <c r="D544" s="30" t="s">
        <v>22</v>
      </c>
      <c r="E544" s="51" t="s">
        <v>854</v>
      </c>
      <c r="F544" s="201" t="s">
        <v>1351</v>
      </c>
      <c r="G544" s="63" t="s">
        <v>12</v>
      </c>
      <c r="H544" s="195" t="s">
        <v>61</v>
      </c>
      <c r="I544" s="26" t="s">
        <v>1369</v>
      </c>
      <c r="J544" s="251" t="s">
        <v>56</v>
      </c>
      <c r="K544" s="26" t="s">
        <v>57</v>
      </c>
      <c r="L544" s="251">
        <v>1201164310</v>
      </c>
      <c r="M544" s="27" t="s">
        <v>1388</v>
      </c>
      <c r="N544" s="340"/>
      <c r="O544" s="368"/>
      <c r="P544" s="54"/>
      <c r="Q544" s="49" t="s">
        <v>1393</v>
      </c>
    </row>
    <row r="545" spans="1:17" hidden="1" x14ac:dyDescent="0.25">
      <c r="A545" s="338"/>
      <c r="B545" s="338"/>
      <c r="C545" s="452"/>
      <c r="D545" s="30" t="s">
        <v>22</v>
      </c>
      <c r="E545" s="51" t="s">
        <v>854</v>
      </c>
      <c r="F545" s="201" t="s">
        <v>1351</v>
      </c>
      <c r="G545" s="63" t="s">
        <v>12</v>
      </c>
      <c r="H545" s="195" t="s">
        <v>61</v>
      </c>
      <c r="I545" s="26" t="s">
        <v>1370</v>
      </c>
      <c r="J545" s="238" t="s">
        <v>56</v>
      </c>
      <c r="K545" s="26" t="s">
        <v>57</v>
      </c>
      <c r="L545" s="251">
        <v>1201154106</v>
      </c>
      <c r="M545" s="27" t="s">
        <v>1389</v>
      </c>
      <c r="N545" s="340"/>
      <c r="O545" s="368"/>
      <c r="P545" s="54"/>
      <c r="Q545" s="49" t="s">
        <v>1393</v>
      </c>
    </row>
    <row r="546" spans="1:17" hidden="1" x14ac:dyDescent="0.25">
      <c r="A546" s="338"/>
      <c r="B546" s="338"/>
      <c r="C546" s="452"/>
      <c r="D546" s="30" t="s">
        <v>22</v>
      </c>
      <c r="E546" s="51" t="s">
        <v>854</v>
      </c>
      <c r="F546" s="201" t="s">
        <v>1351</v>
      </c>
      <c r="G546" s="63" t="s">
        <v>12</v>
      </c>
      <c r="H546" s="195" t="s">
        <v>61</v>
      </c>
      <c r="I546" s="26" t="s">
        <v>1371</v>
      </c>
      <c r="J546" s="238" t="s">
        <v>56</v>
      </c>
      <c r="K546" s="26" t="s">
        <v>201</v>
      </c>
      <c r="L546" s="251">
        <v>1202164270</v>
      </c>
      <c r="M546" s="27" t="s">
        <v>1390</v>
      </c>
      <c r="N546" s="340"/>
      <c r="O546" s="368"/>
      <c r="P546" s="54"/>
      <c r="Q546" s="49" t="s">
        <v>1393</v>
      </c>
    </row>
    <row r="547" spans="1:17" hidden="1" x14ac:dyDescent="0.25">
      <c r="A547" s="340" t="s">
        <v>1397</v>
      </c>
      <c r="B547" s="340" t="s">
        <v>1396</v>
      </c>
      <c r="C547" s="413" t="s">
        <v>1398</v>
      </c>
      <c r="D547" s="339" t="s">
        <v>21</v>
      </c>
      <c r="E547" s="449" t="s">
        <v>853</v>
      </c>
      <c r="F547" s="340" t="s">
        <v>1399</v>
      </c>
      <c r="G547" s="442" t="s">
        <v>11</v>
      </c>
      <c r="H547" s="370" t="s">
        <v>129</v>
      </c>
      <c r="I547" s="26" t="s">
        <v>960</v>
      </c>
      <c r="J547" s="238" t="s">
        <v>115</v>
      </c>
      <c r="K547" s="26" t="s">
        <v>966</v>
      </c>
      <c r="L547" s="251">
        <v>6704142032</v>
      </c>
      <c r="M547" s="27" t="s">
        <v>963</v>
      </c>
      <c r="N547" s="341" t="s">
        <v>1310</v>
      </c>
      <c r="O547" s="471" t="s">
        <v>1595</v>
      </c>
      <c r="P547" s="374"/>
      <c r="Q547" s="48" t="s">
        <v>1001</v>
      </c>
    </row>
    <row r="548" spans="1:17" hidden="1" x14ac:dyDescent="0.25">
      <c r="A548" s="340"/>
      <c r="B548" s="340"/>
      <c r="C548" s="414"/>
      <c r="D548" s="339"/>
      <c r="E548" s="449"/>
      <c r="F548" s="340"/>
      <c r="G548" s="442"/>
      <c r="H548" s="370"/>
      <c r="I548" s="26" t="s">
        <v>961</v>
      </c>
      <c r="J548" s="238" t="s">
        <v>115</v>
      </c>
      <c r="K548" s="26" t="s">
        <v>966</v>
      </c>
      <c r="L548" s="251">
        <v>6704144084</v>
      </c>
      <c r="M548" s="27" t="s">
        <v>964</v>
      </c>
      <c r="N548" s="340"/>
      <c r="O548" s="471"/>
      <c r="P548" s="374"/>
      <c r="Q548" s="48" t="s">
        <v>1001</v>
      </c>
    </row>
    <row r="549" spans="1:17" hidden="1" x14ac:dyDescent="0.25">
      <c r="A549" s="340"/>
      <c r="B549" s="340"/>
      <c r="C549" s="415"/>
      <c r="D549" s="339"/>
      <c r="E549" s="449"/>
      <c r="F549" s="340"/>
      <c r="G549" s="442"/>
      <c r="H549" s="370"/>
      <c r="I549" s="26" t="s">
        <v>1400</v>
      </c>
      <c r="J549" s="238" t="s">
        <v>115</v>
      </c>
      <c r="K549" s="26" t="s">
        <v>966</v>
      </c>
      <c r="L549" s="251">
        <v>6704142117</v>
      </c>
      <c r="M549" s="237" t="s">
        <v>1401</v>
      </c>
      <c r="N549" s="340"/>
      <c r="O549" s="471"/>
      <c r="P549" s="374"/>
      <c r="Q549" s="48" t="s">
        <v>1001</v>
      </c>
    </row>
    <row r="550" spans="1:17" hidden="1" x14ac:dyDescent="0.25">
      <c r="A550" s="340" t="s">
        <v>1403</v>
      </c>
      <c r="B550" s="368" t="s">
        <v>1402</v>
      </c>
      <c r="C550" s="368" t="s">
        <v>1398</v>
      </c>
      <c r="D550" s="339" t="s">
        <v>22</v>
      </c>
      <c r="E550" s="449" t="s">
        <v>855</v>
      </c>
      <c r="F550" s="340" t="s">
        <v>1133</v>
      </c>
      <c r="G550" s="369" t="s">
        <v>11</v>
      </c>
      <c r="H550" s="370" t="s">
        <v>61</v>
      </c>
      <c r="I550" s="26" t="s">
        <v>1404</v>
      </c>
      <c r="J550" s="238" t="s">
        <v>89</v>
      </c>
      <c r="K550" s="26" t="s">
        <v>141</v>
      </c>
      <c r="L550" s="251">
        <v>1105132018</v>
      </c>
      <c r="M550" s="27" t="s">
        <v>1405</v>
      </c>
      <c r="N550" s="341" t="s">
        <v>1649</v>
      </c>
      <c r="O550" s="342" t="s">
        <v>1645</v>
      </c>
      <c r="P550" s="54"/>
      <c r="Q550" s="48" t="s">
        <v>1118</v>
      </c>
    </row>
    <row r="551" spans="1:17" hidden="1" x14ac:dyDescent="0.25">
      <c r="A551" s="340"/>
      <c r="B551" s="368"/>
      <c r="C551" s="452"/>
      <c r="D551" s="339"/>
      <c r="E551" s="449"/>
      <c r="F551" s="340"/>
      <c r="G551" s="442"/>
      <c r="H551" s="370"/>
      <c r="I551" s="26" t="s">
        <v>1126</v>
      </c>
      <c r="J551" s="238" t="s">
        <v>47</v>
      </c>
      <c r="K551" s="26" t="s">
        <v>46</v>
      </c>
      <c r="L551" s="251">
        <v>1401140426</v>
      </c>
      <c r="M551" s="27" t="s">
        <v>1406</v>
      </c>
      <c r="N551" s="340"/>
      <c r="O551" s="338"/>
      <c r="P551" s="54"/>
      <c r="Q551" s="48" t="s">
        <v>1118</v>
      </c>
    </row>
    <row r="552" spans="1:17" hidden="1" x14ac:dyDescent="0.25">
      <c r="A552" s="340"/>
      <c r="B552" s="368"/>
      <c r="C552" s="452"/>
      <c r="D552" s="339"/>
      <c r="E552" s="449"/>
      <c r="F552" s="340"/>
      <c r="G552" s="442"/>
      <c r="H552" s="370"/>
      <c r="I552" s="26" t="s">
        <v>1127</v>
      </c>
      <c r="J552" s="238" t="s">
        <v>47</v>
      </c>
      <c r="K552" s="26" t="s">
        <v>46</v>
      </c>
      <c r="L552" s="251">
        <v>1401144320</v>
      </c>
      <c r="M552" s="27" t="s">
        <v>1407</v>
      </c>
      <c r="N552" s="340"/>
      <c r="O552" s="338"/>
      <c r="P552" s="54"/>
      <c r="Q552" s="48" t="s">
        <v>1118</v>
      </c>
    </row>
    <row r="553" spans="1:17" s="4" customFormat="1" hidden="1" x14ac:dyDescent="0.25">
      <c r="A553" s="367" t="s">
        <v>1428</v>
      </c>
      <c r="B553" s="452" t="s">
        <v>1427</v>
      </c>
      <c r="C553" s="452" t="s">
        <v>1429</v>
      </c>
      <c r="D553" s="339" t="s">
        <v>22</v>
      </c>
      <c r="E553" s="449" t="s">
        <v>855</v>
      </c>
      <c r="F553" s="338"/>
      <c r="G553" s="442" t="s">
        <v>11</v>
      </c>
      <c r="H553" s="370" t="s">
        <v>865</v>
      </c>
      <c r="I553" s="237" t="s">
        <v>1431</v>
      </c>
      <c r="J553" s="238" t="s">
        <v>115</v>
      </c>
      <c r="K553" s="237" t="s">
        <v>1436</v>
      </c>
      <c r="L553" s="238">
        <v>6706144008</v>
      </c>
      <c r="M553" s="202" t="s">
        <v>1437</v>
      </c>
      <c r="N553" s="341" t="s">
        <v>1430</v>
      </c>
      <c r="O553" s="452" t="s">
        <v>1630</v>
      </c>
      <c r="P553" s="340" t="s">
        <v>1442</v>
      </c>
      <c r="Q553" s="48" t="s">
        <v>1001</v>
      </c>
    </row>
    <row r="554" spans="1:17" hidden="1" x14ac:dyDescent="0.25">
      <c r="A554" s="367"/>
      <c r="B554" s="452"/>
      <c r="C554" s="452"/>
      <c r="D554" s="339"/>
      <c r="E554" s="449"/>
      <c r="F554" s="338"/>
      <c r="G554" s="442"/>
      <c r="H554" s="370"/>
      <c r="I554" s="26" t="s">
        <v>1432</v>
      </c>
      <c r="J554" s="238" t="s">
        <v>115</v>
      </c>
      <c r="K554" s="237" t="s">
        <v>1436</v>
      </c>
      <c r="L554" s="251">
        <v>6706144040</v>
      </c>
      <c r="M554" s="27" t="s">
        <v>1438</v>
      </c>
      <c r="N554" s="340"/>
      <c r="O554" s="368"/>
      <c r="P554" s="340"/>
      <c r="Q554" s="48" t="s">
        <v>1001</v>
      </c>
    </row>
    <row r="555" spans="1:17" hidden="1" x14ac:dyDescent="0.25">
      <c r="A555" s="367"/>
      <c r="B555" s="452"/>
      <c r="C555" s="452"/>
      <c r="D555" s="339"/>
      <c r="E555" s="449"/>
      <c r="F555" s="338"/>
      <c r="G555" s="442"/>
      <c r="H555" s="370"/>
      <c r="I555" s="26" t="s">
        <v>1433</v>
      </c>
      <c r="J555" s="238" t="s">
        <v>115</v>
      </c>
      <c r="K555" s="237" t="s">
        <v>1436</v>
      </c>
      <c r="L555" s="251">
        <v>6706144141</v>
      </c>
      <c r="M555" s="27" t="s">
        <v>1439</v>
      </c>
      <c r="N555" s="340"/>
      <c r="O555" s="368"/>
      <c r="P555" s="340"/>
      <c r="Q555" s="48" t="s">
        <v>1001</v>
      </c>
    </row>
    <row r="556" spans="1:17" hidden="1" x14ac:dyDescent="0.25">
      <c r="A556" s="367"/>
      <c r="B556" s="452"/>
      <c r="C556" s="452"/>
      <c r="D556" s="339"/>
      <c r="E556" s="449"/>
      <c r="F556" s="338"/>
      <c r="G556" s="442"/>
      <c r="H556" s="370"/>
      <c r="I556" s="26" t="s">
        <v>1434</v>
      </c>
      <c r="J556" s="238" t="s">
        <v>89</v>
      </c>
      <c r="K556" s="237" t="s">
        <v>91</v>
      </c>
      <c r="L556" s="251">
        <v>1101140345</v>
      </c>
      <c r="M556" s="27" t="s">
        <v>1440</v>
      </c>
      <c r="N556" s="340"/>
      <c r="O556" s="368"/>
      <c r="P556" s="340"/>
      <c r="Q556" s="48" t="s">
        <v>1001</v>
      </c>
    </row>
    <row r="557" spans="1:17" hidden="1" x14ac:dyDescent="0.25">
      <c r="A557" s="367"/>
      <c r="B557" s="452"/>
      <c r="C557" s="452"/>
      <c r="D557" s="339"/>
      <c r="E557" s="449"/>
      <c r="F557" s="338"/>
      <c r="G557" s="442"/>
      <c r="H557" s="370"/>
      <c r="I557" s="26" t="s">
        <v>1435</v>
      </c>
      <c r="J557" s="238" t="s">
        <v>115</v>
      </c>
      <c r="K557" s="237" t="s">
        <v>1436</v>
      </c>
      <c r="L557" s="251">
        <v>6706140085</v>
      </c>
      <c r="M557" s="27" t="s">
        <v>1441</v>
      </c>
      <c r="N557" s="340"/>
      <c r="O557" s="368"/>
      <c r="P557" s="340"/>
      <c r="Q557" s="48" t="s">
        <v>1001</v>
      </c>
    </row>
    <row r="558" spans="1:17" hidden="1" x14ac:dyDescent="0.25">
      <c r="A558" s="367" t="s">
        <v>1428</v>
      </c>
      <c r="B558" s="368" t="s">
        <v>1443</v>
      </c>
      <c r="C558" s="452" t="s">
        <v>1444</v>
      </c>
      <c r="D558" s="339" t="s">
        <v>22</v>
      </c>
      <c r="E558" s="449" t="s">
        <v>855</v>
      </c>
      <c r="F558" s="340" t="s">
        <v>1445</v>
      </c>
      <c r="G558" s="442" t="s">
        <v>11</v>
      </c>
      <c r="H558" s="370" t="s">
        <v>55</v>
      </c>
      <c r="I558" s="26" t="s">
        <v>744</v>
      </c>
      <c r="J558" s="238" t="s">
        <v>1447</v>
      </c>
      <c r="K558" s="26" t="s">
        <v>142</v>
      </c>
      <c r="L558" s="251">
        <v>1301154358</v>
      </c>
      <c r="M558" s="27" t="s">
        <v>1448</v>
      </c>
      <c r="N558" s="341" t="s">
        <v>1450</v>
      </c>
      <c r="O558" s="468" t="s">
        <v>1631</v>
      </c>
      <c r="P558" s="340"/>
      <c r="Q558" s="48" t="s">
        <v>1001</v>
      </c>
    </row>
    <row r="559" spans="1:17" hidden="1" x14ac:dyDescent="0.25">
      <c r="A559" s="367"/>
      <c r="B559" s="368"/>
      <c r="C559" s="452"/>
      <c r="D559" s="339"/>
      <c r="E559" s="449"/>
      <c r="F559" s="340"/>
      <c r="G559" s="442"/>
      <c r="H559" s="370"/>
      <c r="I559" s="26" t="s">
        <v>743</v>
      </c>
      <c r="J559" s="238" t="s">
        <v>56</v>
      </c>
      <c r="K559" s="26" t="s">
        <v>57</v>
      </c>
      <c r="L559" s="251">
        <v>1201140343</v>
      </c>
      <c r="M559" s="27" t="s">
        <v>747</v>
      </c>
      <c r="N559" s="340"/>
      <c r="O559" s="469"/>
      <c r="P559" s="340"/>
      <c r="Q559" s="48" t="s">
        <v>1001</v>
      </c>
    </row>
    <row r="560" spans="1:17" hidden="1" x14ac:dyDescent="0.25">
      <c r="A560" s="367"/>
      <c r="B560" s="368"/>
      <c r="C560" s="452"/>
      <c r="D560" s="339"/>
      <c r="E560" s="449"/>
      <c r="F560" s="340"/>
      <c r="G560" s="442"/>
      <c r="H560" s="370"/>
      <c r="I560" s="26" t="s">
        <v>1446</v>
      </c>
      <c r="J560" s="238" t="s">
        <v>56</v>
      </c>
      <c r="K560" s="26" t="s">
        <v>201</v>
      </c>
      <c r="L560" s="251">
        <v>1202144098</v>
      </c>
      <c r="M560" s="27" t="s">
        <v>1449</v>
      </c>
      <c r="N560" s="340"/>
      <c r="O560" s="469"/>
      <c r="P560" s="340"/>
      <c r="Q560" s="48" t="s">
        <v>1001</v>
      </c>
    </row>
    <row r="561" spans="1:17" s="4" customFormat="1" hidden="1" x14ac:dyDescent="0.25">
      <c r="A561" s="470" t="s">
        <v>1453</v>
      </c>
      <c r="B561" s="368" t="s">
        <v>1451</v>
      </c>
      <c r="C561" s="452" t="s">
        <v>1452</v>
      </c>
      <c r="D561" s="339" t="s">
        <v>22</v>
      </c>
      <c r="E561" s="449" t="s">
        <v>855</v>
      </c>
      <c r="F561" s="340"/>
      <c r="G561" s="442" t="s">
        <v>11</v>
      </c>
      <c r="H561" s="370" t="s">
        <v>129</v>
      </c>
      <c r="I561" s="237" t="s">
        <v>1455</v>
      </c>
      <c r="J561" s="238" t="s">
        <v>89</v>
      </c>
      <c r="K561" s="237" t="s">
        <v>90</v>
      </c>
      <c r="L561" s="238">
        <v>1108130018</v>
      </c>
      <c r="M561" s="202" t="s">
        <v>1458</v>
      </c>
      <c r="N561" s="341" t="s">
        <v>1454</v>
      </c>
      <c r="O561" s="452" t="s">
        <v>1632</v>
      </c>
      <c r="P561" s="340"/>
      <c r="Q561" s="48" t="s">
        <v>1001</v>
      </c>
    </row>
    <row r="562" spans="1:17" hidden="1" x14ac:dyDescent="0.25">
      <c r="A562" s="470"/>
      <c r="B562" s="368"/>
      <c r="C562" s="452"/>
      <c r="D562" s="339"/>
      <c r="E562" s="449"/>
      <c r="F562" s="340"/>
      <c r="G562" s="442"/>
      <c r="H562" s="370"/>
      <c r="I562" s="26" t="s">
        <v>1456</v>
      </c>
      <c r="J562" s="238" t="s">
        <v>89</v>
      </c>
      <c r="K562" s="26" t="s">
        <v>90</v>
      </c>
      <c r="L562" s="251">
        <v>1108130030</v>
      </c>
      <c r="M562" s="27" t="s">
        <v>1459</v>
      </c>
      <c r="N562" s="465"/>
      <c r="O562" s="452"/>
      <c r="P562" s="340"/>
      <c r="Q562" s="48" t="s">
        <v>1001</v>
      </c>
    </row>
    <row r="563" spans="1:17" hidden="1" x14ac:dyDescent="0.25">
      <c r="A563" s="470"/>
      <c r="B563" s="368"/>
      <c r="C563" s="452"/>
      <c r="D563" s="339"/>
      <c r="E563" s="449"/>
      <c r="F563" s="340"/>
      <c r="G563" s="442"/>
      <c r="H563" s="370"/>
      <c r="I563" s="26" t="s">
        <v>1457</v>
      </c>
      <c r="J563" s="238" t="s">
        <v>89</v>
      </c>
      <c r="K563" s="26" t="s">
        <v>90</v>
      </c>
      <c r="L563" s="251">
        <v>1104150039</v>
      </c>
      <c r="M563" s="27" t="s">
        <v>1460</v>
      </c>
      <c r="N563" s="465"/>
      <c r="O563" s="452"/>
      <c r="P563" s="340"/>
      <c r="Q563" s="48" t="s">
        <v>1001</v>
      </c>
    </row>
    <row r="564" spans="1:17" ht="12.75" hidden="1" customHeight="1" x14ac:dyDescent="0.25">
      <c r="A564" s="340" t="s">
        <v>1463</v>
      </c>
      <c r="B564" s="368" t="s">
        <v>1461</v>
      </c>
      <c r="C564" s="368" t="s">
        <v>1462</v>
      </c>
      <c r="D564" s="339" t="s">
        <v>22</v>
      </c>
      <c r="E564" s="449" t="s">
        <v>855</v>
      </c>
      <c r="F564" s="340" t="s">
        <v>1464</v>
      </c>
      <c r="G564" s="369" t="s">
        <v>11</v>
      </c>
      <c r="H564" s="370" t="s">
        <v>61</v>
      </c>
      <c r="I564" s="288" t="s">
        <v>1465</v>
      </c>
      <c r="J564" s="416" t="s">
        <v>115</v>
      </c>
      <c r="K564" s="467" t="s">
        <v>966</v>
      </c>
      <c r="L564" s="238">
        <v>6704154111</v>
      </c>
      <c r="M564" s="202" t="s">
        <v>1466</v>
      </c>
      <c r="N564" s="340" t="s">
        <v>1467</v>
      </c>
      <c r="O564" s="466"/>
      <c r="P564" s="54"/>
      <c r="Q564" s="48" t="s">
        <v>1001</v>
      </c>
    </row>
    <row r="565" spans="1:17" ht="15" hidden="1" customHeight="1" x14ac:dyDescent="0.25">
      <c r="A565" s="340"/>
      <c r="B565" s="368"/>
      <c r="C565" s="452"/>
      <c r="D565" s="339"/>
      <c r="E565" s="449"/>
      <c r="F565" s="340"/>
      <c r="G565" s="442"/>
      <c r="H565" s="370"/>
      <c r="I565" s="237" t="s">
        <v>1470</v>
      </c>
      <c r="J565" s="416"/>
      <c r="K565" s="467"/>
      <c r="L565" s="238">
        <v>6704150155</v>
      </c>
      <c r="M565" s="202" t="s">
        <v>1472</v>
      </c>
      <c r="N565" s="340"/>
      <c r="O565" s="466"/>
      <c r="P565" s="50"/>
      <c r="Q565" s="48" t="s">
        <v>1001</v>
      </c>
    </row>
    <row r="566" spans="1:17" hidden="1" x14ac:dyDescent="0.25">
      <c r="A566" s="340"/>
      <c r="B566" s="368"/>
      <c r="C566" s="452"/>
      <c r="D566" s="339"/>
      <c r="E566" s="449"/>
      <c r="F566" s="340"/>
      <c r="G566" s="442"/>
      <c r="H566" s="370"/>
      <c r="I566" s="26" t="s">
        <v>1471</v>
      </c>
      <c r="J566" s="416"/>
      <c r="K566" s="467"/>
      <c r="L566" s="251">
        <v>6704160035</v>
      </c>
      <c r="M566" s="202" t="s">
        <v>1473</v>
      </c>
      <c r="N566" s="340"/>
      <c r="O566" s="466"/>
      <c r="P566" s="54"/>
      <c r="Q566" s="48" t="s">
        <v>1001</v>
      </c>
    </row>
    <row r="567" spans="1:17" hidden="1" x14ac:dyDescent="0.25">
      <c r="A567" s="462">
        <v>42840</v>
      </c>
      <c r="B567" s="483" t="s">
        <v>1474</v>
      </c>
      <c r="C567" s="484" t="s">
        <v>1475</v>
      </c>
      <c r="D567" s="339" t="s">
        <v>22</v>
      </c>
      <c r="E567" s="449" t="s">
        <v>854</v>
      </c>
      <c r="F567" s="340" t="s">
        <v>1468</v>
      </c>
      <c r="G567" s="442" t="s">
        <v>11</v>
      </c>
      <c r="H567" s="370" t="s">
        <v>55</v>
      </c>
      <c r="I567" s="26" t="s">
        <v>43</v>
      </c>
      <c r="J567" s="416" t="s">
        <v>47</v>
      </c>
      <c r="K567" s="467" t="s">
        <v>46</v>
      </c>
      <c r="L567" s="238">
        <v>1201130368</v>
      </c>
      <c r="M567" s="27" t="s">
        <v>48</v>
      </c>
      <c r="N567" s="341" t="s">
        <v>1469</v>
      </c>
      <c r="O567" s="471" t="s">
        <v>1637</v>
      </c>
      <c r="P567" s="340"/>
      <c r="Q567" s="48" t="s">
        <v>1001</v>
      </c>
    </row>
    <row r="568" spans="1:17" hidden="1" x14ac:dyDescent="0.25">
      <c r="A568" s="462"/>
      <c r="B568" s="483"/>
      <c r="C568" s="484"/>
      <c r="D568" s="339"/>
      <c r="E568" s="449"/>
      <c r="F568" s="340"/>
      <c r="G568" s="442"/>
      <c r="H568" s="370"/>
      <c r="I568" s="26" t="s">
        <v>1476</v>
      </c>
      <c r="J568" s="416"/>
      <c r="K568" s="467"/>
      <c r="L568" s="238">
        <v>1201130324</v>
      </c>
      <c r="M568" s="27" t="s">
        <v>1478</v>
      </c>
      <c r="N568" s="340"/>
      <c r="O568" s="452"/>
      <c r="P568" s="340"/>
      <c r="Q568" s="48" t="s">
        <v>1001</v>
      </c>
    </row>
    <row r="569" spans="1:17" hidden="1" x14ac:dyDescent="0.25">
      <c r="A569" s="462"/>
      <c r="B569" s="483"/>
      <c r="C569" s="484"/>
      <c r="D569" s="339"/>
      <c r="E569" s="449"/>
      <c r="F569" s="340"/>
      <c r="G569" s="442"/>
      <c r="H569" s="370"/>
      <c r="I569" s="26" t="s">
        <v>1477</v>
      </c>
      <c r="J569" s="416"/>
      <c r="K569" s="467"/>
      <c r="L569" s="238">
        <v>1201130334</v>
      </c>
      <c r="M569" s="27" t="s">
        <v>1479</v>
      </c>
      <c r="N569" s="340"/>
      <c r="O569" s="452"/>
      <c r="P569" s="340"/>
      <c r="Q569" s="48" t="s">
        <v>1001</v>
      </c>
    </row>
    <row r="570" spans="1:17" hidden="1" x14ac:dyDescent="0.25">
      <c r="A570" s="340" t="s">
        <v>1285</v>
      </c>
      <c r="B570" s="368" t="s">
        <v>1427</v>
      </c>
      <c r="C570" s="368" t="s">
        <v>1480</v>
      </c>
      <c r="D570" s="339" t="s">
        <v>22</v>
      </c>
      <c r="E570" s="449" t="s">
        <v>854</v>
      </c>
      <c r="F570" s="374"/>
      <c r="G570" s="369" t="s">
        <v>11</v>
      </c>
      <c r="H570" s="370" t="s">
        <v>61</v>
      </c>
      <c r="I570" s="26" t="s">
        <v>1481</v>
      </c>
      <c r="J570" s="416" t="s">
        <v>115</v>
      </c>
      <c r="K570" s="467" t="s">
        <v>118</v>
      </c>
      <c r="L570" s="251">
        <v>6706144008</v>
      </c>
      <c r="M570" s="27" t="s">
        <v>1437</v>
      </c>
      <c r="N570" s="341" t="s">
        <v>1430</v>
      </c>
      <c r="O570" s="452" t="s">
        <v>1633</v>
      </c>
      <c r="P570" s="340" t="s">
        <v>1442</v>
      </c>
      <c r="Q570" s="48" t="s">
        <v>1001</v>
      </c>
    </row>
    <row r="571" spans="1:17" hidden="1" x14ac:dyDescent="0.25">
      <c r="A571" s="340"/>
      <c r="B571" s="368"/>
      <c r="C571" s="452"/>
      <c r="D571" s="339"/>
      <c r="E571" s="449"/>
      <c r="F571" s="374"/>
      <c r="G571" s="442"/>
      <c r="H571" s="370"/>
      <c r="I571" s="26" t="s">
        <v>1432</v>
      </c>
      <c r="J571" s="416"/>
      <c r="K571" s="467"/>
      <c r="L571" s="251">
        <v>6706144040</v>
      </c>
      <c r="M571" s="27" t="s">
        <v>1438</v>
      </c>
      <c r="N571" s="340"/>
      <c r="O571" s="452"/>
      <c r="P571" s="340"/>
      <c r="Q571" s="48" t="s">
        <v>1001</v>
      </c>
    </row>
    <row r="572" spans="1:17" hidden="1" x14ac:dyDescent="0.25">
      <c r="A572" s="340"/>
      <c r="B572" s="368"/>
      <c r="C572" s="452"/>
      <c r="D572" s="339"/>
      <c r="E572" s="449"/>
      <c r="F572" s="374"/>
      <c r="G572" s="442"/>
      <c r="H572" s="370"/>
      <c r="I572" s="26" t="s">
        <v>1433</v>
      </c>
      <c r="J572" s="416"/>
      <c r="K572" s="467"/>
      <c r="L572" s="251">
        <v>6706144141</v>
      </c>
      <c r="M572" s="27" t="s">
        <v>1439</v>
      </c>
      <c r="N572" s="340"/>
      <c r="O572" s="452"/>
      <c r="P572" s="340"/>
      <c r="Q572" s="48" t="s">
        <v>1001</v>
      </c>
    </row>
    <row r="573" spans="1:17" hidden="1" x14ac:dyDescent="0.25">
      <c r="A573" s="340"/>
      <c r="B573" s="368"/>
      <c r="C573" s="452"/>
      <c r="D573" s="339"/>
      <c r="E573" s="449"/>
      <c r="F573" s="374"/>
      <c r="G573" s="442"/>
      <c r="H573" s="370"/>
      <c r="I573" s="26" t="s">
        <v>1435</v>
      </c>
      <c r="J573" s="416"/>
      <c r="K573" s="467"/>
      <c r="L573" s="251">
        <v>6706140085</v>
      </c>
      <c r="M573" s="27" t="s">
        <v>1441</v>
      </c>
      <c r="N573" s="340"/>
      <c r="O573" s="452"/>
      <c r="P573" s="340"/>
      <c r="Q573" s="48" t="s">
        <v>1001</v>
      </c>
    </row>
    <row r="574" spans="1:17" hidden="1" x14ac:dyDescent="0.25">
      <c r="A574" s="340"/>
      <c r="B574" s="368"/>
      <c r="C574" s="452"/>
      <c r="D574" s="339"/>
      <c r="E574" s="449"/>
      <c r="F574" s="374"/>
      <c r="G574" s="442"/>
      <c r="H574" s="370"/>
      <c r="I574" s="26" t="s">
        <v>1434</v>
      </c>
      <c r="J574" s="238" t="s">
        <v>89</v>
      </c>
      <c r="K574" s="237" t="s">
        <v>453</v>
      </c>
      <c r="L574" s="251">
        <v>1101140345</v>
      </c>
      <c r="M574" s="27" t="s">
        <v>1440</v>
      </c>
      <c r="N574" s="340"/>
      <c r="O574" s="452"/>
      <c r="P574" s="340"/>
      <c r="Q574" s="48" t="s">
        <v>1001</v>
      </c>
    </row>
    <row r="575" spans="1:17" hidden="1" x14ac:dyDescent="0.25">
      <c r="A575" s="340" t="s">
        <v>1482</v>
      </c>
      <c r="B575" s="368" t="s">
        <v>1483</v>
      </c>
      <c r="C575" s="368" t="s">
        <v>1484</v>
      </c>
      <c r="D575" s="339" t="s">
        <v>22</v>
      </c>
      <c r="E575" s="449" t="s">
        <v>855</v>
      </c>
      <c r="F575" s="340" t="s">
        <v>1464</v>
      </c>
      <c r="G575" s="369" t="s">
        <v>11</v>
      </c>
      <c r="H575" s="370" t="s">
        <v>61</v>
      </c>
      <c r="I575" s="288" t="s">
        <v>1485</v>
      </c>
      <c r="J575" s="416" t="s">
        <v>77</v>
      </c>
      <c r="K575" s="467" t="s">
        <v>171</v>
      </c>
      <c r="L575" s="251">
        <v>1502154259</v>
      </c>
      <c r="M575" s="27" t="s">
        <v>1488</v>
      </c>
      <c r="N575" s="341" t="s">
        <v>1491</v>
      </c>
      <c r="O575" s="342" t="s">
        <v>1650</v>
      </c>
      <c r="P575" s="374"/>
      <c r="Q575" s="48" t="s">
        <v>1118</v>
      </c>
    </row>
    <row r="576" spans="1:17" hidden="1" x14ac:dyDescent="0.25">
      <c r="A576" s="340"/>
      <c r="B576" s="368"/>
      <c r="C576" s="452"/>
      <c r="D576" s="339"/>
      <c r="E576" s="449"/>
      <c r="F576" s="340"/>
      <c r="G576" s="442"/>
      <c r="H576" s="370"/>
      <c r="I576" s="288" t="s">
        <v>1486</v>
      </c>
      <c r="J576" s="416"/>
      <c r="K576" s="467"/>
      <c r="L576" s="251">
        <v>1502150165</v>
      </c>
      <c r="M576" s="27" t="s">
        <v>1489</v>
      </c>
      <c r="N576" s="340"/>
      <c r="O576" s="338"/>
      <c r="P576" s="374"/>
      <c r="Q576" s="48" t="s">
        <v>1118</v>
      </c>
    </row>
    <row r="577" spans="1:17" hidden="1" x14ac:dyDescent="0.25">
      <c r="A577" s="340"/>
      <c r="B577" s="368"/>
      <c r="C577" s="452"/>
      <c r="D577" s="339"/>
      <c r="E577" s="449"/>
      <c r="F577" s="340"/>
      <c r="G577" s="442"/>
      <c r="H577" s="370"/>
      <c r="I577" s="288" t="s">
        <v>1487</v>
      </c>
      <c r="J577" s="416"/>
      <c r="K577" s="467"/>
      <c r="L577" s="251">
        <v>1502154403</v>
      </c>
      <c r="M577" s="27" t="s">
        <v>1490</v>
      </c>
      <c r="N577" s="340"/>
      <c r="O577" s="338"/>
      <c r="P577" s="374"/>
      <c r="Q577" s="48" t="s">
        <v>1118</v>
      </c>
    </row>
    <row r="578" spans="1:17" ht="16.5" hidden="1" customHeight="1" x14ac:dyDescent="0.25">
      <c r="A578" s="340" t="s">
        <v>1495</v>
      </c>
      <c r="B578" s="368" t="s">
        <v>1492</v>
      </c>
      <c r="C578" s="368" t="s">
        <v>1493</v>
      </c>
      <c r="D578" s="339" t="s">
        <v>22</v>
      </c>
      <c r="E578" s="449" t="s">
        <v>855</v>
      </c>
      <c r="F578" s="340" t="s">
        <v>1494</v>
      </c>
      <c r="G578" s="369" t="s">
        <v>11</v>
      </c>
      <c r="H578" s="370" t="s">
        <v>61</v>
      </c>
      <c r="I578" s="26" t="s">
        <v>1020</v>
      </c>
      <c r="J578" s="416" t="s">
        <v>56</v>
      </c>
      <c r="K578" s="237" t="s">
        <v>201</v>
      </c>
      <c r="L578" s="251">
        <v>1202141070</v>
      </c>
      <c r="M578" s="27" t="s">
        <v>1029</v>
      </c>
      <c r="N578" s="341" t="s">
        <v>1499</v>
      </c>
      <c r="O578" s="338" t="s">
        <v>1646</v>
      </c>
      <c r="P578" s="340" t="s">
        <v>1611</v>
      </c>
      <c r="Q578" s="48" t="s">
        <v>1036</v>
      </c>
    </row>
    <row r="579" spans="1:17" hidden="1" x14ac:dyDescent="0.25">
      <c r="A579" s="340"/>
      <c r="B579" s="368"/>
      <c r="C579" s="452"/>
      <c r="D579" s="339"/>
      <c r="E579" s="449"/>
      <c r="F579" s="340"/>
      <c r="G579" s="442"/>
      <c r="H579" s="370"/>
      <c r="I579" s="288" t="s">
        <v>1022</v>
      </c>
      <c r="J579" s="416"/>
      <c r="K579" s="237" t="s">
        <v>57</v>
      </c>
      <c r="L579" s="251">
        <v>1201144180</v>
      </c>
      <c r="M579" s="27" t="s">
        <v>1031</v>
      </c>
      <c r="N579" s="340"/>
      <c r="O579" s="340"/>
      <c r="P579" s="340"/>
      <c r="Q579" s="48" t="s">
        <v>1036</v>
      </c>
    </row>
    <row r="580" spans="1:17" hidden="1" x14ac:dyDescent="0.25">
      <c r="A580" s="340"/>
      <c r="B580" s="368"/>
      <c r="C580" s="452"/>
      <c r="D580" s="339"/>
      <c r="E580" s="449"/>
      <c r="F580" s="340"/>
      <c r="G580" s="442"/>
      <c r="H580" s="370"/>
      <c r="I580" s="288" t="s">
        <v>1023</v>
      </c>
      <c r="J580" s="238" t="s">
        <v>47</v>
      </c>
      <c r="K580" s="237" t="s">
        <v>167</v>
      </c>
      <c r="L580" s="251">
        <v>1402160164</v>
      </c>
      <c r="M580" s="27" t="s">
        <v>1032</v>
      </c>
      <c r="N580" s="340"/>
      <c r="O580" s="340"/>
      <c r="P580" s="340"/>
      <c r="Q580" s="48" t="s">
        <v>1036</v>
      </c>
    </row>
    <row r="581" spans="1:17" s="79" customFormat="1" hidden="1" x14ac:dyDescent="0.25">
      <c r="A581" s="340"/>
      <c r="B581" s="368"/>
      <c r="C581" s="452"/>
      <c r="D581" s="339"/>
      <c r="E581" s="449"/>
      <c r="F581" s="340"/>
      <c r="G581" s="442"/>
      <c r="H581" s="370"/>
      <c r="I581" s="237" t="s">
        <v>1496</v>
      </c>
      <c r="J581" s="238" t="s">
        <v>140</v>
      </c>
      <c r="K581" s="237" t="s">
        <v>1497</v>
      </c>
      <c r="L581" s="238">
        <v>1103121271</v>
      </c>
      <c r="M581" s="237" t="s">
        <v>1498</v>
      </c>
      <c r="N581" s="340"/>
      <c r="O581" s="340"/>
      <c r="P581" s="340"/>
      <c r="Q581" s="48" t="s">
        <v>1036</v>
      </c>
    </row>
    <row r="582" spans="1:17" hidden="1" x14ac:dyDescent="0.25">
      <c r="A582" s="340" t="s">
        <v>1500</v>
      </c>
      <c r="B582" s="368" t="s">
        <v>1501</v>
      </c>
      <c r="C582" s="452" t="s">
        <v>1502</v>
      </c>
      <c r="D582" s="339" t="s">
        <v>22</v>
      </c>
      <c r="E582" s="449" t="s">
        <v>855</v>
      </c>
      <c r="F582" s="340" t="s">
        <v>1503</v>
      </c>
      <c r="G582" s="442" t="s">
        <v>11</v>
      </c>
      <c r="H582" s="370" t="s">
        <v>51</v>
      </c>
      <c r="I582" s="288" t="s">
        <v>1504</v>
      </c>
      <c r="J582" s="238" t="s">
        <v>165</v>
      </c>
      <c r="K582" s="237" t="s">
        <v>330</v>
      </c>
      <c r="L582" s="251">
        <v>1603150159</v>
      </c>
      <c r="M582" s="27" t="s">
        <v>1509</v>
      </c>
      <c r="N582" s="340" t="s">
        <v>1514</v>
      </c>
      <c r="O582" s="471" t="s">
        <v>1634</v>
      </c>
      <c r="P582" s="374"/>
      <c r="Q582" s="49" t="s">
        <v>1594</v>
      </c>
    </row>
    <row r="583" spans="1:17" hidden="1" x14ac:dyDescent="0.25">
      <c r="A583" s="340"/>
      <c r="B583" s="368"/>
      <c r="C583" s="452"/>
      <c r="D583" s="339"/>
      <c r="E583" s="449"/>
      <c r="F583" s="340"/>
      <c r="G583" s="442"/>
      <c r="H583" s="370"/>
      <c r="I583" s="288" t="s">
        <v>1505</v>
      </c>
      <c r="J583" s="416" t="s">
        <v>77</v>
      </c>
      <c r="K583" s="467" t="s">
        <v>169</v>
      </c>
      <c r="L583" s="251">
        <v>1501150234</v>
      </c>
      <c r="M583" s="27" t="s">
        <v>1510</v>
      </c>
      <c r="N583" s="340"/>
      <c r="O583" s="452"/>
      <c r="P583" s="374"/>
      <c r="Q583" s="49" t="s">
        <v>1594</v>
      </c>
    </row>
    <row r="584" spans="1:17" hidden="1" x14ac:dyDescent="0.25">
      <c r="A584" s="340"/>
      <c r="B584" s="368"/>
      <c r="C584" s="452"/>
      <c r="D584" s="339"/>
      <c r="E584" s="449"/>
      <c r="F584" s="340"/>
      <c r="G584" s="442"/>
      <c r="H584" s="370"/>
      <c r="I584" s="288" t="s">
        <v>1506</v>
      </c>
      <c r="J584" s="416"/>
      <c r="K584" s="467"/>
      <c r="L584" s="251">
        <v>1501164219</v>
      </c>
      <c r="M584" s="27" t="s">
        <v>1511</v>
      </c>
      <c r="N584" s="340"/>
      <c r="O584" s="452"/>
      <c r="P584" s="374"/>
      <c r="Q584" s="49" t="s">
        <v>1594</v>
      </c>
    </row>
    <row r="585" spans="1:17" hidden="1" x14ac:dyDescent="0.25">
      <c r="A585" s="340"/>
      <c r="B585" s="368"/>
      <c r="C585" s="452"/>
      <c r="D585" s="339"/>
      <c r="E585" s="449"/>
      <c r="F585" s="340"/>
      <c r="G585" s="442"/>
      <c r="H585" s="370"/>
      <c r="I585" s="288" t="s">
        <v>1507</v>
      </c>
      <c r="J585" s="238" t="s">
        <v>47</v>
      </c>
      <c r="K585" s="237" t="s">
        <v>755</v>
      </c>
      <c r="L585" s="251">
        <v>1401164229</v>
      </c>
      <c r="M585" s="27" t="s">
        <v>1512</v>
      </c>
      <c r="N585" s="340"/>
      <c r="O585" s="452"/>
      <c r="P585" s="374"/>
      <c r="Q585" s="49" t="s">
        <v>1594</v>
      </c>
    </row>
    <row r="586" spans="1:17" hidden="1" x14ac:dyDescent="0.25">
      <c r="A586" s="340"/>
      <c r="B586" s="368"/>
      <c r="C586" s="452"/>
      <c r="D586" s="339"/>
      <c r="E586" s="449"/>
      <c r="F586" s="340"/>
      <c r="G586" s="442"/>
      <c r="H586" s="370"/>
      <c r="I586" s="288" t="s">
        <v>1508</v>
      </c>
      <c r="J586" s="238" t="s">
        <v>165</v>
      </c>
      <c r="K586" s="237" t="s">
        <v>330</v>
      </c>
      <c r="L586" s="251">
        <v>1603164053</v>
      </c>
      <c r="M586" s="27" t="s">
        <v>1513</v>
      </c>
      <c r="N586" s="340"/>
      <c r="O586" s="452"/>
      <c r="P586" s="374"/>
      <c r="Q586" s="49" t="s">
        <v>1594</v>
      </c>
    </row>
    <row r="587" spans="1:17" hidden="1" x14ac:dyDescent="0.25">
      <c r="A587" s="185" t="s">
        <v>1515</v>
      </c>
      <c r="B587" s="48" t="s">
        <v>1516</v>
      </c>
      <c r="C587" s="168" t="s">
        <v>1517</v>
      </c>
      <c r="D587" s="30" t="s">
        <v>22</v>
      </c>
      <c r="E587" s="51" t="s">
        <v>855</v>
      </c>
      <c r="F587" s="185" t="s">
        <v>1518</v>
      </c>
      <c r="G587" s="63" t="s">
        <v>20</v>
      </c>
      <c r="H587" s="195" t="s">
        <v>55</v>
      </c>
      <c r="I587" s="237" t="s">
        <v>1519</v>
      </c>
      <c r="J587" s="238" t="s">
        <v>115</v>
      </c>
      <c r="K587" s="237" t="s">
        <v>1520</v>
      </c>
      <c r="L587" s="238">
        <v>6707154048</v>
      </c>
      <c r="M587" s="238" t="s">
        <v>1521</v>
      </c>
      <c r="N587" s="322" t="s">
        <v>1522</v>
      </c>
      <c r="O587" s="49" t="s">
        <v>1636</v>
      </c>
      <c r="P587" s="54"/>
      <c r="Q587" s="48" t="s">
        <v>1001</v>
      </c>
    </row>
    <row r="588" spans="1:17" ht="15.75" hidden="1" customHeight="1" x14ac:dyDescent="0.25">
      <c r="A588" s="340" t="s">
        <v>1587</v>
      </c>
      <c r="B588" s="368" t="s">
        <v>1533</v>
      </c>
      <c r="C588" s="452" t="s">
        <v>1534</v>
      </c>
      <c r="D588" s="339" t="s">
        <v>22</v>
      </c>
      <c r="E588" s="449" t="s">
        <v>855</v>
      </c>
      <c r="F588" s="340" t="s">
        <v>1535</v>
      </c>
      <c r="G588" s="442" t="s">
        <v>12</v>
      </c>
      <c r="H588" s="370" t="s">
        <v>55</v>
      </c>
      <c r="I588" s="288" t="s">
        <v>1536</v>
      </c>
      <c r="J588" s="416" t="s">
        <v>89</v>
      </c>
      <c r="K588" s="467" t="s">
        <v>141</v>
      </c>
      <c r="L588" s="251">
        <v>1102140188</v>
      </c>
      <c r="M588" s="27" t="s">
        <v>1540</v>
      </c>
      <c r="N588" s="341" t="s">
        <v>1543</v>
      </c>
      <c r="O588" s="471" t="s">
        <v>1599</v>
      </c>
      <c r="P588" s="374"/>
      <c r="Q588" s="48" t="s">
        <v>1001</v>
      </c>
    </row>
    <row r="589" spans="1:17" hidden="1" x14ac:dyDescent="0.25">
      <c r="A589" s="340"/>
      <c r="B589" s="368"/>
      <c r="C589" s="452"/>
      <c r="D589" s="339"/>
      <c r="E589" s="449"/>
      <c r="F589" s="340"/>
      <c r="G589" s="442"/>
      <c r="H589" s="370"/>
      <c r="I589" s="26" t="s">
        <v>1537</v>
      </c>
      <c r="J589" s="416"/>
      <c r="K589" s="467"/>
      <c r="L589" s="251">
        <v>1102150044</v>
      </c>
      <c r="M589" s="27" t="s">
        <v>1541</v>
      </c>
      <c r="N589" s="340"/>
      <c r="O589" s="452"/>
      <c r="P589" s="374"/>
      <c r="Q589" s="48" t="s">
        <v>1001</v>
      </c>
    </row>
    <row r="590" spans="1:17" hidden="1" x14ac:dyDescent="0.25">
      <c r="A590" s="340"/>
      <c r="B590" s="368"/>
      <c r="C590" s="452"/>
      <c r="D590" s="339"/>
      <c r="E590" s="449"/>
      <c r="F590" s="340"/>
      <c r="G590" s="442"/>
      <c r="H590" s="370"/>
      <c r="I590" s="288" t="s">
        <v>1538</v>
      </c>
      <c r="J590" s="416"/>
      <c r="K590" s="467"/>
      <c r="L590" s="251">
        <v>1102150083</v>
      </c>
      <c r="M590" s="27" t="s">
        <v>1542</v>
      </c>
      <c r="N590" s="340"/>
      <c r="O590" s="452"/>
      <c r="P590" s="374"/>
      <c r="Q590" s="48" t="s">
        <v>1001</v>
      </c>
    </row>
    <row r="591" spans="1:17" ht="18.75" hidden="1" customHeight="1" x14ac:dyDescent="0.25">
      <c r="A591" s="340"/>
      <c r="B591" s="368"/>
      <c r="C591" s="452"/>
      <c r="D591" s="339"/>
      <c r="E591" s="449"/>
      <c r="F591" s="340"/>
      <c r="G591" s="442"/>
      <c r="H591" s="370"/>
      <c r="I591" s="288" t="s">
        <v>1539</v>
      </c>
      <c r="J591" s="238" t="s">
        <v>140</v>
      </c>
      <c r="K591" s="237" t="s">
        <v>294</v>
      </c>
      <c r="L591" s="251">
        <v>1302140141</v>
      </c>
      <c r="M591" s="27" t="s">
        <v>781</v>
      </c>
      <c r="N591" s="340"/>
      <c r="O591" s="452"/>
      <c r="P591" s="374"/>
      <c r="Q591" s="48" t="s">
        <v>1001</v>
      </c>
    </row>
    <row r="592" spans="1:17" hidden="1" x14ac:dyDescent="0.25">
      <c r="A592" s="340" t="s">
        <v>1146</v>
      </c>
      <c r="B592" s="368" t="s">
        <v>1586</v>
      </c>
      <c r="C592" s="452" t="s">
        <v>1147</v>
      </c>
      <c r="D592" s="339" t="s">
        <v>22</v>
      </c>
      <c r="E592" s="449" t="s">
        <v>854</v>
      </c>
      <c r="F592" s="340" t="s">
        <v>1588</v>
      </c>
      <c r="G592" s="442" t="s">
        <v>11</v>
      </c>
      <c r="H592" s="370" t="s">
        <v>129</v>
      </c>
      <c r="I592" s="26" t="s">
        <v>74</v>
      </c>
      <c r="J592" s="238" t="s">
        <v>47</v>
      </c>
      <c r="K592" s="26" t="s">
        <v>46</v>
      </c>
      <c r="L592" s="251">
        <v>1401141310</v>
      </c>
      <c r="M592" s="27" t="s">
        <v>1591</v>
      </c>
      <c r="N592" s="340" t="s">
        <v>1593</v>
      </c>
      <c r="O592" s="338" t="s">
        <v>1739</v>
      </c>
      <c r="P592" s="374"/>
      <c r="Q592" s="48" t="s">
        <v>1118</v>
      </c>
    </row>
    <row r="593" spans="1:17" hidden="1" x14ac:dyDescent="0.25">
      <c r="A593" s="340"/>
      <c r="B593" s="368"/>
      <c r="C593" s="452"/>
      <c r="D593" s="339"/>
      <c r="E593" s="449"/>
      <c r="F593" s="340"/>
      <c r="G593" s="442"/>
      <c r="H593" s="370"/>
      <c r="I593" s="26" t="s">
        <v>1589</v>
      </c>
      <c r="J593" s="238" t="s">
        <v>56</v>
      </c>
      <c r="K593" s="26" t="s">
        <v>57</v>
      </c>
      <c r="L593" s="251">
        <v>1201144139</v>
      </c>
      <c r="M593" s="27" t="s">
        <v>1592</v>
      </c>
      <c r="N593" s="340"/>
      <c r="O593" s="338"/>
      <c r="P593" s="374"/>
      <c r="Q593" s="48" t="s">
        <v>1118</v>
      </c>
    </row>
    <row r="594" spans="1:17" hidden="1" x14ac:dyDescent="0.25">
      <c r="A594" s="340"/>
      <c r="B594" s="368"/>
      <c r="C594" s="452"/>
      <c r="D594" s="339"/>
      <c r="E594" s="449"/>
      <c r="F594" s="340"/>
      <c r="G594" s="442"/>
      <c r="H594" s="370"/>
      <c r="I594" s="26" t="s">
        <v>1590</v>
      </c>
      <c r="J594" s="238" t="s">
        <v>77</v>
      </c>
      <c r="K594" s="26" t="s">
        <v>141</v>
      </c>
      <c r="L594" s="251">
        <v>1102150232</v>
      </c>
      <c r="M594" s="27"/>
      <c r="N594" s="340"/>
      <c r="O594" s="338"/>
      <c r="P594" s="374"/>
      <c r="Q594" s="48" t="s">
        <v>1118</v>
      </c>
    </row>
    <row r="595" spans="1:17" hidden="1" x14ac:dyDescent="0.25">
      <c r="A595" s="201" t="s">
        <v>1668</v>
      </c>
      <c r="B595" s="54" t="s">
        <v>1667</v>
      </c>
      <c r="C595" s="54" t="s">
        <v>1667</v>
      </c>
      <c r="D595" s="30" t="s">
        <v>22</v>
      </c>
      <c r="E595" s="51" t="s">
        <v>854</v>
      </c>
      <c r="F595" s="201" t="s">
        <v>1669</v>
      </c>
      <c r="G595" s="62" t="s">
        <v>11</v>
      </c>
      <c r="H595" s="104" t="s">
        <v>61</v>
      </c>
      <c r="I595" s="26" t="s">
        <v>1671</v>
      </c>
      <c r="J595" s="238" t="s">
        <v>77</v>
      </c>
      <c r="K595" s="26" t="s">
        <v>171</v>
      </c>
      <c r="L595" s="251">
        <v>1502140270</v>
      </c>
      <c r="M595" s="27" t="s">
        <v>1681</v>
      </c>
      <c r="N595" s="321" t="s">
        <v>1672</v>
      </c>
      <c r="O595" s="54" t="s">
        <v>1673</v>
      </c>
      <c r="P595" s="54" t="s">
        <v>1670</v>
      </c>
      <c r="Q595" s="48" t="s">
        <v>1001</v>
      </c>
    </row>
    <row r="596" spans="1:17" hidden="1" x14ac:dyDescent="0.25">
      <c r="A596" s="367" t="s">
        <v>1675</v>
      </c>
      <c r="B596" s="368" t="s">
        <v>1674</v>
      </c>
      <c r="C596" s="368" t="s">
        <v>577</v>
      </c>
      <c r="D596" s="339" t="s">
        <v>22</v>
      </c>
      <c r="E596" s="449" t="s">
        <v>854</v>
      </c>
      <c r="F596" s="340" t="s">
        <v>1676</v>
      </c>
      <c r="G596" s="369" t="s">
        <v>11</v>
      </c>
      <c r="H596" s="370" t="s">
        <v>61</v>
      </c>
      <c r="I596" s="26" t="s">
        <v>1677</v>
      </c>
      <c r="J596" s="238" t="s">
        <v>77</v>
      </c>
      <c r="K596" s="26" t="s">
        <v>171</v>
      </c>
      <c r="L596" s="251">
        <v>1502160202</v>
      </c>
      <c r="M596" s="27"/>
      <c r="N596" s="340" t="s">
        <v>1680</v>
      </c>
      <c r="O596" s="54"/>
      <c r="P596" s="54"/>
      <c r="Q596" s="48" t="s">
        <v>1001</v>
      </c>
    </row>
    <row r="597" spans="1:17" hidden="1" x14ac:dyDescent="0.25">
      <c r="A597" s="367"/>
      <c r="B597" s="368"/>
      <c r="C597" s="452"/>
      <c r="D597" s="339"/>
      <c r="E597" s="449"/>
      <c r="F597" s="340"/>
      <c r="G597" s="442"/>
      <c r="H597" s="370"/>
      <c r="I597" s="26" t="s">
        <v>1678</v>
      </c>
      <c r="J597" s="238" t="s">
        <v>77</v>
      </c>
      <c r="K597" s="26" t="s">
        <v>171</v>
      </c>
      <c r="L597" s="251">
        <v>1502164412</v>
      </c>
      <c r="M597" s="27"/>
      <c r="N597" s="340"/>
      <c r="O597" s="54"/>
      <c r="P597" s="54"/>
      <c r="Q597" s="48" t="s">
        <v>1001</v>
      </c>
    </row>
    <row r="598" spans="1:17" hidden="1" x14ac:dyDescent="0.25">
      <c r="A598" s="367"/>
      <c r="B598" s="368"/>
      <c r="C598" s="452"/>
      <c r="D598" s="339"/>
      <c r="E598" s="449"/>
      <c r="F598" s="340"/>
      <c r="G598" s="442"/>
      <c r="H598" s="370"/>
      <c r="I598" s="26" t="s">
        <v>1679</v>
      </c>
      <c r="J598" s="238" t="s">
        <v>77</v>
      </c>
      <c r="K598" s="26" t="s">
        <v>171</v>
      </c>
      <c r="L598" s="251">
        <v>1502164002</v>
      </c>
      <c r="M598" s="27"/>
      <c r="N598" s="340"/>
      <c r="O598" s="54"/>
      <c r="P598" s="54"/>
      <c r="Q598" s="48" t="s">
        <v>1001</v>
      </c>
    </row>
    <row r="599" spans="1:17" hidden="1" x14ac:dyDescent="0.25">
      <c r="A599" s="367"/>
      <c r="B599" s="368" t="s">
        <v>1674</v>
      </c>
      <c r="C599" s="368" t="s">
        <v>577</v>
      </c>
      <c r="D599" s="339" t="s">
        <v>22</v>
      </c>
      <c r="E599" s="449" t="s">
        <v>854</v>
      </c>
      <c r="F599" s="340" t="s">
        <v>1676</v>
      </c>
      <c r="G599" s="369" t="s">
        <v>11</v>
      </c>
      <c r="H599" s="370" t="s">
        <v>61</v>
      </c>
      <c r="I599" s="26" t="s">
        <v>1682</v>
      </c>
      <c r="J599" s="238" t="s">
        <v>77</v>
      </c>
      <c r="K599" s="26" t="s">
        <v>171</v>
      </c>
      <c r="L599" s="251">
        <v>1502144062</v>
      </c>
      <c r="M599" s="27" t="s">
        <v>1693</v>
      </c>
      <c r="N599" s="340" t="s">
        <v>1680</v>
      </c>
      <c r="O599" s="54"/>
      <c r="P599" s="54"/>
      <c r="Q599" s="48" t="s">
        <v>1001</v>
      </c>
    </row>
    <row r="600" spans="1:17" hidden="1" x14ac:dyDescent="0.25">
      <c r="A600" s="367"/>
      <c r="B600" s="368"/>
      <c r="C600" s="452"/>
      <c r="D600" s="339"/>
      <c r="E600" s="449"/>
      <c r="F600" s="340"/>
      <c r="G600" s="442"/>
      <c r="H600" s="370"/>
      <c r="I600" s="26" t="s">
        <v>1683</v>
      </c>
      <c r="J600" s="238" t="s">
        <v>77</v>
      </c>
      <c r="K600" s="26" t="s">
        <v>171</v>
      </c>
      <c r="L600" s="251">
        <v>1502144078</v>
      </c>
      <c r="M600" s="27" t="s">
        <v>1694</v>
      </c>
      <c r="N600" s="340"/>
      <c r="O600" s="54"/>
      <c r="P600" s="54"/>
      <c r="Q600" s="48" t="s">
        <v>1001</v>
      </c>
    </row>
    <row r="601" spans="1:17" hidden="1" x14ac:dyDescent="0.25">
      <c r="A601" s="367"/>
      <c r="B601" s="368"/>
      <c r="C601" s="452"/>
      <c r="D601" s="339"/>
      <c r="E601" s="449"/>
      <c r="F601" s="340"/>
      <c r="G601" s="442"/>
      <c r="H601" s="370"/>
      <c r="I601" s="26" t="s">
        <v>1684</v>
      </c>
      <c r="J601" s="238" t="s">
        <v>77</v>
      </c>
      <c r="K601" s="26" t="s">
        <v>171</v>
      </c>
      <c r="L601" s="251">
        <v>1502144208</v>
      </c>
      <c r="M601" s="27" t="s">
        <v>1695</v>
      </c>
      <c r="N601" s="340"/>
      <c r="O601" s="54"/>
      <c r="P601" s="54"/>
      <c r="Q601" s="48" t="s">
        <v>1001</v>
      </c>
    </row>
    <row r="602" spans="1:17" hidden="1" x14ac:dyDescent="0.25">
      <c r="A602" s="367"/>
      <c r="B602" s="368" t="s">
        <v>1674</v>
      </c>
      <c r="C602" s="368" t="s">
        <v>577</v>
      </c>
      <c r="D602" s="339" t="s">
        <v>22</v>
      </c>
      <c r="E602" s="449" t="s">
        <v>854</v>
      </c>
      <c r="F602" s="340" t="s">
        <v>1676</v>
      </c>
      <c r="G602" s="369" t="s">
        <v>11</v>
      </c>
      <c r="H602" s="370" t="s">
        <v>61</v>
      </c>
      <c r="I602" s="26" t="s">
        <v>1685</v>
      </c>
      <c r="J602" s="238" t="s">
        <v>77</v>
      </c>
      <c r="K602" s="26" t="s">
        <v>171</v>
      </c>
      <c r="L602" s="251">
        <v>1502154251</v>
      </c>
      <c r="M602" s="27"/>
      <c r="N602" s="340" t="s">
        <v>1680</v>
      </c>
      <c r="O602" s="54"/>
      <c r="P602" s="54"/>
      <c r="Q602" s="48" t="s">
        <v>1001</v>
      </c>
    </row>
    <row r="603" spans="1:17" hidden="1" x14ac:dyDescent="0.25">
      <c r="A603" s="367"/>
      <c r="B603" s="368"/>
      <c r="C603" s="452"/>
      <c r="D603" s="339"/>
      <c r="E603" s="449"/>
      <c r="F603" s="340"/>
      <c r="G603" s="442"/>
      <c r="H603" s="370"/>
      <c r="I603" s="26" t="s">
        <v>1686</v>
      </c>
      <c r="J603" s="238" t="s">
        <v>77</v>
      </c>
      <c r="K603" s="26" t="s">
        <v>171</v>
      </c>
      <c r="L603" s="251">
        <v>1502154125</v>
      </c>
      <c r="M603" s="27"/>
      <c r="N603" s="340"/>
      <c r="O603" s="54"/>
      <c r="P603" s="54"/>
      <c r="Q603" s="48" t="s">
        <v>1001</v>
      </c>
    </row>
    <row r="604" spans="1:17" hidden="1" x14ac:dyDescent="0.25">
      <c r="A604" s="367"/>
      <c r="B604" s="368"/>
      <c r="C604" s="452"/>
      <c r="D604" s="339"/>
      <c r="E604" s="449"/>
      <c r="F604" s="340"/>
      <c r="G604" s="442"/>
      <c r="H604" s="370"/>
      <c r="I604" s="26" t="s">
        <v>1688</v>
      </c>
      <c r="J604" s="238" t="s">
        <v>77</v>
      </c>
      <c r="K604" s="26" t="s">
        <v>171</v>
      </c>
      <c r="L604" s="251">
        <v>1502154259</v>
      </c>
      <c r="M604" s="27"/>
      <c r="N604" s="340"/>
      <c r="O604" s="54"/>
      <c r="P604" s="54"/>
      <c r="Q604" s="48" t="s">
        <v>1001</v>
      </c>
    </row>
    <row r="605" spans="1:17" hidden="1" x14ac:dyDescent="0.25">
      <c r="A605" s="367"/>
      <c r="B605" s="368" t="s">
        <v>1674</v>
      </c>
      <c r="C605" s="368" t="s">
        <v>577</v>
      </c>
      <c r="D605" s="339" t="s">
        <v>22</v>
      </c>
      <c r="E605" s="449" t="s">
        <v>854</v>
      </c>
      <c r="F605" s="340" t="s">
        <v>1676</v>
      </c>
      <c r="G605" s="369" t="s">
        <v>11</v>
      </c>
      <c r="H605" s="370" t="s">
        <v>61</v>
      </c>
      <c r="I605" s="26" t="s">
        <v>1687</v>
      </c>
      <c r="J605" s="238" t="s">
        <v>77</v>
      </c>
      <c r="K605" s="26" t="s">
        <v>171</v>
      </c>
      <c r="L605" s="251">
        <v>1502150007</v>
      </c>
      <c r="M605" s="27"/>
      <c r="N605" s="340" t="s">
        <v>1680</v>
      </c>
      <c r="O605" s="54"/>
      <c r="P605" s="54"/>
      <c r="Q605" s="48" t="s">
        <v>1001</v>
      </c>
    </row>
    <row r="606" spans="1:17" hidden="1" x14ac:dyDescent="0.25">
      <c r="A606" s="367"/>
      <c r="B606" s="368"/>
      <c r="C606" s="452"/>
      <c r="D606" s="339"/>
      <c r="E606" s="449"/>
      <c r="F606" s="340"/>
      <c r="G606" s="442"/>
      <c r="H606" s="370"/>
      <c r="I606" s="26" t="s">
        <v>1689</v>
      </c>
      <c r="J606" s="238" t="s">
        <v>77</v>
      </c>
      <c r="K606" s="26" t="s">
        <v>171</v>
      </c>
      <c r="L606" s="251">
        <v>1502154429</v>
      </c>
      <c r="M606" s="27"/>
      <c r="N606" s="340"/>
      <c r="O606" s="54"/>
      <c r="P606" s="54"/>
      <c r="Q606" s="48" t="s">
        <v>1001</v>
      </c>
    </row>
    <row r="607" spans="1:17" s="4" customFormat="1" ht="30" hidden="1" x14ac:dyDescent="0.25">
      <c r="A607" s="367"/>
      <c r="B607" s="368"/>
      <c r="C607" s="452"/>
      <c r="D607" s="30" t="s">
        <v>22</v>
      </c>
      <c r="E607" s="51" t="s">
        <v>854</v>
      </c>
      <c r="F607" s="185" t="s">
        <v>753</v>
      </c>
      <c r="G607" s="63" t="s">
        <v>11</v>
      </c>
      <c r="H607" s="195" t="s">
        <v>129</v>
      </c>
      <c r="I607" s="237" t="s">
        <v>1690</v>
      </c>
      <c r="J607" s="238" t="s">
        <v>77</v>
      </c>
      <c r="K607" s="237" t="s">
        <v>171</v>
      </c>
      <c r="L607" s="238">
        <v>1502154442</v>
      </c>
      <c r="M607" s="202"/>
      <c r="N607" s="321" t="s">
        <v>1680</v>
      </c>
      <c r="O607" s="49" t="s">
        <v>1696</v>
      </c>
      <c r="P607" s="48"/>
      <c r="Q607" s="48" t="s">
        <v>1001</v>
      </c>
    </row>
    <row r="608" spans="1:17" s="4" customFormat="1" ht="30" hidden="1" x14ac:dyDescent="0.25">
      <c r="A608" s="199" t="s">
        <v>1675</v>
      </c>
      <c r="B608" s="48" t="s">
        <v>1697</v>
      </c>
      <c r="C608" s="48" t="s">
        <v>1698</v>
      </c>
      <c r="D608" s="30" t="s">
        <v>22</v>
      </c>
      <c r="E608" s="51" t="s">
        <v>854</v>
      </c>
      <c r="F608" s="185"/>
      <c r="G608" s="62" t="s">
        <v>11</v>
      </c>
      <c r="H608" s="195" t="s">
        <v>61</v>
      </c>
      <c r="I608" s="237" t="s">
        <v>1699</v>
      </c>
      <c r="J608" s="238" t="s">
        <v>77</v>
      </c>
      <c r="K608" s="237" t="s">
        <v>171</v>
      </c>
      <c r="L608" s="238">
        <v>1502164404</v>
      </c>
      <c r="M608" s="202"/>
      <c r="N608" s="321" t="s">
        <v>1700</v>
      </c>
      <c r="O608" s="49" t="s">
        <v>1702</v>
      </c>
      <c r="P608" s="49" t="s">
        <v>1701</v>
      </c>
      <c r="Q608" s="48" t="s">
        <v>1001</v>
      </c>
    </row>
    <row r="609" spans="1:17" hidden="1" x14ac:dyDescent="0.25">
      <c r="A609" s="266" t="s">
        <v>1706</v>
      </c>
      <c r="B609" s="54" t="s">
        <v>1707</v>
      </c>
      <c r="C609" s="54" t="s">
        <v>1709</v>
      </c>
      <c r="D609" s="30" t="s">
        <v>22</v>
      </c>
      <c r="E609" s="51" t="s">
        <v>854</v>
      </c>
      <c r="F609" s="201"/>
      <c r="G609" s="62" t="s">
        <v>11</v>
      </c>
      <c r="H609" s="104" t="s">
        <v>61</v>
      </c>
      <c r="I609" s="26" t="s">
        <v>1713</v>
      </c>
      <c r="J609" s="238" t="s">
        <v>77</v>
      </c>
      <c r="K609" s="26" t="s">
        <v>169</v>
      </c>
      <c r="L609" s="251">
        <v>1501154147</v>
      </c>
      <c r="M609" s="27"/>
      <c r="N609" s="321" t="s">
        <v>1715</v>
      </c>
      <c r="O609" s="54" t="s">
        <v>1718</v>
      </c>
      <c r="P609" s="54" t="s">
        <v>1711</v>
      </c>
      <c r="Q609" s="48" t="s">
        <v>1001</v>
      </c>
    </row>
    <row r="610" spans="1:17" s="4" customFormat="1" ht="30" hidden="1" x14ac:dyDescent="0.25">
      <c r="A610" s="199" t="s">
        <v>1705</v>
      </c>
      <c r="B610" s="48" t="s">
        <v>1708</v>
      </c>
      <c r="C610" s="48" t="s">
        <v>1710</v>
      </c>
      <c r="D610" s="30" t="s">
        <v>22</v>
      </c>
      <c r="E610" s="51" t="s">
        <v>854</v>
      </c>
      <c r="F610" s="185"/>
      <c r="G610" s="62" t="s">
        <v>11</v>
      </c>
      <c r="H610" s="195" t="s">
        <v>61</v>
      </c>
      <c r="I610" s="237" t="s">
        <v>1714</v>
      </c>
      <c r="J610" s="238" t="s">
        <v>77</v>
      </c>
      <c r="K610" s="237" t="s">
        <v>171</v>
      </c>
      <c r="L610" s="238">
        <v>1502144078</v>
      </c>
      <c r="M610" s="202"/>
      <c r="N610" s="321" t="s">
        <v>1716</v>
      </c>
      <c r="O610" s="49" t="s">
        <v>1717</v>
      </c>
      <c r="P610" s="48" t="s">
        <v>1712</v>
      </c>
      <c r="Q610" s="48" t="s">
        <v>1001</v>
      </c>
    </row>
    <row r="611" spans="1:17" s="4" customFormat="1" ht="45" hidden="1" x14ac:dyDescent="0.25">
      <c r="A611" s="267" t="s">
        <v>1724</v>
      </c>
      <c r="B611" s="48" t="s">
        <v>1719</v>
      </c>
      <c r="C611" s="168" t="s">
        <v>1720</v>
      </c>
      <c r="D611" s="30" t="s">
        <v>22</v>
      </c>
      <c r="E611" s="51" t="s">
        <v>855</v>
      </c>
      <c r="F611" s="187" t="s">
        <v>1726</v>
      </c>
      <c r="G611" s="63" t="s">
        <v>11</v>
      </c>
      <c r="H611" s="195" t="s">
        <v>55</v>
      </c>
      <c r="I611" s="237" t="s">
        <v>1721</v>
      </c>
      <c r="J611" s="238" t="s">
        <v>115</v>
      </c>
      <c r="K611" s="237" t="s">
        <v>198</v>
      </c>
      <c r="L611" s="238">
        <v>6703140045</v>
      </c>
      <c r="M611" s="202" t="s">
        <v>1722</v>
      </c>
      <c r="N611" s="320" t="s">
        <v>1723</v>
      </c>
      <c r="O611" s="122" t="s">
        <v>2797</v>
      </c>
      <c r="P611" s="48"/>
      <c r="Q611" s="48" t="s">
        <v>1001</v>
      </c>
    </row>
    <row r="612" spans="1:17" hidden="1" x14ac:dyDescent="0.25">
      <c r="A612" s="340" t="s">
        <v>1725</v>
      </c>
      <c r="B612" s="368" t="s">
        <v>1516</v>
      </c>
      <c r="C612" s="452" t="s">
        <v>1517</v>
      </c>
      <c r="D612" s="30" t="s">
        <v>22</v>
      </c>
      <c r="E612" s="51" t="s">
        <v>855</v>
      </c>
      <c r="F612" s="185" t="s">
        <v>1727</v>
      </c>
      <c r="G612" s="63" t="s">
        <v>11</v>
      </c>
      <c r="H612" s="104" t="s">
        <v>51</v>
      </c>
      <c r="I612" s="26" t="s">
        <v>1731</v>
      </c>
      <c r="J612" s="238" t="s">
        <v>115</v>
      </c>
      <c r="K612" s="26" t="s">
        <v>1735</v>
      </c>
      <c r="L612" s="251">
        <v>6707164011</v>
      </c>
      <c r="M612" s="27"/>
      <c r="N612" s="340" t="s">
        <v>1514</v>
      </c>
      <c r="O612" s="54"/>
      <c r="P612" s="54"/>
      <c r="Q612" s="48" t="s">
        <v>1001</v>
      </c>
    </row>
    <row r="613" spans="1:17" hidden="1" x14ac:dyDescent="0.25">
      <c r="A613" s="340"/>
      <c r="B613" s="368"/>
      <c r="C613" s="452"/>
      <c r="D613" s="30" t="s">
        <v>22</v>
      </c>
      <c r="E613" s="51" t="s">
        <v>855</v>
      </c>
      <c r="F613" s="201" t="s">
        <v>1728</v>
      </c>
      <c r="G613" s="63" t="s">
        <v>11</v>
      </c>
      <c r="H613" s="104" t="s">
        <v>55</v>
      </c>
      <c r="I613" s="26" t="s">
        <v>1732</v>
      </c>
      <c r="J613" s="238" t="s">
        <v>115</v>
      </c>
      <c r="K613" s="26" t="s">
        <v>1736</v>
      </c>
      <c r="L613" s="251">
        <v>6707164008</v>
      </c>
      <c r="M613" s="27"/>
      <c r="N613" s="340"/>
      <c r="O613" s="54"/>
      <c r="P613" s="54"/>
      <c r="Q613" s="48" t="s">
        <v>1001</v>
      </c>
    </row>
    <row r="614" spans="1:17" hidden="1" x14ac:dyDescent="0.25">
      <c r="A614" s="340"/>
      <c r="B614" s="368"/>
      <c r="C614" s="452"/>
      <c r="D614" s="30" t="s">
        <v>22</v>
      </c>
      <c r="E614" s="51" t="s">
        <v>855</v>
      </c>
      <c r="F614" s="201" t="s">
        <v>1729</v>
      </c>
      <c r="G614" s="63" t="s">
        <v>11</v>
      </c>
      <c r="H614" s="104" t="s">
        <v>55</v>
      </c>
      <c r="I614" s="26" t="s">
        <v>1733</v>
      </c>
      <c r="J614" s="238" t="s">
        <v>115</v>
      </c>
      <c r="K614" s="26" t="s">
        <v>1735</v>
      </c>
      <c r="L614" s="251">
        <v>6707154038</v>
      </c>
      <c r="M614" s="27"/>
      <c r="N614" s="340"/>
      <c r="O614" s="54"/>
      <c r="P614" s="54"/>
      <c r="Q614" s="48" t="s">
        <v>1001</v>
      </c>
    </row>
    <row r="615" spans="1:17" hidden="1" x14ac:dyDescent="0.25">
      <c r="A615" s="340"/>
      <c r="B615" s="368"/>
      <c r="C615" s="452"/>
      <c r="D615" s="30" t="s">
        <v>22</v>
      </c>
      <c r="E615" s="51" t="s">
        <v>855</v>
      </c>
      <c r="F615" s="201" t="s">
        <v>1730</v>
      </c>
      <c r="G615" s="63" t="s">
        <v>11</v>
      </c>
      <c r="H615" s="104" t="s">
        <v>55</v>
      </c>
      <c r="I615" s="26" t="s">
        <v>1734</v>
      </c>
      <c r="J615" s="238" t="s">
        <v>115</v>
      </c>
      <c r="K615" s="26" t="s">
        <v>1736</v>
      </c>
      <c r="L615" s="251">
        <v>6707164016</v>
      </c>
      <c r="M615" s="27"/>
      <c r="N615" s="340"/>
      <c r="O615" s="54"/>
      <c r="P615" s="54"/>
      <c r="Q615" s="48" t="s">
        <v>1001</v>
      </c>
    </row>
    <row r="616" spans="1:17" hidden="1" x14ac:dyDescent="0.25">
      <c r="A616" s="340"/>
      <c r="B616" s="368"/>
      <c r="C616" s="452"/>
      <c r="D616" s="30" t="s">
        <v>22</v>
      </c>
      <c r="E616" s="51" t="s">
        <v>855</v>
      </c>
      <c r="F616" s="201" t="s">
        <v>1728</v>
      </c>
      <c r="G616" s="63" t="s">
        <v>11</v>
      </c>
      <c r="H616" s="104" t="s">
        <v>129</v>
      </c>
      <c r="I616" s="26" t="s">
        <v>1519</v>
      </c>
      <c r="J616" s="238" t="s">
        <v>115</v>
      </c>
      <c r="K616" s="26" t="s">
        <v>1735</v>
      </c>
      <c r="L616" s="251">
        <v>6707154048</v>
      </c>
      <c r="M616" s="27"/>
      <c r="N616" s="340"/>
      <c r="O616" s="54"/>
      <c r="P616" s="54"/>
      <c r="Q616" s="48" t="s">
        <v>1001</v>
      </c>
    </row>
    <row r="617" spans="1:17" hidden="1" x14ac:dyDescent="0.25">
      <c r="A617" s="340" t="s">
        <v>1523</v>
      </c>
      <c r="B617" s="451" t="s">
        <v>1524</v>
      </c>
      <c r="C617" s="451" t="s">
        <v>1525</v>
      </c>
      <c r="D617" s="339" t="s">
        <v>22</v>
      </c>
      <c r="E617" s="449" t="s">
        <v>855</v>
      </c>
      <c r="F617" s="340" t="s">
        <v>69</v>
      </c>
      <c r="G617" s="442" t="s">
        <v>11</v>
      </c>
      <c r="H617" s="370" t="s">
        <v>129</v>
      </c>
      <c r="I617" s="237" t="s">
        <v>1526</v>
      </c>
      <c r="J617" s="416" t="s">
        <v>56</v>
      </c>
      <c r="K617" s="460" t="s">
        <v>57</v>
      </c>
      <c r="L617" s="238">
        <v>1201164246</v>
      </c>
      <c r="M617" s="202" t="s">
        <v>1529</v>
      </c>
      <c r="N617" s="338" t="s">
        <v>1532</v>
      </c>
      <c r="O617" s="451" t="s">
        <v>1635</v>
      </c>
      <c r="P617" s="51"/>
      <c r="Q617" s="45" t="s">
        <v>1001</v>
      </c>
    </row>
    <row r="618" spans="1:17" hidden="1" x14ac:dyDescent="0.25">
      <c r="A618" s="340"/>
      <c r="B618" s="451"/>
      <c r="C618" s="451"/>
      <c r="D618" s="339"/>
      <c r="E618" s="449"/>
      <c r="F618" s="340"/>
      <c r="G618" s="442"/>
      <c r="H618" s="370"/>
      <c r="I618" s="237" t="s">
        <v>1527</v>
      </c>
      <c r="J618" s="416"/>
      <c r="K618" s="460"/>
      <c r="L618" s="238">
        <v>1201164075</v>
      </c>
      <c r="M618" s="202" t="s">
        <v>1530</v>
      </c>
      <c r="N618" s="338"/>
      <c r="O618" s="451"/>
      <c r="P618" s="51"/>
      <c r="Q618" s="45" t="s">
        <v>1001</v>
      </c>
    </row>
    <row r="619" spans="1:17" hidden="1" x14ac:dyDescent="0.25">
      <c r="A619" s="340"/>
      <c r="B619" s="451"/>
      <c r="C619" s="451"/>
      <c r="D619" s="339"/>
      <c r="E619" s="449"/>
      <c r="F619" s="340"/>
      <c r="G619" s="442"/>
      <c r="H619" s="370"/>
      <c r="I619" s="237" t="s">
        <v>1528</v>
      </c>
      <c r="J619" s="416"/>
      <c r="K619" s="460"/>
      <c r="L619" s="238">
        <v>1201164330</v>
      </c>
      <c r="M619" s="202" t="s">
        <v>1531</v>
      </c>
      <c r="N619" s="338"/>
      <c r="O619" s="451"/>
      <c r="P619" s="51"/>
      <c r="Q619" s="45" t="s">
        <v>1001</v>
      </c>
    </row>
    <row r="620" spans="1:17" ht="30" hidden="1" x14ac:dyDescent="0.25">
      <c r="A620" s="367" t="s">
        <v>1652</v>
      </c>
      <c r="B620" s="449" t="s">
        <v>1651</v>
      </c>
      <c r="C620" s="451" t="s">
        <v>1653</v>
      </c>
      <c r="D620" s="30" t="s">
        <v>22</v>
      </c>
      <c r="E620" s="51" t="s">
        <v>854</v>
      </c>
      <c r="F620" s="185" t="s">
        <v>1654</v>
      </c>
      <c r="G620" s="63" t="s">
        <v>11</v>
      </c>
      <c r="H620" s="195" t="s">
        <v>129</v>
      </c>
      <c r="I620" s="237" t="s">
        <v>1658</v>
      </c>
      <c r="J620" s="238" t="s">
        <v>77</v>
      </c>
      <c r="K620" s="202" t="s">
        <v>171</v>
      </c>
      <c r="L620" s="238">
        <v>1502164404</v>
      </c>
      <c r="M620" s="202" t="s">
        <v>1010</v>
      </c>
      <c r="N620" s="338" t="s">
        <v>1662</v>
      </c>
      <c r="O620" s="52" t="s">
        <v>1663</v>
      </c>
      <c r="P620" s="51"/>
      <c r="Q620" s="45" t="s">
        <v>1001</v>
      </c>
    </row>
    <row r="621" spans="1:17" ht="30" hidden="1" x14ac:dyDescent="0.25">
      <c r="A621" s="367"/>
      <c r="B621" s="449"/>
      <c r="C621" s="449"/>
      <c r="D621" s="30" t="s">
        <v>22</v>
      </c>
      <c r="E621" s="51" t="s">
        <v>854</v>
      </c>
      <c r="F621" s="185" t="s">
        <v>1654</v>
      </c>
      <c r="G621" s="62" t="s">
        <v>11</v>
      </c>
      <c r="H621" s="195" t="s">
        <v>61</v>
      </c>
      <c r="I621" s="237" t="s">
        <v>1659</v>
      </c>
      <c r="J621" s="238" t="s">
        <v>77</v>
      </c>
      <c r="K621" s="202" t="s">
        <v>171</v>
      </c>
      <c r="L621" s="238">
        <v>1502160191</v>
      </c>
      <c r="M621" s="202" t="s">
        <v>1691</v>
      </c>
      <c r="N621" s="338"/>
      <c r="O621" s="52" t="s">
        <v>1664</v>
      </c>
      <c r="P621" s="52" t="s">
        <v>1655</v>
      </c>
      <c r="Q621" s="45" t="s">
        <v>1001</v>
      </c>
    </row>
    <row r="622" spans="1:17" ht="30" hidden="1" x14ac:dyDescent="0.25">
      <c r="A622" s="367"/>
      <c r="B622" s="449"/>
      <c r="C622" s="451"/>
      <c r="D622" s="30" t="s">
        <v>22</v>
      </c>
      <c r="E622" s="51" t="s">
        <v>854</v>
      </c>
      <c r="F622" s="185" t="s">
        <v>1654</v>
      </c>
      <c r="G622" s="63" t="s">
        <v>11</v>
      </c>
      <c r="H622" s="195" t="s">
        <v>865</v>
      </c>
      <c r="I622" s="237" t="s">
        <v>1660</v>
      </c>
      <c r="J622" s="238" t="s">
        <v>77</v>
      </c>
      <c r="K622" s="202" t="s">
        <v>171</v>
      </c>
      <c r="L622" s="238">
        <v>1502154276</v>
      </c>
      <c r="M622" s="202"/>
      <c r="N622" s="338"/>
      <c r="O622" s="52" t="s">
        <v>1665</v>
      </c>
      <c r="P622" s="52" t="s">
        <v>1656</v>
      </c>
      <c r="Q622" s="45" t="s">
        <v>1001</v>
      </c>
    </row>
    <row r="623" spans="1:17" ht="30" hidden="1" x14ac:dyDescent="0.25">
      <c r="A623" s="367"/>
      <c r="B623" s="449"/>
      <c r="C623" s="451"/>
      <c r="D623" s="30" t="s">
        <v>22</v>
      </c>
      <c r="E623" s="51" t="s">
        <v>854</v>
      </c>
      <c r="F623" s="185" t="s">
        <v>1654</v>
      </c>
      <c r="G623" s="63" t="s">
        <v>11</v>
      </c>
      <c r="H623" s="195" t="s">
        <v>865</v>
      </c>
      <c r="I623" s="237" t="s">
        <v>1661</v>
      </c>
      <c r="J623" s="238" t="s">
        <v>77</v>
      </c>
      <c r="K623" s="202" t="s">
        <v>171</v>
      </c>
      <c r="L623" s="238">
        <v>1502150016</v>
      </c>
      <c r="M623" s="202" t="s">
        <v>1692</v>
      </c>
      <c r="N623" s="338"/>
      <c r="O623" s="52" t="s">
        <v>1666</v>
      </c>
      <c r="P623" s="52" t="s">
        <v>1657</v>
      </c>
      <c r="Q623" s="45" t="s">
        <v>1001</v>
      </c>
    </row>
    <row r="624" spans="1:17" hidden="1" x14ac:dyDescent="0.25">
      <c r="A624" s="340" t="s">
        <v>1740</v>
      </c>
      <c r="B624" s="449" t="s">
        <v>1751</v>
      </c>
      <c r="C624" s="449" t="s">
        <v>1752</v>
      </c>
      <c r="D624" s="339" t="s">
        <v>22</v>
      </c>
      <c r="E624" s="449" t="s">
        <v>854</v>
      </c>
      <c r="F624" s="340" t="s">
        <v>1753</v>
      </c>
      <c r="G624" s="369" t="s">
        <v>11</v>
      </c>
      <c r="H624" s="458" t="s">
        <v>769</v>
      </c>
      <c r="I624" s="237" t="s">
        <v>1755</v>
      </c>
      <c r="J624" s="238" t="s">
        <v>115</v>
      </c>
      <c r="K624" s="202" t="s">
        <v>198</v>
      </c>
      <c r="L624" s="238">
        <v>6703154127</v>
      </c>
      <c r="M624" s="202"/>
      <c r="N624" s="341" t="s">
        <v>1756</v>
      </c>
      <c r="O624" s="459" t="s">
        <v>1757</v>
      </c>
      <c r="P624" s="449" t="s">
        <v>1754</v>
      </c>
      <c r="Q624" s="45" t="s">
        <v>1001</v>
      </c>
    </row>
    <row r="625" spans="1:17" hidden="1" x14ac:dyDescent="0.25">
      <c r="A625" s="340"/>
      <c r="B625" s="449"/>
      <c r="C625" s="451"/>
      <c r="D625" s="339"/>
      <c r="E625" s="449"/>
      <c r="F625" s="340"/>
      <c r="G625" s="442"/>
      <c r="H625" s="458"/>
      <c r="I625" s="237" t="s">
        <v>1758</v>
      </c>
      <c r="J625" s="238" t="s">
        <v>115</v>
      </c>
      <c r="K625" s="202" t="s">
        <v>198</v>
      </c>
      <c r="L625" s="238">
        <v>6703154034</v>
      </c>
      <c r="M625" s="202"/>
      <c r="N625" s="341"/>
      <c r="O625" s="459"/>
      <c r="P625" s="449"/>
      <c r="Q625" s="45" t="s">
        <v>1001</v>
      </c>
    </row>
    <row r="626" spans="1:17" hidden="1" x14ac:dyDescent="0.25">
      <c r="A626" s="340"/>
      <c r="B626" s="449"/>
      <c r="C626" s="451"/>
      <c r="D626" s="339"/>
      <c r="E626" s="449"/>
      <c r="F626" s="340"/>
      <c r="G626" s="442"/>
      <c r="H626" s="458"/>
      <c r="I626" s="237" t="s">
        <v>1759</v>
      </c>
      <c r="J626" s="238" t="s">
        <v>115</v>
      </c>
      <c r="K626" s="202" t="s">
        <v>198</v>
      </c>
      <c r="L626" s="238">
        <v>6703161062</v>
      </c>
      <c r="M626" s="202"/>
      <c r="N626" s="341"/>
      <c r="O626" s="459"/>
      <c r="P626" s="449"/>
      <c r="Q626" s="45" t="s">
        <v>1001</v>
      </c>
    </row>
    <row r="627" spans="1:17" hidden="1" x14ac:dyDescent="0.25">
      <c r="A627" s="340"/>
      <c r="B627" s="449"/>
      <c r="C627" s="451"/>
      <c r="D627" s="339"/>
      <c r="E627" s="449"/>
      <c r="F627" s="340"/>
      <c r="G627" s="442"/>
      <c r="H627" s="458"/>
      <c r="I627" s="237" t="s">
        <v>1760</v>
      </c>
      <c r="J627" s="238" t="s">
        <v>115</v>
      </c>
      <c r="K627" s="202" t="s">
        <v>198</v>
      </c>
      <c r="L627" s="238">
        <v>6703164078</v>
      </c>
      <c r="M627" s="202"/>
      <c r="N627" s="341"/>
      <c r="O627" s="459"/>
      <c r="P627" s="449"/>
      <c r="Q627" s="45" t="s">
        <v>1001</v>
      </c>
    </row>
    <row r="628" spans="1:17" hidden="1" x14ac:dyDescent="0.25">
      <c r="A628" s="340"/>
      <c r="B628" s="449"/>
      <c r="C628" s="451"/>
      <c r="D628" s="339"/>
      <c r="E628" s="449"/>
      <c r="F628" s="340"/>
      <c r="G628" s="442"/>
      <c r="H628" s="458"/>
      <c r="I628" s="237" t="s">
        <v>1761</v>
      </c>
      <c r="J628" s="238" t="s">
        <v>115</v>
      </c>
      <c r="K628" s="202" t="s">
        <v>198</v>
      </c>
      <c r="L628" s="238">
        <v>6703154124</v>
      </c>
      <c r="M628" s="202"/>
      <c r="N628" s="341"/>
      <c r="O628" s="459"/>
      <c r="P628" s="449"/>
      <c r="Q628" s="45" t="s">
        <v>1001</v>
      </c>
    </row>
    <row r="629" spans="1:17" hidden="1" x14ac:dyDescent="0.25">
      <c r="A629" s="340"/>
      <c r="B629" s="449"/>
      <c r="C629" s="451"/>
      <c r="D629" s="339"/>
      <c r="E629" s="449"/>
      <c r="F629" s="340"/>
      <c r="G629" s="442"/>
      <c r="H629" s="458"/>
      <c r="I629" s="237" t="s">
        <v>1762</v>
      </c>
      <c r="J629" s="238" t="s">
        <v>115</v>
      </c>
      <c r="K629" s="202" t="s">
        <v>198</v>
      </c>
      <c r="L629" s="238">
        <v>6703151019</v>
      </c>
      <c r="M629" s="202"/>
      <c r="N629" s="341"/>
      <c r="O629" s="459"/>
      <c r="P629" s="449"/>
      <c r="Q629" s="45" t="s">
        <v>1001</v>
      </c>
    </row>
    <row r="630" spans="1:17" hidden="1" x14ac:dyDescent="0.25">
      <c r="A630" s="340"/>
      <c r="B630" s="449"/>
      <c r="C630" s="451"/>
      <c r="D630" s="339"/>
      <c r="E630" s="449"/>
      <c r="F630" s="340"/>
      <c r="G630" s="442"/>
      <c r="H630" s="458"/>
      <c r="I630" s="237" t="s">
        <v>1763</v>
      </c>
      <c r="J630" s="238" t="s">
        <v>115</v>
      </c>
      <c r="K630" s="202" t="s">
        <v>198</v>
      </c>
      <c r="L630" s="238">
        <v>6703154105</v>
      </c>
      <c r="M630" s="202"/>
      <c r="N630" s="341"/>
      <c r="O630" s="459"/>
      <c r="P630" s="449"/>
      <c r="Q630" s="45" t="s">
        <v>1001</v>
      </c>
    </row>
    <row r="631" spans="1:17" hidden="1" x14ac:dyDescent="0.25">
      <c r="A631" s="338" t="s">
        <v>1587</v>
      </c>
      <c r="B631" s="451" t="s">
        <v>1764</v>
      </c>
      <c r="C631" s="451" t="s">
        <v>1765</v>
      </c>
      <c r="D631" s="347" t="s">
        <v>22</v>
      </c>
      <c r="E631" s="451" t="s">
        <v>855</v>
      </c>
      <c r="F631" s="338" t="s">
        <v>1766</v>
      </c>
      <c r="G631" s="461" t="s">
        <v>12</v>
      </c>
      <c r="H631" s="458" t="s">
        <v>2219</v>
      </c>
      <c r="I631" s="237" t="s">
        <v>1767</v>
      </c>
      <c r="J631" s="238" t="s">
        <v>115</v>
      </c>
      <c r="K631" s="202" t="s">
        <v>116</v>
      </c>
      <c r="L631" s="238">
        <v>6705144005</v>
      </c>
      <c r="M631" s="202"/>
      <c r="N631" s="341" t="s">
        <v>1768</v>
      </c>
      <c r="O631" s="459" t="s">
        <v>1769</v>
      </c>
      <c r="P631" s="449" t="s">
        <v>1770</v>
      </c>
      <c r="Q631" s="45" t="s">
        <v>1001</v>
      </c>
    </row>
    <row r="632" spans="1:17" hidden="1" x14ac:dyDescent="0.25">
      <c r="A632" s="338"/>
      <c r="B632" s="451"/>
      <c r="C632" s="451"/>
      <c r="D632" s="347"/>
      <c r="E632" s="451"/>
      <c r="F632" s="338"/>
      <c r="G632" s="461"/>
      <c r="H632" s="458"/>
      <c r="I632" s="237" t="s">
        <v>1771</v>
      </c>
      <c r="J632" s="238" t="s">
        <v>115</v>
      </c>
      <c r="K632" s="202" t="s">
        <v>116</v>
      </c>
      <c r="L632" s="238">
        <v>6705154204</v>
      </c>
      <c r="M632" s="202"/>
      <c r="N632" s="341"/>
      <c r="O632" s="459"/>
      <c r="P632" s="449"/>
      <c r="Q632" s="45" t="s">
        <v>1001</v>
      </c>
    </row>
    <row r="633" spans="1:17" hidden="1" x14ac:dyDescent="0.25">
      <c r="A633" s="338"/>
      <c r="B633" s="451"/>
      <c r="C633" s="451"/>
      <c r="D633" s="347"/>
      <c r="E633" s="451"/>
      <c r="F633" s="338"/>
      <c r="G633" s="461"/>
      <c r="H633" s="458"/>
      <c r="I633" s="237" t="s">
        <v>112</v>
      </c>
      <c r="J633" s="238" t="s">
        <v>115</v>
      </c>
      <c r="K633" s="202" t="s">
        <v>116</v>
      </c>
      <c r="L633" s="238">
        <v>6705150203</v>
      </c>
      <c r="M633" s="202"/>
      <c r="N633" s="341"/>
      <c r="O633" s="459"/>
      <c r="P633" s="449"/>
      <c r="Q633" s="45" t="s">
        <v>1001</v>
      </c>
    </row>
    <row r="634" spans="1:17" hidden="1" x14ac:dyDescent="0.25">
      <c r="A634" s="338"/>
      <c r="B634" s="451"/>
      <c r="C634" s="451"/>
      <c r="D634" s="347"/>
      <c r="E634" s="451"/>
      <c r="F634" s="338"/>
      <c r="G634" s="461"/>
      <c r="H634" s="458"/>
      <c r="I634" s="237" t="s">
        <v>1772</v>
      </c>
      <c r="J634" s="238" t="s">
        <v>115</v>
      </c>
      <c r="K634" s="202" t="s">
        <v>117</v>
      </c>
      <c r="L634" s="238">
        <v>6702164008</v>
      </c>
      <c r="M634" s="202"/>
      <c r="N634" s="341"/>
      <c r="O634" s="459"/>
      <c r="P634" s="449"/>
      <c r="Q634" s="45" t="s">
        <v>1001</v>
      </c>
    </row>
    <row r="635" spans="1:17" hidden="1" x14ac:dyDescent="0.25">
      <c r="A635" s="338"/>
      <c r="B635" s="451"/>
      <c r="C635" s="451"/>
      <c r="D635" s="347"/>
      <c r="E635" s="451"/>
      <c r="F635" s="338"/>
      <c r="G635" s="461"/>
      <c r="H635" s="458"/>
      <c r="I635" s="237" t="s">
        <v>107</v>
      </c>
      <c r="J635" s="238" t="s">
        <v>115</v>
      </c>
      <c r="K635" s="202" t="s">
        <v>117</v>
      </c>
      <c r="L635" s="238">
        <v>6702154065</v>
      </c>
      <c r="M635" s="202"/>
      <c r="N635" s="341"/>
      <c r="O635" s="459"/>
      <c r="P635" s="449"/>
      <c r="Q635" s="45" t="s">
        <v>1001</v>
      </c>
    </row>
    <row r="636" spans="1:17" hidden="1" x14ac:dyDescent="0.25">
      <c r="A636" s="338" t="s">
        <v>1587</v>
      </c>
      <c r="B636" s="451" t="s">
        <v>1764</v>
      </c>
      <c r="C636" s="451" t="s">
        <v>1765</v>
      </c>
      <c r="D636" s="347" t="s">
        <v>22</v>
      </c>
      <c r="E636" s="449" t="s">
        <v>855</v>
      </c>
      <c r="F636" s="338" t="s">
        <v>1773</v>
      </c>
      <c r="G636" s="461" t="s">
        <v>12</v>
      </c>
      <c r="H636" s="458" t="s">
        <v>2219</v>
      </c>
      <c r="I636" s="237" t="s">
        <v>1774</v>
      </c>
      <c r="J636" s="238" t="s">
        <v>115</v>
      </c>
      <c r="K636" s="202" t="s">
        <v>118</v>
      </c>
      <c r="L636" s="238">
        <v>6706151122</v>
      </c>
      <c r="M636" s="202"/>
      <c r="N636" s="341" t="s">
        <v>1768</v>
      </c>
      <c r="O636" s="459" t="s">
        <v>1769</v>
      </c>
      <c r="P636" s="449" t="s">
        <v>1775</v>
      </c>
      <c r="Q636" s="45" t="s">
        <v>1001</v>
      </c>
    </row>
    <row r="637" spans="1:17" hidden="1" x14ac:dyDescent="0.25">
      <c r="A637" s="338"/>
      <c r="B637" s="451"/>
      <c r="C637" s="451"/>
      <c r="D637" s="347"/>
      <c r="E637" s="449"/>
      <c r="F637" s="338"/>
      <c r="G637" s="461"/>
      <c r="H637" s="458"/>
      <c r="I637" s="237" t="s">
        <v>1776</v>
      </c>
      <c r="J637" s="238" t="s">
        <v>115</v>
      </c>
      <c r="K637" s="202" t="s">
        <v>117</v>
      </c>
      <c r="L637" s="238">
        <v>6702160019</v>
      </c>
      <c r="M637" s="202"/>
      <c r="N637" s="341"/>
      <c r="O637" s="459"/>
      <c r="P637" s="449"/>
      <c r="Q637" s="45" t="s">
        <v>1001</v>
      </c>
    </row>
    <row r="638" spans="1:17" hidden="1" x14ac:dyDescent="0.25">
      <c r="A638" s="338"/>
      <c r="B638" s="451"/>
      <c r="C638" s="451"/>
      <c r="D638" s="347"/>
      <c r="E638" s="449"/>
      <c r="F638" s="338"/>
      <c r="G638" s="461"/>
      <c r="H638" s="458"/>
      <c r="I638" s="237" t="s">
        <v>1777</v>
      </c>
      <c r="J638" s="238" t="s">
        <v>115</v>
      </c>
      <c r="K638" s="202" t="s">
        <v>117</v>
      </c>
      <c r="L638" s="238">
        <v>6702160037</v>
      </c>
      <c r="M638" s="202"/>
      <c r="N638" s="341"/>
      <c r="O638" s="459"/>
      <c r="P638" s="449"/>
      <c r="Q638" s="45" t="s">
        <v>1001</v>
      </c>
    </row>
    <row r="639" spans="1:17" hidden="1" x14ac:dyDescent="0.25">
      <c r="A639" s="338"/>
      <c r="B639" s="451"/>
      <c r="C639" s="451"/>
      <c r="D639" s="347"/>
      <c r="E639" s="449"/>
      <c r="F639" s="338"/>
      <c r="G639" s="461"/>
      <c r="H639" s="458"/>
      <c r="I639" s="237" t="s">
        <v>1778</v>
      </c>
      <c r="J639" s="238" t="s">
        <v>115</v>
      </c>
      <c r="K639" s="202" t="s">
        <v>117</v>
      </c>
      <c r="L639" s="238">
        <v>6702160015</v>
      </c>
      <c r="M639" s="202"/>
      <c r="N639" s="341"/>
      <c r="O639" s="459"/>
      <c r="P639" s="449"/>
      <c r="Q639" s="45" t="s">
        <v>1001</v>
      </c>
    </row>
    <row r="640" spans="1:17" hidden="1" x14ac:dyDescent="0.25">
      <c r="A640" s="338"/>
      <c r="B640" s="451"/>
      <c r="C640" s="451"/>
      <c r="D640" s="347"/>
      <c r="E640" s="449"/>
      <c r="F640" s="338"/>
      <c r="G640" s="461"/>
      <c r="H640" s="458"/>
      <c r="I640" s="237" t="s">
        <v>1779</v>
      </c>
      <c r="J640" s="238" t="s">
        <v>89</v>
      </c>
      <c r="K640" s="202" t="s">
        <v>196</v>
      </c>
      <c r="L640" s="238">
        <v>1103168212</v>
      </c>
      <c r="M640" s="202"/>
      <c r="N640" s="341"/>
      <c r="O640" s="459"/>
      <c r="P640" s="449"/>
      <c r="Q640" s="45" t="s">
        <v>1001</v>
      </c>
    </row>
    <row r="641" spans="1:17" hidden="1" x14ac:dyDescent="0.25">
      <c r="A641" s="338"/>
      <c r="B641" s="451"/>
      <c r="C641" s="451"/>
      <c r="D641" s="347"/>
      <c r="E641" s="449"/>
      <c r="F641" s="338"/>
      <c r="G641" s="461"/>
      <c r="H641" s="458"/>
      <c r="I641" s="237" t="s">
        <v>1780</v>
      </c>
      <c r="J641" s="238" t="s">
        <v>89</v>
      </c>
      <c r="K641" s="202" t="s">
        <v>196</v>
      </c>
      <c r="L641" s="238">
        <v>1103168244</v>
      </c>
      <c r="M641" s="202"/>
      <c r="N641" s="341"/>
      <c r="O641" s="459"/>
      <c r="P641" s="449"/>
      <c r="Q641" s="45" t="s">
        <v>1001</v>
      </c>
    </row>
    <row r="642" spans="1:17" ht="30" hidden="1" x14ac:dyDescent="0.25">
      <c r="A642" s="185" t="s">
        <v>1587</v>
      </c>
      <c r="B642" s="51" t="s">
        <v>1533</v>
      </c>
      <c r="C642" s="176" t="s">
        <v>1534</v>
      </c>
      <c r="D642" s="30" t="s">
        <v>22</v>
      </c>
      <c r="E642" s="51" t="s">
        <v>855</v>
      </c>
      <c r="F642" s="185" t="s">
        <v>1535</v>
      </c>
      <c r="G642" s="63" t="s">
        <v>12</v>
      </c>
      <c r="H642" s="195" t="s">
        <v>865</v>
      </c>
      <c r="I642" s="237" t="s">
        <v>1536</v>
      </c>
      <c r="J642" s="238" t="s">
        <v>89</v>
      </c>
      <c r="K642" s="202" t="s">
        <v>141</v>
      </c>
      <c r="L642" s="238">
        <v>1102140188</v>
      </c>
      <c r="M642" s="202" t="s">
        <v>1540</v>
      </c>
      <c r="N642" s="323" t="s">
        <v>1543</v>
      </c>
      <c r="O642" s="61" t="s">
        <v>1599</v>
      </c>
      <c r="P642" s="55" t="s">
        <v>1781</v>
      </c>
      <c r="Q642" s="48" t="s">
        <v>1001</v>
      </c>
    </row>
    <row r="643" spans="1:17" hidden="1" x14ac:dyDescent="0.25">
      <c r="A643" s="464" t="s">
        <v>1741</v>
      </c>
      <c r="B643" s="456" t="s">
        <v>1782</v>
      </c>
      <c r="C643" s="451" t="s">
        <v>1783</v>
      </c>
      <c r="D643" s="339" t="s">
        <v>22</v>
      </c>
      <c r="E643" s="449" t="s">
        <v>855</v>
      </c>
      <c r="F643" s="340" t="s">
        <v>1784</v>
      </c>
      <c r="G643" s="442" t="s">
        <v>11</v>
      </c>
      <c r="H643" s="370" t="s">
        <v>51</v>
      </c>
      <c r="I643" s="289" t="s">
        <v>1785</v>
      </c>
      <c r="J643" s="238" t="s">
        <v>89</v>
      </c>
      <c r="K643" s="202" t="s">
        <v>141</v>
      </c>
      <c r="L643" s="238">
        <v>1104140021</v>
      </c>
      <c r="M643" s="202" t="s">
        <v>1786</v>
      </c>
      <c r="N643" s="340" t="s">
        <v>1787</v>
      </c>
      <c r="O643" s="457" t="s">
        <v>1788</v>
      </c>
      <c r="P643" s="449" t="s">
        <v>1001</v>
      </c>
      <c r="Q643" s="45" t="s">
        <v>1001</v>
      </c>
    </row>
    <row r="644" spans="1:17" hidden="1" x14ac:dyDescent="0.25">
      <c r="A644" s="464"/>
      <c r="B644" s="456"/>
      <c r="C644" s="451"/>
      <c r="D644" s="339"/>
      <c r="E644" s="449"/>
      <c r="F644" s="340"/>
      <c r="G644" s="442"/>
      <c r="H644" s="370"/>
      <c r="I644" s="289" t="s">
        <v>1789</v>
      </c>
      <c r="J644" s="238" t="s">
        <v>89</v>
      </c>
      <c r="K644" s="202" t="s">
        <v>141</v>
      </c>
      <c r="L644" s="238">
        <v>1102144144</v>
      </c>
      <c r="M644" s="202" t="s">
        <v>1790</v>
      </c>
      <c r="N644" s="340"/>
      <c r="O644" s="457"/>
      <c r="P644" s="449"/>
      <c r="Q644" s="45" t="s">
        <v>1001</v>
      </c>
    </row>
    <row r="645" spans="1:17" hidden="1" x14ac:dyDescent="0.25">
      <c r="A645" s="204">
        <v>42833</v>
      </c>
      <c r="B645" s="53" t="s">
        <v>1791</v>
      </c>
      <c r="C645" s="178" t="s">
        <v>1792</v>
      </c>
      <c r="D645" s="30" t="s">
        <v>22</v>
      </c>
      <c r="E645" s="51" t="s">
        <v>854</v>
      </c>
      <c r="F645" s="187" t="s">
        <v>1793</v>
      </c>
      <c r="G645" s="63" t="s">
        <v>11</v>
      </c>
      <c r="H645" s="195" t="s">
        <v>51</v>
      </c>
      <c r="I645" s="237" t="s">
        <v>1794</v>
      </c>
      <c r="J645" s="238" t="s">
        <v>165</v>
      </c>
      <c r="K645" s="202" t="s">
        <v>1795</v>
      </c>
      <c r="L645" s="238"/>
      <c r="M645" s="202"/>
      <c r="N645" s="321"/>
      <c r="O645" s="51"/>
      <c r="P645" s="51"/>
      <c r="Q645" s="45" t="s">
        <v>1001</v>
      </c>
    </row>
    <row r="646" spans="1:17" ht="30" hidden="1" x14ac:dyDescent="0.25">
      <c r="A646" s="462" t="s">
        <v>1742</v>
      </c>
      <c r="B646" s="463" t="s">
        <v>1796</v>
      </c>
      <c r="C646" s="450" t="s">
        <v>824</v>
      </c>
      <c r="D646" s="382" t="s">
        <v>22</v>
      </c>
      <c r="E646" s="51" t="s">
        <v>854</v>
      </c>
      <c r="F646" s="338" t="s">
        <v>1797</v>
      </c>
      <c r="G646" s="369" t="s">
        <v>11</v>
      </c>
      <c r="H646" s="370" t="s">
        <v>769</v>
      </c>
      <c r="I646" s="237" t="s">
        <v>1798</v>
      </c>
      <c r="J646" s="238" t="s">
        <v>165</v>
      </c>
      <c r="K646" s="202" t="s">
        <v>197</v>
      </c>
      <c r="L646" s="238"/>
      <c r="M646" s="202"/>
      <c r="N646" s="321"/>
      <c r="O646" s="52" t="s">
        <v>1799</v>
      </c>
      <c r="P646" s="449" t="s">
        <v>1800</v>
      </c>
      <c r="Q646" s="45" t="s">
        <v>1001</v>
      </c>
    </row>
    <row r="647" spans="1:17" ht="30" hidden="1" x14ac:dyDescent="0.25">
      <c r="A647" s="462"/>
      <c r="B647" s="463"/>
      <c r="C647" s="450"/>
      <c r="D647" s="384"/>
      <c r="E647" s="51" t="s">
        <v>854</v>
      </c>
      <c r="F647" s="338"/>
      <c r="G647" s="442"/>
      <c r="H647" s="370"/>
      <c r="I647" s="237" t="s">
        <v>1801</v>
      </c>
      <c r="J647" s="238" t="s">
        <v>165</v>
      </c>
      <c r="K647" s="202" t="s">
        <v>197</v>
      </c>
      <c r="L647" s="238"/>
      <c r="M647" s="202"/>
      <c r="N647" s="321"/>
      <c r="O647" s="52" t="s">
        <v>1802</v>
      </c>
      <c r="P647" s="449"/>
      <c r="Q647" s="45" t="s">
        <v>1001</v>
      </c>
    </row>
    <row r="648" spans="1:17" hidden="1" x14ac:dyDescent="0.25">
      <c r="A648" s="462" t="s">
        <v>1742</v>
      </c>
      <c r="B648" s="463"/>
      <c r="C648" s="450"/>
      <c r="D648" s="382" t="s">
        <v>22</v>
      </c>
      <c r="E648" s="51" t="s">
        <v>854</v>
      </c>
      <c r="F648" s="338"/>
      <c r="G648" s="442" t="s">
        <v>11</v>
      </c>
      <c r="H648" s="370" t="s">
        <v>51</v>
      </c>
      <c r="I648" s="237" t="s">
        <v>1803</v>
      </c>
      <c r="J648" s="238" t="s">
        <v>165</v>
      </c>
      <c r="K648" s="202" t="s">
        <v>197</v>
      </c>
      <c r="L648" s="238"/>
      <c r="M648" s="202"/>
      <c r="N648" s="321"/>
      <c r="O648" s="451" t="s">
        <v>1804</v>
      </c>
      <c r="P648" s="51"/>
      <c r="Q648" s="45" t="s">
        <v>1001</v>
      </c>
    </row>
    <row r="649" spans="1:17" hidden="1" x14ac:dyDescent="0.25">
      <c r="A649" s="462"/>
      <c r="B649" s="463"/>
      <c r="C649" s="450"/>
      <c r="D649" s="383"/>
      <c r="E649" s="51" t="s">
        <v>855</v>
      </c>
      <c r="F649" s="338"/>
      <c r="G649" s="442"/>
      <c r="H649" s="370"/>
      <c r="I649" s="237" t="s">
        <v>1805</v>
      </c>
      <c r="J649" s="238" t="s">
        <v>165</v>
      </c>
      <c r="K649" s="202" t="s">
        <v>197</v>
      </c>
      <c r="L649" s="238"/>
      <c r="M649" s="202"/>
      <c r="N649" s="321"/>
      <c r="O649" s="451"/>
      <c r="P649" s="51"/>
      <c r="Q649" s="45" t="s">
        <v>1001</v>
      </c>
    </row>
    <row r="650" spans="1:17" hidden="1" x14ac:dyDescent="0.25">
      <c r="A650" s="462"/>
      <c r="B650" s="463"/>
      <c r="C650" s="450"/>
      <c r="D650" s="384"/>
      <c r="E650" s="51" t="s">
        <v>854</v>
      </c>
      <c r="F650" s="338"/>
      <c r="G650" s="442"/>
      <c r="H650" s="370"/>
      <c r="I650" s="237" t="s">
        <v>1806</v>
      </c>
      <c r="J650" s="238" t="s">
        <v>165</v>
      </c>
      <c r="K650" s="202" t="s">
        <v>197</v>
      </c>
      <c r="L650" s="238"/>
      <c r="M650" s="202"/>
      <c r="N650" s="321"/>
      <c r="O650" s="451"/>
      <c r="P650" s="51"/>
      <c r="Q650" s="45" t="s">
        <v>1001</v>
      </c>
    </row>
    <row r="651" spans="1:17" ht="30" hidden="1" x14ac:dyDescent="0.25">
      <c r="A651" s="204">
        <v>42846</v>
      </c>
      <c r="B651" s="51" t="s">
        <v>1807</v>
      </c>
      <c r="C651" s="176" t="s">
        <v>1808</v>
      </c>
      <c r="D651" s="30" t="s">
        <v>22</v>
      </c>
      <c r="E651" s="51" t="s">
        <v>854</v>
      </c>
      <c r="F651" s="185" t="s">
        <v>1793</v>
      </c>
      <c r="G651" s="63" t="s">
        <v>11</v>
      </c>
      <c r="H651" s="195" t="s">
        <v>129</v>
      </c>
      <c r="I651" s="237" t="s">
        <v>1794</v>
      </c>
      <c r="J651" s="238" t="s">
        <v>165</v>
      </c>
      <c r="K651" s="202" t="s">
        <v>1795</v>
      </c>
      <c r="L651" s="238"/>
      <c r="M651" s="202"/>
      <c r="N651" s="321"/>
      <c r="O651" s="52" t="s">
        <v>1809</v>
      </c>
      <c r="P651" s="51"/>
      <c r="Q651" s="48" t="s">
        <v>1001</v>
      </c>
    </row>
    <row r="652" spans="1:17" ht="30" hidden="1" x14ac:dyDescent="0.25">
      <c r="A652" s="185" t="s">
        <v>1743</v>
      </c>
      <c r="B652" s="51" t="s">
        <v>1810</v>
      </c>
      <c r="C652" s="176" t="s">
        <v>1811</v>
      </c>
      <c r="D652" s="30" t="s">
        <v>22</v>
      </c>
      <c r="E652" s="51" t="s">
        <v>854</v>
      </c>
      <c r="F652" s="185" t="s">
        <v>1812</v>
      </c>
      <c r="G652" s="63" t="s">
        <v>11</v>
      </c>
      <c r="H652" s="195" t="s">
        <v>129</v>
      </c>
      <c r="I652" s="237" t="s">
        <v>1813</v>
      </c>
      <c r="J652" s="238" t="s">
        <v>165</v>
      </c>
      <c r="K652" s="202" t="s">
        <v>954</v>
      </c>
      <c r="L652" s="238"/>
      <c r="M652" s="202"/>
      <c r="N652" s="321"/>
      <c r="O652" s="52" t="s">
        <v>1814</v>
      </c>
      <c r="P652" s="51"/>
      <c r="Q652" s="48" t="s">
        <v>1001</v>
      </c>
    </row>
    <row r="653" spans="1:17" ht="30" hidden="1" x14ac:dyDescent="0.25">
      <c r="A653" s="185" t="s">
        <v>1744</v>
      </c>
      <c r="B653" s="51" t="s">
        <v>1815</v>
      </c>
      <c r="C653" s="176"/>
      <c r="D653" s="30" t="s">
        <v>22</v>
      </c>
      <c r="E653" s="51" t="s">
        <v>854</v>
      </c>
      <c r="F653" s="185" t="s">
        <v>1793</v>
      </c>
      <c r="G653" s="63" t="s">
        <v>12</v>
      </c>
      <c r="H653" s="195" t="s">
        <v>55</v>
      </c>
      <c r="I653" s="237" t="s">
        <v>1816</v>
      </c>
      <c r="J653" s="238" t="s">
        <v>165</v>
      </c>
      <c r="K653" s="202" t="s">
        <v>1795</v>
      </c>
      <c r="L653" s="238"/>
      <c r="M653" s="202"/>
      <c r="N653" s="321"/>
      <c r="O653" s="52" t="s">
        <v>1817</v>
      </c>
      <c r="P653" s="51"/>
      <c r="Q653" s="48" t="s">
        <v>1001</v>
      </c>
    </row>
    <row r="654" spans="1:17" ht="30" hidden="1" x14ac:dyDescent="0.25">
      <c r="A654" s="185" t="s">
        <v>1724</v>
      </c>
      <c r="B654" s="51" t="s">
        <v>1818</v>
      </c>
      <c r="C654" s="176" t="s">
        <v>1819</v>
      </c>
      <c r="D654" s="30" t="s">
        <v>22</v>
      </c>
      <c r="E654" s="51" t="s">
        <v>854</v>
      </c>
      <c r="F654" s="185" t="s">
        <v>1820</v>
      </c>
      <c r="G654" s="63" t="s">
        <v>11</v>
      </c>
      <c r="H654" s="195" t="s">
        <v>129</v>
      </c>
      <c r="I654" s="237" t="s">
        <v>1821</v>
      </c>
      <c r="J654" s="238" t="s">
        <v>165</v>
      </c>
      <c r="K654" s="202" t="s">
        <v>255</v>
      </c>
      <c r="L654" s="238"/>
      <c r="M654" s="202"/>
      <c r="N654" s="321"/>
      <c r="O654" s="52" t="s">
        <v>1822</v>
      </c>
      <c r="P654" s="51"/>
      <c r="Q654" s="48" t="s">
        <v>1001</v>
      </c>
    </row>
    <row r="655" spans="1:17" ht="30" hidden="1" x14ac:dyDescent="0.25">
      <c r="A655" s="185" t="s">
        <v>1745</v>
      </c>
      <c r="B655" s="51" t="s">
        <v>1823</v>
      </c>
      <c r="C655" s="176" t="s">
        <v>1824</v>
      </c>
      <c r="D655" s="30" t="s">
        <v>22</v>
      </c>
      <c r="E655" s="51" t="s">
        <v>855</v>
      </c>
      <c r="F655" s="185" t="s">
        <v>1820</v>
      </c>
      <c r="G655" s="63" t="s">
        <v>11</v>
      </c>
      <c r="H655" s="195" t="s">
        <v>129</v>
      </c>
      <c r="I655" s="237" t="s">
        <v>1821</v>
      </c>
      <c r="J655" s="238" t="s">
        <v>165</v>
      </c>
      <c r="K655" s="202" t="s">
        <v>255</v>
      </c>
      <c r="L655" s="238"/>
      <c r="M655" s="202"/>
      <c r="N655" s="321"/>
      <c r="O655" s="52" t="s">
        <v>1825</v>
      </c>
      <c r="P655" s="51"/>
      <c r="Q655" s="48" t="s">
        <v>1001</v>
      </c>
    </row>
    <row r="656" spans="1:17" ht="30" hidden="1" x14ac:dyDescent="0.25">
      <c r="A656" s="185" t="s">
        <v>1746</v>
      </c>
      <c r="B656" s="51" t="s">
        <v>1826</v>
      </c>
      <c r="C656" s="176" t="s">
        <v>1819</v>
      </c>
      <c r="D656" s="30" t="s">
        <v>22</v>
      </c>
      <c r="E656" s="51" t="s">
        <v>855</v>
      </c>
      <c r="F656" s="185" t="s">
        <v>1827</v>
      </c>
      <c r="G656" s="63" t="s">
        <v>11</v>
      </c>
      <c r="H656" s="195" t="s">
        <v>51</v>
      </c>
      <c r="I656" s="237" t="s">
        <v>828</v>
      </c>
      <c r="J656" s="238" t="s">
        <v>165</v>
      </c>
      <c r="K656" s="202" t="s">
        <v>1795</v>
      </c>
      <c r="L656" s="238"/>
      <c r="M656" s="202"/>
      <c r="N656" s="321"/>
      <c r="O656" s="52" t="s">
        <v>1828</v>
      </c>
      <c r="P656" s="51"/>
      <c r="Q656" s="48" t="s">
        <v>1001</v>
      </c>
    </row>
    <row r="657" spans="1:17" hidden="1" x14ac:dyDescent="0.25">
      <c r="A657" s="340" t="s">
        <v>1463</v>
      </c>
      <c r="B657" s="449" t="s">
        <v>1829</v>
      </c>
      <c r="C657" s="451" t="s">
        <v>1830</v>
      </c>
      <c r="D657" s="339" t="s">
        <v>22</v>
      </c>
      <c r="E657" s="449" t="s">
        <v>855</v>
      </c>
      <c r="F657" s="340" t="s">
        <v>1831</v>
      </c>
      <c r="G657" s="442" t="s">
        <v>11</v>
      </c>
      <c r="H657" s="370" t="s">
        <v>51</v>
      </c>
      <c r="I657" s="237" t="s">
        <v>847</v>
      </c>
      <c r="J657" s="238" t="s">
        <v>165</v>
      </c>
      <c r="K657" s="202" t="s">
        <v>1795</v>
      </c>
      <c r="L657" s="416"/>
      <c r="M657" s="460"/>
      <c r="N657" s="340"/>
      <c r="O657" s="451" t="s">
        <v>1832</v>
      </c>
      <c r="P657" s="449"/>
      <c r="Q657" s="45" t="s">
        <v>1001</v>
      </c>
    </row>
    <row r="658" spans="1:17" hidden="1" x14ac:dyDescent="0.25">
      <c r="A658" s="340"/>
      <c r="B658" s="449"/>
      <c r="C658" s="451"/>
      <c r="D658" s="339"/>
      <c r="E658" s="449"/>
      <c r="F658" s="340"/>
      <c r="G658" s="442"/>
      <c r="H658" s="370"/>
      <c r="I658" s="237" t="s">
        <v>843</v>
      </c>
      <c r="J658" s="238" t="s">
        <v>165</v>
      </c>
      <c r="K658" s="202" t="s">
        <v>1795</v>
      </c>
      <c r="L658" s="416"/>
      <c r="M658" s="460"/>
      <c r="N658" s="340"/>
      <c r="O658" s="451"/>
      <c r="P658" s="449"/>
      <c r="Q658" s="45" t="s">
        <v>1001</v>
      </c>
    </row>
    <row r="659" spans="1:17" hidden="1" x14ac:dyDescent="0.25">
      <c r="A659" s="340"/>
      <c r="B659" s="449"/>
      <c r="C659" s="451"/>
      <c r="D659" s="339"/>
      <c r="E659" s="449"/>
      <c r="F659" s="340"/>
      <c r="G659" s="442"/>
      <c r="H659" s="370"/>
      <c r="I659" s="237" t="s">
        <v>845</v>
      </c>
      <c r="J659" s="238" t="s">
        <v>165</v>
      </c>
      <c r="K659" s="202" t="s">
        <v>1795</v>
      </c>
      <c r="L659" s="416"/>
      <c r="M659" s="460"/>
      <c r="N659" s="340"/>
      <c r="O659" s="451"/>
      <c r="P659" s="449"/>
      <c r="Q659" s="45" t="s">
        <v>1001</v>
      </c>
    </row>
    <row r="660" spans="1:17" hidden="1" x14ac:dyDescent="0.25">
      <c r="A660" s="340"/>
      <c r="B660" s="449"/>
      <c r="C660" s="451"/>
      <c r="D660" s="339"/>
      <c r="E660" s="449"/>
      <c r="F660" s="340"/>
      <c r="G660" s="442"/>
      <c r="H660" s="370"/>
      <c r="I660" s="237" t="s">
        <v>844</v>
      </c>
      <c r="J660" s="238" t="s">
        <v>165</v>
      </c>
      <c r="K660" s="202" t="s">
        <v>1795</v>
      </c>
      <c r="L660" s="416"/>
      <c r="M660" s="460"/>
      <c r="N660" s="340"/>
      <c r="O660" s="451"/>
      <c r="P660" s="449"/>
      <c r="Q660" s="45" t="s">
        <v>1001</v>
      </c>
    </row>
    <row r="661" spans="1:17" hidden="1" x14ac:dyDescent="0.25">
      <c r="A661" s="340"/>
      <c r="B661" s="449"/>
      <c r="C661" s="451"/>
      <c r="D661" s="339"/>
      <c r="E661" s="449"/>
      <c r="F661" s="340"/>
      <c r="G661" s="442"/>
      <c r="H661" s="370"/>
      <c r="I661" s="237" t="s">
        <v>846</v>
      </c>
      <c r="J661" s="238" t="s">
        <v>165</v>
      </c>
      <c r="K661" s="202" t="s">
        <v>1795</v>
      </c>
      <c r="L661" s="416"/>
      <c r="M661" s="460"/>
      <c r="N661" s="340"/>
      <c r="O661" s="451"/>
      <c r="P661" s="449"/>
      <c r="Q661" s="45" t="s">
        <v>1001</v>
      </c>
    </row>
    <row r="662" spans="1:17" hidden="1" x14ac:dyDescent="0.25">
      <c r="A662" s="340"/>
      <c r="B662" s="449"/>
      <c r="C662" s="451"/>
      <c r="D662" s="339"/>
      <c r="E662" s="449"/>
      <c r="F662" s="340"/>
      <c r="G662" s="442"/>
      <c r="H662" s="370"/>
      <c r="I662" s="237" t="s">
        <v>370</v>
      </c>
      <c r="J662" s="238" t="s">
        <v>165</v>
      </c>
      <c r="K662" s="202" t="s">
        <v>1795</v>
      </c>
      <c r="L662" s="416"/>
      <c r="M662" s="460"/>
      <c r="N662" s="340"/>
      <c r="O662" s="451"/>
      <c r="P662" s="449"/>
      <c r="Q662" s="45" t="s">
        <v>1001</v>
      </c>
    </row>
    <row r="663" spans="1:17" hidden="1" x14ac:dyDescent="0.25">
      <c r="A663" s="340"/>
      <c r="B663" s="449"/>
      <c r="C663" s="451"/>
      <c r="D663" s="339"/>
      <c r="E663" s="449"/>
      <c r="F663" s="340"/>
      <c r="G663" s="442"/>
      <c r="H663" s="370"/>
      <c r="I663" s="237" t="s">
        <v>849</v>
      </c>
      <c r="J663" s="238" t="s">
        <v>165</v>
      </c>
      <c r="K663" s="202" t="s">
        <v>1795</v>
      </c>
      <c r="L663" s="416"/>
      <c r="M663" s="460"/>
      <c r="N663" s="340"/>
      <c r="O663" s="451"/>
      <c r="P663" s="449"/>
      <c r="Q663" s="45" t="s">
        <v>1001</v>
      </c>
    </row>
    <row r="664" spans="1:17" hidden="1" x14ac:dyDescent="0.25">
      <c r="A664" s="340"/>
      <c r="B664" s="449"/>
      <c r="C664" s="451"/>
      <c r="D664" s="339"/>
      <c r="E664" s="449"/>
      <c r="F664" s="340"/>
      <c r="G664" s="442"/>
      <c r="H664" s="370"/>
      <c r="I664" s="237" t="s">
        <v>850</v>
      </c>
      <c r="J664" s="238" t="s">
        <v>165</v>
      </c>
      <c r="K664" s="202" t="s">
        <v>1795</v>
      </c>
      <c r="L664" s="416"/>
      <c r="M664" s="460"/>
      <c r="N664" s="340"/>
      <c r="O664" s="451"/>
      <c r="P664" s="449"/>
      <c r="Q664" s="45" t="s">
        <v>1001</v>
      </c>
    </row>
    <row r="665" spans="1:17" hidden="1" x14ac:dyDescent="0.25">
      <c r="A665" s="340"/>
      <c r="B665" s="449"/>
      <c r="C665" s="451"/>
      <c r="D665" s="339"/>
      <c r="E665" s="449"/>
      <c r="F665" s="340"/>
      <c r="G665" s="442"/>
      <c r="H665" s="370"/>
      <c r="I665" s="237" t="s">
        <v>848</v>
      </c>
      <c r="J665" s="238" t="s">
        <v>165</v>
      </c>
      <c r="K665" s="202" t="s">
        <v>1795</v>
      </c>
      <c r="L665" s="416"/>
      <c r="M665" s="460"/>
      <c r="N665" s="340"/>
      <c r="O665" s="451"/>
      <c r="P665" s="449"/>
      <c r="Q665" s="45" t="s">
        <v>1001</v>
      </c>
    </row>
    <row r="666" spans="1:17" hidden="1" x14ac:dyDescent="0.25">
      <c r="A666" s="340" t="s">
        <v>1747</v>
      </c>
      <c r="B666" s="449" t="s">
        <v>1833</v>
      </c>
      <c r="C666" s="451" t="s">
        <v>1834</v>
      </c>
      <c r="D666" s="339" t="s">
        <v>22</v>
      </c>
      <c r="E666" s="449" t="s">
        <v>855</v>
      </c>
      <c r="F666" s="340" t="s">
        <v>1820</v>
      </c>
      <c r="G666" s="442" t="s">
        <v>11</v>
      </c>
      <c r="H666" s="370" t="s">
        <v>129</v>
      </c>
      <c r="I666" s="237" t="s">
        <v>1821</v>
      </c>
      <c r="J666" s="238" t="s">
        <v>165</v>
      </c>
      <c r="K666" s="202" t="s">
        <v>255</v>
      </c>
      <c r="L666" s="416"/>
      <c r="M666" s="460"/>
      <c r="N666" s="340"/>
      <c r="O666" s="451" t="s">
        <v>1835</v>
      </c>
      <c r="P666" s="449"/>
      <c r="Q666" s="45" t="s">
        <v>1001</v>
      </c>
    </row>
    <row r="667" spans="1:17" hidden="1" x14ac:dyDescent="0.25">
      <c r="A667" s="340"/>
      <c r="B667" s="449"/>
      <c r="C667" s="451"/>
      <c r="D667" s="339"/>
      <c r="E667" s="449"/>
      <c r="F667" s="340"/>
      <c r="G667" s="442"/>
      <c r="H667" s="370"/>
      <c r="I667" s="237" t="s">
        <v>1836</v>
      </c>
      <c r="J667" s="238" t="s">
        <v>165</v>
      </c>
      <c r="K667" s="202" t="s">
        <v>255</v>
      </c>
      <c r="L667" s="416"/>
      <c r="M667" s="460"/>
      <c r="N667" s="340"/>
      <c r="O667" s="451"/>
      <c r="P667" s="449"/>
      <c r="Q667" s="45" t="s">
        <v>1001</v>
      </c>
    </row>
    <row r="668" spans="1:17" hidden="1" x14ac:dyDescent="0.25">
      <c r="A668" s="340"/>
      <c r="B668" s="449"/>
      <c r="C668" s="451"/>
      <c r="D668" s="339"/>
      <c r="E668" s="449"/>
      <c r="F668" s="340"/>
      <c r="G668" s="442"/>
      <c r="H668" s="370"/>
      <c r="I668" s="237" t="s">
        <v>1837</v>
      </c>
      <c r="J668" s="238" t="s">
        <v>165</v>
      </c>
      <c r="K668" s="202" t="s">
        <v>255</v>
      </c>
      <c r="L668" s="416"/>
      <c r="M668" s="460"/>
      <c r="N668" s="340"/>
      <c r="O668" s="451"/>
      <c r="P668" s="449"/>
      <c r="Q668" s="45" t="s">
        <v>1001</v>
      </c>
    </row>
    <row r="669" spans="1:17" ht="30" hidden="1" x14ac:dyDescent="0.25">
      <c r="A669" s="185" t="s">
        <v>1748</v>
      </c>
      <c r="B669" s="53" t="s">
        <v>1838</v>
      </c>
      <c r="C669" s="53" t="s">
        <v>1839</v>
      </c>
      <c r="D669" s="30" t="s">
        <v>22</v>
      </c>
      <c r="E669" s="51" t="s">
        <v>856</v>
      </c>
      <c r="F669" s="185" t="s">
        <v>225</v>
      </c>
      <c r="G669" s="63" t="s">
        <v>20</v>
      </c>
      <c r="H669" s="195" t="s">
        <v>769</v>
      </c>
      <c r="I669" s="237" t="s">
        <v>1840</v>
      </c>
      <c r="J669" s="238" t="s">
        <v>165</v>
      </c>
      <c r="K669" s="202" t="s">
        <v>255</v>
      </c>
      <c r="L669" s="238"/>
      <c r="M669" s="202"/>
      <c r="N669" s="321"/>
      <c r="O669" s="61" t="s">
        <v>1841</v>
      </c>
      <c r="P669" s="51" t="s">
        <v>1842</v>
      </c>
      <c r="Q669" s="48" t="s">
        <v>1001</v>
      </c>
    </row>
    <row r="670" spans="1:17" hidden="1" x14ac:dyDescent="0.25">
      <c r="A670" s="462">
        <v>42854</v>
      </c>
      <c r="B670" s="449" t="s">
        <v>1843</v>
      </c>
      <c r="C670" s="413" t="s">
        <v>1884</v>
      </c>
      <c r="D670" s="339" t="s">
        <v>22</v>
      </c>
      <c r="E670" s="449" t="s">
        <v>854</v>
      </c>
      <c r="F670" s="185"/>
      <c r="G670" s="442" t="s">
        <v>11</v>
      </c>
      <c r="H670" s="370" t="s">
        <v>454</v>
      </c>
      <c r="I670" s="237" t="s">
        <v>1844</v>
      </c>
      <c r="J670" s="238" t="s">
        <v>140</v>
      </c>
      <c r="K670" s="27" t="s">
        <v>294</v>
      </c>
      <c r="L670" s="251">
        <v>1302141173</v>
      </c>
      <c r="M670" s="202"/>
      <c r="N670" s="376" t="s">
        <v>1883</v>
      </c>
      <c r="O670" s="449" t="s">
        <v>1845</v>
      </c>
      <c r="P670" s="51"/>
      <c r="Q670" s="45" t="s">
        <v>1001</v>
      </c>
    </row>
    <row r="671" spans="1:17" hidden="1" x14ac:dyDescent="0.25">
      <c r="A671" s="462"/>
      <c r="B671" s="449"/>
      <c r="C671" s="414"/>
      <c r="D671" s="339"/>
      <c r="E671" s="449"/>
      <c r="F671" s="185"/>
      <c r="G671" s="442"/>
      <c r="H671" s="370"/>
      <c r="I671" s="237" t="s">
        <v>1846</v>
      </c>
      <c r="J671" s="238" t="s">
        <v>140</v>
      </c>
      <c r="K671" s="27" t="s">
        <v>294</v>
      </c>
      <c r="L671" s="251">
        <v>1302161190</v>
      </c>
      <c r="M671" s="202"/>
      <c r="N671" s="377"/>
      <c r="O671" s="449"/>
      <c r="P671" s="51"/>
      <c r="Q671" s="45" t="s">
        <v>1001</v>
      </c>
    </row>
    <row r="672" spans="1:17" hidden="1" x14ac:dyDescent="0.25">
      <c r="A672" s="462"/>
      <c r="B672" s="449"/>
      <c r="C672" s="414"/>
      <c r="D672" s="339"/>
      <c r="E672" s="449"/>
      <c r="F672" s="185"/>
      <c r="G672" s="442"/>
      <c r="H672" s="370"/>
      <c r="I672" s="237" t="s">
        <v>1847</v>
      </c>
      <c r="J672" s="238" t="s">
        <v>140</v>
      </c>
      <c r="K672" s="27" t="s">
        <v>294</v>
      </c>
      <c r="L672" s="251">
        <v>1302154077</v>
      </c>
      <c r="M672" s="202"/>
      <c r="N672" s="377"/>
      <c r="O672" s="449"/>
      <c r="P672" s="51"/>
      <c r="Q672" s="45" t="s">
        <v>1001</v>
      </c>
    </row>
    <row r="673" spans="1:17" hidden="1" x14ac:dyDescent="0.25">
      <c r="A673" s="462"/>
      <c r="B673" s="449"/>
      <c r="C673" s="414"/>
      <c r="D673" s="339"/>
      <c r="E673" s="449"/>
      <c r="F673" s="185"/>
      <c r="G673" s="442"/>
      <c r="H673" s="370"/>
      <c r="I673" s="237" t="s">
        <v>1848</v>
      </c>
      <c r="J673" s="238" t="s">
        <v>140</v>
      </c>
      <c r="K673" s="27" t="s">
        <v>294</v>
      </c>
      <c r="L673" s="251">
        <v>1302151091</v>
      </c>
      <c r="M673" s="202"/>
      <c r="N673" s="377"/>
      <c r="O673" s="449"/>
      <c r="P673" s="51"/>
      <c r="Q673" s="45" t="s">
        <v>1001</v>
      </c>
    </row>
    <row r="674" spans="1:17" hidden="1" x14ac:dyDescent="0.25">
      <c r="A674" s="462"/>
      <c r="B674" s="449"/>
      <c r="C674" s="414"/>
      <c r="D674" s="339"/>
      <c r="E674" s="449"/>
      <c r="F674" s="185"/>
      <c r="G674" s="442"/>
      <c r="H674" s="370"/>
      <c r="I674" s="237" t="s">
        <v>1849</v>
      </c>
      <c r="J674" s="238" t="s">
        <v>140</v>
      </c>
      <c r="K674" s="27" t="s">
        <v>294</v>
      </c>
      <c r="L674" s="251">
        <v>1302150096</v>
      </c>
      <c r="M674" s="202"/>
      <c r="N674" s="377"/>
      <c r="O674" s="449"/>
      <c r="P674" s="51"/>
      <c r="Q674" s="45" t="s">
        <v>1001</v>
      </c>
    </row>
    <row r="675" spans="1:17" hidden="1" x14ac:dyDescent="0.25">
      <c r="A675" s="462"/>
      <c r="B675" s="449"/>
      <c r="C675" s="414"/>
      <c r="D675" s="339"/>
      <c r="E675" s="449"/>
      <c r="F675" s="185"/>
      <c r="G675" s="442"/>
      <c r="H675" s="370"/>
      <c r="I675" s="237" t="s">
        <v>1850</v>
      </c>
      <c r="J675" s="238" t="s">
        <v>140</v>
      </c>
      <c r="K675" s="27" t="s">
        <v>294</v>
      </c>
      <c r="L675" s="251">
        <v>1302154135</v>
      </c>
      <c r="M675" s="202"/>
      <c r="N675" s="377"/>
      <c r="O675" s="449"/>
      <c r="P675" s="51"/>
      <c r="Q675" s="45" t="s">
        <v>1001</v>
      </c>
    </row>
    <row r="676" spans="1:17" hidden="1" x14ac:dyDescent="0.25">
      <c r="A676" s="462"/>
      <c r="B676" s="449"/>
      <c r="C676" s="414"/>
      <c r="D676" s="339"/>
      <c r="E676" s="449"/>
      <c r="F676" s="185"/>
      <c r="G676" s="442"/>
      <c r="H676" s="370"/>
      <c r="I676" s="237" t="s">
        <v>1844</v>
      </c>
      <c r="J676" s="238" t="s">
        <v>140</v>
      </c>
      <c r="K676" s="27" t="s">
        <v>294</v>
      </c>
      <c r="L676" s="251">
        <v>1302141173</v>
      </c>
      <c r="M676" s="202"/>
      <c r="N676" s="377"/>
      <c r="O676" s="449"/>
      <c r="P676" s="51"/>
      <c r="Q676" s="45" t="s">
        <v>1001</v>
      </c>
    </row>
    <row r="677" spans="1:17" hidden="1" x14ac:dyDescent="0.25">
      <c r="A677" s="462"/>
      <c r="B677" s="449"/>
      <c r="C677" s="415"/>
      <c r="D677" s="339"/>
      <c r="E677" s="449"/>
      <c r="F677" s="185"/>
      <c r="G677" s="442"/>
      <c r="H677" s="370"/>
      <c r="I677" s="237" t="s">
        <v>1851</v>
      </c>
      <c r="J677" s="238" t="s">
        <v>140</v>
      </c>
      <c r="K677" s="27" t="s">
        <v>294</v>
      </c>
      <c r="L677" s="251">
        <v>1302161133</v>
      </c>
      <c r="M677" s="202"/>
      <c r="N677" s="378"/>
      <c r="O677" s="449"/>
      <c r="P677" s="51"/>
      <c r="Q677" s="45" t="s">
        <v>1001</v>
      </c>
    </row>
    <row r="678" spans="1:17" hidden="1" x14ac:dyDescent="0.25">
      <c r="A678" s="367" t="s">
        <v>1749</v>
      </c>
      <c r="B678" s="449" t="s">
        <v>1852</v>
      </c>
      <c r="C678" s="413" t="s">
        <v>1885</v>
      </c>
      <c r="D678" s="382" t="s">
        <v>22</v>
      </c>
      <c r="E678" s="446" t="s">
        <v>856</v>
      </c>
      <c r="F678" s="185"/>
      <c r="G678" s="442" t="s">
        <v>11</v>
      </c>
      <c r="H678" s="370" t="s">
        <v>129</v>
      </c>
      <c r="I678" s="243" t="s">
        <v>1853</v>
      </c>
      <c r="J678" s="238" t="s">
        <v>140</v>
      </c>
      <c r="K678" s="202" t="s">
        <v>1882</v>
      </c>
      <c r="L678" s="238">
        <v>1103134383</v>
      </c>
      <c r="M678" s="202"/>
      <c r="N678" s="376" t="s">
        <v>1886</v>
      </c>
      <c r="O678" s="451" t="s">
        <v>1854</v>
      </c>
      <c r="P678" s="51"/>
      <c r="Q678" s="45" t="s">
        <v>1001</v>
      </c>
    </row>
    <row r="679" spans="1:17" hidden="1" x14ac:dyDescent="0.25">
      <c r="A679" s="367"/>
      <c r="B679" s="449"/>
      <c r="C679" s="414"/>
      <c r="D679" s="383"/>
      <c r="E679" s="447"/>
      <c r="F679" s="185"/>
      <c r="G679" s="442"/>
      <c r="H679" s="370"/>
      <c r="I679" s="243" t="s">
        <v>1855</v>
      </c>
      <c r="J679" s="238" t="s">
        <v>140</v>
      </c>
      <c r="K679" s="202" t="s">
        <v>1882</v>
      </c>
      <c r="L679" s="251">
        <v>1103134393</v>
      </c>
      <c r="M679" s="202"/>
      <c r="N679" s="377"/>
      <c r="O679" s="451"/>
      <c r="P679" s="51"/>
      <c r="Q679" s="45" t="s">
        <v>1001</v>
      </c>
    </row>
    <row r="680" spans="1:17" hidden="1" x14ac:dyDescent="0.25">
      <c r="A680" s="367"/>
      <c r="B680" s="449"/>
      <c r="C680" s="414"/>
      <c r="D680" s="383"/>
      <c r="E680" s="447"/>
      <c r="F680" s="185"/>
      <c r="G680" s="442"/>
      <c r="H680" s="370"/>
      <c r="I680" s="243" t="s">
        <v>1856</v>
      </c>
      <c r="J680" s="238" t="s">
        <v>140</v>
      </c>
      <c r="K680" s="202" t="s">
        <v>1882</v>
      </c>
      <c r="L680" s="251">
        <v>1301158604</v>
      </c>
      <c r="M680" s="202"/>
      <c r="N680" s="377"/>
      <c r="O680" s="451"/>
      <c r="P680" s="51"/>
      <c r="Q680" s="45" t="s">
        <v>1001</v>
      </c>
    </row>
    <row r="681" spans="1:17" hidden="1" x14ac:dyDescent="0.25">
      <c r="A681" s="367"/>
      <c r="B681" s="449"/>
      <c r="C681" s="414"/>
      <c r="D681" s="383"/>
      <c r="E681" s="447"/>
      <c r="F681" s="185"/>
      <c r="G681" s="442"/>
      <c r="H681" s="370"/>
      <c r="I681" s="243" t="s">
        <v>1857</v>
      </c>
      <c r="J681" s="238" t="s">
        <v>140</v>
      </c>
      <c r="K681" s="202" t="s">
        <v>1882</v>
      </c>
      <c r="L681" s="251">
        <v>1103130001</v>
      </c>
      <c r="M681" s="202"/>
      <c r="N681" s="377"/>
      <c r="O681" s="451"/>
      <c r="P681" s="51"/>
      <c r="Q681" s="45" t="s">
        <v>1001</v>
      </c>
    </row>
    <row r="682" spans="1:17" hidden="1" x14ac:dyDescent="0.25">
      <c r="A682" s="367"/>
      <c r="B682" s="449"/>
      <c r="C682" s="414"/>
      <c r="D682" s="383"/>
      <c r="E682" s="447"/>
      <c r="F682" s="185"/>
      <c r="G682" s="442"/>
      <c r="H682" s="370"/>
      <c r="I682" s="243" t="s">
        <v>1858</v>
      </c>
      <c r="J682" s="238" t="s">
        <v>140</v>
      </c>
      <c r="K682" s="202" t="s">
        <v>1882</v>
      </c>
      <c r="L682" s="251">
        <v>1301154229</v>
      </c>
      <c r="M682" s="202"/>
      <c r="N682" s="377"/>
      <c r="O682" s="451"/>
      <c r="P682" s="51"/>
      <c r="Q682" s="45" t="s">
        <v>1001</v>
      </c>
    </row>
    <row r="683" spans="1:17" hidden="1" x14ac:dyDescent="0.25">
      <c r="A683" s="367"/>
      <c r="B683" s="449"/>
      <c r="C683" s="415"/>
      <c r="D683" s="384"/>
      <c r="E683" s="448"/>
      <c r="F683" s="185"/>
      <c r="G683" s="442"/>
      <c r="H683" s="370"/>
      <c r="I683" s="243" t="s">
        <v>1859</v>
      </c>
      <c r="J683" s="238" t="s">
        <v>140</v>
      </c>
      <c r="K683" s="202" t="s">
        <v>1882</v>
      </c>
      <c r="L683" s="238">
        <v>1301150020</v>
      </c>
      <c r="M683" s="202"/>
      <c r="N683" s="378"/>
      <c r="O683" s="451"/>
      <c r="P683" s="51"/>
      <c r="Q683" s="45" t="s">
        <v>1001</v>
      </c>
    </row>
    <row r="684" spans="1:17" ht="30" hidden="1" x14ac:dyDescent="0.25">
      <c r="A684" s="185" t="s">
        <v>1750</v>
      </c>
      <c r="B684" s="52" t="s">
        <v>1860</v>
      </c>
      <c r="C684" s="176" t="s">
        <v>1861</v>
      </c>
      <c r="D684" s="30" t="s">
        <v>22</v>
      </c>
      <c r="E684" s="51" t="s">
        <v>855</v>
      </c>
      <c r="F684" s="187" t="s">
        <v>1862</v>
      </c>
      <c r="G684" s="63" t="s">
        <v>11</v>
      </c>
      <c r="H684" s="195" t="s">
        <v>13</v>
      </c>
      <c r="I684" s="237" t="s">
        <v>1863</v>
      </c>
      <c r="J684" s="238" t="s">
        <v>56</v>
      </c>
      <c r="K684" s="202" t="s">
        <v>201</v>
      </c>
      <c r="L684" s="238">
        <v>1202144193</v>
      </c>
      <c r="M684" s="202" t="s">
        <v>1865</v>
      </c>
      <c r="N684" s="322" t="s">
        <v>1864</v>
      </c>
      <c r="O684" s="76" t="s">
        <v>2795</v>
      </c>
      <c r="P684" s="51"/>
      <c r="Q684" s="48" t="s">
        <v>1001</v>
      </c>
    </row>
    <row r="685" spans="1:17" hidden="1" x14ac:dyDescent="0.25">
      <c r="A685" s="340" t="s">
        <v>1725</v>
      </c>
      <c r="B685" s="452" t="s">
        <v>1867</v>
      </c>
      <c r="C685" s="413" t="s">
        <v>1880</v>
      </c>
      <c r="D685" s="339" t="s">
        <v>22</v>
      </c>
      <c r="E685" s="449" t="s">
        <v>855</v>
      </c>
      <c r="F685" s="201"/>
      <c r="G685" s="443" t="s">
        <v>11</v>
      </c>
      <c r="H685" s="370" t="s">
        <v>865</v>
      </c>
      <c r="I685" s="237" t="s">
        <v>1873</v>
      </c>
      <c r="J685" s="238" t="s">
        <v>56</v>
      </c>
      <c r="K685" s="202" t="s">
        <v>1869</v>
      </c>
      <c r="L685" s="238">
        <v>1202144097</v>
      </c>
      <c r="M685" s="237" t="s">
        <v>1874</v>
      </c>
      <c r="N685" s="321"/>
      <c r="O685" s="364"/>
      <c r="P685" s="376" t="s">
        <v>1878</v>
      </c>
      <c r="Q685" s="45" t="s">
        <v>1001</v>
      </c>
    </row>
    <row r="686" spans="1:17" ht="15" hidden="1" customHeight="1" x14ac:dyDescent="0.25">
      <c r="A686" s="340"/>
      <c r="B686" s="452"/>
      <c r="C686" s="414"/>
      <c r="D686" s="339"/>
      <c r="E686" s="449"/>
      <c r="F686" s="201"/>
      <c r="G686" s="444"/>
      <c r="H686" s="370"/>
      <c r="I686" s="237" t="s">
        <v>1872</v>
      </c>
      <c r="J686" s="238" t="s">
        <v>56</v>
      </c>
      <c r="K686" s="202" t="s">
        <v>1869</v>
      </c>
      <c r="L686" s="238">
        <v>1202140109</v>
      </c>
      <c r="M686" s="237" t="s">
        <v>1875</v>
      </c>
      <c r="N686" s="321"/>
      <c r="O686" s="365"/>
      <c r="P686" s="377"/>
      <c r="Q686" s="45" t="s">
        <v>1001</v>
      </c>
    </row>
    <row r="687" spans="1:17" ht="15" hidden="1" customHeight="1" x14ac:dyDescent="0.25">
      <c r="A687" s="340"/>
      <c r="B687" s="452"/>
      <c r="C687" s="415"/>
      <c r="D687" s="339"/>
      <c r="E687" s="449"/>
      <c r="F687" s="201"/>
      <c r="G687" s="445"/>
      <c r="H687" s="370"/>
      <c r="I687" s="237" t="s">
        <v>1871</v>
      </c>
      <c r="J687" s="238" t="s">
        <v>56</v>
      </c>
      <c r="K687" s="202" t="s">
        <v>57</v>
      </c>
      <c r="L687" s="238">
        <v>1201144040</v>
      </c>
      <c r="M687" s="202" t="s">
        <v>1876</v>
      </c>
      <c r="N687" s="321"/>
      <c r="O687" s="366"/>
      <c r="P687" s="378"/>
      <c r="Q687" s="45" t="s">
        <v>1001</v>
      </c>
    </row>
    <row r="688" spans="1:17" s="4" customFormat="1" ht="30" hidden="1" x14ac:dyDescent="0.25">
      <c r="A688" s="185" t="s">
        <v>1866</v>
      </c>
      <c r="B688" s="48" t="s">
        <v>1868</v>
      </c>
      <c r="C688" s="176" t="s">
        <v>1881</v>
      </c>
      <c r="D688" s="30" t="s">
        <v>22</v>
      </c>
      <c r="E688" s="51" t="s">
        <v>856</v>
      </c>
      <c r="F688" s="185"/>
      <c r="G688" s="63" t="s">
        <v>11</v>
      </c>
      <c r="H688" s="195" t="s">
        <v>55</v>
      </c>
      <c r="I688" s="237" t="s">
        <v>1870</v>
      </c>
      <c r="J688" s="238" t="s">
        <v>56</v>
      </c>
      <c r="K688" s="202" t="s">
        <v>1869</v>
      </c>
      <c r="L688" s="238">
        <v>1202150068</v>
      </c>
      <c r="M688" s="202" t="s">
        <v>1877</v>
      </c>
      <c r="N688" s="321"/>
      <c r="O688" s="49" t="s">
        <v>1879</v>
      </c>
      <c r="P688" s="51"/>
      <c r="Q688" s="48" t="s">
        <v>1001</v>
      </c>
    </row>
    <row r="689" spans="1:17" s="4" customFormat="1" ht="30" hidden="1" customHeight="1" x14ac:dyDescent="0.25">
      <c r="A689" s="340" t="s">
        <v>1888</v>
      </c>
      <c r="B689" s="368" t="s">
        <v>1887</v>
      </c>
      <c r="C689" s="368" t="s">
        <v>1889</v>
      </c>
      <c r="D689" s="339" t="s">
        <v>23</v>
      </c>
      <c r="E689" s="449" t="s">
        <v>857</v>
      </c>
      <c r="F689" s="338" t="s">
        <v>1890</v>
      </c>
      <c r="G689" s="369" t="s">
        <v>11</v>
      </c>
      <c r="H689" s="370" t="s">
        <v>769</v>
      </c>
      <c r="I689" s="237" t="s">
        <v>1892</v>
      </c>
      <c r="J689" s="238" t="s">
        <v>56</v>
      </c>
      <c r="K689" s="237" t="s">
        <v>57</v>
      </c>
      <c r="L689" s="238">
        <v>1201140179</v>
      </c>
      <c r="M689" s="202" t="s">
        <v>1895</v>
      </c>
      <c r="N689" s="340" t="s">
        <v>1898</v>
      </c>
      <c r="O689" s="484" t="s">
        <v>1899</v>
      </c>
      <c r="P689" s="338" t="s">
        <v>1891</v>
      </c>
      <c r="Q689" s="48" t="s">
        <v>1001</v>
      </c>
    </row>
    <row r="690" spans="1:17" hidden="1" x14ac:dyDescent="0.25">
      <c r="A690" s="340"/>
      <c r="B690" s="368"/>
      <c r="C690" s="452"/>
      <c r="D690" s="339"/>
      <c r="E690" s="449"/>
      <c r="F690" s="338"/>
      <c r="G690" s="442"/>
      <c r="H690" s="370"/>
      <c r="I690" s="26" t="s">
        <v>1893</v>
      </c>
      <c r="J690" s="238" t="s">
        <v>56</v>
      </c>
      <c r="K690" s="26" t="s">
        <v>57</v>
      </c>
      <c r="L690" s="251">
        <v>1201140033</v>
      </c>
      <c r="M690" s="27" t="s">
        <v>1896</v>
      </c>
      <c r="N690" s="340"/>
      <c r="O690" s="484"/>
      <c r="P690" s="338"/>
      <c r="Q690" s="48" t="s">
        <v>1001</v>
      </c>
    </row>
    <row r="691" spans="1:17" hidden="1" x14ac:dyDescent="0.25">
      <c r="A691" s="340"/>
      <c r="B691" s="368"/>
      <c r="C691" s="452"/>
      <c r="D691" s="339"/>
      <c r="E691" s="449"/>
      <c r="F691" s="338"/>
      <c r="G691" s="442"/>
      <c r="H691" s="370"/>
      <c r="I691" s="26" t="s">
        <v>1894</v>
      </c>
      <c r="J691" s="238" t="s">
        <v>56</v>
      </c>
      <c r="K691" s="26" t="s">
        <v>57</v>
      </c>
      <c r="L691" s="251">
        <v>1201144092</v>
      </c>
      <c r="M691" s="27" t="s">
        <v>1897</v>
      </c>
      <c r="N691" s="340"/>
      <c r="O691" s="484"/>
      <c r="P691" s="338"/>
      <c r="Q691" s="48" t="s">
        <v>1001</v>
      </c>
    </row>
    <row r="692" spans="1:17" hidden="1" x14ac:dyDescent="0.25">
      <c r="A692" s="340" t="s">
        <v>1901</v>
      </c>
      <c r="B692" s="368" t="s">
        <v>1900</v>
      </c>
      <c r="C692" s="368" t="s">
        <v>1902</v>
      </c>
      <c r="D692" s="339" t="s">
        <v>22</v>
      </c>
      <c r="E692" s="449" t="s">
        <v>855</v>
      </c>
      <c r="F692" s="201"/>
      <c r="G692" s="369" t="s">
        <v>11</v>
      </c>
      <c r="H692" s="370" t="s">
        <v>769</v>
      </c>
      <c r="I692" s="26" t="s">
        <v>1903</v>
      </c>
      <c r="J692" s="238" t="s">
        <v>56</v>
      </c>
      <c r="K692" s="202" t="s">
        <v>1869</v>
      </c>
      <c r="L692" s="251">
        <v>1102130143</v>
      </c>
      <c r="M692" s="27" t="s">
        <v>1907</v>
      </c>
      <c r="N692" s="340" t="s">
        <v>1911</v>
      </c>
      <c r="O692" s="452" t="s">
        <v>1912</v>
      </c>
      <c r="P692" s="340" t="s">
        <v>1800</v>
      </c>
      <c r="Q692" s="48" t="s">
        <v>1001</v>
      </c>
    </row>
    <row r="693" spans="1:17" hidden="1" x14ac:dyDescent="0.25">
      <c r="A693" s="340"/>
      <c r="B693" s="368"/>
      <c r="C693" s="452"/>
      <c r="D693" s="339"/>
      <c r="E693" s="449"/>
      <c r="F693" s="201"/>
      <c r="G693" s="442"/>
      <c r="H693" s="370"/>
      <c r="I693" s="26" t="s">
        <v>1904</v>
      </c>
      <c r="J693" s="238" t="s">
        <v>56</v>
      </c>
      <c r="K693" s="237" t="s">
        <v>57</v>
      </c>
      <c r="L693" s="251">
        <v>1102130118</v>
      </c>
      <c r="M693" s="27" t="s">
        <v>1908</v>
      </c>
      <c r="N693" s="340"/>
      <c r="O693" s="452"/>
      <c r="P693" s="340"/>
      <c r="Q693" s="48" t="s">
        <v>1001</v>
      </c>
    </row>
    <row r="694" spans="1:17" hidden="1" x14ac:dyDescent="0.25">
      <c r="A694" s="340"/>
      <c r="B694" s="368"/>
      <c r="C694" s="452"/>
      <c r="D694" s="339"/>
      <c r="E694" s="449"/>
      <c r="F694" s="201"/>
      <c r="G694" s="442"/>
      <c r="H694" s="370"/>
      <c r="I694" s="26" t="s">
        <v>1905</v>
      </c>
      <c r="J694" s="238" t="s">
        <v>56</v>
      </c>
      <c r="K694" s="26" t="s">
        <v>57</v>
      </c>
      <c r="L694" s="251">
        <v>1102130125</v>
      </c>
      <c r="M694" s="27" t="s">
        <v>1909</v>
      </c>
      <c r="N694" s="340"/>
      <c r="O694" s="452"/>
      <c r="P694" s="340"/>
      <c r="Q694" s="48" t="s">
        <v>1001</v>
      </c>
    </row>
    <row r="695" spans="1:17" hidden="1" x14ac:dyDescent="0.25">
      <c r="A695" s="340"/>
      <c r="B695" s="368"/>
      <c r="C695" s="452"/>
      <c r="D695" s="339"/>
      <c r="E695" s="449"/>
      <c r="F695" s="201"/>
      <c r="G695" s="442"/>
      <c r="H695" s="370"/>
      <c r="I695" s="26" t="s">
        <v>1906</v>
      </c>
      <c r="J695" s="238" t="s">
        <v>56</v>
      </c>
      <c r="K695" s="26" t="s">
        <v>57</v>
      </c>
      <c r="L695" s="251">
        <v>1102130062</v>
      </c>
      <c r="M695" s="27" t="s">
        <v>1910</v>
      </c>
      <c r="N695" s="340"/>
      <c r="O695" s="452"/>
      <c r="P695" s="340"/>
      <c r="Q695" s="48" t="s">
        <v>1001</v>
      </c>
    </row>
    <row r="696" spans="1:17" hidden="1" x14ac:dyDescent="0.25">
      <c r="A696" s="425">
        <v>42861</v>
      </c>
      <c r="B696" s="379" t="s">
        <v>2955</v>
      </c>
      <c r="C696" s="379" t="s">
        <v>2956</v>
      </c>
      <c r="D696" s="382" t="s">
        <v>22</v>
      </c>
      <c r="E696" s="376" t="s">
        <v>855</v>
      </c>
      <c r="F696" s="201"/>
      <c r="G696" s="385" t="s">
        <v>11</v>
      </c>
      <c r="H696" s="388" t="s">
        <v>14</v>
      </c>
      <c r="I696" s="26" t="s">
        <v>2957</v>
      </c>
      <c r="J696" s="238" t="s">
        <v>47</v>
      </c>
      <c r="K696" s="26" t="s">
        <v>46</v>
      </c>
      <c r="L696" s="251">
        <v>1401144019</v>
      </c>
      <c r="M696" s="27"/>
      <c r="N696" s="326"/>
      <c r="O696" s="151"/>
      <c r="P696" s="149"/>
      <c r="Q696" s="150" t="s">
        <v>1001</v>
      </c>
    </row>
    <row r="697" spans="1:17" hidden="1" x14ac:dyDescent="0.25">
      <c r="A697" s="377"/>
      <c r="B697" s="380"/>
      <c r="C697" s="380"/>
      <c r="D697" s="383"/>
      <c r="E697" s="377"/>
      <c r="F697" s="201"/>
      <c r="G697" s="386"/>
      <c r="H697" s="389"/>
      <c r="I697" s="26" t="s">
        <v>2958</v>
      </c>
      <c r="J697" s="238" t="s">
        <v>47</v>
      </c>
      <c r="K697" s="26" t="s">
        <v>46</v>
      </c>
      <c r="L697" s="251">
        <v>1401144283</v>
      </c>
      <c r="M697" s="27"/>
      <c r="N697" s="326"/>
      <c r="O697" s="151"/>
      <c r="P697" s="149"/>
      <c r="Q697" s="150" t="s">
        <v>1001</v>
      </c>
    </row>
    <row r="698" spans="1:17" hidden="1" x14ac:dyDescent="0.25">
      <c r="A698" s="378"/>
      <c r="B698" s="381"/>
      <c r="C698" s="381"/>
      <c r="D698" s="384"/>
      <c r="E698" s="378"/>
      <c r="F698" s="201"/>
      <c r="G698" s="387"/>
      <c r="H698" s="390"/>
      <c r="I698" s="26" t="s">
        <v>2959</v>
      </c>
      <c r="J698" s="238" t="s">
        <v>47</v>
      </c>
      <c r="K698" s="26" t="s">
        <v>46</v>
      </c>
      <c r="L698" s="251">
        <v>1401144162</v>
      </c>
      <c r="M698" s="27"/>
      <c r="N698" s="326"/>
      <c r="O698" s="151"/>
      <c r="P698" s="149"/>
      <c r="Q698" s="150" t="s">
        <v>1001</v>
      </c>
    </row>
    <row r="699" spans="1:17" ht="30" hidden="1" x14ac:dyDescent="0.25">
      <c r="A699" s="226">
        <v>42876</v>
      </c>
      <c r="B699" s="205" t="s">
        <v>3185</v>
      </c>
      <c r="C699" s="224" t="s">
        <v>3186</v>
      </c>
      <c r="D699" s="206" t="s">
        <v>22</v>
      </c>
      <c r="E699" s="205" t="s">
        <v>855</v>
      </c>
      <c r="F699" s="224" t="s">
        <v>3187</v>
      </c>
      <c r="G699" s="227" t="s">
        <v>11</v>
      </c>
      <c r="H699" s="225" t="s">
        <v>51</v>
      </c>
      <c r="I699" s="281" t="s">
        <v>3188</v>
      </c>
      <c r="J699" s="238" t="s">
        <v>77</v>
      </c>
      <c r="K699" s="237" t="s">
        <v>171</v>
      </c>
      <c r="L699" s="248">
        <v>1502144078</v>
      </c>
      <c r="M699" s="248" t="s">
        <v>1694</v>
      </c>
      <c r="N699" s="335" t="s">
        <v>3189</v>
      </c>
      <c r="O699" s="205" t="s">
        <v>3190</v>
      </c>
      <c r="P699" s="223" t="s">
        <v>3191</v>
      </c>
      <c r="Q699" s="229" t="s">
        <v>1001</v>
      </c>
    </row>
    <row r="700" spans="1:17" ht="15.75" hidden="1" customHeight="1" x14ac:dyDescent="0.25">
      <c r="A700" s="376" t="s">
        <v>1914</v>
      </c>
      <c r="B700" s="413" t="s">
        <v>1913</v>
      </c>
      <c r="C700" s="453" t="s">
        <v>1915</v>
      </c>
      <c r="D700" s="382" t="s">
        <v>23</v>
      </c>
      <c r="E700" s="446" t="s">
        <v>858</v>
      </c>
      <c r="F700" s="340" t="s">
        <v>932</v>
      </c>
      <c r="G700" s="442" t="s">
        <v>12</v>
      </c>
      <c r="H700" s="370" t="s">
        <v>51</v>
      </c>
      <c r="I700" s="26" t="s">
        <v>1916</v>
      </c>
      <c r="J700" s="238" t="s">
        <v>89</v>
      </c>
      <c r="K700" s="26" t="s">
        <v>141</v>
      </c>
      <c r="L700" s="251">
        <v>1105134145</v>
      </c>
      <c r="M700" s="27" t="s">
        <v>1929</v>
      </c>
      <c r="N700" s="376" t="s">
        <v>1943</v>
      </c>
      <c r="O700" s="413" t="s">
        <v>2794</v>
      </c>
      <c r="P700" s="364"/>
      <c r="Q700" s="183" t="s">
        <v>1944</v>
      </c>
    </row>
    <row r="701" spans="1:17" hidden="1" x14ac:dyDescent="0.25">
      <c r="A701" s="377"/>
      <c r="B701" s="414"/>
      <c r="C701" s="454"/>
      <c r="D701" s="383"/>
      <c r="E701" s="447"/>
      <c r="F701" s="340"/>
      <c r="G701" s="442"/>
      <c r="H701" s="370"/>
      <c r="I701" s="26" t="s">
        <v>1917</v>
      </c>
      <c r="J701" s="238" t="s">
        <v>56</v>
      </c>
      <c r="K701" s="26" t="s">
        <v>57</v>
      </c>
      <c r="L701" s="251">
        <v>1102130025</v>
      </c>
      <c r="M701" s="27" t="s">
        <v>1422</v>
      </c>
      <c r="N701" s="377"/>
      <c r="O701" s="414"/>
      <c r="P701" s="365"/>
      <c r="Q701" s="45" t="s">
        <v>1944</v>
      </c>
    </row>
    <row r="702" spans="1:17" hidden="1" x14ac:dyDescent="0.25">
      <c r="A702" s="377"/>
      <c r="B702" s="414"/>
      <c r="C702" s="454"/>
      <c r="D702" s="383"/>
      <c r="E702" s="447"/>
      <c r="F702" s="340"/>
      <c r="G702" s="442"/>
      <c r="H702" s="370"/>
      <c r="I702" s="26" t="s">
        <v>290</v>
      </c>
      <c r="J702" s="238" t="s">
        <v>56</v>
      </c>
      <c r="K702" s="26" t="s">
        <v>201</v>
      </c>
      <c r="L702" s="251">
        <v>1202144252</v>
      </c>
      <c r="M702" s="27" t="s">
        <v>1423</v>
      </c>
      <c r="N702" s="377"/>
      <c r="O702" s="414"/>
      <c r="P702" s="365"/>
      <c r="Q702" s="45" t="s">
        <v>1944</v>
      </c>
    </row>
    <row r="703" spans="1:17" hidden="1" x14ac:dyDescent="0.25">
      <c r="A703" s="377"/>
      <c r="B703" s="414"/>
      <c r="C703" s="454"/>
      <c r="D703" s="383"/>
      <c r="E703" s="447"/>
      <c r="F703" s="340"/>
      <c r="G703" s="442"/>
      <c r="H703" s="370"/>
      <c r="I703" s="26" t="s">
        <v>1918</v>
      </c>
      <c r="J703" s="238" t="s">
        <v>77</v>
      </c>
      <c r="K703" s="26" t="s">
        <v>169</v>
      </c>
      <c r="L703" s="251">
        <v>1501154122</v>
      </c>
      <c r="M703" s="27" t="s">
        <v>1930</v>
      </c>
      <c r="N703" s="377"/>
      <c r="O703" s="414"/>
      <c r="P703" s="365"/>
      <c r="Q703" s="45" t="s">
        <v>1944</v>
      </c>
    </row>
    <row r="704" spans="1:17" hidden="1" x14ac:dyDescent="0.25">
      <c r="A704" s="377"/>
      <c r="B704" s="414"/>
      <c r="C704" s="454"/>
      <c r="D704" s="383"/>
      <c r="E704" s="447"/>
      <c r="F704" s="340"/>
      <c r="G704" s="442"/>
      <c r="H704" s="370"/>
      <c r="I704" s="26" t="s">
        <v>289</v>
      </c>
      <c r="J704" s="238" t="s">
        <v>165</v>
      </c>
      <c r="K704" s="26" t="s">
        <v>197</v>
      </c>
      <c r="L704" s="251">
        <v>1603154092</v>
      </c>
      <c r="M704" s="27" t="s">
        <v>306</v>
      </c>
      <c r="N704" s="377"/>
      <c r="O704" s="414"/>
      <c r="P704" s="365"/>
      <c r="Q704" s="45" t="s">
        <v>1944</v>
      </c>
    </row>
    <row r="705" spans="1:17" hidden="1" x14ac:dyDescent="0.25">
      <c r="A705" s="377"/>
      <c r="B705" s="414"/>
      <c r="C705" s="454"/>
      <c r="D705" s="383"/>
      <c r="E705" s="447"/>
      <c r="F705" s="340"/>
      <c r="G705" s="442"/>
      <c r="H705" s="370"/>
      <c r="I705" s="26" t="s">
        <v>1919</v>
      </c>
      <c r="J705" s="238" t="s">
        <v>47</v>
      </c>
      <c r="K705" s="26" t="s">
        <v>1207</v>
      </c>
      <c r="L705" s="251">
        <v>1401153599</v>
      </c>
      <c r="M705" s="27" t="s">
        <v>1931</v>
      </c>
      <c r="N705" s="377"/>
      <c r="O705" s="414"/>
      <c r="P705" s="365"/>
      <c r="Q705" s="45" t="s">
        <v>1944</v>
      </c>
    </row>
    <row r="706" spans="1:17" hidden="1" x14ac:dyDescent="0.25">
      <c r="A706" s="377"/>
      <c r="B706" s="414"/>
      <c r="C706" s="454"/>
      <c r="D706" s="383"/>
      <c r="E706" s="447"/>
      <c r="F706" s="340"/>
      <c r="G706" s="442"/>
      <c r="H706" s="370"/>
      <c r="I706" s="26" t="s">
        <v>282</v>
      </c>
      <c r="J706" s="238" t="s">
        <v>89</v>
      </c>
      <c r="K706" s="26" t="s">
        <v>91</v>
      </c>
      <c r="L706" s="251">
        <v>1101154356</v>
      </c>
      <c r="M706" s="27" t="s">
        <v>1932</v>
      </c>
      <c r="N706" s="377"/>
      <c r="O706" s="414"/>
      <c r="P706" s="365"/>
      <c r="Q706" s="45" t="s">
        <v>1944</v>
      </c>
    </row>
    <row r="707" spans="1:17" hidden="1" x14ac:dyDescent="0.25">
      <c r="A707" s="377"/>
      <c r="B707" s="414"/>
      <c r="C707" s="454"/>
      <c r="D707" s="383"/>
      <c r="E707" s="447"/>
      <c r="F707" s="340"/>
      <c r="G707" s="442"/>
      <c r="H707" s="370"/>
      <c r="I707" s="26" t="s">
        <v>291</v>
      </c>
      <c r="J707" s="238" t="s">
        <v>47</v>
      </c>
      <c r="K707" s="26" t="s">
        <v>167</v>
      </c>
      <c r="L707" s="251">
        <v>1402150056</v>
      </c>
      <c r="M707" s="27" t="s">
        <v>1933</v>
      </c>
      <c r="N707" s="377"/>
      <c r="O707" s="414"/>
      <c r="P707" s="365"/>
      <c r="Q707" s="45" t="s">
        <v>1944</v>
      </c>
    </row>
    <row r="708" spans="1:17" hidden="1" x14ac:dyDescent="0.25">
      <c r="A708" s="377"/>
      <c r="B708" s="414"/>
      <c r="C708" s="454"/>
      <c r="D708" s="383"/>
      <c r="E708" s="447"/>
      <c r="F708" s="340"/>
      <c r="G708" s="442"/>
      <c r="H708" s="370"/>
      <c r="I708" s="26" t="s">
        <v>292</v>
      </c>
      <c r="J708" s="238" t="s">
        <v>47</v>
      </c>
      <c r="K708" s="26" t="s">
        <v>46</v>
      </c>
      <c r="L708" s="251">
        <v>1401160157</v>
      </c>
      <c r="M708" s="27" t="s">
        <v>309</v>
      </c>
      <c r="N708" s="377"/>
      <c r="O708" s="414"/>
      <c r="P708" s="365"/>
      <c r="Q708" s="45" t="s">
        <v>1944</v>
      </c>
    </row>
    <row r="709" spans="1:17" hidden="1" x14ac:dyDescent="0.25">
      <c r="A709" s="377"/>
      <c r="B709" s="414"/>
      <c r="C709" s="454"/>
      <c r="D709" s="383"/>
      <c r="E709" s="447"/>
      <c r="F709" s="340"/>
      <c r="G709" s="442"/>
      <c r="H709" s="370"/>
      <c r="I709" s="26" t="s">
        <v>1202</v>
      </c>
      <c r="J709" s="238" t="s">
        <v>89</v>
      </c>
      <c r="K709" s="26" t="s">
        <v>91</v>
      </c>
      <c r="L709" s="251">
        <v>1101164134</v>
      </c>
      <c r="M709" s="27" t="s">
        <v>1934</v>
      </c>
      <c r="N709" s="377"/>
      <c r="O709" s="414"/>
      <c r="P709" s="365"/>
      <c r="Q709" s="45" t="s">
        <v>1944</v>
      </c>
    </row>
    <row r="710" spans="1:17" hidden="1" x14ac:dyDescent="0.25">
      <c r="A710" s="377"/>
      <c r="B710" s="414"/>
      <c r="C710" s="454"/>
      <c r="D710" s="383"/>
      <c r="E710" s="447"/>
      <c r="F710" s="340"/>
      <c r="G710" s="442"/>
      <c r="H710" s="370"/>
      <c r="I710" s="26" t="s">
        <v>1920</v>
      </c>
      <c r="J710" s="238" t="s">
        <v>89</v>
      </c>
      <c r="K710" s="26" t="s">
        <v>91</v>
      </c>
      <c r="L710" s="251">
        <v>1101164382</v>
      </c>
      <c r="M710" s="27" t="s">
        <v>302</v>
      </c>
      <c r="N710" s="377"/>
      <c r="O710" s="414"/>
      <c r="P710" s="365"/>
      <c r="Q710" s="45" t="s">
        <v>1944</v>
      </c>
    </row>
    <row r="711" spans="1:17" hidden="1" x14ac:dyDescent="0.25">
      <c r="A711" s="377"/>
      <c r="B711" s="414"/>
      <c r="C711" s="454"/>
      <c r="D711" s="383"/>
      <c r="E711" s="447"/>
      <c r="F711" s="340"/>
      <c r="G711" s="442"/>
      <c r="H711" s="370"/>
      <c r="I711" s="26" t="s">
        <v>1921</v>
      </c>
      <c r="J711" s="238" t="s">
        <v>77</v>
      </c>
      <c r="K711" s="26" t="s">
        <v>169</v>
      </c>
      <c r="L711" s="251" t="s">
        <v>1928</v>
      </c>
      <c r="M711" s="27" t="s">
        <v>1935</v>
      </c>
      <c r="N711" s="377"/>
      <c r="O711" s="414"/>
      <c r="P711" s="365"/>
      <c r="Q711" s="45" t="s">
        <v>1944</v>
      </c>
    </row>
    <row r="712" spans="1:17" hidden="1" x14ac:dyDescent="0.25">
      <c r="A712" s="377"/>
      <c r="B712" s="414"/>
      <c r="C712" s="454"/>
      <c r="D712" s="383"/>
      <c r="E712" s="447"/>
      <c r="F712" s="340"/>
      <c r="G712" s="442"/>
      <c r="H712" s="370"/>
      <c r="I712" s="26" t="s">
        <v>1922</v>
      </c>
      <c r="J712" s="238" t="s">
        <v>77</v>
      </c>
      <c r="K712" s="26" t="s">
        <v>171</v>
      </c>
      <c r="L712" s="251" t="s">
        <v>1928</v>
      </c>
      <c r="M712" s="27" t="s">
        <v>1936</v>
      </c>
      <c r="N712" s="377"/>
      <c r="O712" s="414"/>
      <c r="P712" s="365"/>
      <c r="Q712" s="45" t="s">
        <v>1944</v>
      </c>
    </row>
    <row r="713" spans="1:17" hidden="1" x14ac:dyDescent="0.25">
      <c r="A713" s="377"/>
      <c r="B713" s="414"/>
      <c r="C713" s="454"/>
      <c r="D713" s="383"/>
      <c r="E713" s="447"/>
      <c r="F713" s="340"/>
      <c r="G713" s="442"/>
      <c r="H713" s="370"/>
      <c r="I713" s="26" t="s">
        <v>1923</v>
      </c>
      <c r="J713" s="238" t="s">
        <v>77</v>
      </c>
      <c r="K713" s="26" t="s">
        <v>169</v>
      </c>
      <c r="L713" s="251" t="s">
        <v>1928</v>
      </c>
      <c r="M713" s="27" t="s">
        <v>1937</v>
      </c>
      <c r="N713" s="377"/>
      <c r="O713" s="414"/>
      <c r="P713" s="365"/>
      <c r="Q713" s="45" t="s">
        <v>1944</v>
      </c>
    </row>
    <row r="714" spans="1:17" hidden="1" x14ac:dyDescent="0.25">
      <c r="A714" s="377"/>
      <c r="B714" s="414"/>
      <c r="C714" s="454"/>
      <c r="D714" s="383"/>
      <c r="E714" s="447"/>
      <c r="F714" s="340"/>
      <c r="G714" s="442"/>
      <c r="H714" s="370"/>
      <c r="I714" s="26" t="s">
        <v>1924</v>
      </c>
      <c r="J714" s="238" t="s">
        <v>77</v>
      </c>
      <c r="K714" s="26" t="s">
        <v>171</v>
      </c>
      <c r="L714" s="251" t="s">
        <v>1928</v>
      </c>
      <c r="M714" s="27" t="s">
        <v>1938</v>
      </c>
      <c r="N714" s="377"/>
      <c r="O714" s="414"/>
      <c r="P714" s="365"/>
      <c r="Q714" s="45" t="s">
        <v>1944</v>
      </c>
    </row>
    <row r="715" spans="1:17" hidden="1" x14ac:dyDescent="0.25">
      <c r="A715" s="377"/>
      <c r="B715" s="414"/>
      <c r="C715" s="454"/>
      <c r="D715" s="383"/>
      <c r="E715" s="447"/>
      <c r="F715" s="340"/>
      <c r="G715" s="442"/>
      <c r="H715" s="370"/>
      <c r="I715" s="26" t="s">
        <v>1925</v>
      </c>
      <c r="J715" s="238" t="s">
        <v>56</v>
      </c>
      <c r="K715" s="26" t="s">
        <v>201</v>
      </c>
      <c r="L715" s="251" t="s">
        <v>1928</v>
      </c>
      <c r="M715" s="27" t="s">
        <v>1939</v>
      </c>
      <c r="N715" s="377"/>
      <c r="O715" s="414"/>
      <c r="P715" s="365"/>
      <c r="Q715" s="45" t="s">
        <v>1944</v>
      </c>
    </row>
    <row r="716" spans="1:17" hidden="1" x14ac:dyDescent="0.25">
      <c r="A716" s="377"/>
      <c r="B716" s="414"/>
      <c r="C716" s="454"/>
      <c r="D716" s="383"/>
      <c r="E716" s="447"/>
      <c r="F716" s="340"/>
      <c r="G716" s="442"/>
      <c r="H716" s="370"/>
      <c r="I716" s="26" t="s">
        <v>1926</v>
      </c>
      <c r="J716" s="238" t="s">
        <v>56</v>
      </c>
      <c r="K716" s="26" t="s">
        <v>201</v>
      </c>
      <c r="L716" s="251" t="s">
        <v>1928</v>
      </c>
      <c r="M716" s="27" t="s">
        <v>1940</v>
      </c>
      <c r="N716" s="377"/>
      <c r="O716" s="414"/>
      <c r="P716" s="365"/>
      <c r="Q716" s="45" t="s">
        <v>1944</v>
      </c>
    </row>
    <row r="717" spans="1:17" hidden="1" x14ac:dyDescent="0.25">
      <c r="A717" s="377"/>
      <c r="B717" s="414"/>
      <c r="C717" s="454"/>
      <c r="D717" s="383"/>
      <c r="E717" s="447"/>
      <c r="F717" s="340"/>
      <c r="G717" s="442"/>
      <c r="H717" s="370"/>
      <c r="I717" s="26" t="s">
        <v>279</v>
      </c>
      <c r="J717" s="238" t="s">
        <v>77</v>
      </c>
      <c r="K717" s="26" t="s">
        <v>171</v>
      </c>
      <c r="L717" s="251">
        <v>1502140057</v>
      </c>
      <c r="M717" s="27" t="s">
        <v>296</v>
      </c>
      <c r="N717" s="377"/>
      <c r="O717" s="414"/>
      <c r="P717" s="365"/>
      <c r="Q717" s="45" t="s">
        <v>1944</v>
      </c>
    </row>
    <row r="718" spans="1:17" hidden="1" x14ac:dyDescent="0.25">
      <c r="A718" s="377"/>
      <c r="B718" s="414"/>
      <c r="C718" s="454"/>
      <c r="D718" s="383"/>
      <c r="E718" s="447"/>
      <c r="F718" s="340"/>
      <c r="G718" s="442"/>
      <c r="H718" s="370"/>
      <c r="I718" s="26" t="s">
        <v>906</v>
      </c>
      <c r="J718" s="238" t="s">
        <v>89</v>
      </c>
      <c r="K718" s="26" t="s">
        <v>91</v>
      </c>
      <c r="L718" s="251">
        <v>1101154214</v>
      </c>
      <c r="M718" s="27" t="s">
        <v>1941</v>
      </c>
      <c r="N718" s="377"/>
      <c r="O718" s="414"/>
      <c r="P718" s="365"/>
      <c r="Q718" s="45" t="s">
        <v>1944</v>
      </c>
    </row>
    <row r="719" spans="1:17" hidden="1" x14ac:dyDescent="0.25">
      <c r="A719" s="378"/>
      <c r="B719" s="415"/>
      <c r="C719" s="455"/>
      <c r="D719" s="384"/>
      <c r="E719" s="448"/>
      <c r="F719" s="340"/>
      <c r="G719" s="442"/>
      <c r="H719" s="370"/>
      <c r="I719" s="26" t="s">
        <v>1927</v>
      </c>
      <c r="J719" s="238" t="s">
        <v>77</v>
      </c>
      <c r="K719" s="26" t="s">
        <v>169</v>
      </c>
      <c r="L719" s="251" t="s">
        <v>1928</v>
      </c>
      <c r="M719" s="27" t="s">
        <v>1942</v>
      </c>
      <c r="N719" s="378"/>
      <c r="O719" s="415"/>
      <c r="P719" s="366"/>
      <c r="Q719" s="45" t="s">
        <v>1944</v>
      </c>
    </row>
    <row r="720" spans="1:17" hidden="1" x14ac:dyDescent="0.25">
      <c r="A720" s="340" t="s">
        <v>1946</v>
      </c>
      <c r="B720" s="368" t="s">
        <v>1945</v>
      </c>
      <c r="C720" s="452" t="s">
        <v>1947</v>
      </c>
      <c r="D720" s="339" t="s">
        <v>23</v>
      </c>
      <c r="E720" s="449" t="s">
        <v>858</v>
      </c>
      <c r="F720" s="340" t="s">
        <v>1948</v>
      </c>
      <c r="G720" s="442" t="s">
        <v>11</v>
      </c>
      <c r="H720" s="370" t="s">
        <v>51</v>
      </c>
      <c r="I720" s="26" t="s">
        <v>1949</v>
      </c>
      <c r="J720" s="238" t="s">
        <v>56</v>
      </c>
      <c r="K720" s="26" t="s">
        <v>201</v>
      </c>
      <c r="L720" s="251">
        <v>1202144008</v>
      </c>
      <c r="M720" s="27" t="s">
        <v>1951</v>
      </c>
      <c r="N720" s="340" t="s">
        <v>1953</v>
      </c>
      <c r="O720" s="413" t="s">
        <v>2037</v>
      </c>
      <c r="P720" s="340"/>
      <c r="Q720" s="48" t="s">
        <v>1001</v>
      </c>
    </row>
    <row r="721" spans="1:17" hidden="1" x14ac:dyDescent="0.25">
      <c r="A721" s="340"/>
      <c r="B721" s="368"/>
      <c r="C721" s="452"/>
      <c r="D721" s="339"/>
      <c r="E721" s="449"/>
      <c r="F721" s="340"/>
      <c r="G721" s="442"/>
      <c r="H721" s="370"/>
      <c r="I721" s="26" t="s">
        <v>1950</v>
      </c>
      <c r="J721" s="238" t="s">
        <v>56</v>
      </c>
      <c r="K721" s="26" t="s">
        <v>201</v>
      </c>
      <c r="L721" s="251">
        <v>1202144244</v>
      </c>
      <c r="M721" s="27" t="s">
        <v>1952</v>
      </c>
      <c r="N721" s="340"/>
      <c r="O721" s="415"/>
      <c r="P721" s="340"/>
      <c r="Q721" s="48" t="s">
        <v>1001</v>
      </c>
    </row>
    <row r="722" spans="1:17" s="4" customFormat="1" ht="30" hidden="1" x14ac:dyDescent="0.25">
      <c r="A722" s="185" t="s">
        <v>1955</v>
      </c>
      <c r="B722" s="48" t="s">
        <v>1954</v>
      </c>
      <c r="C722" s="168" t="s">
        <v>1956</v>
      </c>
      <c r="D722" s="30" t="s">
        <v>23</v>
      </c>
      <c r="E722" s="51" t="s">
        <v>858</v>
      </c>
      <c r="F722" s="185" t="s">
        <v>459</v>
      </c>
      <c r="G722" s="63" t="s">
        <v>11</v>
      </c>
      <c r="H722" s="195" t="s">
        <v>129</v>
      </c>
      <c r="I722" s="237" t="s">
        <v>1957</v>
      </c>
      <c r="J722" s="238" t="s">
        <v>56</v>
      </c>
      <c r="K722" s="237" t="s">
        <v>201</v>
      </c>
      <c r="L722" s="238">
        <v>1202164306</v>
      </c>
      <c r="M722" s="202" t="s">
        <v>1958</v>
      </c>
      <c r="N722" s="321" t="s">
        <v>1959</v>
      </c>
      <c r="O722" s="49" t="s">
        <v>1960</v>
      </c>
      <c r="P722" s="50"/>
      <c r="Q722" s="48" t="s">
        <v>1001</v>
      </c>
    </row>
    <row r="723" spans="1:17" hidden="1" x14ac:dyDescent="0.25">
      <c r="A723" s="201" t="s">
        <v>1961</v>
      </c>
      <c r="B723" s="54" t="s">
        <v>1962</v>
      </c>
      <c r="C723" s="174" t="s">
        <v>1963</v>
      </c>
      <c r="D723" s="30" t="s">
        <v>21</v>
      </c>
      <c r="E723" s="51" t="s">
        <v>853</v>
      </c>
      <c r="F723" s="201"/>
      <c r="G723" s="63" t="s">
        <v>1964</v>
      </c>
      <c r="H723" s="104" t="s">
        <v>129</v>
      </c>
      <c r="I723" s="243" t="s">
        <v>1965</v>
      </c>
      <c r="J723" s="238" t="s">
        <v>165</v>
      </c>
      <c r="K723" s="26" t="s">
        <v>200</v>
      </c>
      <c r="L723" s="251"/>
      <c r="M723" s="27"/>
      <c r="N723" s="321"/>
      <c r="O723" s="54"/>
      <c r="P723" s="54"/>
      <c r="Q723" s="48" t="s">
        <v>1001</v>
      </c>
    </row>
    <row r="724" spans="1:17" hidden="1" x14ac:dyDescent="0.25">
      <c r="A724" s="268">
        <v>42835</v>
      </c>
      <c r="B724" s="54" t="s">
        <v>1966</v>
      </c>
      <c r="C724" s="174"/>
      <c r="D724" s="30" t="s">
        <v>22</v>
      </c>
      <c r="E724" s="51" t="s">
        <v>854</v>
      </c>
      <c r="F724" s="201"/>
      <c r="G724" s="63" t="s">
        <v>12</v>
      </c>
      <c r="H724" s="195" t="s">
        <v>51</v>
      </c>
      <c r="I724" s="243" t="s">
        <v>1967</v>
      </c>
      <c r="J724" s="238" t="s">
        <v>1968</v>
      </c>
      <c r="K724" s="26" t="s">
        <v>200</v>
      </c>
      <c r="L724" s="251"/>
      <c r="M724" s="27"/>
      <c r="N724" s="321"/>
      <c r="O724" s="54"/>
      <c r="P724" s="54"/>
      <c r="Q724" s="48" t="s">
        <v>1001</v>
      </c>
    </row>
    <row r="725" spans="1:17" hidden="1" x14ac:dyDescent="0.25">
      <c r="A725" s="268">
        <v>42845</v>
      </c>
      <c r="B725" s="54" t="s">
        <v>1969</v>
      </c>
      <c r="C725" s="174" t="s">
        <v>1970</v>
      </c>
      <c r="D725" s="30" t="s">
        <v>22</v>
      </c>
      <c r="E725" s="51" t="s">
        <v>854</v>
      </c>
      <c r="F725" s="201"/>
      <c r="G725" s="63" t="s">
        <v>12</v>
      </c>
      <c r="H725" s="195" t="s">
        <v>51</v>
      </c>
      <c r="I725" s="243" t="s">
        <v>1971</v>
      </c>
      <c r="J725" s="238" t="s">
        <v>165</v>
      </c>
      <c r="K725" s="26" t="s">
        <v>200</v>
      </c>
      <c r="L725" s="251"/>
      <c r="M725" s="27"/>
      <c r="N725" s="321"/>
      <c r="O725" s="54"/>
      <c r="P725" s="54"/>
      <c r="Q725" s="48" t="s">
        <v>1001</v>
      </c>
    </row>
    <row r="726" spans="1:17" hidden="1" x14ac:dyDescent="0.25">
      <c r="A726" s="462">
        <v>42848</v>
      </c>
      <c r="B726" s="368" t="s">
        <v>1972</v>
      </c>
      <c r="C726" s="452" t="s">
        <v>1973</v>
      </c>
      <c r="D726" s="339" t="s">
        <v>22</v>
      </c>
      <c r="E726" s="449" t="s">
        <v>854</v>
      </c>
      <c r="F726" s="201"/>
      <c r="G726" s="442" t="s">
        <v>12</v>
      </c>
      <c r="H726" s="370" t="s">
        <v>51</v>
      </c>
      <c r="I726" s="243" t="s">
        <v>1974</v>
      </c>
      <c r="J726" s="238" t="s">
        <v>1968</v>
      </c>
      <c r="K726" s="26" t="s">
        <v>197</v>
      </c>
      <c r="L726" s="251"/>
      <c r="M726" s="27"/>
      <c r="N726" s="321"/>
      <c r="O726" s="54"/>
      <c r="P726" s="54"/>
      <c r="Q726" s="48" t="s">
        <v>1001</v>
      </c>
    </row>
    <row r="727" spans="1:17" hidden="1" x14ac:dyDescent="0.25">
      <c r="A727" s="462"/>
      <c r="B727" s="368"/>
      <c r="C727" s="452"/>
      <c r="D727" s="339"/>
      <c r="E727" s="449"/>
      <c r="F727" s="201"/>
      <c r="G727" s="442"/>
      <c r="H727" s="370"/>
      <c r="I727" s="243" t="s">
        <v>1806</v>
      </c>
      <c r="J727" s="238" t="s">
        <v>1968</v>
      </c>
      <c r="K727" s="26" t="s">
        <v>197</v>
      </c>
      <c r="L727" s="251"/>
      <c r="M727" s="27"/>
      <c r="N727" s="321"/>
      <c r="O727" s="54"/>
      <c r="P727" s="54"/>
      <c r="Q727" s="48" t="s">
        <v>1001</v>
      </c>
    </row>
    <row r="728" spans="1:17" hidden="1" x14ac:dyDescent="0.25">
      <c r="A728" s="462"/>
      <c r="B728" s="368"/>
      <c r="C728" s="452"/>
      <c r="D728" s="339"/>
      <c r="E728" s="449"/>
      <c r="F728" s="201"/>
      <c r="G728" s="442"/>
      <c r="H728" s="370"/>
      <c r="I728" s="243" t="s">
        <v>1803</v>
      </c>
      <c r="J728" s="238" t="s">
        <v>1968</v>
      </c>
      <c r="K728" s="26" t="s">
        <v>197</v>
      </c>
      <c r="L728" s="251"/>
      <c r="M728" s="27"/>
      <c r="N728" s="321"/>
      <c r="O728" s="54"/>
      <c r="P728" s="54"/>
      <c r="Q728" s="48" t="s">
        <v>1001</v>
      </c>
    </row>
    <row r="729" spans="1:17" hidden="1" x14ac:dyDescent="0.25">
      <c r="A729" s="201" t="s">
        <v>1975</v>
      </c>
      <c r="B729" s="54" t="s">
        <v>1976</v>
      </c>
      <c r="C729" s="174"/>
      <c r="D729" s="30" t="s">
        <v>22</v>
      </c>
      <c r="E729" s="51" t="s">
        <v>855</v>
      </c>
      <c r="F729" s="201"/>
      <c r="G729" s="63" t="s">
        <v>12</v>
      </c>
      <c r="H729" s="195" t="s">
        <v>129</v>
      </c>
      <c r="I729" s="243" t="s">
        <v>1967</v>
      </c>
      <c r="J729" s="238" t="s">
        <v>1968</v>
      </c>
      <c r="K729" s="26" t="s">
        <v>200</v>
      </c>
      <c r="L729" s="251"/>
      <c r="M729" s="27"/>
      <c r="N729" s="321"/>
      <c r="O729" s="54"/>
      <c r="P729" s="54"/>
      <c r="Q729" s="48" t="s">
        <v>1001</v>
      </c>
    </row>
    <row r="730" spans="1:17" hidden="1" x14ac:dyDescent="0.25">
      <c r="A730" s="201" t="s">
        <v>1975</v>
      </c>
      <c r="B730" s="54" t="s">
        <v>1977</v>
      </c>
      <c r="C730" s="174" t="s">
        <v>1978</v>
      </c>
      <c r="D730" s="30" t="s">
        <v>22</v>
      </c>
      <c r="E730" s="51" t="s">
        <v>855</v>
      </c>
      <c r="F730" s="201"/>
      <c r="G730" s="63" t="s">
        <v>20</v>
      </c>
      <c r="H730" s="104" t="s">
        <v>55</v>
      </c>
      <c r="I730" s="243" t="s">
        <v>1979</v>
      </c>
      <c r="J730" s="238" t="s">
        <v>165</v>
      </c>
      <c r="K730" s="26" t="s">
        <v>255</v>
      </c>
      <c r="L730" s="251"/>
      <c r="M730" s="27"/>
      <c r="N730" s="321"/>
      <c r="O730" s="54"/>
      <c r="P730" s="54"/>
      <c r="Q730" s="48" t="s">
        <v>1001</v>
      </c>
    </row>
    <row r="731" spans="1:17" s="4" customFormat="1" ht="30" hidden="1" x14ac:dyDescent="0.25">
      <c r="A731" s="185" t="s">
        <v>1980</v>
      </c>
      <c r="B731" s="71" t="s">
        <v>1981</v>
      </c>
      <c r="C731" s="168"/>
      <c r="D731" s="93" t="s">
        <v>22</v>
      </c>
      <c r="E731" s="77" t="s">
        <v>855</v>
      </c>
      <c r="F731" s="185"/>
      <c r="G731" s="78" t="s">
        <v>12</v>
      </c>
      <c r="H731" s="195" t="s">
        <v>129</v>
      </c>
      <c r="I731" s="243" t="s">
        <v>1982</v>
      </c>
      <c r="J731" s="238" t="s">
        <v>1968</v>
      </c>
      <c r="K731" s="237" t="s">
        <v>255</v>
      </c>
      <c r="L731" s="238"/>
      <c r="M731" s="202"/>
      <c r="N731" s="321"/>
      <c r="O731" s="70"/>
      <c r="P731" s="70"/>
      <c r="Q731" s="70" t="s">
        <v>1001</v>
      </c>
    </row>
    <row r="732" spans="1:17" hidden="1" x14ac:dyDescent="0.25">
      <c r="A732" s="201" t="s">
        <v>1750</v>
      </c>
      <c r="B732" s="54" t="s">
        <v>1983</v>
      </c>
      <c r="C732" s="174"/>
      <c r="D732" s="30" t="s">
        <v>22</v>
      </c>
      <c r="E732" s="51" t="s">
        <v>855</v>
      </c>
      <c r="F732" s="201"/>
      <c r="G732" s="63" t="s">
        <v>12</v>
      </c>
      <c r="H732" s="195" t="s">
        <v>51</v>
      </c>
      <c r="I732" s="26"/>
      <c r="J732" s="238" t="s">
        <v>165</v>
      </c>
      <c r="K732" s="26" t="s">
        <v>200</v>
      </c>
      <c r="L732" s="251"/>
      <c r="M732" s="27"/>
      <c r="N732" s="321"/>
      <c r="O732" s="54"/>
      <c r="P732" s="54"/>
      <c r="Q732" s="48" t="s">
        <v>1001</v>
      </c>
    </row>
    <row r="733" spans="1:17" s="4" customFormat="1" ht="30" hidden="1" x14ac:dyDescent="0.25">
      <c r="A733" s="185" t="s">
        <v>1985</v>
      </c>
      <c r="B733" s="48" t="s">
        <v>1984</v>
      </c>
      <c r="C733" s="168" t="s">
        <v>1990</v>
      </c>
      <c r="D733" s="30" t="s">
        <v>23</v>
      </c>
      <c r="E733" s="51" t="s">
        <v>858</v>
      </c>
      <c r="F733" s="185" t="s">
        <v>1986</v>
      </c>
      <c r="G733" s="63" t="s">
        <v>11</v>
      </c>
      <c r="H733" s="195" t="s">
        <v>129</v>
      </c>
      <c r="I733" s="237" t="s">
        <v>1987</v>
      </c>
      <c r="J733" s="238" t="s">
        <v>47</v>
      </c>
      <c r="K733" s="237" t="s">
        <v>1988</v>
      </c>
      <c r="L733" s="238">
        <v>1401160517</v>
      </c>
      <c r="M733" s="202" t="s">
        <v>1989</v>
      </c>
      <c r="N733" s="321" t="s">
        <v>1993</v>
      </c>
      <c r="O733" s="49" t="s">
        <v>1991</v>
      </c>
      <c r="P733" s="48"/>
      <c r="Q733" s="48" t="s">
        <v>1001</v>
      </c>
    </row>
    <row r="734" spans="1:17" s="4" customFormat="1" ht="30" hidden="1" x14ac:dyDescent="0.25">
      <c r="A734" s="204">
        <v>42925</v>
      </c>
      <c r="B734" s="48" t="s">
        <v>1992</v>
      </c>
      <c r="C734" s="168" t="s">
        <v>1994</v>
      </c>
      <c r="D734" s="30" t="s">
        <v>23</v>
      </c>
      <c r="E734" s="51" t="s">
        <v>857</v>
      </c>
      <c r="F734" s="185" t="s">
        <v>1986</v>
      </c>
      <c r="G734" s="63" t="s">
        <v>12</v>
      </c>
      <c r="H734" s="195" t="s">
        <v>865</v>
      </c>
      <c r="I734" s="237" t="s">
        <v>1987</v>
      </c>
      <c r="J734" s="238" t="s">
        <v>47</v>
      </c>
      <c r="K734" s="237" t="s">
        <v>1988</v>
      </c>
      <c r="L734" s="238">
        <v>1401160517</v>
      </c>
      <c r="M734" s="202" t="s">
        <v>1989</v>
      </c>
      <c r="N734" s="321" t="s">
        <v>1996</v>
      </c>
      <c r="O734" s="49" t="s">
        <v>1997</v>
      </c>
      <c r="P734" s="48" t="s">
        <v>1995</v>
      </c>
      <c r="Q734" s="48" t="s">
        <v>1001</v>
      </c>
    </row>
    <row r="735" spans="1:17" hidden="1" x14ac:dyDescent="0.25">
      <c r="A735" s="340" t="s">
        <v>1998</v>
      </c>
      <c r="B735" s="368" t="s">
        <v>2012</v>
      </c>
      <c r="C735" s="368" t="s">
        <v>1999</v>
      </c>
      <c r="D735" s="339" t="s">
        <v>23</v>
      </c>
      <c r="E735" s="449" t="s">
        <v>858</v>
      </c>
      <c r="F735" s="340" t="s">
        <v>2001</v>
      </c>
      <c r="G735" s="369" t="s">
        <v>11</v>
      </c>
      <c r="H735" s="370" t="s">
        <v>769</v>
      </c>
      <c r="I735" s="26" t="s">
        <v>2002</v>
      </c>
      <c r="J735" s="238" t="s">
        <v>89</v>
      </c>
      <c r="K735" s="26" t="s">
        <v>2006</v>
      </c>
      <c r="L735" s="251">
        <v>1101140303</v>
      </c>
      <c r="M735" s="27" t="s">
        <v>2007</v>
      </c>
      <c r="N735" s="340" t="s">
        <v>2000</v>
      </c>
      <c r="O735" s="452" t="s">
        <v>2011</v>
      </c>
      <c r="P735" s="54"/>
      <c r="Q735" s="48" t="s">
        <v>1001</v>
      </c>
    </row>
    <row r="736" spans="1:17" hidden="1" x14ac:dyDescent="0.25">
      <c r="A736" s="340"/>
      <c r="B736" s="368"/>
      <c r="C736" s="452"/>
      <c r="D736" s="339"/>
      <c r="E736" s="449"/>
      <c r="F736" s="340"/>
      <c r="G736" s="442"/>
      <c r="H736" s="370"/>
      <c r="I736" s="26" t="s">
        <v>2003</v>
      </c>
      <c r="J736" s="238" t="s">
        <v>89</v>
      </c>
      <c r="K736" s="26" t="s">
        <v>2006</v>
      </c>
      <c r="L736" s="251">
        <v>1101130190</v>
      </c>
      <c r="M736" s="27" t="s">
        <v>2008</v>
      </c>
      <c r="N736" s="340"/>
      <c r="O736" s="452"/>
      <c r="P736" s="54"/>
      <c r="Q736" s="48" t="s">
        <v>1001</v>
      </c>
    </row>
    <row r="737" spans="1:17" hidden="1" x14ac:dyDescent="0.25">
      <c r="A737" s="340"/>
      <c r="B737" s="368"/>
      <c r="C737" s="452"/>
      <c r="D737" s="339"/>
      <c r="E737" s="449"/>
      <c r="F737" s="340"/>
      <c r="G737" s="442"/>
      <c r="H737" s="370"/>
      <c r="I737" s="26" t="s">
        <v>2004</v>
      </c>
      <c r="J737" s="238" t="s">
        <v>89</v>
      </c>
      <c r="K737" s="26" t="s">
        <v>2006</v>
      </c>
      <c r="L737" s="251">
        <v>1101141142</v>
      </c>
      <c r="M737" s="27" t="s">
        <v>2009</v>
      </c>
      <c r="N737" s="340"/>
      <c r="O737" s="452"/>
      <c r="P737" s="54"/>
      <c r="Q737" s="48" t="s">
        <v>1001</v>
      </c>
    </row>
    <row r="738" spans="1:17" hidden="1" x14ac:dyDescent="0.25">
      <c r="A738" s="340"/>
      <c r="B738" s="368"/>
      <c r="C738" s="452"/>
      <c r="D738" s="339"/>
      <c r="E738" s="449"/>
      <c r="F738" s="340"/>
      <c r="G738" s="442"/>
      <c r="H738" s="370"/>
      <c r="I738" s="26" t="s">
        <v>2005</v>
      </c>
      <c r="J738" s="238" t="s">
        <v>89</v>
      </c>
      <c r="K738" s="26" t="s">
        <v>2006</v>
      </c>
      <c r="L738" s="251">
        <v>1101144133</v>
      </c>
      <c r="M738" s="27" t="s">
        <v>2010</v>
      </c>
      <c r="N738" s="340"/>
      <c r="O738" s="452"/>
      <c r="P738" s="54"/>
      <c r="Q738" s="48" t="s">
        <v>1001</v>
      </c>
    </row>
    <row r="739" spans="1:17" s="4" customFormat="1" ht="30" hidden="1" x14ac:dyDescent="0.25">
      <c r="A739" s="340" t="s">
        <v>2014</v>
      </c>
      <c r="B739" s="368" t="s">
        <v>2013</v>
      </c>
      <c r="C739" s="452" t="s">
        <v>2015</v>
      </c>
      <c r="D739" s="30" t="s">
        <v>23</v>
      </c>
      <c r="E739" s="51" t="s">
        <v>857</v>
      </c>
      <c r="F739" s="185" t="s">
        <v>2018</v>
      </c>
      <c r="G739" s="63" t="s">
        <v>12</v>
      </c>
      <c r="H739" s="195" t="s">
        <v>865</v>
      </c>
      <c r="I739" s="237" t="s">
        <v>2019</v>
      </c>
      <c r="J739" s="238" t="s">
        <v>115</v>
      </c>
      <c r="K739" s="237" t="s">
        <v>170</v>
      </c>
      <c r="L739" s="238">
        <v>6701152175</v>
      </c>
      <c r="M739" s="202" t="s">
        <v>2022</v>
      </c>
      <c r="N739" s="321"/>
      <c r="O739" s="49" t="s">
        <v>2025</v>
      </c>
      <c r="P739" s="48" t="s">
        <v>2016</v>
      </c>
      <c r="Q739" s="49" t="s">
        <v>999</v>
      </c>
    </row>
    <row r="740" spans="1:17" s="4" customFormat="1" ht="30" hidden="1" x14ac:dyDescent="0.25">
      <c r="A740" s="340"/>
      <c r="B740" s="368"/>
      <c r="C740" s="452"/>
      <c r="D740" s="30" t="s">
        <v>23</v>
      </c>
      <c r="E740" s="51" t="s">
        <v>857</v>
      </c>
      <c r="F740" s="185" t="s">
        <v>2018</v>
      </c>
      <c r="G740" s="63" t="s">
        <v>12</v>
      </c>
      <c r="H740" s="195" t="s">
        <v>865</v>
      </c>
      <c r="I740" s="237" t="s">
        <v>2020</v>
      </c>
      <c r="J740" s="238" t="s">
        <v>165</v>
      </c>
      <c r="K740" s="237" t="s">
        <v>2021</v>
      </c>
      <c r="L740" s="238">
        <v>1603151180</v>
      </c>
      <c r="M740" s="202" t="s">
        <v>2023</v>
      </c>
      <c r="N740" s="321"/>
      <c r="O740" s="49" t="s">
        <v>2026</v>
      </c>
      <c r="P740" s="48" t="s">
        <v>2017</v>
      </c>
      <c r="Q740" s="49" t="s">
        <v>999</v>
      </c>
    </row>
    <row r="741" spans="1:17" s="4" customFormat="1" ht="30" hidden="1" x14ac:dyDescent="0.25">
      <c r="A741" s="340"/>
      <c r="B741" s="368"/>
      <c r="C741" s="368"/>
      <c r="D741" s="30" t="s">
        <v>23</v>
      </c>
      <c r="E741" s="51" t="s">
        <v>857</v>
      </c>
      <c r="F741" s="185" t="s">
        <v>2018</v>
      </c>
      <c r="G741" s="63" t="s">
        <v>12</v>
      </c>
      <c r="H741" s="195" t="s">
        <v>769</v>
      </c>
      <c r="I741" s="237" t="s">
        <v>484</v>
      </c>
      <c r="J741" s="238" t="s">
        <v>89</v>
      </c>
      <c r="K741" s="237" t="s">
        <v>196</v>
      </c>
      <c r="L741" s="238">
        <v>1104120126</v>
      </c>
      <c r="M741" s="202" t="s">
        <v>2024</v>
      </c>
      <c r="N741" s="321"/>
      <c r="O741" s="49" t="s">
        <v>2026</v>
      </c>
      <c r="P741" s="48"/>
      <c r="Q741" s="49" t="s">
        <v>999</v>
      </c>
    </row>
    <row r="742" spans="1:17" s="4" customFormat="1" ht="30" hidden="1" x14ac:dyDescent="0.25">
      <c r="A742" s="187" t="s">
        <v>2028</v>
      </c>
      <c r="B742" s="48" t="s">
        <v>2027</v>
      </c>
      <c r="C742" s="168" t="s">
        <v>2029</v>
      </c>
      <c r="D742" s="30" t="s">
        <v>23</v>
      </c>
      <c r="E742" s="51" t="s">
        <v>859</v>
      </c>
      <c r="F742" s="187" t="s">
        <v>2030</v>
      </c>
      <c r="G742" s="63" t="s">
        <v>11</v>
      </c>
      <c r="H742" s="195" t="s">
        <v>51</v>
      </c>
      <c r="I742" s="237" t="s">
        <v>2031</v>
      </c>
      <c r="J742" s="238" t="s">
        <v>89</v>
      </c>
      <c r="K742" s="243" t="s">
        <v>2033</v>
      </c>
      <c r="L742" s="238">
        <v>1101160530</v>
      </c>
      <c r="M742" s="202" t="s">
        <v>2032</v>
      </c>
      <c r="N742" s="321" t="s">
        <v>2034</v>
      </c>
      <c r="O742" s="49" t="s">
        <v>2036</v>
      </c>
      <c r="P742" s="48"/>
      <c r="Q742" s="48" t="s">
        <v>2035</v>
      </c>
    </row>
    <row r="743" spans="1:17" s="4" customFormat="1" hidden="1" x14ac:dyDescent="0.25">
      <c r="A743" s="376" t="s">
        <v>2039</v>
      </c>
      <c r="B743" s="413" t="s">
        <v>2038</v>
      </c>
      <c r="C743" s="413" t="s">
        <v>2040</v>
      </c>
      <c r="D743" s="382" t="s">
        <v>23</v>
      </c>
      <c r="E743" s="446" t="s">
        <v>858</v>
      </c>
      <c r="F743" s="379" t="s">
        <v>2041</v>
      </c>
      <c r="G743" s="443" t="s">
        <v>11</v>
      </c>
      <c r="H743" s="404" t="s">
        <v>129</v>
      </c>
      <c r="I743" s="237" t="s">
        <v>2042</v>
      </c>
      <c r="J743" s="238" t="s">
        <v>89</v>
      </c>
      <c r="K743" s="237" t="s">
        <v>91</v>
      </c>
      <c r="L743" s="238">
        <v>1101168352</v>
      </c>
      <c r="M743" s="202" t="s">
        <v>2045</v>
      </c>
      <c r="N743" s="379" t="s">
        <v>2048</v>
      </c>
      <c r="O743" s="413" t="s">
        <v>2785</v>
      </c>
      <c r="P743" s="376"/>
      <c r="Q743" s="45" t="s">
        <v>1001</v>
      </c>
    </row>
    <row r="744" spans="1:17" hidden="1" x14ac:dyDescent="0.25">
      <c r="A744" s="377"/>
      <c r="B744" s="414"/>
      <c r="C744" s="414"/>
      <c r="D744" s="383"/>
      <c r="E744" s="447"/>
      <c r="F744" s="380"/>
      <c r="G744" s="444"/>
      <c r="H744" s="405"/>
      <c r="I744" s="26" t="s">
        <v>2043</v>
      </c>
      <c r="J744" s="238" t="s">
        <v>89</v>
      </c>
      <c r="K744" s="26" t="s">
        <v>91</v>
      </c>
      <c r="L744" s="251">
        <v>1101150031</v>
      </c>
      <c r="M744" s="27" t="s">
        <v>2046</v>
      </c>
      <c r="N744" s="380"/>
      <c r="O744" s="414"/>
      <c r="P744" s="377"/>
      <c r="Q744" s="45" t="s">
        <v>1001</v>
      </c>
    </row>
    <row r="745" spans="1:17" hidden="1" x14ac:dyDescent="0.25">
      <c r="A745" s="378"/>
      <c r="B745" s="415"/>
      <c r="C745" s="415"/>
      <c r="D745" s="384"/>
      <c r="E745" s="448"/>
      <c r="F745" s="381"/>
      <c r="G745" s="445"/>
      <c r="H745" s="406"/>
      <c r="I745" s="26" t="s">
        <v>2044</v>
      </c>
      <c r="J745" s="238" t="s">
        <v>140</v>
      </c>
      <c r="K745" s="26" t="s">
        <v>142</v>
      </c>
      <c r="L745" s="251">
        <v>1301154428</v>
      </c>
      <c r="M745" s="27" t="s">
        <v>2047</v>
      </c>
      <c r="N745" s="381"/>
      <c r="O745" s="415"/>
      <c r="P745" s="378"/>
      <c r="Q745" s="45" t="s">
        <v>1001</v>
      </c>
    </row>
    <row r="746" spans="1:17" s="4" customFormat="1" ht="30" hidden="1" x14ac:dyDescent="0.25">
      <c r="A746" s="265" t="s">
        <v>2061</v>
      </c>
      <c r="B746" s="48" t="s">
        <v>2049</v>
      </c>
      <c r="C746" s="168" t="s">
        <v>2050</v>
      </c>
      <c r="D746" s="30" t="s">
        <v>23</v>
      </c>
      <c r="E746" s="51" t="s">
        <v>859</v>
      </c>
      <c r="F746" s="185" t="s">
        <v>2051</v>
      </c>
      <c r="G746" s="63" t="s">
        <v>11</v>
      </c>
      <c r="H746" s="195" t="s">
        <v>129</v>
      </c>
      <c r="I746" s="237" t="s">
        <v>1699</v>
      </c>
      <c r="J746" s="238" t="s">
        <v>77</v>
      </c>
      <c r="K746" s="237" t="s">
        <v>171</v>
      </c>
      <c r="L746" s="238">
        <v>1502164404</v>
      </c>
      <c r="M746" s="238"/>
      <c r="N746" s="322" t="s">
        <v>2052</v>
      </c>
      <c r="O746" s="49" t="s">
        <v>2063</v>
      </c>
      <c r="P746" s="48" t="s">
        <v>2053</v>
      </c>
      <c r="Q746" s="48" t="s">
        <v>1001</v>
      </c>
    </row>
    <row r="747" spans="1:17" s="4" customFormat="1" ht="30" hidden="1" x14ac:dyDescent="0.25">
      <c r="A747" s="185" t="s">
        <v>2054</v>
      </c>
      <c r="B747" s="48" t="s">
        <v>2055</v>
      </c>
      <c r="C747" s="48" t="s">
        <v>2056</v>
      </c>
      <c r="D747" s="30" t="s">
        <v>23</v>
      </c>
      <c r="E747" s="51" t="s">
        <v>858</v>
      </c>
      <c r="F747" s="185" t="s">
        <v>2057</v>
      </c>
      <c r="G747" s="63" t="s">
        <v>12</v>
      </c>
      <c r="H747" s="195" t="s">
        <v>769</v>
      </c>
      <c r="I747" s="237" t="s">
        <v>2060</v>
      </c>
      <c r="J747" s="238" t="s">
        <v>77</v>
      </c>
      <c r="K747" s="237" t="s">
        <v>336</v>
      </c>
      <c r="L747" s="238">
        <v>1501144249</v>
      </c>
      <c r="M747" s="202" t="s">
        <v>2092</v>
      </c>
      <c r="N747" s="321" t="s">
        <v>2058</v>
      </c>
      <c r="O747" s="49" t="s">
        <v>2062</v>
      </c>
      <c r="P747" s="48" t="s">
        <v>2059</v>
      </c>
      <c r="Q747" s="48" t="s">
        <v>1001</v>
      </c>
    </row>
    <row r="748" spans="1:17" s="4" customFormat="1" ht="30" hidden="1" customHeight="1" x14ac:dyDescent="0.25">
      <c r="A748" s="379" t="s">
        <v>2065</v>
      </c>
      <c r="B748" s="410" t="s">
        <v>2064</v>
      </c>
      <c r="C748" s="413" t="s">
        <v>2066</v>
      </c>
      <c r="D748" s="382" t="s">
        <v>23</v>
      </c>
      <c r="E748" s="446" t="s">
        <v>859</v>
      </c>
      <c r="F748" s="376" t="s">
        <v>2067</v>
      </c>
      <c r="G748" s="443" t="s">
        <v>11</v>
      </c>
      <c r="H748" s="404" t="s">
        <v>55</v>
      </c>
      <c r="I748" s="237" t="s">
        <v>2068</v>
      </c>
      <c r="J748" s="238" t="s">
        <v>89</v>
      </c>
      <c r="K748" s="237" t="s">
        <v>91</v>
      </c>
      <c r="L748" s="238">
        <v>1101154330</v>
      </c>
      <c r="M748" s="202" t="s">
        <v>2093</v>
      </c>
      <c r="N748" s="376" t="s">
        <v>2112</v>
      </c>
      <c r="O748" s="413" t="s">
        <v>2113</v>
      </c>
      <c r="P748" s="376"/>
      <c r="Q748" s="46" t="s">
        <v>1088</v>
      </c>
    </row>
    <row r="749" spans="1:17" hidden="1" x14ac:dyDescent="0.25">
      <c r="A749" s="380"/>
      <c r="B749" s="411"/>
      <c r="C749" s="414"/>
      <c r="D749" s="383"/>
      <c r="E749" s="447"/>
      <c r="F749" s="377"/>
      <c r="G749" s="444"/>
      <c r="H749" s="405"/>
      <c r="I749" s="26" t="s">
        <v>2069</v>
      </c>
      <c r="J749" s="238" t="s">
        <v>47</v>
      </c>
      <c r="K749" s="26" t="s">
        <v>46</v>
      </c>
      <c r="L749" s="251">
        <v>1401144399</v>
      </c>
      <c r="M749" s="27" t="s">
        <v>2094</v>
      </c>
      <c r="N749" s="377"/>
      <c r="O749" s="414"/>
      <c r="P749" s="377"/>
      <c r="Q749" s="46" t="s">
        <v>1088</v>
      </c>
    </row>
    <row r="750" spans="1:17" hidden="1" x14ac:dyDescent="0.25">
      <c r="A750" s="380"/>
      <c r="B750" s="411"/>
      <c r="C750" s="414"/>
      <c r="D750" s="383"/>
      <c r="E750" s="447"/>
      <c r="F750" s="377"/>
      <c r="G750" s="444"/>
      <c r="H750" s="405"/>
      <c r="I750" s="26" t="s">
        <v>1041</v>
      </c>
      <c r="J750" s="238" t="s">
        <v>89</v>
      </c>
      <c r="K750" s="26" t="s">
        <v>167</v>
      </c>
      <c r="L750" s="251">
        <v>1101160381</v>
      </c>
      <c r="M750" s="27" t="s">
        <v>1544</v>
      </c>
      <c r="N750" s="377"/>
      <c r="O750" s="414"/>
      <c r="P750" s="377"/>
      <c r="Q750" s="46" t="s">
        <v>1088</v>
      </c>
    </row>
    <row r="751" spans="1:17" hidden="1" x14ac:dyDescent="0.25">
      <c r="A751" s="380"/>
      <c r="B751" s="411"/>
      <c r="C751" s="414"/>
      <c r="D751" s="383"/>
      <c r="E751" s="447"/>
      <c r="F751" s="377"/>
      <c r="G751" s="444"/>
      <c r="H751" s="405"/>
      <c r="I751" s="26" t="s">
        <v>2070</v>
      </c>
      <c r="J751" s="238" t="s">
        <v>165</v>
      </c>
      <c r="K751" s="26" t="s">
        <v>197</v>
      </c>
      <c r="L751" s="251">
        <v>1603164076</v>
      </c>
      <c r="M751" s="27" t="s">
        <v>2095</v>
      </c>
      <c r="N751" s="377"/>
      <c r="O751" s="414"/>
      <c r="P751" s="377"/>
      <c r="Q751" s="46" t="s">
        <v>1088</v>
      </c>
    </row>
    <row r="752" spans="1:17" hidden="1" x14ac:dyDescent="0.25">
      <c r="A752" s="380"/>
      <c r="B752" s="411"/>
      <c r="C752" s="414"/>
      <c r="D752" s="383"/>
      <c r="E752" s="447"/>
      <c r="F752" s="377"/>
      <c r="G752" s="444"/>
      <c r="H752" s="405"/>
      <c r="I752" s="26" t="s">
        <v>1060</v>
      </c>
      <c r="J752" s="238" t="s">
        <v>115</v>
      </c>
      <c r="K752" s="26" t="s">
        <v>118</v>
      </c>
      <c r="L752" s="251">
        <v>6706154177</v>
      </c>
      <c r="M752" s="27" t="s">
        <v>1563</v>
      </c>
      <c r="N752" s="377"/>
      <c r="O752" s="414"/>
      <c r="P752" s="377"/>
      <c r="Q752" s="46" t="s">
        <v>1088</v>
      </c>
    </row>
    <row r="753" spans="1:17" hidden="1" x14ac:dyDescent="0.25">
      <c r="A753" s="380"/>
      <c r="B753" s="411"/>
      <c r="C753" s="414"/>
      <c r="D753" s="383"/>
      <c r="E753" s="447"/>
      <c r="F753" s="377"/>
      <c r="G753" s="444"/>
      <c r="H753" s="405"/>
      <c r="I753" s="26" t="s">
        <v>1075</v>
      </c>
      <c r="J753" s="238" t="s">
        <v>89</v>
      </c>
      <c r="K753" s="26" t="s">
        <v>199</v>
      </c>
      <c r="L753" s="251">
        <v>1101154092</v>
      </c>
      <c r="M753" s="27" t="s">
        <v>1578</v>
      </c>
      <c r="N753" s="377"/>
      <c r="O753" s="414"/>
      <c r="P753" s="377"/>
      <c r="Q753" s="46" t="s">
        <v>1088</v>
      </c>
    </row>
    <row r="754" spans="1:17" hidden="1" x14ac:dyDescent="0.25">
      <c r="A754" s="380"/>
      <c r="B754" s="411"/>
      <c r="C754" s="414"/>
      <c r="D754" s="383"/>
      <c r="E754" s="447"/>
      <c r="F754" s="377"/>
      <c r="G754" s="444"/>
      <c r="H754" s="405"/>
      <c r="I754" s="26" t="s">
        <v>2071</v>
      </c>
      <c r="J754" s="238" t="s">
        <v>165</v>
      </c>
      <c r="K754" s="26" t="s">
        <v>351</v>
      </c>
      <c r="L754" s="251">
        <v>1601164041</v>
      </c>
      <c r="M754" s="27" t="s">
        <v>1555</v>
      </c>
      <c r="N754" s="377"/>
      <c r="O754" s="414"/>
      <c r="P754" s="377"/>
      <c r="Q754" s="46" t="s">
        <v>1088</v>
      </c>
    </row>
    <row r="755" spans="1:17" hidden="1" x14ac:dyDescent="0.25">
      <c r="A755" s="380"/>
      <c r="B755" s="411"/>
      <c r="C755" s="414"/>
      <c r="D755" s="383"/>
      <c r="E755" s="447"/>
      <c r="F755" s="377"/>
      <c r="G755" s="444"/>
      <c r="H755" s="405"/>
      <c r="I755" s="26" t="s">
        <v>1078</v>
      </c>
      <c r="J755" s="238" t="s">
        <v>89</v>
      </c>
      <c r="K755" s="26" t="s">
        <v>2090</v>
      </c>
      <c r="L755" s="251">
        <v>1101164565</v>
      </c>
      <c r="M755" s="27" t="s">
        <v>2096</v>
      </c>
      <c r="N755" s="377"/>
      <c r="O755" s="414"/>
      <c r="P755" s="377"/>
      <c r="Q755" s="46" t="s">
        <v>1088</v>
      </c>
    </row>
    <row r="756" spans="1:17" hidden="1" x14ac:dyDescent="0.25">
      <c r="A756" s="380"/>
      <c r="B756" s="411"/>
      <c r="C756" s="414"/>
      <c r="D756" s="383"/>
      <c r="E756" s="447"/>
      <c r="F756" s="377"/>
      <c r="G756" s="444"/>
      <c r="H756" s="405"/>
      <c r="I756" s="26" t="s">
        <v>2072</v>
      </c>
      <c r="J756" s="238" t="s">
        <v>56</v>
      </c>
      <c r="K756" s="26" t="s">
        <v>57</v>
      </c>
      <c r="L756" s="251">
        <v>1201164361</v>
      </c>
      <c r="M756" s="27" t="s">
        <v>2097</v>
      </c>
      <c r="N756" s="377"/>
      <c r="O756" s="414"/>
      <c r="P756" s="377"/>
      <c r="Q756" s="46" t="s">
        <v>1088</v>
      </c>
    </row>
    <row r="757" spans="1:17" hidden="1" x14ac:dyDescent="0.25">
      <c r="A757" s="380"/>
      <c r="B757" s="411"/>
      <c r="C757" s="414"/>
      <c r="D757" s="383"/>
      <c r="E757" s="447"/>
      <c r="F757" s="377"/>
      <c r="G757" s="444"/>
      <c r="H757" s="405"/>
      <c r="I757" s="26" t="s">
        <v>2073</v>
      </c>
      <c r="J757" s="238" t="s">
        <v>165</v>
      </c>
      <c r="K757" s="26" t="s">
        <v>1083</v>
      </c>
      <c r="L757" s="251">
        <v>1604164065</v>
      </c>
      <c r="M757" s="27" t="s">
        <v>2098</v>
      </c>
      <c r="N757" s="377"/>
      <c r="O757" s="414"/>
      <c r="P757" s="377"/>
      <c r="Q757" s="46" t="s">
        <v>1088</v>
      </c>
    </row>
    <row r="758" spans="1:17" hidden="1" x14ac:dyDescent="0.25">
      <c r="A758" s="380"/>
      <c r="B758" s="411"/>
      <c r="C758" s="414"/>
      <c r="D758" s="383"/>
      <c r="E758" s="447"/>
      <c r="F758" s="377"/>
      <c r="G758" s="444"/>
      <c r="H758" s="405"/>
      <c r="I758" s="26" t="s">
        <v>2074</v>
      </c>
      <c r="J758" s="238" t="s">
        <v>47</v>
      </c>
      <c r="K758" s="26" t="s">
        <v>46</v>
      </c>
      <c r="L758" s="251">
        <v>1401164099</v>
      </c>
      <c r="M758" s="27" t="s">
        <v>2099</v>
      </c>
      <c r="N758" s="377"/>
      <c r="O758" s="414"/>
      <c r="P758" s="377"/>
      <c r="Q758" s="46" t="s">
        <v>1088</v>
      </c>
    </row>
    <row r="759" spans="1:17" hidden="1" x14ac:dyDescent="0.25">
      <c r="A759" s="380"/>
      <c r="B759" s="411"/>
      <c r="C759" s="414"/>
      <c r="D759" s="383"/>
      <c r="E759" s="447"/>
      <c r="F759" s="377"/>
      <c r="G759" s="444"/>
      <c r="H759" s="405"/>
      <c r="I759" s="26" t="s">
        <v>1057</v>
      </c>
      <c r="J759" s="238" t="s">
        <v>115</v>
      </c>
      <c r="K759" s="26" t="s">
        <v>198</v>
      </c>
      <c r="L759" s="251">
        <v>6703154037</v>
      </c>
      <c r="M759" s="27" t="s">
        <v>1560</v>
      </c>
      <c r="N759" s="377"/>
      <c r="O759" s="414"/>
      <c r="P759" s="377"/>
      <c r="Q759" s="46" t="s">
        <v>1088</v>
      </c>
    </row>
    <row r="760" spans="1:17" hidden="1" x14ac:dyDescent="0.25">
      <c r="A760" s="380"/>
      <c r="B760" s="411"/>
      <c r="C760" s="414"/>
      <c r="D760" s="383"/>
      <c r="E760" s="447"/>
      <c r="F760" s="377"/>
      <c r="G760" s="444"/>
      <c r="H760" s="405"/>
      <c r="I760" s="26" t="s">
        <v>2075</v>
      </c>
      <c r="J760" s="238" t="s">
        <v>140</v>
      </c>
      <c r="K760" s="26" t="s">
        <v>142</v>
      </c>
      <c r="L760" s="251">
        <v>1301154384</v>
      </c>
      <c r="M760" s="27" t="s">
        <v>2100</v>
      </c>
      <c r="N760" s="377"/>
      <c r="O760" s="414"/>
      <c r="P760" s="377"/>
      <c r="Q760" s="46" t="s">
        <v>1088</v>
      </c>
    </row>
    <row r="761" spans="1:17" hidden="1" x14ac:dyDescent="0.25">
      <c r="A761" s="380"/>
      <c r="B761" s="411"/>
      <c r="C761" s="414"/>
      <c r="D761" s="383"/>
      <c r="E761" s="447"/>
      <c r="F761" s="377"/>
      <c r="G761" s="444"/>
      <c r="H761" s="405"/>
      <c r="I761" s="26" t="s">
        <v>2076</v>
      </c>
      <c r="J761" s="238" t="s">
        <v>77</v>
      </c>
      <c r="K761" s="26" t="s">
        <v>171</v>
      </c>
      <c r="L761" s="251">
        <v>1502142274</v>
      </c>
      <c r="M761" s="27" t="s">
        <v>2101</v>
      </c>
      <c r="N761" s="377"/>
      <c r="O761" s="414"/>
      <c r="P761" s="377"/>
      <c r="Q761" s="46" t="s">
        <v>1088</v>
      </c>
    </row>
    <row r="762" spans="1:17" hidden="1" x14ac:dyDescent="0.25">
      <c r="A762" s="380"/>
      <c r="B762" s="411"/>
      <c r="C762" s="414"/>
      <c r="D762" s="383"/>
      <c r="E762" s="447"/>
      <c r="F762" s="377"/>
      <c r="G762" s="444"/>
      <c r="H762" s="405"/>
      <c r="I762" s="26" t="s">
        <v>2077</v>
      </c>
      <c r="J762" s="238" t="s">
        <v>47</v>
      </c>
      <c r="K762" s="26" t="s">
        <v>46</v>
      </c>
      <c r="L762" s="251">
        <v>1201134020</v>
      </c>
      <c r="M762" s="27" t="s">
        <v>2102</v>
      </c>
      <c r="N762" s="377"/>
      <c r="O762" s="414"/>
      <c r="P762" s="377"/>
      <c r="Q762" s="46" t="s">
        <v>1088</v>
      </c>
    </row>
    <row r="763" spans="1:17" hidden="1" x14ac:dyDescent="0.25">
      <c r="A763" s="380"/>
      <c r="B763" s="411"/>
      <c r="C763" s="414"/>
      <c r="D763" s="383"/>
      <c r="E763" s="447"/>
      <c r="F763" s="377"/>
      <c r="G763" s="444"/>
      <c r="H763" s="405"/>
      <c r="I763" s="26" t="s">
        <v>2078</v>
      </c>
      <c r="J763" s="238" t="s">
        <v>77</v>
      </c>
      <c r="K763" s="26" t="s">
        <v>171</v>
      </c>
      <c r="L763" s="251">
        <v>1502140164</v>
      </c>
      <c r="M763" s="27" t="s">
        <v>1573</v>
      </c>
      <c r="N763" s="377"/>
      <c r="O763" s="414"/>
      <c r="P763" s="377"/>
      <c r="Q763" s="46" t="s">
        <v>1088</v>
      </c>
    </row>
    <row r="764" spans="1:17" hidden="1" x14ac:dyDescent="0.25">
      <c r="A764" s="380"/>
      <c r="B764" s="411"/>
      <c r="C764" s="414"/>
      <c r="D764" s="383"/>
      <c r="E764" s="447"/>
      <c r="F764" s="377"/>
      <c r="G764" s="444"/>
      <c r="H764" s="405"/>
      <c r="I764" s="26" t="s">
        <v>2079</v>
      </c>
      <c r="J764" s="238" t="s">
        <v>165</v>
      </c>
      <c r="K764" s="26" t="s">
        <v>197</v>
      </c>
      <c r="L764" s="251">
        <v>1603164240</v>
      </c>
      <c r="M764" s="27" t="s">
        <v>2103</v>
      </c>
      <c r="N764" s="377"/>
      <c r="O764" s="414"/>
      <c r="P764" s="377"/>
      <c r="Q764" s="46" t="s">
        <v>1088</v>
      </c>
    </row>
    <row r="765" spans="1:17" hidden="1" x14ac:dyDescent="0.25">
      <c r="A765" s="380"/>
      <c r="B765" s="411"/>
      <c r="C765" s="414"/>
      <c r="D765" s="383"/>
      <c r="E765" s="447"/>
      <c r="F765" s="377"/>
      <c r="G765" s="444"/>
      <c r="H765" s="405"/>
      <c r="I765" s="26" t="s">
        <v>2080</v>
      </c>
      <c r="J765" s="238" t="s">
        <v>89</v>
      </c>
      <c r="K765" s="26" t="s">
        <v>91</v>
      </c>
      <c r="L765" s="251">
        <v>1101164469</v>
      </c>
      <c r="M765" s="27" t="s">
        <v>2104</v>
      </c>
      <c r="N765" s="377"/>
      <c r="O765" s="414"/>
      <c r="P765" s="377"/>
      <c r="Q765" s="46" t="s">
        <v>1088</v>
      </c>
    </row>
    <row r="766" spans="1:17" hidden="1" x14ac:dyDescent="0.25">
      <c r="A766" s="380"/>
      <c r="B766" s="411"/>
      <c r="C766" s="414"/>
      <c r="D766" s="383"/>
      <c r="E766" s="447"/>
      <c r="F766" s="377"/>
      <c r="G766" s="444"/>
      <c r="H766" s="405"/>
      <c r="I766" s="26" t="s">
        <v>2081</v>
      </c>
      <c r="J766" s="238" t="s">
        <v>165</v>
      </c>
      <c r="K766" s="26" t="s">
        <v>351</v>
      </c>
      <c r="L766" s="251">
        <v>1601154249</v>
      </c>
      <c r="M766" s="27" t="s">
        <v>2105</v>
      </c>
      <c r="N766" s="377"/>
      <c r="O766" s="414"/>
      <c r="P766" s="377"/>
      <c r="Q766" s="46" t="s">
        <v>1088</v>
      </c>
    </row>
    <row r="767" spans="1:17" hidden="1" x14ac:dyDescent="0.25">
      <c r="A767" s="380"/>
      <c r="B767" s="411"/>
      <c r="C767" s="414"/>
      <c r="D767" s="383"/>
      <c r="E767" s="447"/>
      <c r="F767" s="377"/>
      <c r="G767" s="444"/>
      <c r="H767" s="405"/>
      <c r="I767" s="26" t="s">
        <v>2082</v>
      </c>
      <c r="J767" s="238" t="s">
        <v>89</v>
      </c>
      <c r="K767" s="26" t="s">
        <v>91</v>
      </c>
      <c r="L767" s="251">
        <v>1101160400</v>
      </c>
      <c r="M767" s="27" t="s">
        <v>2106</v>
      </c>
      <c r="N767" s="377"/>
      <c r="O767" s="414"/>
      <c r="P767" s="377"/>
      <c r="Q767" s="46" t="s">
        <v>1088</v>
      </c>
    </row>
    <row r="768" spans="1:17" hidden="1" x14ac:dyDescent="0.25">
      <c r="A768" s="380"/>
      <c r="B768" s="411"/>
      <c r="C768" s="414"/>
      <c r="D768" s="383"/>
      <c r="E768" s="447"/>
      <c r="F768" s="377"/>
      <c r="G768" s="444"/>
      <c r="H768" s="405"/>
      <c r="I768" s="26" t="s">
        <v>430</v>
      </c>
      <c r="J768" s="238" t="s">
        <v>89</v>
      </c>
      <c r="K768" s="26" t="s">
        <v>91</v>
      </c>
      <c r="L768" s="251">
        <v>1101130165</v>
      </c>
      <c r="M768" s="27" t="s">
        <v>438</v>
      </c>
      <c r="N768" s="377"/>
      <c r="O768" s="414"/>
      <c r="P768" s="377"/>
      <c r="Q768" s="46" t="s">
        <v>1088</v>
      </c>
    </row>
    <row r="769" spans="1:17" hidden="1" x14ac:dyDescent="0.25">
      <c r="A769" s="380"/>
      <c r="B769" s="411"/>
      <c r="C769" s="414"/>
      <c r="D769" s="383"/>
      <c r="E769" s="447"/>
      <c r="F769" s="377"/>
      <c r="G769" s="444"/>
      <c r="H769" s="405"/>
      <c r="I769" s="26" t="s">
        <v>2083</v>
      </c>
      <c r="J769" s="238" t="s">
        <v>165</v>
      </c>
      <c r="K769" s="26" t="s">
        <v>351</v>
      </c>
      <c r="L769" s="251">
        <v>1601161085</v>
      </c>
      <c r="M769" s="27" t="s">
        <v>2107</v>
      </c>
      <c r="N769" s="377"/>
      <c r="O769" s="414"/>
      <c r="P769" s="377"/>
      <c r="Q769" s="46" t="s">
        <v>1088</v>
      </c>
    </row>
    <row r="770" spans="1:17" hidden="1" x14ac:dyDescent="0.25">
      <c r="A770" s="380"/>
      <c r="B770" s="411"/>
      <c r="C770" s="414"/>
      <c r="D770" s="383"/>
      <c r="E770" s="447"/>
      <c r="F770" s="377"/>
      <c r="G770" s="444"/>
      <c r="H770" s="405"/>
      <c r="I770" s="26" t="s">
        <v>2084</v>
      </c>
      <c r="J770" s="238" t="s">
        <v>89</v>
      </c>
      <c r="K770" s="26" t="s">
        <v>91</v>
      </c>
      <c r="L770" s="251">
        <v>1101101172</v>
      </c>
      <c r="M770" s="27"/>
      <c r="N770" s="377"/>
      <c r="O770" s="414"/>
      <c r="P770" s="377"/>
      <c r="Q770" s="46" t="s">
        <v>1088</v>
      </c>
    </row>
    <row r="771" spans="1:17" hidden="1" x14ac:dyDescent="0.25">
      <c r="A771" s="380"/>
      <c r="B771" s="411"/>
      <c r="C771" s="414"/>
      <c r="D771" s="383"/>
      <c r="E771" s="447"/>
      <c r="F771" s="377"/>
      <c r="G771" s="444"/>
      <c r="H771" s="405"/>
      <c r="I771" s="26" t="s">
        <v>2085</v>
      </c>
      <c r="J771" s="238" t="s">
        <v>47</v>
      </c>
      <c r="K771" s="26" t="s">
        <v>2091</v>
      </c>
      <c r="L771" s="251">
        <v>1401164497</v>
      </c>
      <c r="M771" s="27" t="s">
        <v>2108</v>
      </c>
      <c r="N771" s="377"/>
      <c r="O771" s="414"/>
      <c r="P771" s="377"/>
      <c r="Q771" s="46" t="s">
        <v>1088</v>
      </c>
    </row>
    <row r="772" spans="1:17" hidden="1" x14ac:dyDescent="0.25">
      <c r="A772" s="380"/>
      <c r="B772" s="411"/>
      <c r="C772" s="414"/>
      <c r="D772" s="383"/>
      <c r="E772" s="447"/>
      <c r="F772" s="377"/>
      <c r="G772" s="444"/>
      <c r="H772" s="405"/>
      <c r="I772" s="26" t="s">
        <v>1081</v>
      </c>
      <c r="J772" s="238" t="s">
        <v>89</v>
      </c>
      <c r="K772" s="26" t="s">
        <v>196</v>
      </c>
      <c r="L772" s="251">
        <v>1103144068</v>
      </c>
      <c r="M772" s="27" t="s">
        <v>1584</v>
      </c>
      <c r="N772" s="377"/>
      <c r="O772" s="414"/>
      <c r="P772" s="377"/>
      <c r="Q772" s="46" t="s">
        <v>1088</v>
      </c>
    </row>
    <row r="773" spans="1:17" hidden="1" x14ac:dyDescent="0.25">
      <c r="A773" s="380"/>
      <c r="B773" s="411"/>
      <c r="C773" s="414"/>
      <c r="D773" s="383"/>
      <c r="E773" s="447"/>
      <c r="F773" s="377"/>
      <c r="G773" s="444"/>
      <c r="H773" s="405"/>
      <c r="I773" s="26" t="s">
        <v>1053</v>
      </c>
      <c r="J773" s="238" t="s">
        <v>165</v>
      </c>
      <c r="K773" s="26" t="s">
        <v>351</v>
      </c>
      <c r="L773" s="251">
        <v>1601144343</v>
      </c>
      <c r="M773" s="27" t="s">
        <v>1556</v>
      </c>
      <c r="N773" s="377"/>
      <c r="O773" s="414"/>
      <c r="P773" s="377"/>
      <c r="Q773" s="46" t="s">
        <v>1088</v>
      </c>
    </row>
    <row r="774" spans="1:17" hidden="1" x14ac:dyDescent="0.25">
      <c r="A774" s="380"/>
      <c r="B774" s="411"/>
      <c r="C774" s="414"/>
      <c r="D774" s="383"/>
      <c r="E774" s="447"/>
      <c r="F774" s="377"/>
      <c r="G774" s="444"/>
      <c r="H774" s="405"/>
      <c r="I774" s="26" t="s">
        <v>2086</v>
      </c>
      <c r="J774" s="238" t="s">
        <v>89</v>
      </c>
      <c r="K774" s="26" t="s">
        <v>141</v>
      </c>
      <c r="L774" s="251">
        <v>1102164259</v>
      </c>
      <c r="M774" s="27" t="s">
        <v>2109</v>
      </c>
      <c r="N774" s="377"/>
      <c r="O774" s="414"/>
      <c r="P774" s="377"/>
      <c r="Q774" s="46" t="s">
        <v>1088</v>
      </c>
    </row>
    <row r="775" spans="1:17" hidden="1" x14ac:dyDescent="0.25">
      <c r="A775" s="380"/>
      <c r="B775" s="411"/>
      <c r="C775" s="414"/>
      <c r="D775" s="383"/>
      <c r="E775" s="447"/>
      <c r="F775" s="377"/>
      <c r="G775" s="444"/>
      <c r="H775" s="405"/>
      <c r="I775" s="26" t="s">
        <v>2087</v>
      </c>
      <c r="J775" s="238" t="s">
        <v>77</v>
      </c>
      <c r="K775" s="26" t="s">
        <v>171</v>
      </c>
      <c r="L775" s="251">
        <v>1502160349</v>
      </c>
      <c r="M775" s="27" t="s">
        <v>2110</v>
      </c>
      <c r="N775" s="377"/>
      <c r="O775" s="414"/>
      <c r="P775" s="377"/>
      <c r="Q775" s="46" t="s">
        <v>1088</v>
      </c>
    </row>
    <row r="776" spans="1:17" hidden="1" x14ac:dyDescent="0.25">
      <c r="A776" s="380"/>
      <c r="B776" s="411"/>
      <c r="C776" s="414"/>
      <c r="D776" s="383"/>
      <c r="E776" s="447"/>
      <c r="F776" s="377"/>
      <c r="G776" s="444"/>
      <c r="H776" s="405"/>
      <c r="I776" s="26" t="s">
        <v>2088</v>
      </c>
      <c r="J776" s="238" t="s">
        <v>89</v>
      </c>
      <c r="K776" s="26" t="s">
        <v>91</v>
      </c>
      <c r="L776" s="251">
        <v>1101144047</v>
      </c>
      <c r="M776" s="27" t="s">
        <v>1579</v>
      </c>
      <c r="N776" s="377"/>
      <c r="O776" s="414"/>
      <c r="P776" s="377"/>
      <c r="Q776" s="46" t="s">
        <v>1088</v>
      </c>
    </row>
    <row r="777" spans="1:17" hidden="1" x14ac:dyDescent="0.25">
      <c r="A777" s="381"/>
      <c r="B777" s="412"/>
      <c r="C777" s="415"/>
      <c r="D777" s="384"/>
      <c r="E777" s="448"/>
      <c r="F777" s="378"/>
      <c r="G777" s="445"/>
      <c r="H777" s="406"/>
      <c r="I777" s="26" t="s">
        <v>2089</v>
      </c>
      <c r="J777" s="238" t="s">
        <v>56</v>
      </c>
      <c r="K777" s="26" t="s">
        <v>57</v>
      </c>
      <c r="L777" s="251">
        <v>1201164040</v>
      </c>
      <c r="M777" s="27" t="s">
        <v>2111</v>
      </c>
      <c r="N777" s="378"/>
      <c r="O777" s="415"/>
      <c r="P777" s="378"/>
      <c r="Q777" s="46" t="s">
        <v>1088</v>
      </c>
    </row>
    <row r="778" spans="1:17" hidden="1" x14ac:dyDescent="0.25">
      <c r="A778" s="376" t="s">
        <v>2115</v>
      </c>
      <c r="B778" s="410" t="s">
        <v>2114</v>
      </c>
      <c r="C778" s="410" t="s">
        <v>2116</v>
      </c>
      <c r="D778" s="382" t="s">
        <v>23</v>
      </c>
      <c r="E778" s="446" t="s">
        <v>859</v>
      </c>
      <c r="F778" s="376" t="s">
        <v>2117</v>
      </c>
      <c r="G778" s="443" t="s">
        <v>20</v>
      </c>
      <c r="H778" s="404" t="s">
        <v>769</v>
      </c>
      <c r="I778" s="26" t="s">
        <v>349</v>
      </c>
      <c r="J778" s="238" t="s">
        <v>165</v>
      </c>
      <c r="K778" s="26" t="s">
        <v>200</v>
      </c>
      <c r="L778" s="251">
        <v>1601140301</v>
      </c>
      <c r="M778" s="27" t="s">
        <v>352</v>
      </c>
      <c r="N778" s="376" t="s">
        <v>2118</v>
      </c>
      <c r="O778" s="413" t="s">
        <v>2119</v>
      </c>
      <c r="P778" s="410" t="s">
        <v>354</v>
      </c>
      <c r="Q778" s="45" t="s">
        <v>1004</v>
      </c>
    </row>
    <row r="779" spans="1:17" hidden="1" x14ac:dyDescent="0.25">
      <c r="A779" s="378"/>
      <c r="B779" s="412"/>
      <c r="C779" s="415"/>
      <c r="D779" s="384"/>
      <c r="E779" s="448"/>
      <c r="F779" s="378"/>
      <c r="G779" s="445"/>
      <c r="H779" s="406"/>
      <c r="I779" s="26" t="s">
        <v>350</v>
      </c>
      <c r="J779" s="238" t="s">
        <v>165</v>
      </c>
      <c r="K779" s="26" t="s">
        <v>197</v>
      </c>
      <c r="L779" s="251">
        <v>1603160174</v>
      </c>
      <c r="M779" s="27" t="s">
        <v>353</v>
      </c>
      <c r="N779" s="378"/>
      <c r="O779" s="415"/>
      <c r="P779" s="412"/>
      <c r="Q779" s="45" t="s">
        <v>1004</v>
      </c>
    </row>
    <row r="780" spans="1:17" hidden="1" x14ac:dyDescent="0.25">
      <c r="A780" s="376" t="s">
        <v>2121</v>
      </c>
      <c r="B780" s="410" t="s">
        <v>2120</v>
      </c>
      <c r="C780" s="439" t="s">
        <v>2122</v>
      </c>
      <c r="D780" s="339" t="s">
        <v>23</v>
      </c>
      <c r="E780" s="449" t="s">
        <v>859</v>
      </c>
      <c r="F780" s="376" t="s">
        <v>2123</v>
      </c>
      <c r="G780" s="442" t="s">
        <v>20</v>
      </c>
      <c r="H780" s="404" t="s">
        <v>55</v>
      </c>
      <c r="I780" s="26" t="s">
        <v>2124</v>
      </c>
      <c r="J780" s="238" t="s">
        <v>56</v>
      </c>
      <c r="K780" s="26" t="s">
        <v>2126</v>
      </c>
      <c r="L780" s="251">
        <v>1201144371</v>
      </c>
      <c r="M780" s="27" t="s">
        <v>2127</v>
      </c>
      <c r="N780" s="376" t="s">
        <v>2129</v>
      </c>
      <c r="O780" s="413" t="s">
        <v>2791</v>
      </c>
      <c r="P780" s="364"/>
      <c r="Q780" s="45" t="s">
        <v>1001</v>
      </c>
    </row>
    <row r="781" spans="1:17" hidden="1" x14ac:dyDescent="0.25">
      <c r="A781" s="377"/>
      <c r="B781" s="411"/>
      <c r="C781" s="440"/>
      <c r="D781" s="339"/>
      <c r="E781" s="449"/>
      <c r="F781" s="377"/>
      <c r="G781" s="442"/>
      <c r="H781" s="405"/>
      <c r="I781" s="26" t="s">
        <v>2125</v>
      </c>
      <c r="J781" s="238" t="s">
        <v>56</v>
      </c>
      <c r="K781" s="26" t="s">
        <v>2126</v>
      </c>
      <c r="L781" s="251">
        <v>1201140211</v>
      </c>
      <c r="M781" s="27" t="s">
        <v>2128</v>
      </c>
      <c r="N781" s="377"/>
      <c r="O781" s="414"/>
      <c r="P781" s="365"/>
      <c r="Q781" s="45" t="s">
        <v>1001</v>
      </c>
    </row>
    <row r="782" spans="1:17" hidden="1" x14ac:dyDescent="0.25">
      <c r="A782" s="377"/>
      <c r="B782" s="411"/>
      <c r="C782" s="440"/>
      <c r="D782" s="339"/>
      <c r="E782" s="449"/>
      <c r="F782" s="377"/>
      <c r="G782" s="442"/>
      <c r="H782" s="406"/>
      <c r="I782" s="26" t="s">
        <v>993</v>
      </c>
      <c r="J782" s="238" t="s">
        <v>56</v>
      </c>
      <c r="K782" s="26" t="s">
        <v>2126</v>
      </c>
      <c r="L782" s="251">
        <v>1201144011</v>
      </c>
      <c r="M782" s="290">
        <v>35017</v>
      </c>
      <c r="N782" s="378"/>
      <c r="O782" s="415"/>
      <c r="P782" s="366"/>
      <c r="Q782" s="45" t="s">
        <v>1001</v>
      </c>
    </row>
    <row r="783" spans="1:17" hidden="1" x14ac:dyDescent="0.25">
      <c r="A783" s="377"/>
      <c r="B783" s="411"/>
      <c r="C783" s="440"/>
      <c r="D783" s="339" t="s">
        <v>23</v>
      </c>
      <c r="E783" s="449" t="s">
        <v>859</v>
      </c>
      <c r="F783" s="376" t="s">
        <v>2130</v>
      </c>
      <c r="G783" s="442" t="s">
        <v>20</v>
      </c>
      <c r="H783" s="404" t="s">
        <v>865</v>
      </c>
      <c r="I783" s="26" t="s">
        <v>2124</v>
      </c>
      <c r="J783" s="238" t="s">
        <v>56</v>
      </c>
      <c r="K783" s="26" t="s">
        <v>2126</v>
      </c>
      <c r="L783" s="251">
        <v>1201144371</v>
      </c>
      <c r="M783" s="27" t="s">
        <v>2127</v>
      </c>
      <c r="N783" s="376" t="s">
        <v>2129</v>
      </c>
      <c r="O783" s="413" t="s">
        <v>2792</v>
      </c>
      <c r="P783" s="410" t="s">
        <v>2130</v>
      </c>
      <c r="Q783" s="45" t="s">
        <v>1001</v>
      </c>
    </row>
    <row r="784" spans="1:17" hidden="1" x14ac:dyDescent="0.25">
      <c r="A784" s="377"/>
      <c r="B784" s="411"/>
      <c r="C784" s="440"/>
      <c r="D784" s="339"/>
      <c r="E784" s="449"/>
      <c r="F784" s="377"/>
      <c r="G784" s="442"/>
      <c r="H784" s="405"/>
      <c r="I784" s="26" t="s">
        <v>2125</v>
      </c>
      <c r="J784" s="238" t="s">
        <v>56</v>
      </c>
      <c r="K784" s="26" t="s">
        <v>2126</v>
      </c>
      <c r="L784" s="251">
        <v>1201140211</v>
      </c>
      <c r="M784" s="27" t="s">
        <v>2128</v>
      </c>
      <c r="N784" s="377"/>
      <c r="O784" s="414"/>
      <c r="P784" s="411"/>
      <c r="Q784" s="45" t="s">
        <v>1001</v>
      </c>
    </row>
    <row r="785" spans="1:17" hidden="1" x14ac:dyDescent="0.25">
      <c r="A785" s="377"/>
      <c r="B785" s="411"/>
      <c r="C785" s="440"/>
      <c r="D785" s="339"/>
      <c r="E785" s="449"/>
      <c r="F785" s="378"/>
      <c r="G785" s="442"/>
      <c r="H785" s="406"/>
      <c r="I785" s="26" t="s">
        <v>993</v>
      </c>
      <c r="J785" s="238" t="s">
        <v>56</v>
      </c>
      <c r="K785" s="26" t="s">
        <v>2126</v>
      </c>
      <c r="L785" s="251">
        <v>1201144011</v>
      </c>
      <c r="M785" s="290">
        <v>35017</v>
      </c>
      <c r="N785" s="378"/>
      <c r="O785" s="415"/>
      <c r="P785" s="412"/>
      <c r="Q785" s="45" t="s">
        <v>1001</v>
      </c>
    </row>
    <row r="786" spans="1:17" hidden="1" x14ac:dyDescent="0.25">
      <c r="A786" s="377"/>
      <c r="B786" s="411"/>
      <c r="C786" s="440"/>
      <c r="D786" s="339" t="s">
        <v>23</v>
      </c>
      <c r="E786" s="449" t="s">
        <v>859</v>
      </c>
      <c r="F786" s="376" t="s">
        <v>2131</v>
      </c>
      <c r="G786" s="442" t="s">
        <v>20</v>
      </c>
      <c r="H786" s="404" t="s">
        <v>865</v>
      </c>
      <c r="I786" s="26" t="s">
        <v>2124</v>
      </c>
      <c r="J786" s="238" t="s">
        <v>56</v>
      </c>
      <c r="K786" s="26" t="s">
        <v>2126</v>
      </c>
      <c r="L786" s="251">
        <v>1201144371</v>
      </c>
      <c r="M786" s="27" t="s">
        <v>2127</v>
      </c>
      <c r="N786" s="376" t="s">
        <v>2129</v>
      </c>
      <c r="O786" s="413" t="s">
        <v>2793</v>
      </c>
      <c r="P786" s="410" t="s">
        <v>2131</v>
      </c>
      <c r="Q786" s="45" t="s">
        <v>1001</v>
      </c>
    </row>
    <row r="787" spans="1:17" hidden="1" x14ac:dyDescent="0.25">
      <c r="A787" s="377"/>
      <c r="B787" s="411"/>
      <c r="C787" s="440"/>
      <c r="D787" s="339"/>
      <c r="E787" s="449"/>
      <c r="F787" s="377"/>
      <c r="G787" s="442"/>
      <c r="H787" s="405"/>
      <c r="I787" s="26" t="s">
        <v>2125</v>
      </c>
      <c r="J787" s="238" t="s">
        <v>56</v>
      </c>
      <c r="K787" s="26" t="s">
        <v>2126</v>
      </c>
      <c r="L787" s="251">
        <v>1201140211</v>
      </c>
      <c r="M787" s="27" t="s">
        <v>2128</v>
      </c>
      <c r="N787" s="377"/>
      <c r="O787" s="414"/>
      <c r="P787" s="411"/>
      <c r="Q787" s="45" t="s">
        <v>1001</v>
      </c>
    </row>
    <row r="788" spans="1:17" hidden="1" x14ac:dyDescent="0.25">
      <c r="A788" s="378"/>
      <c r="B788" s="412"/>
      <c r="C788" s="441"/>
      <c r="D788" s="339"/>
      <c r="E788" s="449"/>
      <c r="F788" s="378"/>
      <c r="G788" s="442"/>
      <c r="H788" s="406"/>
      <c r="I788" s="26" t="s">
        <v>993</v>
      </c>
      <c r="J788" s="238" t="s">
        <v>56</v>
      </c>
      <c r="K788" s="26" t="s">
        <v>2126</v>
      </c>
      <c r="L788" s="251">
        <v>1201144011</v>
      </c>
      <c r="M788" s="290">
        <v>35017</v>
      </c>
      <c r="N788" s="378"/>
      <c r="O788" s="415"/>
      <c r="P788" s="412"/>
      <c r="Q788" s="45" t="s">
        <v>1001</v>
      </c>
    </row>
    <row r="789" spans="1:17" hidden="1" x14ac:dyDescent="0.25">
      <c r="A789" s="376" t="s">
        <v>2133</v>
      </c>
      <c r="B789" s="410" t="s">
        <v>2132</v>
      </c>
      <c r="C789" s="413" t="s">
        <v>2218</v>
      </c>
      <c r="D789" s="382" t="s">
        <v>23</v>
      </c>
      <c r="E789" s="446" t="s">
        <v>859</v>
      </c>
      <c r="F789" s="376" t="s">
        <v>2134</v>
      </c>
      <c r="G789" s="443" t="s">
        <v>20</v>
      </c>
      <c r="H789" s="404" t="s">
        <v>55</v>
      </c>
      <c r="I789" s="26" t="s">
        <v>1066</v>
      </c>
      <c r="J789" s="238" t="s">
        <v>77</v>
      </c>
      <c r="K789" s="26" t="s">
        <v>2161</v>
      </c>
      <c r="L789" s="251">
        <v>1502154338</v>
      </c>
      <c r="M789" s="27" t="s">
        <v>2170</v>
      </c>
      <c r="N789" s="376" t="s">
        <v>2188</v>
      </c>
      <c r="O789" s="413" t="s">
        <v>2203</v>
      </c>
      <c r="P789" s="364"/>
      <c r="Q789" s="46" t="s">
        <v>1088</v>
      </c>
    </row>
    <row r="790" spans="1:17" hidden="1" x14ac:dyDescent="0.25">
      <c r="A790" s="377"/>
      <c r="B790" s="411"/>
      <c r="C790" s="414"/>
      <c r="D790" s="383"/>
      <c r="E790" s="447"/>
      <c r="F790" s="377"/>
      <c r="G790" s="444"/>
      <c r="H790" s="405"/>
      <c r="I790" s="26" t="s">
        <v>1059</v>
      </c>
      <c r="J790" s="238" t="s">
        <v>115</v>
      </c>
      <c r="K790" s="26" t="s">
        <v>2162</v>
      </c>
      <c r="L790" s="251">
        <v>6704164036</v>
      </c>
      <c r="M790" s="27" t="s">
        <v>1562</v>
      </c>
      <c r="N790" s="377"/>
      <c r="O790" s="414"/>
      <c r="P790" s="365"/>
      <c r="Q790" s="46" t="s">
        <v>1088</v>
      </c>
    </row>
    <row r="791" spans="1:17" hidden="1" x14ac:dyDescent="0.25">
      <c r="A791" s="377"/>
      <c r="B791" s="411"/>
      <c r="C791" s="414"/>
      <c r="D791" s="383"/>
      <c r="E791" s="447"/>
      <c r="F791" s="377"/>
      <c r="G791" s="444"/>
      <c r="H791" s="405"/>
      <c r="I791" s="26" t="s">
        <v>2135</v>
      </c>
      <c r="J791" s="238" t="s">
        <v>165</v>
      </c>
      <c r="K791" s="26" t="s">
        <v>2163</v>
      </c>
      <c r="L791" s="251">
        <v>1605150038</v>
      </c>
      <c r="M791" s="27" t="s">
        <v>1559</v>
      </c>
      <c r="N791" s="377"/>
      <c r="O791" s="414"/>
      <c r="P791" s="365"/>
      <c r="Q791" s="46" t="s">
        <v>1088</v>
      </c>
    </row>
    <row r="792" spans="1:17" hidden="1" x14ac:dyDescent="0.25">
      <c r="A792" s="377"/>
      <c r="B792" s="411"/>
      <c r="C792" s="414"/>
      <c r="D792" s="383"/>
      <c r="E792" s="447"/>
      <c r="F792" s="377"/>
      <c r="G792" s="444"/>
      <c r="H792" s="405"/>
      <c r="I792" s="26" t="s">
        <v>1080</v>
      </c>
      <c r="J792" s="238" t="s">
        <v>89</v>
      </c>
      <c r="K792" s="26" t="s">
        <v>2164</v>
      </c>
      <c r="L792" s="251">
        <v>1101164447</v>
      </c>
      <c r="M792" s="27" t="s">
        <v>1583</v>
      </c>
      <c r="N792" s="377"/>
      <c r="O792" s="414"/>
      <c r="P792" s="365"/>
      <c r="Q792" s="46" t="s">
        <v>1088</v>
      </c>
    </row>
    <row r="793" spans="1:17" hidden="1" x14ac:dyDescent="0.25">
      <c r="A793" s="377"/>
      <c r="B793" s="411"/>
      <c r="C793" s="414"/>
      <c r="D793" s="383"/>
      <c r="E793" s="447"/>
      <c r="F793" s="377"/>
      <c r="G793" s="444"/>
      <c r="H793" s="405"/>
      <c r="I793" s="26" t="s">
        <v>1044</v>
      </c>
      <c r="J793" s="238" t="s">
        <v>47</v>
      </c>
      <c r="K793" s="26" t="s">
        <v>2165</v>
      </c>
      <c r="L793" s="251">
        <v>1402160071</v>
      </c>
      <c r="M793" s="27" t="s">
        <v>1547</v>
      </c>
      <c r="N793" s="377"/>
      <c r="O793" s="414"/>
      <c r="P793" s="365"/>
      <c r="Q793" s="46" t="s">
        <v>1088</v>
      </c>
    </row>
    <row r="794" spans="1:17" hidden="1" x14ac:dyDescent="0.25">
      <c r="A794" s="377"/>
      <c r="B794" s="411"/>
      <c r="C794" s="414"/>
      <c r="D794" s="383"/>
      <c r="E794" s="447"/>
      <c r="F794" s="377"/>
      <c r="G794" s="444"/>
      <c r="H794" s="405"/>
      <c r="I794" s="26" t="s">
        <v>1049</v>
      </c>
      <c r="J794" s="238" t="s">
        <v>165</v>
      </c>
      <c r="K794" s="26" t="s">
        <v>2166</v>
      </c>
      <c r="L794" s="251">
        <v>1401130077</v>
      </c>
      <c r="M794" s="27" t="s">
        <v>1552</v>
      </c>
      <c r="N794" s="377"/>
      <c r="O794" s="414"/>
      <c r="P794" s="365"/>
      <c r="Q794" s="46" t="s">
        <v>1088</v>
      </c>
    </row>
    <row r="795" spans="1:17" hidden="1" x14ac:dyDescent="0.25">
      <c r="A795" s="377"/>
      <c r="B795" s="411"/>
      <c r="C795" s="414"/>
      <c r="D795" s="383"/>
      <c r="E795" s="447"/>
      <c r="F795" s="377"/>
      <c r="G795" s="444"/>
      <c r="H795" s="405"/>
      <c r="I795" s="26" t="s">
        <v>2136</v>
      </c>
      <c r="J795" s="238" t="s">
        <v>89</v>
      </c>
      <c r="K795" s="26" t="s">
        <v>2164</v>
      </c>
      <c r="L795" s="251">
        <v>1101130146</v>
      </c>
      <c r="M795" s="27" t="s">
        <v>2171</v>
      </c>
      <c r="N795" s="377"/>
      <c r="O795" s="414"/>
      <c r="P795" s="365"/>
      <c r="Q795" s="46" t="s">
        <v>1088</v>
      </c>
    </row>
    <row r="796" spans="1:17" hidden="1" x14ac:dyDescent="0.25">
      <c r="A796" s="377"/>
      <c r="B796" s="411"/>
      <c r="C796" s="414"/>
      <c r="D796" s="383"/>
      <c r="E796" s="447"/>
      <c r="F796" s="377"/>
      <c r="G796" s="444"/>
      <c r="H796" s="405"/>
      <c r="I796" s="26" t="s">
        <v>2137</v>
      </c>
      <c r="J796" s="238" t="s">
        <v>47</v>
      </c>
      <c r="K796" s="26" t="s">
        <v>2167</v>
      </c>
      <c r="L796" s="251">
        <v>1401154405</v>
      </c>
      <c r="M796" s="27" t="s">
        <v>1549</v>
      </c>
      <c r="N796" s="377"/>
      <c r="O796" s="414"/>
      <c r="P796" s="365"/>
      <c r="Q796" s="46" t="s">
        <v>1088</v>
      </c>
    </row>
    <row r="797" spans="1:17" hidden="1" x14ac:dyDescent="0.25">
      <c r="A797" s="377"/>
      <c r="B797" s="411"/>
      <c r="C797" s="414"/>
      <c r="D797" s="383"/>
      <c r="E797" s="447"/>
      <c r="F797" s="377"/>
      <c r="G797" s="444"/>
      <c r="H797" s="405"/>
      <c r="I797" s="26" t="s">
        <v>2138</v>
      </c>
      <c r="J797" s="238" t="s">
        <v>47</v>
      </c>
      <c r="K797" s="26" t="s">
        <v>2165</v>
      </c>
      <c r="L797" s="251">
        <v>1402164236</v>
      </c>
      <c r="M797" s="27" t="s">
        <v>2172</v>
      </c>
      <c r="N797" s="377"/>
      <c r="O797" s="414"/>
      <c r="P797" s="365"/>
      <c r="Q797" s="46" t="s">
        <v>1088</v>
      </c>
    </row>
    <row r="798" spans="1:17" hidden="1" x14ac:dyDescent="0.25">
      <c r="A798" s="377"/>
      <c r="B798" s="411"/>
      <c r="C798" s="414"/>
      <c r="D798" s="383"/>
      <c r="E798" s="447"/>
      <c r="F798" s="377"/>
      <c r="G798" s="444"/>
      <c r="H798" s="405"/>
      <c r="I798" s="26" t="s">
        <v>2139</v>
      </c>
      <c r="J798" s="238" t="s">
        <v>47</v>
      </c>
      <c r="K798" s="26" t="s">
        <v>2167</v>
      </c>
      <c r="L798" s="251">
        <v>1401164467</v>
      </c>
      <c r="M798" s="27" t="s">
        <v>2173</v>
      </c>
      <c r="N798" s="377"/>
      <c r="O798" s="414"/>
      <c r="P798" s="365"/>
      <c r="Q798" s="46" t="s">
        <v>1088</v>
      </c>
    </row>
    <row r="799" spans="1:17" hidden="1" x14ac:dyDescent="0.25">
      <c r="A799" s="377"/>
      <c r="B799" s="411"/>
      <c r="C799" s="414"/>
      <c r="D799" s="383"/>
      <c r="E799" s="447"/>
      <c r="F799" s="377"/>
      <c r="G799" s="444"/>
      <c r="H799" s="405"/>
      <c r="I799" s="26" t="s">
        <v>2140</v>
      </c>
      <c r="J799" s="238" t="s">
        <v>47</v>
      </c>
      <c r="K799" s="26" t="s">
        <v>2168</v>
      </c>
      <c r="L799" s="251">
        <v>1401164488</v>
      </c>
      <c r="M799" s="27" t="s">
        <v>2174</v>
      </c>
      <c r="N799" s="377"/>
      <c r="O799" s="414"/>
      <c r="P799" s="365"/>
      <c r="Q799" s="46" t="s">
        <v>1088</v>
      </c>
    </row>
    <row r="800" spans="1:17" hidden="1" x14ac:dyDescent="0.25">
      <c r="A800" s="377"/>
      <c r="B800" s="411"/>
      <c r="C800" s="414"/>
      <c r="D800" s="383"/>
      <c r="E800" s="447"/>
      <c r="F800" s="377"/>
      <c r="G800" s="444"/>
      <c r="H800" s="405"/>
      <c r="I800" s="26" t="s">
        <v>2141</v>
      </c>
      <c r="J800" s="238" t="s">
        <v>165</v>
      </c>
      <c r="K800" s="26" t="s">
        <v>2166</v>
      </c>
      <c r="L800" s="251">
        <v>1601164317</v>
      </c>
      <c r="M800" s="27" t="s">
        <v>2175</v>
      </c>
      <c r="N800" s="377"/>
      <c r="O800" s="414"/>
      <c r="P800" s="365"/>
      <c r="Q800" s="46" t="s">
        <v>1088</v>
      </c>
    </row>
    <row r="801" spans="1:17" hidden="1" x14ac:dyDescent="0.25">
      <c r="A801" s="377"/>
      <c r="B801" s="411"/>
      <c r="C801" s="414"/>
      <c r="D801" s="383"/>
      <c r="E801" s="447"/>
      <c r="F801" s="377"/>
      <c r="G801" s="444"/>
      <c r="H801" s="405"/>
      <c r="I801" s="26" t="s">
        <v>2142</v>
      </c>
      <c r="J801" s="238" t="s">
        <v>165</v>
      </c>
      <c r="K801" s="26" t="s">
        <v>2166</v>
      </c>
      <c r="L801" s="251">
        <v>1601160102</v>
      </c>
      <c r="M801" s="27"/>
      <c r="N801" s="377"/>
      <c r="O801" s="414"/>
      <c r="P801" s="365"/>
      <c r="Q801" s="46" t="s">
        <v>1088</v>
      </c>
    </row>
    <row r="802" spans="1:17" hidden="1" x14ac:dyDescent="0.25">
      <c r="A802" s="377"/>
      <c r="B802" s="411"/>
      <c r="C802" s="414"/>
      <c r="D802" s="383"/>
      <c r="E802" s="447"/>
      <c r="F802" s="377"/>
      <c r="G802" s="444"/>
      <c r="H802" s="405"/>
      <c r="I802" s="26" t="s">
        <v>2143</v>
      </c>
      <c r="J802" s="238" t="s">
        <v>77</v>
      </c>
      <c r="K802" s="26" t="s">
        <v>408</v>
      </c>
      <c r="L802" s="251">
        <v>1501160347</v>
      </c>
      <c r="M802" s="27" t="s">
        <v>1572</v>
      </c>
      <c r="N802" s="377"/>
      <c r="O802" s="414"/>
      <c r="P802" s="365"/>
      <c r="Q802" s="46" t="s">
        <v>1088</v>
      </c>
    </row>
    <row r="803" spans="1:17" hidden="1" x14ac:dyDescent="0.25">
      <c r="A803" s="377"/>
      <c r="B803" s="411"/>
      <c r="C803" s="414"/>
      <c r="D803" s="383"/>
      <c r="E803" s="447"/>
      <c r="F803" s="377"/>
      <c r="G803" s="444"/>
      <c r="H803" s="405"/>
      <c r="I803" s="26" t="s">
        <v>1077</v>
      </c>
      <c r="J803" s="238" t="s">
        <v>89</v>
      </c>
      <c r="K803" s="26" t="s">
        <v>2164</v>
      </c>
      <c r="L803" s="251">
        <v>1101150417</v>
      </c>
      <c r="M803" s="27" t="s">
        <v>1580</v>
      </c>
      <c r="N803" s="377"/>
      <c r="O803" s="414"/>
      <c r="P803" s="365"/>
      <c r="Q803" s="46" t="s">
        <v>1088</v>
      </c>
    </row>
    <row r="804" spans="1:17" hidden="1" x14ac:dyDescent="0.25">
      <c r="A804" s="377"/>
      <c r="B804" s="411"/>
      <c r="C804" s="414"/>
      <c r="D804" s="383"/>
      <c r="E804" s="447"/>
      <c r="F804" s="377"/>
      <c r="G804" s="444"/>
      <c r="H804" s="405"/>
      <c r="I804" s="26" t="s">
        <v>1071</v>
      </c>
      <c r="J804" s="238" t="s">
        <v>77</v>
      </c>
      <c r="K804" s="26" t="s">
        <v>2161</v>
      </c>
      <c r="L804" s="251">
        <v>1502144017</v>
      </c>
      <c r="M804" s="27" t="s">
        <v>2176</v>
      </c>
      <c r="N804" s="377"/>
      <c r="O804" s="414"/>
      <c r="P804" s="365"/>
      <c r="Q804" s="46" t="s">
        <v>1088</v>
      </c>
    </row>
    <row r="805" spans="1:17" hidden="1" x14ac:dyDescent="0.25">
      <c r="A805" s="377"/>
      <c r="B805" s="411"/>
      <c r="C805" s="414"/>
      <c r="D805" s="383"/>
      <c r="E805" s="447"/>
      <c r="F805" s="377"/>
      <c r="G805" s="444"/>
      <c r="H805" s="405"/>
      <c r="I805" s="26" t="s">
        <v>2144</v>
      </c>
      <c r="J805" s="238" t="s">
        <v>89</v>
      </c>
      <c r="K805" s="26" t="s">
        <v>2169</v>
      </c>
      <c r="L805" s="251">
        <v>1104140073</v>
      </c>
      <c r="M805" s="27" t="s">
        <v>1577</v>
      </c>
      <c r="N805" s="377"/>
      <c r="O805" s="414"/>
      <c r="P805" s="365"/>
      <c r="Q805" s="46" t="s">
        <v>1088</v>
      </c>
    </row>
    <row r="806" spans="1:17" hidden="1" x14ac:dyDescent="0.25">
      <c r="A806" s="377"/>
      <c r="B806" s="411"/>
      <c r="C806" s="414"/>
      <c r="D806" s="383"/>
      <c r="E806" s="447"/>
      <c r="F806" s="377"/>
      <c r="G806" s="444"/>
      <c r="H806" s="405"/>
      <c r="I806" s="26" t="s">
        <v>2145</v>
      </c>
      <c r="J806" s="238" t="s">
        <v>47</v>
      </c>
      <c r="K806" s="26" t="s">
        <v>2167</v>
      </c>
      <c r="L806" s="251">
        <v>1601144343</v>
      </c>
      <c r="M806" s="27" t="s">
        <v>2177</v>
      </c>
      <c r="N806" s="377"/>
      <c r="O806" s="414"/>
      <c r="P806" s="365"/>
      <c r="Q806" s="46" t="s">
        <v>1088</v>
      </c>
    </row>
    <row r="807" spans="1:17" hidden="1" x14ac:dyDescent="0.25">
      <c r="A807" s="377"/>
      <c r="B807" s="411"/>
      <c r="C807" s="414"/>
      <c r="D807" s="383"/>
      <c r="E807" s="447"/>
      <c r="F807" s="377"/>
      <c r="G807" s="444"/>
      <c r="H807" s="405"/>
      <c r="I807" s="26" t="s">
        <v>2146</v>
      </c>
      <c r="J807" s="238" t="s">
        <v>47</v>
      </c>
      <c r="K807" s="26" t="s">
        <v>2167</v>
      </c>
      <c r="L807" s="251">
        <v>1601113029</v>
      </c>
      <c r="M807" s="27"/>
      <c r="N807" s="377"/>
      <c r="O807" s="414"/>
      <c r="P807" s="365"/>
      <c r="Q807" s="46" t="s">
        <v>1088</v>
      </c>
    </row>
    <row r="808" spans="1:17" hidden="1" x14ac:dyDescent="0.25">
      <c r="A808" s="377"/>
      <c r="B808" s="411"/>
      <c r="C808" s="414"/>
      <c r="D808" s="383"/>
      <c r="E808" s="447"/>
      <c r="F808" s="377"/>
      <c r="G808" s="444"/>
      <c r="H808" s="405"/>
      <c r="I808" s="26" t="s">
        <v>1042</v>
      </c>
      <c r="J808" s="238" t="s">
        <v>47</v>
      </c>
      <c r="K808" s="26" t="s">
        <v>2165</v>
      </c>
      <c r="L808" s="251">
        <v>1402140202</v>
      </c>
      <c r="M808" s="27" t="s">
        <v>1545</v>
      </c>
      <c r="N808" s="377"/>
      <c r="O808" s="414"/>
      <c r="P808" s="365"/>
      <c r="Q808" s="46" t="s">
        <v>1088</v>
      </c>
    </row>
    <row r="809" spans="1:17" hidden="1" x14ac:dyDescent="0.25">
      <c r="A809" s="377"/>
      <c r="B809" s="411"/>
      <c r="C809" s="414"/>
      <c r="D809" s="383"/>
      <c r="E809" s="447"/>
      <c r="F809" s="377"/>
      <c r="G809" s="444"/>
      <c r="H809" s="405"/>
      <c r="I809" s="26" t="s">
        <v>2147</v>
      </c>
      <c r="J809" s="238" t="s">
        <v>47</v>
      </c>
      <c r="K809" s="26" t="s">
        <v>2167</v>
      </c>
      <c r="L809" s="251">
        <v>1401162046</v>
      </c>
      <c r="M809" s="27" t="s">
        <v>2178</v>
      </c>
      <c r="N809" s="377"/>
      <c r="O809" s="414"/>
      <c r="P809" s="365"/>
      <c r="Q809" s="46" t="s">
        <v>1088</v>
      </c>
    </row>
    <row r="810" spans="1:17" hidden="1" x14ac:dyDescent="0.25">
      <c r="A810" s="377"/>
      <c r="B810" s="411"/>
      <c r="C810" s="414"/>
      <c r="D810" s="383"/>
      <c r="E810" s="447"/>
      <c r="F810" s="377"/>
      <c r="G810" s="444"/>
      <c r="H810" s="405"/>
      <c r="I810" s="26" t="s">
        <v>2148</v>
      </c>
      <c r="J810" s="238" t="s">
        <v>56</v>
      </c>
      <c r="K810" s="26"/>
      <c r="L810" s="251">
        <v>1202164363</v>
      </c>
      <c r="M810" s="27"/>
      <c r="N810" s="377"/>
      <c r="O810" s="414"/>
      <c r="P810" s="365"/>
      <c r="Q810" s="46" t="s">
        <v>1088</v>
      </c>
    </row>
    <row r="811" spans="1:17" hidden="1" x14ac:dyDescent="0.25">
      <c r="A811" s="377"/>
      <c r="B811" s="411"/>
      <c r="C811" s="414"/>
      <c r="D811" s="383"/>
      <c r="E811" s="447"/>
      <c r="F811" s="377"/>
      <c r="G811" s="444"/>
      <c r="H811" s="405"/>
      <c r="I811" s="26" t="s">
        <v>2149</v>
      </c>
      <c r="J811" s="238" t="s">
        <v>165</v>
      </c>
      <c r="K811" s="26" t="s">
        <v>2123</v>
      </c>
      <c r="L811" s="251">
        <v>1602162053</v>
      </c>
      <c r="M811" s="27" t="s">
        <v>2179</v>
      </c>
      <c r="N811" s="377"/>
      <c r="O811" s="414"/>
      <c r="P811" s="365"/>
      <c r="Q811" s="46" t="s">
        <v>1088</v>
      </c>
    </row>
    <row r="812" spans="1:17" hidden="1" x14ac:dyDescent="0.25">
      <c r="A812" s="377"/>
      <c r="B812" s="411"/>
      <c r="C812" s="414"/>
      <c r="D812" s="383"/>
      <c r="E812" s="447"/>
      <c r="F812" s="377"/>
      <c r="G812" s="444"/>
      <c r="H812" s="405"/>
      <c r="I812" s="26" t="s">
        <v>2150</v>
      </c>
      <c r="J812" s="238" t="s">
        <v>165</v>
      </c>
      <c r="K812" s="26" t="s">
        <v>2123</v>
      </c>
      <c r="L812" s="251">
        <v>1602162102</v>
      </c>
      <c r="M812" s="27" t="s">
        <v>2180</v>
      </c>
      <c r="N812" s="377"/>
      <c r="O812" s="414"/>
      <c r="P812" s="365"/>
      <c r="Q812" s="46" t="s">
        <v>1088</v>
      </c>
    </row>
    <row r="813" spans="1:17" hidden="1" x14ac:dyDescent="0.25">
      <c r="A813" s="377"/>
      <c r="B813" s="411"/>
      <c r="C813" s="414"/>
      <c r="D813" s="383"/>
      <c r="E813" s="447"/>
      <c r="F813" s="377"/>
      <c r="G813" s="444"/>
      <c r="H813" s="405"/>
      <c r="I813" s="26" t="s">
        <v>2151</v>
      </c>
      <c r="J813" s="238" t="s">
        <v>165</v>
      </c>
      <c r="K813" s="26" t="s">
        <v>2166</v>
      </c>
      <c r="L813" s="251">
        <v>1601160509</v>
      </c>
      <c r="M813" s="27" t="s">
        <v>2181</v>
      </c>
      <c r="N813" s="377"/>
      <c r="O813" s="414"/>
      <c r="P813" s="365"/>
      <c r="Q813" s="46" t="s">
        <v>1088</v>
      </c>
    </row>
    <row r="814" spans="1:17" hidden="1" x14ac:dyDescent="0.25">
      <c r="A814" s="377"/>
      <c r="B814" s="411"/>
      <c r="C814" s="414"/>
      <c r="D814" s="383"/>
      <c r="E814" s="447"/>
      <c r="F814" s="377"/>
      <c r="G814" s="444"/>
      <c r="H814" s="405"/>
      <c r="I814" s="26" t="s">
        <v>2152</v>
      </c>
      <c r="J814" s="238" t="s">
        <v>77</v>
      </c>
      <c r="K814" s="26" t="s">
        <v>171</v>
      </c>
      <c r="L814" s="251">
        <v>1502154315</v>
      </c>
      <c r="M814" s="27" t="s">
        <v>2182</v>
      </c>
      <c r="N814" s="377"/>
      <c r="O814" s="414"/>
      <c r="P814" s="365"/>
      <c r="Q814" s="46" t="s">
        <v>1088</v>
      </c>
    </row>
    <row r="815" spans="1:17" hidden="1" x14ac:dyDescent="0.25">
      <c r="A815" s="377"/>
      <c r="B815" s="411"/>
      <c r="C815" s="414"/>
      <c r="D815" s="383"/>
      <c r="E815" s="447"/>
      <c r="F815" s="377"/>
      <c r="G815" s="444"/>
      <c r="H815" s="405"/>
      <c r="I815" s="26" t="s">
        <v>2071</v>
      </c>
      <c r="J815" s="238" t="s">
        <v>165</v>
      </c>
      <c r="K815" s="26" t="s">
        <v>200</v>
      </c>
      <c r="L815" s="251">
        <v>1601164041</v>
      </c>
      <c r="M815" s="27" t="s">
        <v>1555</v>
      </c>
      <c r="N815" s="377"/>
      <c r="O815" s="414"/>
      <c r="P815" s="365"/>
      <c r="Q815" s="46" t="s">
        <v>1088</v>
      </c>
    </row>
    <row r="816" spans="1:17" hidden="1" x14ac:dyDescent="0.25">
      <c r="A816" s="377"/>
      <c r="B816" s="411"/>
      <c r="C816" s="414"/>
      <c r="D816" s="383"/>
      <c r="E816" s="447"/>
      <c r="F816" s="377"/>
      <c r="G816" s="444"/>
      <c r="H816" s="405"/>
      <c r="I816" s="26" t="s">
        <v>1075</v>
      </c>
      <c r="J816" s="238" t="s">
        <v>89</v>
      </c>
      <c r="K816" s="26" t="s">
        <v>91</v>
      </c>
      <c r="L816" s="251">
        <v>1101154092</v>
      </c>
      <c r="M816" s="27" t="s">
        <v>1578</v>
      </c>
      <c r="N816" s="377"/>
      <c r="O816" s="414"/>
      <c r="P816" s="365"/>
      <c r="Q816" s="46" t="s">
        <v>1088</v>
      </c>
    </row>
    <row r="817" spans="1:17" hidden="1" x14ac:dyDescent="0.25">
      <c r="A817" s="377"/>
      <c r="B817" s="411"/>
      <c r="C817" s="414"/>
      <c r="D817" s="383"/>
      <c r="E817" s="447"/>
      <c r="F817" s="377"/>
      <c r="G817" s="444"/>
      <c r="H817" s="405"/>
      <c r="I817" s="26" t="s">
        <v>2153</v>
      </c>
      <c r="J817" s="238" t="s">
        <v>140</v>
      </c>
      <c r="K817" s="26" t="s">
        <v>142</v>
      </c>
      <c r="L817" s="251">
        <v>1103130229</v>
      </c>
      <c r="M817" s="27"/>
      <c r="N817" s="377"/>
      <c r="O817" s="414"/>
      <c r="P817" s="365"/>
      <c r="Q817" s="46" t="s">
        <v>1088</v>
      </c>
    </row>
    <row r="818" spans="1:17" hidden="1" x14ac:dyDescent="0.25">
      <c r="A818" s="377"/>
      <c r="B818" s="411"/>
      <c r="C818" s="414"/>
      <c r="D818" s="383"/>
      <c r="E818" s="447"/>
      <c r="F818" s="377"/>
      <c r="G818" s="444"/>
      <c r="H818" s="405"/>
      <c r="I818" s="26" t="s">
        <v>1057</v>
      </c>
      <c r="J818" s="238" t="s">
        <v>115</v>
      </c>
      <c r="K818" s="26" t="s">
        <v>1085</v>
      </c>
      <c r="L818" s="251">
        <v>6703154037</v>
      </c>
      <c r="M818" s="27" t="s">
        <v>1560</v>
      </c>
      <c r="N818" s="377"/>
      <c r="O818" s="414"/>
      <c r="P818" s="365"/>
      <c r="Q818" s="46" t="s">
        <v>1088</v>
      </c>
    </row>
    <row r="819" spans="1:17" hidden="1" x14ac:dyDescent="0.25">
      <c r="A819" s="377"/>
      <c r="B819" s="411"/>
      <c r="C819" s="414"/>
      <c r="D819" s="383"/>
      <c r="E819" s="447"/>
      <c r="F819" s="377"/>
      <c r="G819" s="444"/>
      <c r="H819" s="405"/>
      <c r="I819" s="26" t="s">
        <v>1058</v>
      </c>
      <c r="J819" s="238" t="s">
        <v>115</v>
      </c>
      <c r="K819" s="26" t="s">
        <v>116</v>
      </c>
      <c r="L819" s="251">
        <v>6705150013</v>
      </c>
      <c r="M819" s="27" t="s">
        <v>1561</v>
      </c>
      <c r="N819" s="377"/>
      <c r="O819" s="414"/>
      <c r="P819" s="365"/>
      <c r="Q819" s="46" t="s">
        <v>1088</v>
      </c>
    </row>
    <row r="820" spans="1:17" hidden="1" x14ac:dyDescent="0.25">
      <c r="A820" s="377"/>
      <c r="B820" s="411"/>
      <c r="C820" s="414"/>
      <c r="D820" s="383"/>
      <c r="E820" s="447"/>
      <c r="F820" s="377"/>
      <c r="G820" s="444"/>
      <c r="H820" s="405"/>
      <c r="I820" s="26" t="s">
        <v>2154</v>
      </c>
      <c r="J820" s="238" t="s">
        <v>89</v>
      </c>
      <c r="K820" s="26" t="s">
        <v>91</v>
      </c>
      <c r="L820" s="251">
        <v>1101101172</v>
      </c>
      <c r="M820" s="27"/>
      <c r="N820" s="377"/>
      <c r="O820" s="414"/>
      <c r="P820" s="365"/>
      <c r="Q820" s="46" t="s">
        <v>1088</v>
      </c>
    </row>
    <row r="821" spans="1:17" hidden="1" x14ac:dyDescent="0.25">
      <c r="A821" s="377"/>
      <c r="B821" s="411"/>
      <c r="C821" s="414"/>
      <c r="D821" s="383"/>
      <c r="E821" s="447"/>
      <c r="F821" s="377"/>
      <c r="G821" s="444"/>
      <c r="H821" s="405"/>
      <c r="I821" s="26" t="s">
        <v>2076</v>
      </c>
      <c r="J821" s="238" t="s">
        <v>77</v>
      </c>
      <c r="K821" s="26" t="s">
        <v>171</v>
      </c>
      <c r="L821" s="251">
        <v>1502142274</v>
      </c>
      <c r="M821" s="27" t="s">
        <v>2183</v>
      </c>
      <c r="N821" s="377"/>
      <c r="O821" s="414"/>
      <c r="P821" s="365"/>
      <c r="Q821" s="46" t="s">
        <v>1088</v>
      </c>
    </row>
    <row r="822" spans="1:17" hidden="1" x14ac:dyDescent="0.25">
      <c r="A822" s="377"/>
      <c r="B822" s="411"/>
      <c r="C822" s="414"/>
      <c r="D822" s="383"/>
      <c r="E822" s="447"/>
      <c r="F822" s="377"/>
      <c r="G822" s="444"/>
      <c r="H822" s="405"/>
      <c r="I822" s="26" t="s">
        <v>2085</v>
      </c>
      <c r="J822" s="238" t="s">
        <v>47</v>
      </c>
      <c r="K822" s="26" t="s">
        <v>46</v>
      </c>
      <c r="L822" s="251">
        <v>1401164497</v>
      </c>
      <c r="M822" s="27" t="s">
        <v>2184</v>
      </c>
      <c r="N822" s="377"/>
      <c r="O822" s="414"/>
      <c r="P822" s="365"/>
      <c r="Q822" s="46" t="s">
        <v>1088</v>
      </c>
    </row>
    <row r="823" spans="1:17" hidden="1" x14ac:dyDescent="0.25">
      <c r="A823" s="377"/>
      <c r="B823" s="411"/>
      <c r="C823" s="414"/>
      <c r="D823" s="383"/>
      <c r="E823" s="447"/>
      <c r="F823" s="377"/>
      <c r="G823" s="444"/>
      <c r="H823" s="405"/>
      <c r="I823" s="26" t="s">
        <v>2072</v>
      </c>
      <c r="J823" s="238" t="s">
        <v>56</v>
      </c>
      <c r="K823" s="26" t="s">
        <v>57</v>
      </c>
      <c r="L823" s="251">
        <v>1201164361</v>
      </c>
      <c r="M823" s="27" t="s">
        <v>2097</v>
      </c>
      <c r="N823" s="377"/>
      <c r="O823" s="414"/>
      <c r="P823" s="365"/>
      <c r="Q823" s="46" t="s">
        <v>1088</v>
      </c>
    </row>
    <row r="824" spans="1:17" hidden="1" x14ac:dyDescent="0.25">
      <c r="A824" s="377"/>
      <c r="B824" s="411"/>
      <c r="C824" s="414"/>
      <c r="D824" s="383"/>
      <c r="E824" s="447"/>
      <c r="F824" s="377"/>
      <c r="G824" s="444"/>
      <c r="H824" s="405"/>
      <c r="I824" s="26" t="s">
        <v>2075</v>
      </c>
      <c r="J824" s="238" t="s">
        <v>140</v>
      </c>
      <c r="K824" s="26" t="s">
        <v>142</v>
      </c>
      <c r="L824" s="251">
        <v>1301154384</v>
      </c>
      <c r="M824" s="27" t="s">
        <v>2100</v>
      </c>
      <c r="N824" s="377"/>
      <c r="O824" s="414"/>
      <c r="P824" s="365"/>
      <c r="Q824" s="46" t="s">
        <v>1088</v>
      </c>
    </row>
    <row r="825" spans="1:17" hidden="1" x14ac:dyDescent="0.25">
      <c r="A825" s="377"/>
      <c r="B825" s="411"/>
      <c r="C825" s="414"/>
      <c r="D825" s="383"/>
      <c r="E825" s="447"/>
      <c r="F825" s="377"/>
      <c r="G825" s="444"/>
      <c r="H825" s="405"/>
      <c r="I825" s="26" t="s">
        <v>2089</v>
      </c>
      <c r="J825" s="238" t="s">
        <v>56</v>
      </c>
      <c r="K825" s="26" t="s">
        <v>57</v>
      </c>
      <c r="L825" s="251">
        <v>1201164040</v>
      </c>
      <c r="M825" s="27"/>
      <c r="N825" s="377"/>
      <c r="O825" s="414"/>
      <c r="P825" s="365"/>
      <c r="Q825" s="46" t="s">
        <v>1088</v>
      </c>
    </row>
    <row r="826" spans="1:17" hidden="1" x14ac:dyDescent="0.25">
      <c r="A826" s="377"/>
      <c r="B826" s="411"/>
      <c r="C826" s="414"/>
      <c r="D826" s="383"/>
      <c r="E826" s="447"/>
      <c r="F826" s="377"/>
      <c r="G826" s="444"/>
      <c r="H826" s="405"/>
      <c r="I826" s="26" t="s">
        <v>2068</v>
      </c>
      <c r="J826" s="238" t="s">
        <v>89</v>
      </c>
      <c r="K826" s="26" t="s">
        <v>91</v>
      </c>
      <c r="L826" s="251">
        <v>1101154330</v>
      </c>
      <c r="M826" s="27" t="s">
        <v>2093</v>
      </c>
      <c r="N826" s="377"/>
      <c r="O826" s="414"/>
      <c r="P826" s="365"/>
      <c r="Q826" s="46" t="s">
        <v>1088</v>
      </c>
    </row>
    <row r="827" spans="1:17" hidden="1" x14ac:dyDescent="0.25">
      <c r="A827" s="377"/>
      <c r="B827" s="411"/>
      <c r="C827" s="414"/>
      <c r="D827" s="383"/>
      <c r="E827" s="447"/>
      <c r="F827" s="377"/>
      <c r="G827" s="444"/>
      <c r="H827" s="405"/>
      <c r="I827" s="26" t="s">
        <v>2155</v>
      </c>
      <c r="J827" s="238" t="s">
        <v>165</v>
      </c>
      <c r="K827" s="26" t="s">
        <v>1083</v>
      </c>
      <c r="L827" s="251">
        <v>1604164065</v>
      </c>
      <c r="M827" s="27" t="s">
        <v>2098</v>
      </c>
      <c r="N827" s="377"/>
      <c r="O827" s="414"/>
      <c r="P827" s="365"/>
      <c r="Q827" s="46" t="s">
        <v>1088</v>
      </c>
    </row>
    <row r="828" spans="1:17" hidden="1" x14ac:dyDescent="0.25">
      <c r="A828" s="377"/>
      <c r="B828" s="411"/>
      <c r="C828" s="414"/>
      <c r="D828" s="383"/>
      <c r="E828" s="447"/>
      <c r="F828" s="377"/>
      <c r="G828" s="444"/>
      <c r="H828" s="405"/>
      <c r="I828" s="26" t="s">
        <v>1081</v>
      </c>
      <c r="J828" s="238" t="s">
        <v>89</v>
      </c>
      <c r="K828" s="26" t="s">
        <v>196</v>
      </c>
      <c r="L828" s="251">
        <v>1103144068</v>
      </c>
      <c r="M828" s="27"/>
      <c r="N828" s="377"/>
      <c r="O828" s="414"/>
      <c r="P828" s="365"/>
      <c r="Q828" s="46" t="s">
        <v>1088</v>
      </c>
    </row>
    <row r="829" spans="1:17" hidden="1" x14ac:dyDescent="0.25">
      <c r="A829" s="377"/>
      <c r="B829" s="411"/>
      <c r="C829" s="414"/>
      <c r="D829" s="383"/>
      <c r="E829" s="447"/>
      <c r="F829" s="377"/>
      <c r="G829" s="444"/>
      <c r="H829" s="405"/>
      <c r="I829" s="26" t="s">
        <v>2077</v>
      </c>
      <c r="J829" s="238" t="s">
        <v>47</v>
      </c>
      <c r="K829" s="26" t="s">
        <v>46</v>
      </c>
      <c r="L829" s="251">
        <v>1201134020</v>
      </c>
      <c r="M829" s="27" t="s">
        <v>2102</v>
      </c>
      <c r="N829" s="377"/>
      <c r="O829" s="414"/>
      <c r="P829" s="365"/>
      <c r="Q829" s="46" t="s">
        <v>1088</v>
      </c>
    </row>
    <row r="830" spans="1:17" hidden="1" x14ac:dyDescent="0.25">
      <c r="A830" s="377"/>
      <c r="B830" s="411"/>
      <c r="C830" s="414"/>
      <c r="D830" s="383"/>
      <c r="E830" s="447"/>
      <c r="F830" s="377"/>
      <c r="G830" s="444"/>
      <c r="H830" s="405"/>
      <c r="I830" s="26" t="s">
        <v>1078</v>
      </c>
      <c r="J830" s="238" t="s">
        <v>89</v>
      </c>
      <c r="K830" s="26" t="s">
        <v>91</v>
      </c>
      <c r="L830" s="251">
        <v>1101164565</v>
      </c>
      <c r="M830" s="27" t="s">
        <v>1581</v>
      </c>
      <c r="N830" s="377"/>
      <c r="O830" s="414"/>
      <c r="P830" s="365"/>
      <c r="Q830" s="46" t="s">
        <v>1088</v>
      </c>
    </row>
    <row r="831" spans="1:17" hidden="1" x14ac:dyDescent="0.25">
      <c r="A831" s="377"/>
      <c r="B831" s="411"/>
      <c r="C831" s="414"/>
      <c r="D831" s="383"/>
      <c r="E831" s="447"/>
      <c r="F831" s="377"/>
      <c r="G831" s="444"/>
      <c r="H831" s="405"/>
      <c r="I831" s="26" t="s">
        <v>2078</v>
      </c>
      <c r="J831" s="238" t="s">
        <v>77</v>
      </c>
      <c r="K831" s="26" t="s">
        <v>171</v>
      </c>
      <c r="L831" s="251">
        <v>1502140164</v>
      </c>
      <c r="M831" s="27" t="s">
        <v>1573</v>
      </c>
      <c r="N831" s="377"/>
      <c r="O831" s="414"/>
      <c r="P831" s="365"/>
      <c r="Q831" s="46" t="s">
        <v>1088</v>
      </c>
    </row>
    <row r="832" spans="1:17" hidden="1" x14ac:dyDescent="0.25">
      <c r="A832" s="377"/>
      <c r="B832" s="411"/>
      <c r="C832" s="414"/>
      <c r="D832" s="383"/>
      <c r="E832" s="447"/>
      <c r="F832" s="377"/>
      <c r="G832" s="444"/>
      <c r="H832" s="405"/>
      <c r="I832" s="26" t="s">
        <v>1053</v>
      </c>
      <c r="J832" s="238" t="s">
        <v>165</v>
      </c>
      <c r="K832" s="26" t="s">
        <v>200</v>
      </c>
      <c r="L832" s="251">
        <v>1601144343</v>
      </c>
      <c r="M832" s="27" t="s">
        <v>1556</v>
      </c>
      <c r="N832" s="377"/>
      <c r="O832" s="414"/>
      <c r="P832" s="365"/>
      <c r="Q832" s="46" t="s">
        <v>1088</v>
      </c>
    </row>
    <row r="833" spans="1:17" hidden="1" x14ac:dyDescent="0.25">
      <c r="A833" s="377"/>
      <c r="B833" s="411"/>
      <c r="C833" s="414"/>
      <c r="D833" s="383"/>
      <c r="E833" s="447"/>
      <c r="F833" s="377"/>
      <c r="G833" s="444"/>
      <c r="H833" s="405"/>
      <c r="I833" s="26" t="s">
        <v>1060</v>
      </c>
      <c r="J833" s="238" t="s">
        <v>115</v>
      </c>
      <c r="K833" s="26" t="s">
        <v>118</v>
      </c>
      <c r="L833" s="251">
        <v>6706154177</v>
      </c>
      <c r="M833" s="27" t="s">
        <v>1563</v>
      </c>
      <c r="N833" s="377"/>
      <c r="O833" s="414"/>
      <c r="P833" s="365"/>
      <c r="Q833" s="46" t="s">
        <v>1088</v>
      </c>
    </row>
    <row r="834" spans="1:17" hidden="1" x14ac:dyDescent="0.25">
      <c r="A834" s="377"/>
      <c r="B834" s="411"/>
      <c r="C834" s="414"/>
      <c r="D834" s="383"/>
      <c r="E834" s="447"/>
      <c r="F834" s="377"/>
      <c r="G834" s="444"/>
      <c r="H834" s="405"/>
      <c r="I834" s="26" t="s">
        <v>2083</v>
      </c>
      <c r="J834" s="238" t="s">
        <v>165</v>
      </c>
      <c r="K834" s="26" t="s">
        <v>200</v>
      </c>
      <c r="L834" s="251">
        <v>1601161085</v>
      </c>
      <c r="M834" s="27" t="s">
        <v>2107</v>
      </c>
      <c r="N834" s="377"/>
      <c r="O834" s="414"/>
      <c r="P834" s="365"/>
      <c r="Q834" s="46" t="s">
        <v>1088</v>
      </c>
    </row>
    <row r="835" spans="1:17" hidden="1" x14ac:dyDescent="0.25">
      <c r="A835" s="377"/>
      <c r="B835" s="411"/>
      <c r="C835" s="414"/>
      <c r="D835" s="383"/>
      <c r="E835" s="447"/>
      <c r="F835" s="377"/>
      <c r="G835" s="444"/>
      <c r="H835" s="405"/>
      <c r="I835" s="26" t="s">
        <v>2156</v>
      </c>
      <c r="J835" s="238" t="s">
        <v>89</v>
      </c>
      <c r="K835" s="26" t="s">
        <v>91</v>
      </c>
      <c r="L835" s="251">
        <v>1101160381</v>
      </c>
      <c r="M835" s="27" t="s">
        <v>1582</v>
      </c>
      <c r="N835" s="377"/>
      <c r="O835" s="414"/>
      <c r="P835" s="365"/>
      <c r="Q835" s="46" t="s">
        <v>1088</v>
      </c>
    </row>
    <row r="836" spans="1:17" hidden="1" x14ac:dyDescent="0.25">
      <c r="A836" s="377"/>
      <c r="B836" s="411"/>
      <c r="C836" s="414"/>
      <c r="D836" s="383"/>
      <c r="E836" s="447"/>
      <c r="F836" s="377"/>
      <c r="G836" s="444"/>
      <c r="H836" s="405"/>
      <c r="I836" s="26" t="s">
        <v>2157</v>
      </c>
      <c r="J836" s="238" t="s">
        <v>89</v>
      </c>
      <c r="K836" s="26" t="s">
        <v>91</v>
      </c>
      <c r="L836" s="251">
        <v>1101164469</v>
      </c>
      <c r="M836" s="27" t="s">
        <v>2104</v>
      </c>
      <c r="N836" s="377"/>
      <c r="O836" s="414"/>
      <c r="P836" s="365"/>
      <c r="Q836" s="46" t="s">
        <v>1088</v>
      </c>
    </row>
    <row r="837" spans="1:17" hidden="1" x14ac:dyDescent="0.25">
      <c r="A837" s="377"/>
      <c r="B837" s="411"/>
      <c r="C837" s="414"/>
      <c r="D837" s="383"/>
      <c r="E837" s="447"/>
      <c r="F837" s="377"/>
      <c r="G837" s="444"/>
      <c r="H837" s="405"/>
      <c r="I837" s="26" t="s">
        <v>2158</v>
      </c>
      <c r="J837" s="238" t="s">
        <v>165</v>
      </c>
      <c r="K837" s="26" t="s">
        <v>197</v>
      </c>
      <c r="L837" s="251">
        <v>1603164076</v>
      </c>
      <c r="M837" s="27"/>
      <c r="N837" s="377"/>
      <c r="O837" s="414"/>
      <c r="P837" s="365"/>
      <c r="Q837" s="46" t="s">
        <v>1088</v>
      </c>
    </row>
    <row r="838" spans="1:17" hidden="1" x14ac:dyDescent="0.25">
      <c r="A838" s="377"/>
      <c r="B838" s="411"/>
      <c r="C838" s="414"/>
      <c r="D838" s="383"/>
      <c r="E838" s="447"/>
      <c r="F838" s="377"/>
      <c r="G838" s="444"/>
      <c r="H838" s="405"/>
      <c r="I838" s="26" t="s">
        <v>2082</v>
      </c>
      <c r="J838" s="238" t="s">
        <v>89</v>
      </c>
      <c r="K838" s="26" t="s">
        <v>91</v>
      </c>
      <c r="L838" s="251">
        <v>1101160400</v>
      </c>
      <c r="M838" s="27" t="s">
        <v>2106</v>
      </c>
      <c r="N838" s="377"/>
      <c r="O838" s="414"/>
      <c r="P838" s="365"/>
      <c r="Q838" s="46" t="s">
        <v>1088</v>
      </c>
    </row>
    <row r="839" spans="1:17" hidden="1" x14ac:dyDescent="0.25">
      <c r="A839" s="377"/>
      <c r="B839" s="411"/>
      <c r="C839" s="414"/>
      <c r="D839" s="383"/>
      <c r="E839" s="447"/>
      <c r="F839" s="377"/>
      <c r="G839" s="444"/>
      <c r="H839" s="405"/>
      <c r="I839" s="26" t="s">
        <v>2159</v>
      </c>
      <c r="J839" s="238" t="s">
        <v>77</v>
      </c>
      <c r="K839" s="26" t="s">
        <v>171</v>
      </c>
      <c r="L839" s="251">
        <v>1502154095</v>
      </c>
      <c r="M839" s="27" t="s">
        <v>2185</v>
      </c>
      <c r="N839" s="377"/>
      <c r="O839" s="414"/>
      <c r="P839" s="365"/>
      <c r="Q839" s="46" t="s">
        <v>1088</v>
      </c>
    </row>
    <row r="840" spans="1:17" hidden="1" x14ac:dyDescent="0.25">
      <c r="A840" s="377"/>
      <c r="B840" s="411"/>
      <c r="C840" s="414"/>
      <c r="D840" s="383"/>
      <c r="E840" s="447"/>
      <c r="F840" s="377"/>
      <c r="G840" s="444"/>
      <c r="H840" s="405"/>
      <c r="I840" s="26" t="s">
        <v>1073</v>
      </c>
      <c r="J840" s="238" t="s">
        <v>56</v>
      </c>
      <c r="K840" s="26" t="s">
        <v>57</v>
      </c>
      <c r="L840" s="251">
        <v>1201154437</v>
      </c>
      <c r="M840" s="27" t="s">
        <v>2186</v>
      </c>
      <c r="N840" s="377"/>
      <c r="O840" s="414"/>
      <c r="P840" s="365"/>
      <c r="Q840" s="46" t="s">
        <v>1088</v>
      </c>
    </row>
    <row r="841" spans="1:17" hidden="1" x14ac:dyDescent="0.25">
      <c r="A841" s="377"/>
      <c r="B841" s="411"/>
      <c r="C841" s="414"/>
      <c r="D841" s="383"/>
      <c r="E841" s="447"/>
      <c r="F841" s="377"/>
      <c r="G841" s="444"/>
      <c r="H841" s="405"/>
      <c r="I841" s="26" t="s">
        <v>2160</v>
      </c>
      <c r="J841" s="238" t="s">
        <v>47</v>
      </c>
      <c r="K841" s="26" t="s">
        <v>46</v>
      </c>
      <c r="L841" s="251"/>
      <c r="M841" s="27" t="s">
        <v>2187</v>
      </c>
      <c r="N841" s="377"/>
      <c r="O841" s="414"/>
      <c r="P841" s="365"/>
      <c r="Q841" s="46" t="s">
        <v>1088</v>
      </c>
    </row>
    <row r="842" spans="1:17" hidden="1" x14ac:dyDescent="0.25">
      <c r="A842" s="378"/>
      <c r="B842" s="412"/>
      <c r="C842" s="415"/>
      <c r="D842" s="384"/>
      <c r="E842" s="448"/>
      <c r="F842" s="378"/>
      <c r="G842" s="445"/>
      <c r="H842" s="406"/>
      <c r="I842" s="26" t="s">
        <v>430</v>
      </c>
      <c r="J842" s="238" t="s">
        <v>89</v>
      </c>
      <c r="K842" s="26" t="s">
        <v>91</v>
      </c>
      <c r="L842" s="251"/>
      <c r="M842" s="27" t="s">
        <v>438</v>
      </c>
      <c r="N842" s="378"/>
      <c r="O842" s="415"/>
      <c r="P842" s="366"/>
      <c r="Q842" s="46" t="s">
        <v>1088</v>
      </c>
    </row>
    <row r="843" spans="1:17" hidden="1" x14ac:dyDescent="0.25">
      <c r="A843" s="376" t="s">
        <v>2133</v>
      </c>
      <c r="B843" s="410" t="s">
        <v>2132</v>
      </c>
      <c r="C843" s="413" t="s">
        <v>2218</v>
      </c>
      <c r="D843" s="382" t="s">
        <v>23</v>
      </c>
      <c r="E843" s="446" t="s">
        <v>859</v>
      </c>
      <c r="F843" s="376" t="s">
        <v>2202</v>
      </c>
      <c r="G843" s="442" t="s">
        <v>20</v>
      </c>
      <c r="H843" s="370" t="s">
        <v>55</v>
      </c>
      <c r="I843" s="26" t="s">
        <v>1066</v>
      </c>
      <c r="J843" s="238" t="s">
        <v>77</v>
      </c>
      <c r="K843" s="26" t="s">
        <v>2161</v>
      </c>
      <c r="L843" s="251">
        <v>1502154338</v>
      </c>
      <c r="M843" s="27" t="s">
        <v>2170</v>
      </c>
      <c r="N843" s="341" t="s">
        <v>2188</v>
      </c>
      <c r="O843" s="413" t="s">
        <v>2204</v>
      </c>
      <c r="P843" s="364"/>
      <c r="Q843" s="46" t="s">
        <v>1088</v>
      </c>
    </row>
    <row r="844" spans="1:17" hidden="1" x14ac:dyDescent="0.25">
      <c r="A844" s="377"/>
      <c r="B844" s="411"/>
      <c r="C844" s="414"/>
      <c r="D844" s="383"/>
      <c r="E844" s="447"/>
      <c r="F844" s="377"/>
      <c r="G844" s="442"/>
      <c r="H844" s="370"/>
      <c r="I844" s="26" t="s">
        <v>1059</v>
      </c>
      <c r="J844" s="238" t="s">
        <v>115</v>
      </c>
      <c r="K844" s="26" t="s">
        <v>2162</v>
      </c>
      <c r="L844" s="251">
        <v>6704164036</v>
      </c>
      <c r="M844" s="27" t="s">
        <v>1562</v>
      </c>
      <c r="N844" s="340"/>
      <c r="O844" s="414"/>
      <c r="P844" s="365"/>
      <c r="Q844" s="46" t="s">
        <v>1088</v>
      </c>
    </row>
    <row r="845" spans="1:17" hidden="1" x14ac:dyDescent="0.25">
      <c r="A845" s="377"/>
      <c r="B845" s="411"/>
      <c r="C845" s="414"/>
      <c r="D845" s="383"/>
      <c r="E845" s="447"/>
      <c r="F845" s="377"/>
      <c r="G845" s="442"/>
      <c r="H845" s="370"/>
      <c r="I845" s="26" t="s">
        <v>2135</v>
      </c>
      <c r="J845" s="238" t="s">
        <v>165</v>
      </c>
      <c r="K845" s="26" t="s">
        <v>2163</v>
      </c>
      <c r="L845" s="251">
        <v>1605150038</v>
      </c>
      <c r="M845" s="27" t="s">
        <v>1559</v>
      </c>
      <c r="N845" s="340"/>
      <c r="O845" s="414"/>
      <c r="P845" s="365"/>
      <c r="Q845" s="46" t="s">
        <v>1088</v>
      </c>
    </row>
    <row r="846" spans="1:17" hidden="1" x14ac:dyDescent="0.25">
      <c r="A846" s="377"/>
      <c r="B846" s="411"/>
      <c r="C846" s="414"/>
      <c r="D846" s="383"/>
      <c r="E846" s="447"/>
      <c r="F846" s="377"/>
      <c r="G846" s="442"/>
      <c r="H846" s="370"/>
      <c r="I846" s="26" t="s">
        <v>1080</v>
      </c>
      <c r="J846" s="238" t="s">
        <v>89</v>
      </c>
      <c r="K846" s="26" t="s">
        <v>2164</v>
      </c>
      <c r="L846" s="251">
        <v>1101164447</v>
      </c>
      <c r="M846" s="27" t="s">
        <v>1583</v>
      </c>
      <c r="N846" s="340"/>
      <c r="O846" s="414"/>
      <c r="P846" s="365"/>
      <c r="Q846" s="46" t="s">
        <v>1088</v>
      </c>
    </row>
    <row r="847" spans="1:17" hidden="1" x14ac:dyDescent="0.25">
      <c r="A847" s="377"/>
      <c r="B847" s="411"/>
      <c r="C847" s="414"/>
      <c r="D847" s="383"/>
      <c r="E847" s="447"/>
      <c r="F847" s="377"/>
      <c r="G847" s="442"/>
      <c r="H847" s="370"/>
      <c r="I847" s="26" t="s">
        <v>1044</v>
      </c>
      <c r="J847" s="238" t="s">
        <v>47</v>
      </c>
      <c r="K847" s="26" t="s">
        <v>2165</v>
      </c>
      <c r="L847" s="251">
        <v>1402160071</v>
      </c>
      <c r="M847" s="27" t="s">
        <v>1547</v>
      </c>
      <c r="N847" s="340"/>
      <c r="O847" s="414"/>
      <c r="P847" s="365"/>
      <c r="Q847" s="46" t="s">
        <v>1088</v>
      </c>
    </row>
    <row r="848" spans="1:17" hidden="1" x14ac:dyDescent="0.25">
      <c r="A848" s="377"/>
      <c r="B848" s="411"/>
      <c r="C848" s="414"/>
      <c r="D848" s="383"/>
      <c r="E848" s="447"/>
      <c r="F848" s="377"/>
      <c r="G848" s="442"/>
      <c r="H848" s="370"/>
      <c r="I848" s="26" t="s">
        <v>1049</v>
      </c>
      <c r="J848" s="238" t="s">
        <v>165</v>
      </c>
      <c r="K848" s="26" t="s">
        <v>2166</v>
      </c>
      <c r="L848" s="251">
        <v>1401130077</v>
      </c>
      <c r="M848" s="27" t="s">
        <v>1552</v>
      </c>
      <c r="N848" s="340"/>
      <c r="O848" s="414"/>
      <c r="P848" s="365"/>
      <c r="Q848" s="46" t="s">
        <v>1088</v>
      </c>
    </row>
    <row r="849" spans="1:17" hidden="1" x14ac:dyDescent="0.25">
      <c r="A849" s="377"/>
      <c r="B849" s="411"/>
      <c r="C849" s="414"/>
      <c r="D849" s="383"/>
      <c r="E849" s="447"/>
      <c r="F849" s="377"/>
      <c r="G849" s="442"/>
      <c r="H849" s="370"/>
      <c r="I849" s="26" t="s">
        <v>2136</v>
      </c>
      <c r="J849" s="238" t="s">
        <v>89</v>
      </c>
      <c r="K849" s="26" t="s">
        <v>2164</v>
      </c>
      <c r="L849" s="251">
        <v>1101130146</v>
      </c>
      <c r="M849" s="27" t="s">
        <v>2171</v>
      </c>
      <c r="N849" s="340"/>
      <c r="O849" s="414"/>
      <c r="P849" s="365"/>
      <c r="Q849" s="46" t="s">
        <v>1088</v>
      </c>
    </row>
    <row r="850" spans="1:17" hidden="1" x14ac:dyDescent="0.25">
      <c r="A850" s="377"/>
      <c r="B850" s="411"/>
      <c r="C850" s="414"/>
      <c r="D850" s="383"/>
      <c r="E850" s="447"/>
      <c r="F850" s="377"/>
      <c r="G850" s="442"/>
      <c r="H850" s="370"/>
      <c r="I850" s="26" t="s">
        <v>2137</v>
      </c>
      <c r="J850" s="238" t="s">
        <v>47</v>
      </c>
      <c r="K850" s="26" t="s">
        <v>2167</v>
      </c>
      <c r="L850" s="251">
        <v>1401154405</v>
      </c>
      <c r="M850" s="27" t="s">
        <v>1549</v>
      </c>
      <c r="N850" s="340"/>
      <c r="O850" s="414"/>
      <c r="P850" s="365"/>
      <c r="Q850" s="46" t="s">
        <v>1088</v>
      </c>
    </row>
    <row r="851" spans="1:17" hidden="1" x14ac:dyDescent="0.25">
      <c r="A851" s="377"/>
      <c r="B851" s="411"/>
      <c r="C851" s="414"/>
      <c r="D851" s="383"/>
      <c r="E851" s="447"/>
      <c r="F851" s="377"/>
      <c r="G851" s="442"/>
      <c r="H851" s="370"/>
      <c r="I851" s="26" t="s">
        <v>2138</v>
      </c>
      <c r="J851" s="238" t="s">
        <v>47</v>
      </c>
      <c r="K851" s="26" t="s">
        <v>2165</v>
      </c>
      <c r="L851" s="251">
        <v>1402164236</v>
      </c>
      <c r="M851" s="27" t="s">
        <v>2172</v>
      </c>
      <c r="N851" s="340"/>
      <c r="O851" s="414"/>
      <c r="P851" s="365"/>
      <c r="Q851" s="46" t="s">
        <v>1088</v>
      </c>
    </row>
    <row r="852" spans="1:17" hidden="1" x14ac:dyDescent="0.25">
      <c r="A852" s="377"/>
      <c r="B852" s="411"/>
      <c r="C852" s="414"/>
      <c r="D852" s="383"/>
      <c r="E852" s="447"/>
      <c r="F852" s="377"/>
      <c r="G852" s="442"/>
      <c r="H852" s="370"/>
      <c r="I852" s="26" t="s">
        <v>2139</v>
      </c>
      <c r="J852" s="238" t="s">
        <v>47</v>
      </c>
      <c r="K852" s="26" t="s">
        <v>2167</v>
      </c>
      <c r="L852" s="251">
        <v>1401164467</v>
      </c>
      <c r="M852" s="27" t="s">
        <v>2173</v>
      </c>
      <c r="N852" s="340"/>
      <c r="O852" s="414"/>
      <c r="P852" s="365"/>
      <c r="Q852" s="46" t="s">
        <v>1088</v>
      </c>
    </row>
    <row r="853" spans="1:17" hidden="1" x14ac:dyDescent="0.25">
      <c r="A853" s="377"/>
      <c r="B853" s="411"/>
      <c r="C853" s="414"/>
      <c r="D853" s="383"/>
      <c r="E853" s="447"/>
      <c r="F853" s="377"/>
      <c r="G853" s="442"/>
      <c r="H853" s="370"/>
      <c r="I853" s="26" t="s">
        <v>2140</v>
      </c>
      <c r="J853" s="238" t="s">
        <v>47</v>
      </c>
      <c r="K853" s="26" t="s">
        <v>2168</v>
      </c>
      <c r="L853" s="251">
        <v>1401164488</v>
      </c>
      <c r="M853" s="27" t="s">
        <v>2174</v>
      </c>
      <c r="N853" s="340"/>
      <c r="O853" s="414"/>
      <c r="P853" s="365"/>
      <c r="Q853" s="46" t="s">
        <v>1088</v>
      </c>
    </row>
    <row r="854" spans="1:17" hidden="1" x14ac:dyDescent="0.25">
      <c r="A854" s="377"/>
      <c r="B854" s="411"/>
      <c r="C854" s="414"/>
      <c r="D854" s="383"/>
      <c r="E854" s="447"/>
      <c r="F854" s="377"/>
      <c r="G854" s="442"/>
      <c r="H854" s="370"/>
      <c r="I854" s="26" t="s">
        <v>2141</v>
      </c>
      <c r="J854" s="238" t="s">
        <v>165</v>
      </c>
      <c r="K854" s="26" t="s">
        <v>2166</v>
      </c>
      <c r="L854" s="251">
        <v>1601164317</v>
      </c>
      <c r="M854" s="27" t="s">
        <v>2175</v>
      </c>
      <c r="N854" s="340"/>
      <c r="O854" s="414"/>
      <c r="P854" s="365"/>
      <c r="Q854" s="46" t="s">
        <v>1088</v>
      </c>
    </row>
    <row r="855" spans="1:17" hidden="1" x14ac:dyDescent="0.25">
      <c r="A855" s="377"/>
      <c r="B855" s="411"/>
      <c r="C855" s="414"/>
      <c r="D855" s="383"/>
      <c r="E855" s="447"/>
      <c r="F855" s="377"/>
      <c r="G855" s="442"/>
      <c r="H855" s="370"/>
      <c r="I855" s="26" t="s">
        <v>2142</v>
      </c>
      <c r="J855" s="238" t="s">
        <v>165</v>
      </c>
      <c r="K855" s="26" t="s">
        <v>2166</v>
      </c>
      <c r="L855" s="251">
        <v>1601160102</v>
      </c>
      <c r="M855" s="27"/>
      <c r="N855" s="340"/>
      <c r="O855" s="414"/>
      <c r="P855" s="365"/>
      <c r="Q855" s="46" t="s">
        <v>1088</v>
      </c>
    </row>
    <row r="856" spans="1:17" hidden="1" x14ac:dyDescent="0.25">
      <c r="A856" s="377"/>
      <c r="B856" s="411"/>
      <c r="C856" s="414"/>
      <c r="D856" s="383"/>
      <c r="E856" s="447"/>
      <c r="F856" s="377"/>
      <c r="G856" s="442"/>
      <c r="H856" s="370"/>
      <c r="I856" s="26" t="s">
        <v>2143</v>
      </c>
      <c r="J856" s="238" t="s">
        <v>77</v>
      </c>
      <c r="K856" s="26" t="s">
        <v>408</v>
      </c>
      <c r="L856" s="251">
        <v>1501160347</v>
      </c>
      <c r="M856" s="27" t="s">
        <v>1572</v>
      </c>
      <c r="N856" s="340"/>
      <c r="O856" s="414"/>
      <c r="P856" s="365"/>
      <c r="Q856" s="46" t="s">
        <v>1088</v>
      </c>
    </row>
    <row r="857" spans="1:17" hidden="1" x14ac:dyDescent="0.25">
      <c r="A857" s="377"/>
      <c r="B857" s="411"/>
      <c r="C857" s="414"/>
      <c r="D857" s="383"/>
      <c r="E857" s="447"/>
      <c r="F857" s="377"/>
      <c r="G857" s="442"/>
      <c r="H857" s="370"/>
      <c r="I857" s="26" t="s">
        <v>1077</v>
      </c>
      <c r="J857" s="238" t="s">
        <v>89</v>
      </c>
      <c r="K857" s="26" t="s">
        <v>2164</v>
      </c>
      <c r="L857" s="251">
        <v>1101150417</v>
      </c>
      <c r="M857" s="27" t="s">
        <v>1580</v>
      </c>
      <c r="N857" s="340"/>
      <c r="O857" s="414"/>
      <c r="P857" s="365"/>
      <c r="Q857" s="46" t="s">
        <v>1088</v>
      </c>
    </row>
    <row r="858" spans="1:17" hidden="1" x14ac:dyDescent="0.25">
      <c r="A858" s="377"/>
      <c r="B858" s="411"/>
      <c r="C858" s="414"/>
      <c r="D858" s="383"/>
      <c r="E858" s="447"/>
      <c r="F858" s="377"/>
      <c r="G858" s="442"/>
      <c r="H858" s="370"/>
      <c r="I858" s="26" t="s">
        <v>1071</v>
      </c>
      <c r="J858" s="238" t="s">
        <v>77</v>
      </c>
      <c r="K858" s="26" t="s">
        <v>2161</v>
      </c>
      <c r="L858" s="251">
        <v>1502144017</v>
      </c>
      <c r="M858" s="27" t="s">
        <v>2176</v>
      </c>
      <c r="N858" s="340"/>
      <c r="O858" s="414"/>
      <c r="P858" s="365"/>
      <c r="Q858" s="46" t="s">
        <v>1088</v>
      </c>
    </row>
    <row r="859" spans="1:17" hidden="1" x14ac:dyDescent="0.25">
      <c r="A859" s="377"/>
      <c r="B859" s="411"/>
      <c r="C859" s="414"/>
      <c r="D859" s="383"/>
      <c r="E859" s="447"/>
      <c r="F859" s="377"/>
      <c r="G859" s="442"/>
      <c r="H859" s="370"/>
      <c r="I859" s="26" t="s">
        <v>2144</v>
      </c>
      <c r="J859" s="238" t="s">
        <v>89</v>
      </c>
      <c r="K859" s="26" t="s">
        <v>2169</v>
      </c>
      <c r="L859" s="251">
        <v>1104140073</v>
      </c>
      <c r="M859" s="27" t="s">
        <v>1577</v>
      </c>
      <c r="N859" s="340"/>
      <c r="O859" s="414"/>
      <c r="P859" s="365"/>
      <c r="Q859" s="46" t="s">
        <v>1088</v>
      </c>
    </row>
    <row r="860" spans="1:17" hidden="1" x14ac:dyDescent="0.25">
      <c r="A860" s="377"/>
      <c r="B860" s="411"/>
      <c r="C860" s="414"/>
      <c r="D860" s="383"/>
      <c r="E860" s="447"/>
      <c r="F860" s="377"/>
      <c r="G860" s="442"/>
      <c r="H860" s="370"/>
      <c r="I860" s="26" t="s">
        <v>2145</v>
      </c>
      <c r="J860" s="238" t="s">
        <v>47</v>
      </c>
      <c r="K860" s="26" t="s">
        <v>2167</v>
      </c>
      <c r="L860" s="251">
        <v>1601144343</v>
      </c>
      <c r="M860" s="27" t="s">
        <v>2177</v>
      </c>
      <c r="N860" s="340"/>
      <c r="O860" s="414"/>
      <c r="P860" s="365"/>
      <c r="Q860" s="46" t="s">
        <v>1088</v>
      </c>
    </row>
    <row r="861" spans="1:17" hidden="1" x14ac:dyDescent="0.25">
      <c r="A861" s="377"/>
      <c r="B861" s="411"/>
      <c r="C861" s="414"/>
      <c r="D861" s="383"/>
      <c r="E861" s="447"/>
      <c r="F861" s="377"/>
      <c r="G861" s="442"/>
      <c r="H861" s="370"/>
      <c r="I861" s="26" t="s">
        <v>2146</v>
      </c>
      <c r="J861" s="238" t="s">
        <v>47</v>
      </c>
      <c r="K861" s="26" t="s">
        <v>2167</v>
      </c>
      <c r="L861" s="251">
        <v>1601113029</v>
      </c>
      <c r="M861" s="27"/>
      <c r="N861" s="340"/>
      <c r="O861" s="414"/>
      <c r="P861" s="365"/>
      <c r="Q861" s="46" t="s">
        <v>1088</v>
      </c>
    </row>
    <row r="862" spans="1:17" hidden="1" x14ac:dyDescent="0.25">
      <c r="A862" s="377"/>
      <c r="B862" s="411"/>
      <c r="C862" s="414"/>
      <c r="D862" s="383"/>
      <c r="E862" s="447"/>
      <c r="F862" s="377"/>
      <c r="G862" s="442"/>
      <c r="H862" s="370"/>
      <c r="I862" s="26" t="s">
        <v>1042</v>
      </c>
      <c r="J862" s="238" t="s">
        <v>47</v>
      </c>
      <c r="K862" s="26" t="s">
        <v>2165</v>
      </c>
      <c r="L862" s="251">
        <v>1402140202</v>
      </c>
      <c r="M862" s="27" t="s">
        <v>1545</v>
      </c>
      <c r="N862" s="340"/>
      <c r="O862" s="414"/>
      <c r="P862" s="365"/>
      <c r="Q862" s="46" t="s">
        <v>1088</v>
      </c>
    </row>
    <row r="863" spans="1:17" hidden="1" x14ac:dyDescent="0.25">
      <c r="A863" s="377"/>
      <c r="B863" s="411"/>
      <c r="C863" s="414"/>
      <c r="D863" s="383"/>
      <c r="E863" s="447"/>
      <c r="F863" s="377"/>
      <c r="G863" s="442"/>
      <c r="H863" s="370"/>
      <c r="I863" s="26" t="s">
        <v>2147</v>
      </c>
      <c r="J863" s="238" t="s">
        <v>47</v>
      </c>
      <c r="K863" s="26" t="s">
        <v>2167</v>
      </c>
      <c r="L863" s="251">
        <v>1401162046</v>
      </c>
      <c r="M863" s="27" t="s">
        <v>2178</v>
      </c>
      <c r="N863" s="340"/>
      <c r="O863" s="414"/>
      <c r="P863" s="365"/>
      <c r="Q863" s="46" t="s">
        <v>1088</v>
      </c>
    </row>
    <row r="864" spans="1:17" hidden="1" x14ac:dyDescent="0.25">
      <c r="A864" s="377"/>
      <c r="B864" s="411"/>
      <c r="C864" s="414"/>
      <c r="D864" s="383"/>
      <c r="E864" s="447"/>
      <c r="F864" s="377"/>
      <c r="G864" s="442"/>
      <c r="H864" s="370"/>
      <c r="I864" s="26" t="s">
        <v>2148</v>
      </c>
      <c r="J864" s="238" t="s">
        <v>56</v>
      </c>
      <c r="K864" s="26"/>
      <c r="L864" s="251">
        <v>1202164363</v>
      </c>
      <c r="M864" s="27"/>
      <c r="N864" s="340"/>
      <c r="O864" s="414"/>
      <c r="P864" s="365"/>
      <c r="Q864" s="46" t="s">
        <v>1088</v>
      </c>
    </row>
    <row r="865" spans="1:17" hidden="1" x14ac:dyDescent="0.25">
      <c r="A865" s="377"/>
      <c r="B865" s="411"/>
      <c r="C865" s="414"/>
      <c r="D865" s="383"/>
      <c r="E865" s="447"/>
      <c r="F865" s="377"/>
      <c r="G865" s="442"/>
      <c r="H865" s="370"/>
      <c r="I865" s="26" t="s">
        <v>2149</v>
      </c>
      <c r="J865" s="238" t="s">
        <v>165</v>
      </c>
      <c r="K865" s="26" t="s">
        <v>2123</v>
      </c>
      <c r="L865" s="251">
        <v>1602162053</v>
      </c>
      <c r="M865" s="27" t="s">
        <v>2179</v>
      </c>
      <c r="N865" s="340"/>
      <c r="O865" s="414"/>
      <c r="P865" s="365"/>
      <c r="Q865" s="46" t="s">
        <v>1088</v>
      </c>
    </row>
    <row r="866" spans="1:17" hidden="1" x14ac:dyDescent="0.25">
      <c r="A866" s="377"/>
      <c r="B866" s="411"/>
      <c r="C866" s="414"/>
      <c r="D866" s="383"/>
      <c r="E866" s="447"/>
      <c r="F866" s="377"/>
      <c r="G866" s="442"/>
      <c r="H866" s="370"/>
      <c r="I866" s="26" t="s">
        <v>2150</v>
      </c>
      <c r="J866" s="238" t="s">
        <v>165</v>
      </c>
      <c r="K866" s="26" t="s">
        <v>2123</v>
      </c>
      <c r="L866" s="251">
        <v>1602162102</v>
      </c>
      <c r="M866" s="27" t="s">
        <v>2180</v>
      </c>
      <c r="N866" s="340"/>
      <c r="O866" s="414"/>
      <c r="P866" s="365"/>
      <c r="Q866" s="46" t="s">
        <v>1088</v>
      </c>
    </row>
    <row r="867" spans="1:17" hidden="1" x14ac:dyDescent="0.25">
      <c r="A867" s="377"/>
      <c r="B867" s="411"/>
      <c r="C867" s="414"/>
      <c r="D867" s="383"/>
      <c r="E867" s="447"/>
      <c r="F867" s="377"/>
      <c r="G867" s="442"/>
      <c r="H867" s="370"/>
      <c r="I867" s="26" t="s">
        <v>2151</v>
      </c>
      <c r="J867" s="238" t="s">
        <v>165</v>
      </c>
      <c r="K867" s="26" t="s">
        <v>2166</v>
      </c>
      <c r="L867" s="251">
        <v>1601160509</v>
      </c>
      <c r="M867" s="27" t="s">
        <v>2181</v>
      </c>
      <c r="N867" s="340"/>
      <c r="O867" s="414"/>
      <c r="P867" s="365"/>
      <c r="Q867" s="46" t="s">
        <v>1088</v>
      </c>
    </row>
    <row r="868" spans="1:17" hidden="1" x14ac:dyDescent="0.25">
      <c r="A868" s="377"/>
      <c r="B868" s="411"/>
      <c r="C868" s="414"/>
      <c r="D868" s="383"/>
      <c r="E868" s="447"/>
      <c r="F868" s="377"/>
      <c r="G868" s="442"/>
      <c r="H868" s="370"/>
      <c r="I868" s="26" t="s">
        <v>2152</v>
      </c>
      <c r="J868" s="238" t="s">
        <v>77</v>
      </c>
      <c r="K868" s="26" t="s">
        <v>171</v>
      </c>
      <c r="L868" s="251">
        <v>1502154315</v>
      </c>
      <c r="M868" s="27" t="s">
        <v>2182</v>
      </c>
      <c r="N868" s="340"/>
      <c r="O868" s="414"/>
      <c r="P868" s="365"/>
      <c r="Q868" s="46" t="s">
        <v>1088</v>
      </c>
    </row>
    <row r="869" spans="1:17" hidden="1" x14ac:dyDescent="0.25">
      <c r="A869" s="377"/>
      <c r="B869" s="411"/>
      <c r="C869" s="414"/>
      <c r="D869" s="383"/>
      <c r="E869" s="447"/>
      <c r="F869" s="377"/>
      <c r="G869" s="442"/>
      <c r="H869" s="370"/>
      <c r="I869" s="26" t="s">
        <v>2071</v>
      </c>
      <c r="J869" s="238" t="s">
        <v>165</v>
      </c>
      <c r="K869" s="26" t="s">
        <v>200</v>
      </c>
      <c r="L869" s="251">
        <v>1601164041</v>
      </c>
      <c r="M869" s="27" t="s">
        <v>1555</v>
      </c>
      <c r="N869" s="340"/>
      <c r="O869" s="414"/>
      <c r="P869" s="365"/>
      <c r="Q869" s="46" t="s">
        <v>1088</v>
      </c>
    </row>
    <row r="870" spans="1:17" hidden="1" x14ac:dyDescent="0.25">
      <c r="A870" s="377"/>
      <c r="B870" s="411"/>
      <c r="C870" s="414"/>
      <c r="D870" s="383"/>
      <c r="E870" s="447"/>
      <c r="F870" s="377"/>
      <c r="G870" s="442"/>
      <c r="H870" s="370"/>
      <c r="I870" s="26" t="s">
        <v>1075</v>
      </c>
      <c r="J870" s="238" t="s">
        <v>89</v>
      </c>
      <c r="K870" s="26" t="s">
        <v>91</v>
      </c>
      <c r="L870" s="251">
        <v>1101154092</v>
      </c>
      <c r="M870" s="27" t="s">
        <v>1578</v>
      </c>
      <c r="N870" s="340"/>
      <c r="O870" s="414"/>
      <c r="P870" s="365"/>
      <c r="Q870" s="46" t="s">
        <v>1088</v>
      </c>
    </row>
    <row r="871" spans="1:17" hidden="1" x14ac:dyDescent="0.25">
      <c r="A871" s="377"/>
      <c r="B871" s="411"/>
      <c r="C871" s="414"/>
      <c r="D871" s="383"/>
      <c r="E871" s="447"/>
      <c r="F871" s="377"/>
      <c r="G871" s="442"/>
      <c r="H871" s="370"/>
      <c r="I871" s="26" t="s">
        <v>2153</v>
      </c>
      <c r="J871" s="238" t="s">
        <v>140</v>
      </c>
      <c r="K871" s="26" t="s">
        <v>142</v>
      </c>
      <c r="L871" s="251">
        <v>1103130229</v>
      </c>
      <c r="M871" s="27"/>
      <c r="N871" s="340"/>
      <c r="O871" s="414"/>
      <c r="P871" s="365"/>
      <c r="Q871" s="46" t="s">
        <v>1088</v>
      </c>
    </row>
    <row r="872" spans="1:17" hidden="1" x14ac:dyDescent="0.25">
      <c r="A872" s="377"/>
      <c r="B872" s="411"/>
      <c r="C872" s="414"/>
      <c r="D872" s="383"/>
      <c r="E872" s="447"/>
      <c r="F872" s="377"/>
      <c r="G872" s="442"/>
      <c r="H872" s="370"/>
      <c r="I872" s="26" t="s">
        <v>1057</v>
      </c>
      <c r="J872" s="238" t="s">
        <v>115</v>
      </c>
      <c r="K872" s="26" t="s">
        <v>1085</v>
      </c>
      <c r="L872" s="251">
        <v>6703154037</v>
      </c>
      <c r="M872" s="27" t="s">
        <v>1560</v>
      </c>
      <c r="N872" s="340"/>
      <c r="O872" s="414"/>
      <c r="P872" s="365"/>
      <c r="Q872" s="46" t="s">
        <v>1088</v>
      </c>
    </row>
    <row r="873" spans="1:17" hidden="1" x14ac:dyDescent="0.25">
      <c r="A873" s="377"/>
      <c r="B873" s="411"/>
      <c r="C873" s="414"/>
      <c r="D873" s="383"/>
      <c r="E873" s="447"/>
      <c r="F873" s="377"/>
      <c r="G873" s="442"/>
      <c r="H873" s="370"/>
      <c r="I873" s="26" t="s">
        <v>1058</v>
      </c>
      <c r="J873" s="238" t="s">
        <v>115</v>
      </c>
      <c r="K873" s="26" t="s">
        <v>116</v>
      </c>
      <c r="L873" s="251">
        <v>6705150013</v>
      </c>
      <c r="M873" s="27" t="s">
        <v>1561</v>
      </c>
      <c r="N873" s="340"/>
      <c r="O873" s="414"/>
      <c r="P873" s="365"/>
      <c r="Q873" s="46" t="s">
        <v>1088</v>
      </c>
    </row>
    <row r="874" spans="1:17" hidden="1" x14ac:dyDescent="0.25">
      <c r="A874" s="377"/>
      <c r="B874" s="411"/>
      <c r="C874" s="414"/>
      <c r="D874" s="383"/>
      <c r="E874" s="447"/>
      <c r="F874" s="377"/>
      <c r="G874" s="442"/>
      <c r="H874" s="370"/>
      <c r="I874" s="26" t="s">
        <v>2154</v>
      </c>
      <c r="J874" s="238" t="s">
        <v>89</v>
      </c>
      <c r="K874" s="26" t="s">
        <v>91</v>
      </c>
      <c r="L874" s="251">
        <v>1101101172</v>
      </c>
      <c r="M874" s="27"/>
      <c r="N874" s="340"/>
      <c r="O874" s="414"/>
      <c r="P874" s="365"/>
      <c r="Q874" s="46" t="s">
        <v>1088</v>
      </c>
    </row>
    <row r="875" spans="1:17" hidden="1" x14ac:dyDescent="0.25">
      <c r="A875" s="377"/>
      <c r="B875" s="411"/>
      <c r="C875" s="414"/>
      <c r="D875" s="383"/>
      <c r="E875" s="447"/>
      <c r="F875" s="377"/>
      <c r="G875" s="442"/>
      <c r="H875" s="370"/>
      <c r="I875" s="26" t="s">
        <v>2076</v>
      </c>
      <c r="J875" s="238" t="s">
        <v>77</v>
      </c>
      <c r="K875" s="26" t="s">
        <v>171</v>
      </c>
      <c r="L875" s="251">
        <v>1502142274</v>
      </c>
      <c r="M875" s="27" t="s">
        <v>2183</v>
      </c>
      <c r="N875" s="340"/>
      <c r="O875" s="414"/>
      <c r="P875" s="365"/>
      <c r="Q875" s="46" t="s">
        <v>1088</v>
      </c>
    </row>
    <row r="876" spans="1:17" hidden="1" x14ac:dyDescent="0.25">
      <c r="A876" s="377"/>
      <c r="B876" s="411"/>
      <c r="C876" s="414"/>
      <c r="D876" s="383"/>
      <c r="E876" s="447"/>
      <c r="F876" s="377"/>
      <c r="G876" s="442"/>
      <c r="H876" s="370"/>
      <c r="I876" s="26" t="s">
        <v>2085</v>
      </c>
      <c r="J876" s="238" t="s">
        <v>47</v>
      </c>
      <c r="K876" s="26" t="s">
        <v>46</v>
      </c>
      <c r="L876" s="251">
        <v>1401164497</v>
      </c>
      <c r="M876" s="27" t="s">
        <v>2184</v>
      </c>
      <c r="N876" s="340"/>
      <c r="O876" s="414"/>
      <c r="P876" s="365"/>
      <c r="Q876" s="46" t="s">
        <v>1088</v>
      </c>
    </row>
    <row r="877" spans="1:17" hidden="1" x14ac:dyDescent="0.25">
      <c r="A877" s="377"/>
      <c r="B877" s="411"/>
      <c r="C877" s="414"/>
      <c r="D877" s="383"/>
      <c r="E877" s="447"/>
      <c r="F877" s="377"/>
      <c r="G877" s="442"/>
      <c r="H877" s="370"/>
      <c r="I877" s="26" t="s">
        <v>2072</v>
      </c>
      <c r="J877" s="238" t="s">
        <v>56</v>
      </c>
      <c r="K877" s="26" t="s">
        <v>57</v>
      </c>
      <c r="L877" s="251">
        <v>1201164361</v>
      </c>
      <c r="M877" s="27" t="s">
        <v>2097</v>
      </c>
      <c r="N877" s="340"/>
      <c r="O877" s="414"/>
      <c r="P877" s="365"/>
      <c r="Q877" s="46" t="s">
        <v>1088</v>
      </c>
    </row>
    <row r="878" spans="1:17" hidden="1" x14ac:dyDescent="0.25">
      <c r="A878" s="377"/>
      <c r="B878" s="411"/>
      <c r="C878" s="414"/>
      <c r="D878" s="383"/>
      <c r="E878" s="447"/>
      <c r="F878" s="377"/>
      <c r="G878" s="442"/>
      <c r="H878" s="370"/>
      <c r="I878" s="26" t="s">
        <v>2075</v>
      </c>
      <c r="J878" s="238" t="s">
        <v>140</v>
      </c>
      <c r="K878" s="26" t="s">
        <v>142</v>
      </c>
      <c r="L878" s="251">
        <v>1301154384</v>
      </c>
      <c r="M878" s="27" t="s">
        <v>2100</v>
      </c>
      <c r="N878" s="340"/>
      <c r="O878" s="414"/>
      <c r="P878" s="365"/>
      <c r="Q878" s="46" t="s">
        <v>1088</v>
      </c>
    </row>
    <row r="879" spans="1:17" hidden="1" x14ac:dyDescent="0.25">
      <c r="A879" s="377"/>
      <c r="B879" s="411"/>
      <c r="C879" s="414"/>
      <c r="D879" s="383"/>
      <c r="E879" s="447"/>
      <c r="F879" s="377"/>
      <c r="G879" s="442"/>
      <c r="H879" s="370"/>
      <c r="I879" s="26" t="s">
        <v>2089</v>
      </c>
      <c r="J879" s="238" t="s">
        <v>56</v>
      </c>
      <c r="K879" s="26" t="s">
        <v>57</v>
      </c>
      <c r="L879" s="251">
        <v>1201164040</v>
      </c>
      <c r="M879" s="27"/>
      <c r="N879" s="340"/>
      <c r="O879" s="414"/>
      <c r="P879" s="365"/>
      <c r="Q879" s="46" t="s">
        <v>1088</v>
      </c>
    </row>
    <row r="880" spans="1:17" hidden="1" x14ac:dyDescent="0.25">
      <c r="A880" s="377"/>
      <c r="B880" s="411"/>
      <c r="C880" s="414"/>
      <c r="D880" s="383"/>
      <c r="E880" s="447"/>
      <c r="F880" s="377"/>
      <c r="G880" s="442"/>
      <c r="H880" s="370"/>
      <c r="I880" s="26" t="s">
        <v>2068</v>
      </c>
      <c r="J880" s="238" t="s">
        <v>89</v>
      </c>
      <c r="K880" s="26" t="s">
        <v>91</v>
      </c>
      <c r="L880" s="251">
        <v>1101154330</v>
      </c>
      <c r="M880" s="27" t="s">
        <v>2093</v>
      </c>
      <c r="N880" s="340"/>
      <c r="O880" s="414"/>
      <c r="P880" s="365"/>
      <c r="Q880" s="46" t="s">
        <v>1088</v>
      </c>
    </row>
    <row r="881" spans="1:17" hidden="1" x14ac:dyDescent="0.25">
      <c r="A881" s="377"/>
      <c r="B881" s="411"/>
      <c r="C881" s="414"/>
      <c r="D881" s="383"/>
      <c r="E881" s="447"/>
      <c r="F881" s="377"/>
      <c r="G881" s="442"/>
      <c r="H881" s="370"/>
      <c r="I881" s="26" t="s">
        <v>2155</v>
      </c>
      <c r="J881" s="238" t="s">
        <v>165</v>
      </c>
      <c r="K881" s="26" t="s">
        <v>1083</v>
      </c>
      <c r="L881" s="251">
        <v>1604164065</v>
      </c>
      <c r="M881" s="27" t="s">
        <v>2098</v>
      </c>
      <c r="N881" s="340"/>
      <c r="O881" s="414"/>
      <c r="P881" s="365"/>
      <c r="Q881" s="46" t="s">
        <v>1088</v>
      </c>
    </row>
    <row r="882" spans="1:17" hidden="1" x14ac:dyDescent="0.25">
      <c r="A882" s="377"/>
      <c r="B882" s="411"/>
      <c r="C882" s="414"/>
      <c r="D882" s="383"/>
      <c r="E882" s="447"/>
      <c r="F882" s="377"/>
      <c r="G882" s="442"/>
      <c r="H882" s="370"/>
      <c r="I882" s="26" t="s">
        <v>1081</v>
      </c>
      <c r="J882" s="238" t="s">
        <v>89</v>
      </c>
      <c r="K882" s="26" t="s">
        <v>196</v>
      </c>
      <c r="L882" s="251">
        <v>1103144068</v>
      </c>
      <c r="M882" s="27"/>
      <c r="N882" s="340"/>
      <c r="O882" s="414"/>
      <c r="P882" s="365"/>
      <c r="Q882" s="46" t="s">
        <v>1088</v>
      </c>
    </row>
    <row r="883" spans="1:17" hidden="1" x14ac:dyDescent="0.25">
      <c r="A883" s="377"/>
      <c r="B883" s="411"/>
      <c r="C883" s="414"/>
      <c r="D883" s="383"/>
      <c r="E883" s="447"/>
      <c r="F883" s="377"/>
      <c r="G883" s="442"/>
      <c r="H883" s="370"/>
      <c r="I883" s="26" t="s">
        <v>2077</v>
      </c>
      <c r="J883" s="238" t="s">
        <v>47</v>
      </c>
      <c r="K883" s="26" t="s">
        <v>46</v>
      </c>
      <c r="L883" s="251">
        <v>1201134020</v>
      </c>
      <c r="M883" s="27" t="s">
        <v>2102</v>
      </c>
      <c r="N883" s="340"/>
      <c r="O883" s="414"/>
      <c r="P883" s="365"/>
      <c r="Q883" s="46" t="s">
        <v>1088</v>
      </c>
    </row>
    <row r="884" spans="1:17" hidden="1" x14ac:dyDescent="0.25">
      <c r="A884" s="377"/>
      <c r="B884" s="411"/>
      <c r="C884" s="414"/>
      <c r="D884" s="383"/>
      <c r="E884" s="447"/>
      <c r="F884" s="377"/>
      <c r="G884" s="442"/>
      <c r="H884" s="370"/>
      <c r="I884" s="26" t="s">
        <v>1078</v>
      </c>
      <c r="J884" s="238" t="s">
        <v>89</v>
      </c>
      <c r="K884" s="26" t="s">
        <v>91</v>
      </c>
      <c r="L884" s="251">
        <v>1101164565</v>
      </c>
      <c r="M884" s="27" t="s">
        <v>1581</v>
      </c>
      <c r="N884" s="340"/>
      <c r="O884" s="414"/>
      <c r="P884" s="365"/>
      <c r="Q884" s="46" t="s">
        <v>1088</v>
      </c>
    </row>
    <row r="885" spans="1:17" hidden="1" x14ac:dyDescent="0.25">
      <c r="A885" s="377"/>
      <c r="B885" s="411"/>
      <c r="C885" s="414"/>
      <c r="D885" s="383"/>
      <c r="E885" s="447"/>
      <c r="F885" s="377"/>
      <c r="G885" s="442"/>
      <c r="H885" s="370"/>
      <c r="I885" s="26" t="s">
        <v>2078</v>
      </c>
      <c r="J885" s="238" t="s">
        <v>77</v>
      </c>
      <c r="K885" s="26" t="s">
        <v>171</v>
      </c>
      <c r="L885" s="251">
        <v>1502140164</v>
      </c>
      <c r="M885" s="27" t="s">
        <v>1573</v>
      </c>
      <c r="N885" s="340"/>
      <c r="O885" s="414"/>
      <c r="P885" s="365"/>
      <c r="Q885" s="46" t="s">
        <v>1088</v>
      </c>
    </row>
    <row r="886" spans="1:17" hidden="1" x14ac:dyDescent="0.25">
      <c r="A886" s="377"/>
      <c r="B886" s="411"/>
      <c r="C886" s="414"/>
      <c r="D886" s="383"/>
      <c r="E886" s="447"/>
      <c r="F886" s="377"/>
      <c r="G886" s="442"/>
      <c r="H886" s="370"/>
      <c r="I886" s="26" t="s">
        <v>1053</v>
      </c>
      <c r="J886" s="238" t="s">
        <v>165</v>
      </c>
      <c r="K886" s="26" t="s">
        <v>200</v>
      </c>
      <c r="L886" s="251">
        <v>1601144343</v>
      </c>
      <c r="M886" s="27" t="s">
        <v>1556</v>
      </c>
      <c r="N886" s="340"/>
      <c r="O886" s="414"/>
      <c r="P886" s="365"/>
      <c r="Q886" s="46" t="s">
        <v>1088</v>
      </c>
    </row>
    <row r="887" spans="1:17" hidden="1" x14ac:dyDescent="0.25">
      <c r="A887" s="377"/>
      <c r="B887" s="411"/>
      <c r="C887" s="414"/>
      <c r="D887" s="383"/>
      <c r="E887" s="447"/>
      <c r="F887" s="377"/>
      <c r="G887" s="442"/>
      <c r="H887" s="370"/>
      <c r="I887" s="26" t="s">
        <v>1060</v>
      </c>
      <c r="J887" s="238" t="s">
        <v>115</v>
      </c>
      <c r="K887" s="26" t="s">
        <v>118</v>
      </c>
      <c r="L887" s="251">
        <v>6706154177</v>
      </c>
      <c r="M887" s="27" t="s">
        <v>1563</v>
      </c>
      <c r="N887" s="340"/>
      <c r="O887" s="414"/>
      <c r="P887" s="365"/>
      <c r="Q887" s="46" t="s">
        <v>1088</v>
      </c>
    </row>
    <row r="888" spans="1:17" hidden="1" x14ac:dyDescent="0.25">
      <c r="A888" s="377"/>
      <c r="B888" s="411"/>
      <c r="C888" s="414"/>
      <c r="D888" s="383"/>
      <c r="E888" s="447"/>
      <c r="F888" s="377"/>
      <c r="G888" s="442"/>
      <c r="H888" s="370"/>
      <c r="I888" s="26" t="s">
        <v>2083</v>
      </c>
      <c r="J888" s="238" t="s">
        <v>165</v>
      </c>
      <c r="K888" s="26" t="s">
        <v>200</v>
      </c>
      <c r="L888" s="251">
        <v>1601161085</v>
      </c>
      <c r="M888" s="27" t="s">
        <v>2107</v>
      </c>
      <c r="N888" s="340"/>
      <c r="O888" s="414"/>
      <c r="P888" s="365"/>
      <c r="Q888" s="46" t="s">
        <v>1088</v>
      </c>
    </row>
    <row r="889" spans="1:17" hidden="1" x14ac:dyDescent="0.25">
      <c r="A889" s="377"/>
      <c r="B889" s="411"/>
      <c r="C889" s="414"/>
      <c r="D889" s="383"/>
      <c r="E889" s="447"/>
      <c r="F889" s="377"/>
      <c r="G889" s="442"/>
      <c r="H889" s="370"/>
      <c r="I889" s="26" t="s">
        <v>2156</v>
      </c>
      <c r="J889" s="238" t="s">
        <v>89</v>
      </c>
      <c r="K889" s="26" t="s">
        <v>91</v>
      </c>
      <c r="L889" s="251">
        <v>1101160381</v>
      </c>
      <c r="M889" s="27" t="s">
        <v>1582</v>
      </c>
      <c r="N889" s="340"/>
      <c r="O889" s="414"/>
      <c r="P889" s="365"/>
      <c r="Q889" s="46" t="s">
        <v>1088</v>
      </c>
    </row>
    <row r="890" spans="1:17" hidden="1" x14ac:dyDescent="0.25">
      <c r="A890" s="377"/>
      <c r="B890" s="411"/>
      <c r="C890" s="414"/>
      <c r="D890" s="383"/>
      <c r="E890" s="447"/>
      <c r="F890" s="377"/>
      <c r="G890" s="442"/>
      <c r="H890" s="370"/>
      <c r="I890" s="26" t="s">
        <v>2157</v>
      </c>
      <c r="J890" s="238" t="s">
        <v>89</v>
      </c>
      <c r="K890" s="26" t="s">
        <v>91</v>
      </c>
      <c r="L890" s="251">
        <v>1101164469</v>
      </c>
      <c r="M890" s="27" t="s">
        <v>2104</v>
      </c>
      <c r="N890" s="340"/>
      <c r="O890" s="414"/>
      <c r="P890" s="365"/>
      <c r="Q890" s="46" t="s">
        <v>1088</v>
      </c>
    </row>
    <row r="891" spans="1:17" hidden="1" x14ac:dyDescent="0.25">
      <c r="A891" s="377"/>
      <c r="B891" s="411"/>
      <c r="C891" s="414"/>
      <c r="D891" s="383"/>
      <c r="E891" s="447"/>
      <c r="F891" s="377"/>
      <c r="G891" s="442"/>
      <c r="H891" s="370"/>
      <c r="I891" s="26" t="s">
        <v>2158</v>
      </c>
      <c r="J891" s="238" t="s">
        <v>165</v>
      </c>
      <c r="K891" s="26" t="s">
        <v>197</v>
      </c>
      <c r="L891" s="251">
        <v>1603164076</v>
      </c>
      <c r="M891" s="27"/>
      <c r="N891" s="340"/>
      <c r="O891" s="414"/>
      <c r="P891" s="365"/>
      <c r="Q891" s="46" t="s">
        <v>1088</v>
      </c>
    </row>
    <row r="892" spans="1:17" hidden="1" x14ac:dyDescent="0.25">
      <c r="A892" s="377"/>
      <c r="B892" s="411"/>
      <c r="C892" s="414"/>
      <c r="D892" s="383"/>
      <c r="E892" s="447"/>
      <c r="F892" s="377"/>
      <c r="G892" s="442"/>
      <c r="H892" s="370"/>
      <c r="I892" s="26" t="s">
        <v>2082</v>
      </c>
      <c r="J892" s="238" t="s">
        <v>89</v>
      </c>
      <c r="K892" s="26" t="s">
        <v>91</v>
      </c>
      <c r="L892" s="251">
        <v>1101160400</v>
      </c>
      <c r="M892" s="27" t="s">
        <v>2106</v>
      </c>
      <c r="N892" s="340"/>
      <c r="O892" s="414"/>
      <c r="P892" s="365"/>
      <c r="Q892" s="46" t="s">
        <v>1088</v>
      </c>
    </row>
    <row r="893" spans="1:17" hidden="1" x14ac:dyDescent="0.25">
      <c r="A893" s="377"/>
      <c r="B893" s="411"/>
      <c r="C893" s="414"/>
      <c r="D893" s="383"/>
      <c r="E893" s="447"/>
      <c r="F893" s="377"/>
      <c r="G893" s="442"/>
      <c r="H893" s="370"/>
      <c r="I893" s="26" t="s">
        <v>2159</v>
      </c>
      <c r="J893" s="238" t="s">
        <v>77</v>
      </c>
      <c r="K893" s="26" t="s">
        <v>171</v>
      </c>
      <c r="L893" s="251">
        <v>1502154095</v>
      </c>
      <c r="M893" s="27" t="s">
        <v>2185</v>
      </c>
      <c r="N893" s="340"/>
      <c r="O893" s="414"/>
      <c r="P893" s="365"/>
      <c r="Q893" s="46" t="s">
        <v>1088</v>
      </c>
    </row>
    <row r="894" spans="1:17" hidden="1" x14ac:dyDescent="0.25">
      <c r="A894" s="377"/>
      <c r="B894" s="411"/>
      <c r="C894" s="414"/>
      <c r="D894" s="383"/>
      <c r="E894" s="447"/>
      <c r="F894" s="377"/>
      <c r="G894" s="442"/>
      <c r="H894" s="370"/>
      <c r="I894" s="26" t="s">
        <v>1073</v>
      </c>
      <c r="J894" s="238" t="s">
        <v>56</v>
      </c>
      <c r="K894" s="26" t="s">
        <v>57</v>
      </c>
      <c r="L894" s="251">
        <v>1201154437</v>
      </c>
      <c r="M894" s="27" t="s">
        <v>2186</v>
      </c>
      <c r="N894" s="340"/>
      <c r="O894" s="414"/>
      <c r="P894" s="365"/>
      <c r="Q894" s="46" t="s">
        <v>1088</v>
      </c>
    </row>
    <row r="895" spans="1:17" hidden="1" x14ac:dyDescent="0.25">
      <c r="A895" s="377"/>
      <c r="B895" s="411"/>
      <c r="C895" s="414"/>
      <c r="D895" s="383"/>
      <c r="E895" s="447"/>
      <c r="F895" s="377"/>
      <c r="G895" s="442"/>
      <c r="H895" s="370"/>
      <c r="I895" s="26" t="s">
        <v>2160</v>
      </c>
      <c r="J895" s="238" t="s">
        <v>47</v>
      </c>
      <c r="K895" s="26" t="s">
        <v>46</v>
      </c>
      <c r="L895" s="251"/>
      <c r="M895" s="27" t="s">
        <v>2187</v>
      </c>
      <c r="N895" s="340"/>
      <c r="O895" s="414"/>
      <c r="P895" s="365"/>
      <c r="Q895" s="46" t="s">
        <v>1088</v>
      </c>
    </row>
    <row r="896" spans="1:17" hidden="1" x14ac:dyDescent="0.25">
      <c r="A896" s="378"/>
      <c r="B896" s="412"/>
      <c r="C896" s="415"/>
      <c r="D896" s="384"/>
      <c r="E896" s="448"/>
      <c r="F896" s="378"/>
      <c r="G896" s="442"/>
      <c r="H896" s="370"/>
      <c r="I896" s="26" t="s">
        <v>430</v>
      </c>
      <c r="J896" s="238" t="s">
        <v>89</v>
      </c>
      <c r="K896" s="26" t="s">
        <v>91</v>
      </c>
      <c r="L896" s="251"/>
      <c r="M896" s="27" t="s">
        <v>438</v>
      </c>
      <c r="N896" s="340"/>
      <c r="O896" s="415"/>
      <c r="P896" s="366"/>
      <c r="Q896" s="46" t="s">
        <v>1088</v>
      </c>
    </row>
    <row r="897" spans="1:17" hidden="1" x14ac:dyDescent="0.25">
      <c r="A897" s="340" t="s">
        <v>2133</v>
      </c>
      <c r="B897" s="410" t="s">
        <v>2132</v>
      </c>
      <c r="C897" s="413" t="s">
        <v>2218</v>
      </c>
      <c r="D897" s="382" t="s">
        <v>23</v>
      </c>
      <c r="E897" s="446" t="s">
        <v>859</v>
      </c>
      <c r="F897" s="379" t="s">
        <v>2201</v>
      </c>
      <c r="G897" s="443" t="s">
        <v>20</v>
      </c>
      <c r="H897" s="404" t="s">
        <v>55</v>
      </c>
      <c r="I897" s="26" t="s">
        <v>1066</v>
      </c>
      <c r="J897" s="238" t="s">
        <v>77</v>
      </c>
      <c r="K897" s="26" t="s">
        <v>2161</v>
      </c>
      <c r="L897" s="251">
        <v>1502154338</v>
      </c>
      <c r="M897" s="27" t="s">
        <v>2170</v>
      </c>
      <c r="N897" s="376" t="s">
        <v>2188</v>
      </c>
      <c r="O897" s="413" t="s">
        <v>2217</v>
      </c>
      <c r="P897" s="364"/>
      <c r="Q897" s="46" t="s">
        <v>1088</v>
      </c>
    </row>
    <row r="898" spans="1:17" hidden="1" x14ac:dyDescent="0.25">
      <c r="A898" s="340"/>
      <c r="B898" s="411"/>
      <c r="C898" s="414"/>
      <c r="D898" s="383"/>
      <c r="E898" s="447"/>
      <c r="F898" s="380"/>
      <c r="G898" s="444"/>
      <c r="H898" s="405"/>
      <c r="I898" s="26" t="s">
        <v>1059</v>
      </c>
      <c r="J898" s="238" t="s">
        <v>115</v>
      </c>
      <c r="K898" s="26" t="s">
        <v>2162</v>
      </c>
      <c r="L898" s="251">
        <v>6704164036</v>
      </c>
      <c r="M898" s="27" t="s">
        <v>1562</v>
      </c>
      <c r="N898" s="377"/>
      <c r="O898" s="414"/>
      <c r="P898" s="365"/>
      <c r="Q898" s="46" t="s">
        <v>1088</v>
      </c>
    </row>
    <row r="899" spans="1:17" hidden="1" x14ac:dyDescent="0.25">
      <c r="A899" s="340"/>
      <c r="B899" s="411"/>
      <c r="C899" s="414"/>
      <c r="D899" s="383"/>
      <c r="E899" s="447"/>
      <c r="F899" s="380"/>
      <c r="G899" s="444"/>
      <c r="H899" s="405"/>
      <c r="I899" s="26" t="s">
        <v>2135</v>
      </c>
      <c r="J899" s="238" t="s">
        <v>165</v>
      </c>
      <c r="K899" s="26" t="s">
        <v>2163</v>
      </c>
      <c r="L899" s="251">
        <v>1605150038</v>
      </c>
      <c r="M899" s="27" t="s">
        <v>1559</v>
      </c>
      <c r="N899" s="377"/>
      <c r="O899" s="414"/>
      <c r="P899" s="365"/>
      <c r="Q899" s="46" t="s">
        <v>1088</v>
      </c>
    </row>
    <row r="900" spans="1:17" hidden="1" x14ac:dyDescent="0.25">
      <c r="A900" s="340"/>
      <c r="B900" s="411"/>
      <c r="C900" s="414"/>
      <c r="D900" s="383"/>
      <c r="E900" s="447"/>
      <c r="F900" s="380"/>
      <c r="G900" s="444"/>
      <c r="H900" s="405"/>
      <c r="I900" s="26" t="s">
        <v>1080</v>
      </c>
      <c r="J900" s="238" t="s">
        <v>89</v>
      </c>
      <c r="K900" s="26" t="s">
        <v>2164</v>
      </c>
      <c r="L900" s="251">
        <v>1101164447</v>
      </c>
      <c r="M900" s="27" t="s">
        <v>1583</v>
      </c>
      <c r="N900" s="377"/>
      <c r="O900" s="414"/>
      <c r="P900" s="365"/>
      <c r="Q900" s="46" t="s">
        <v>1088</v>
      </c>
    </row>
    <row r="901" spans="1:17" hidden="1" x14ac:dyDescent="0.25">
      <c r="A901" s="340"/>
      <c r="B901" s="411"/>
      <c r="C901" s="414"/>
      <c r="D901" s="383"/>
      <c r="E901" s="447"/>
      <c r="F901" s="380"/>
      <c r="G901" s="444"/>
      <c r="H901" s="405"/>
      <c r="I901" s="26" t="s">
        <v>1044</v>
      </c>
      <c r="J901" s="238" t="s">
        <v>47</v>
      </c>
      <c r="K901" s="26" t="s">
        <v>2165</v>
      </c>
      <c r="L901" s="251">
        <v>1402160071</v>
      </c>
      <c r="M901" s="27" t="s">
        <v>1547</v>
      </c>
      <c r="N901" s="377"/>
      <c r="O901" s="414"/>
      <c r="P901" s="365"/>
      <c r="Q901" s="46" t="s">
        <v>1088</v>
      </c>
    </row>
    <row r="902" spans="1:17" hidden="1" x14ac:dyDescent="0.25">
      <c r="A902" s="340"/>
      <c r="B902" s="411"/>
      <c r="C902" s="414"/>
      <c r="D902" s="383"/>
      <c r="E902" s="447"/>
      <c r="F902" s="380"/>
      <c r="G902" s="444"/>
      <c r="H902" s="405"/>
      <c r="I902" s="26" t="s">
        <v>1049</v>
      </c>
      <c r="J902" s="238" t="s">
        <v>165</v>
      </c>
      <c r="K902" s="26" t="s">
        <v>2166</v>
      </c>
      <c r="L902" s="251">
        <v>1401130077</v>
      </c>
      <c r="M902" s="27" t="s">
        <v>1552</v>
      </c>
      <c r="N902" s="377"/>
      <c r="O902" s="414"/>
      <c r="P902" s="365"/>
      <c r="Q902" s="46" t="s">
        <v>1088</v>
      </c>
    </row>
    <row r="903" spans="1:17" hidden="1" x14ac:dyDescent="0.25">
      <c r="A903" s="340"/>
      <c r="B903" s="411"/>
      <c r="C903" s="414"/>
      <c r="D903" s="383"/>
      <c r="E903" s="447"/>
      <c r="F903" s="380"/>
      <c r="G903" s="444"/>
      <c r="H903" s="405"/>
      <c r="I903" s="26" t="s">
        <v>2136</v>
      </c>
      <c r="J903" s="238" t="s">
        <v>89</v>
      </c>
      <c r="K903" s="26" t="s">
        <v>2164</v>
      </c>
      <c r="L903" s="251">
        <v>1101130146</v>
      </c>
      <c r="M903" s="27" t="s">
        <v>2171</v>
      </c>
      <c r="N903" s="377"/>
      <c r="O903" s="414"/>
      <c r="P903" s="365"/>
      <c r="Q903" s="46" t="s">
        <v>1088</v>
      </c>
    </row>
    <row r="904" spans="1:17" hidden="1" x14ac:dyDescent="0.25">
      <c r="A904" s="340"/>
      <c r="B904" s="411"/>
      <c r="C904" s="414"/>
      <c r="D904" s="383"/>
      <c r="E904" s="447"/>
      <c r="F904" s="380"/>
      <c r="G904" s="444"/>
      <c r="H904" s="405"/>
      <c r="I904" s="26" t="s">
        <v>2137</v>
      </c>
      <c r="J904" s="238" t="s">
        <v>47</v>
      </c>
      <c r="K904" s="26" t="s">
        <v>2167</v>
      </c>
      <c r="L904" s="251">
        <v>1401154405</v>
      </c>
      <c r="M904" s="27" t="s">
        <v>1549</v>
      </c>
      <c r="N904" s="377"/>
      <c r="O904" s="414"/>
      <c r="P904" s="365"/>
      <c r="Q904" s="46" t="s">
        <v>1088</v>
      </c>
    </row>
    <row r="905" spans="1:17" hidden="1" x14ac:dyDescent="0.25">
      <c r="A905" s="340"/>
      <c r="B905" s="411"/>
      <c r="C905" s="414"/>
      <c r="D905" s="383"/>
      <c r="E905" s="447"/>
      <c r="F905" s="380"/>
      <c r="G905" s="444"/>
      <c r="H905" s="405"/>
      <c r="I905" s="26" t="s">
        <v>2138</v>
      </c>
      <c r="J905" s="238" t="s">
        <v>47</v>
      </c>
      <c r="K905" s="26" t="s">
        <v>167</v>
      </c>
      <c r="L905" s="251">
        <v>1402164236</v>
      </c>
      <c r="M905" s="27" t="s">
        <v>2172</v>
      </c>
      <c r="N905" s="377"/>
      <c r="O905" s="414"/>
      <c r="P905" s="365"/>
      <c r="Q905" s="46" t="s">
        <v>1088</v>
      </c>
    </row>
    <row r="906" spans="1:17" hidden="1" x14ac:dyDescent="0.25">
      <c r="A906" s="340"/>
      <c r="B906" s="411"/>
      <c r="C906" s="414"/>
      <c r="D906" s="383"/>
      <c r="E906" s="447"/>
      <c r="F906" s="380"/>
      <c r="G906" s="444"/>
      <c r="H906" s="405"/>
      <c r="I906" s="26" t="s">
        <v>2139</v>
      </c>
      <c r="J906" s="238" t="s">
        <v>47</v>
      </c>
      <c r="K906" s="26" t="s">
        <v>46</v>
      </c>
      <c r="L906" s="251">
        <v>1401164467</v>
      </c>
      <c r="M906" s="27" t="s">
        <v>2173</v>
      </c>
      <c r="N906" s="377"/>
      <c r="O906" s="414"/>
      <c r="P906" s="365"/>
      <c r="Q906" s="46" t="s">
        <v>1088</v>
      </c>
    </row>
    <row r="907" spans="1:17" hidden="1" x14ac:dyDescent="0.25">
      <c r="A907" s="340"/>
      <c r="B907" s="411"/>
      <c r="C907" s="414"/>
      <c r="D907" s="383"/>
      <c r="E907" s="447"/>
      <c r="F907" s="380"/>
      <c r="G907" s="444"/>
      <c r="H907" s="405"/>
      <c r="I907" s="26" t="s">
        <v>2140</v>
      </c>
      <c r="J907" s="238" t="s">
        <v>47</v>
      </c>
      <c r="K907" s="26" t="s">
        <v>1207</v>
      </c>
      <c r="L907" s="251">
        <v>1401164488</v>
      </c>
      <c r="M907" s="27" t="s">
        <v>2174</v>
      </c>
      <c r="N907" s="377"/>
      <c r="O907" s="414"/>
      <c r="P907" s="365"/>
      <c r="Q907" s="46" t="s">
        <v>1088</v>
      </c>
    </row>
    <row r="908" spans="1:17" hidden="1" x14ac:dyDescent="0.25">
      <c r="A908" s="340"/>
      <c r="B908" s="411"/>
      <c r="C908" s="414"/>
      <c r="D908" s="383"/>
      <c r="E908" s="447"/>
      <c r="F908" s="380"/>
      <c r="G908" s="444"/>
      <c r="H908" s="405"/>
      <c r="I908" s="26" t="s">
        <v>2141</v>
      </c>
      <c r="J908" s="238" t="s">
        <v>165</v>
      </c>
      <c r="K908" s="26" t="s">
        <v>200</v>
      </c>
      <c r="L908" s="251">
        <v>1601164317</v>
      </c>
      <c r="M908" s="27" t="s">
        <v>2175</v>
      </c>
      <c r="N908" s="377"/>
      <c r="O908" s="414"/>
      <c r="P908" s="365"/>
      <c r="Q908" s="46" t="s">
        <v>1088</v>
      </c>
    </row>
    <row r="909" spans="1:17" hidden="1" x14ac:dyDescent="0.25">
      <c r="A909" s="340"/>
      <c r="B909" s="411"/>
      <c r="C909" s="414"/>
      <c r="D909" s="383"/>
      <c r="E909" s="447"/>
      <c r="F909" s="380"/>
      <c r="G909" s="444"/>
      <c r="H909" s="405"/>
      <c r="I909" s="26" t="s">
        <v>2142</v>
      </c>
      <c r="J909" s="238" t="s">
        <v>165</v>
      </c>
      <c r="K909" s="26" t="s">
        <v>200</v>
      </c>
      <c r="L909" s="251">
        <v>1601160102</v>
      </c>
      <c r="M909" s="27"/>
      <c r="N909" s="377"/>
      <c r="O909" s="414"/>
      <c r="P909" s="365"/>
      <c r="Q909" s="46" t="s">
        <v>1088</v>
      </c>
    </row>
    <row r="910" spans="1:17" hidden="1" x14ac:dyDescent="0.25">
      <c r="A910" s="340"/>
      <c r="B910" s="411"/>
      <c r="C910" s="414"/>
      <c r="D910" s="383"/>
      <c r="E910" s="447"/>
      <c r="F910" s="380"/>
      <c r="G910" s="444"/>
      <c r="H910" s="405"/>
      <c r="I910" s="26" t="s">
        <v>2143</v>
      </c>
      <c r="J910" s="238" t="s">
        <v>77</v>
      </c>
      <c r="K910" s="26" t="s">
        <v>169</v>
      </c>
      <c r="L910" s="251">
        <v>1501160347</v>
      </c>
      <c r="M910" s="27" t="s">
        <v>1572</v>
      </c>
      <c r="N910" s="377"/>
      <c r="O910" s="414"/>
      <c r="P910" s="365"/>
      <c r="Q910" s="46" t="s">
        <v>1088</v>
      </c>
    </row>
    <row r="911" spans="1:17" hidden="1" x14ac:dyDescent="0.25">
      <c r="A911" s="340"/>
      <c r="B911" s="411"/>
      <c r="C911" s="414"/>
      <c r="D911" s="383"/>
      <c r="E911" s="447"/>
      <c r="F911" s="380"/>
      <c r="G911" s="444"/>
      <c r="H911" s="405"/>
      <c r="I911" s="26" t="s">
        <v>1077</v>
      </c>
      <c r="J911" s="238" t="s">
        <v>89</v>
      </c>
      <c r="K911" s="26" t="s">
        <v>91</v>
      </c>
      <c r="L911" s="251">
        <v>1101150417</v>
      </c>
      <c r="M911" s="27" t="s">
        <v>1580</v>
      </c>
      <c r="N911" s="377"/>
      <c r="O911" s="414"/>
      <c r="P911" s="365"/>
      <c r="Q911" s="46" t="s">
        <v>1088</v>
      </c>
    </row>
    <row r="912" spans="1:17" hidden="1" x14ac:dyDescent="0.25">
      <c r="A912" s="340"/>
      <c r="B912" s="411"/>
      <c r="C912" s="414"/>
      <c r="D912" s="383"/>
      <c r="E912" s="447"/>
      <c r="F912" s="380"/>
      <c r="G912" s="444"/>
      <c r="H912" s="405"/>
      <c r="I912" s="26" t="s">
        <v>1071</v>
      </c>
      <c r="J912" s="238" t="s">
        <v>77</v>
      </c>
      <c r="K912" s="26" t="s">
        <v>171</v>
      </c>
      <c r="L912" s="251">
        <v>1502144017</v>
      </c>
      <c r="M912" s="27" t="s">
        <v>2176</v>
      </c>
      <c r="N912" s="377"/>
      <c r="O912" s="414"/>
      <c r="P912" s="365"/>
      <c r="Q912" s="46" t="s">
        <v>1088</v>
      </c>
    </row>
    <row r="913" spans="1:17" hidden="1" x14ac:dyDescent="0.25">
      <c r="A913" s="340"/>
      <c r="B913" s="411"/>
      <c r="C913" s="414"/>
      <c r="D913" s="383"/>
      <c r="E913" s="447"/>
      <c r="F913" s="380"/>
      <c r="G913" s="444"/>
      <c r="H913" s="405"/>
      <c r="I913" s="26" t="s">
        <v>2144</v>
      </c>
      <c r="J913" s="238" t="s">
        <v>89</v>
      </c>
      <c r="K913" s="26" t="s">
        <v>90</v>
      </c>
      <c r="L913" s="251">
        <v>1104140073</v>
      </c>
      <c r="M913" s="27" t="s">
        <v>1577</v>
      </c>
      <c r="N913" s="377"/>
      <c r="O913" s="414"/>
      <c r="P913" s="365"/>
      <c r="Q913" s="46" t="s">
        <v>1088</v>
      </c>
    </row>
    <row r="914" spans="1:17" hidden="1" x14ac:dyDescent="0.25">
      <c r="A914" s="340"/>
      <c r="B914" s="411"/>
      <c r="C914" s="414"/>
      <c r="D914" s="383"/>
      <c r="E914" s="447"/>
      <c r="F914" s="380"/>
      <c r="G914" s="444"/>
      <c r="H914" s="405"/>
      <c r="I914" s="26" t="s">
        <v>2145</v>
      </c>
      <c r="J914" s="238" t="s">
        <v>47</v>
      </c>
      <c r="K914" s="26" t="s">
        <v>46</v>
      </c>
      <c r="L914" s="251">
        <v>1601144343</v>
      </c>
      <c r="M914" s="27" t="s">
        <v>2177</v>
      </c>
      <c r="N914" s="377"/>
      <c r="O914" s="414"/>
      <c r="P914" s="365"/>
      <c r="Q914" s="46" t="s">
        <v>1088</v>
      </c>
    </row>
    <row r="915" spans="1:17" hidden="1" x14ac:dyDescent="0.25">
      <c r="A915" s="340"/>
      <c r="B915" s="411"/>
      <c r="C915" s="414"/>
      <c r="D915" s="383"/>
      <c r="E915" s="447"/>
      <c r="F915" s="380"/>
      <c r="G915" s="444"/>
      <c r="H915" s="405"/>
      <c r="I915" s="26" t="s">
        <v>2146</v>
      </c>
      <c r="J915" s="238" t="s">
        <v>47</v>
      </c>
      <c r="K915" s="26" t="s">
        <v>46</v>
      </c>
      <c r="L915" s="251">
        <v>1601113029</v>
      </c>
      <c r="M915" s="27"/>
      <c r="N915" s="377"/>
      <c r="O915" s="414"/>
      <c r="P915" s="365"/>
      <c r="Q915" s="46" t="s">
        <v>1088</v>
      </c>
    </row>
    <row r="916" spans="1:17" hidden="1" x14ac:dyDescent="0.25">
      <c r="A916" s="340"/>
      <c r="B916" s="411"/>
      <c r="C916" s="414"/>
      <c r="D916" s="383"/>
      <c r="E916" s="447"/>
      <c r="F916" s="380"/>
      <c r="G916" s="444"/>
      <c r="H916" s="405"/>
      <c r="I916" s="26" t="s">
        <v>1042</v>
      </c>
      <c r="J916" s="238" t="s">
        <v>47</v>
      </c>
      <c r="K916" s="26" t="s">
        <v>167</v>
      </c>
      <c r="L916" s="251">
        <v>1402140202</v>
      </c>
      <c r="M916" s="27" t="s">
        <v>1545</v>
      </c>
      <c r="N916" s="377"/>
      <c r="O916" s="414"/>
      <c r="P916" s="365"/>
      <c r="Q916" s="46" t="s">
        <v>1088</v>
      </c>
    </row>
    <row r="917" spans="1:17" hidden="1" x14ac:dyDescent="0.25">
      <c r="A917" s="340"/>
      <c r="B917" s="411"/>
      <c r="C917" s="414"/>
      <c r="D917" s="383"/>
      <c r="E917" s="447"/>
      <c r="F917" s="380"/>
      <c r="G917" s="444"/>
      <c r="H917" s="405"/>
      <c r="I917" s="26" t="s">
        <v>2147</v>
      </c>
      <c r="J917" s="238" t="s">
        <v>47</v>
      </c>
      <c r="K917" s="26" t="s">
        <v>46</v>
      </c>
      <c r="L917" s="251">
        <v>1401162046</v>
      </c>
      <c r="M917" s="27" t="s">
        <v>2178</v>
      </c>
      <c r="N917" s="377"/>
      <c r="O917" s="414"/>
      <c r="P917" s="365"/>
      <c r="Q917" s="46" t="s">
        <v>1088</v>
      </c>
    </row>
    <row r="918" spans="1:17" hidden="1" x14ac:dyDescent="0.25">
      <c r="A918" s="340"/>
      <c r="B918" s="411"/>
      <c r="C918" s="414"/>
      <c r="D918" s="383"/>
      <c r="E918" s="447"/>
      <c r="F918" s="380"/>
      <c r="G918" s="444"/>
      <c r="H918" s="405"/>
      <c r="I918" s="26" t="s">
        <v>2148</v>
      </c>
      <c r="J918" s="238" t="s">
        <v>56</v>
      </c>
      <c r="K918" s="26"/>
      <c r="L918" s="251">
        <v>1202164363</v>
      </c>
      <c r="M918" s="27"/>
      <c r="N918" s="377"/>
      <c r="O918" s="414"/>
      <c r="P918" s="365"/>
      <c r="Q918" s="46" t="s">
        <v>1088</v>
      </c>
    </row>
    <row r="919" spans="1:17" hidden="1" x14ac:dyDescent="0.25">
      <c r="A919" s="340"/>
      <c r="B919" s="411"/>
      <c r="C919" s="414"/>
      <c r="D919" s="383"/>
      <c r="E919" s="447"/>
      <c r="F919" s="380"/>
      <c r="G919" s="444"/>
      <c r="H919" s="405"/>
      <c r="I919" s="26" t="s">
        <v>2149</v>
      </c>
      <c r="J919" s="238" t="s">
        <v>165</v>
      </c>
      <c r="K919" s="26" t="s">
        <v>255</v>
      </c>
      <c r="L919" s="251">
        <v>1602162053</v>
      </c>
      <c r="M919" s="27" t="s">
        <v>2179</v>
      </c>
      <c r="N919" s="377"/>
      <c r="O919" s="414"/>
      <c r="P919" s="365"/>
      <c r="Q919" s="46" t="s">
        <v>1088</v>
      </c>
    </row>
    <row r="920" spans="1:17" hidden="1" x14ac:dyDescent="0.25">
      <c r="A920" s="340"/>
      <c r="B920" s="411"/>
      <c r="C920" s="414"/>
      <c r="D920" s="383"/>
      <c r="E920" s="447"/>
      <c r="F920" s="380"/>
      <c r="G920" s="444"/>
      <c r="H920" s="405"/>
      <c r="I920" s="26" t="s">
        <v>2150</v>
      </c>
      <c r="J920" s="238" t="s">
        <v>165</v>
      </c>
      <c r="K920" s="26" t="s">
        <v>255</v>
      </c>
      <c r="L920" s="251">
        <v>1602162102</v>
      </c>
      <c r="M920" s="27" t="s">
        <v>2180</v>
      </c>
      <c r="N920" s="377"/>
      <c r="O920" s="414"/>
      <c r="P920" s="365"/>
      <c r="Q920" s="46" t="s">
        <v>1088</v>
      </c>
    </row>
    <row r="921" spans="1:17" hidden="1" x14ac:dyDescent="0.25">
      <c r="A921" s="340"/>
      <c r="B921" s="411"/>
      <c r="C921" s="414"/>
      <c r="D921" s="383"/>
      <c r="E921" s="447"/>
      <c r="F921" s="380"/>
      <c r="G921" s="444"/>
      <c r="H921" s="405"/>
      <c r="I921" s="26" t="s">
        <v>2151</v>
      </c>
      <c r="J921" s="238" t="s">
        <v>165</v>
      </c>
      <c r="K921" s="26" t="s">
        <v>200</v>
      </c>
      <c r="L921" s="251">
        <v>1601160509</v>
      </c>
      <c r="M921" s="27" t="s">
        <v>2181</v>
      </c>
      <c r="N921" s="377"/>
      <c r="O921" s="414"/>
      <c r="P921" s="365"/>
      <c r="Q921" s="46" t="s">
        <v>1088</v>
      </c>
    </row>
    <row r="922" spans="1:17" hidden="1" x14ac:dyDescent="0.25">
      <c r="A922" s="340"/>
      <c r="B922" s="411"/>
      <c r="C922" s="414"/>
      <c r="D922" s="383"/>
      <c r="E922" s="447"/>
      <c r="F922" s="380"/>
      <c r="G922" s="444"/>
      <c r="H922" s="405"/>
      <c r="I922" s="26" t="s">
        <v>2152</v>
      </c>
      <c r="J922" s="238" t="s">
        <v>77</v>
      </c>
      <c r="K922" s="26" t="s">
        <v>171</v>
      </c>
      <c r="L922" s="251">
        <v>1502154315</v>
      </c>
      <c r="M922" s="27" t="s">
        <v>2182</v>
      </c>
      <c r="N922" s="377"/>
      <c r="O922" s="414"/>
      <c r="P922" s="365"/>
      <c r="Q922" s="46" t="s">
        <v>1088</v>
      </c>
    </row>
    <row r="923" spans="1:17" hidden="1" x14ac:dyDescent="0.25">
      <c r="A923" s="340"/>
      <c r="B923" s="411"/>
      <c r="C923" s="414"/>
      <c r="D923" s="383"/>
      <c r="E923" s="447"/>
      <c r="F923" s="380"/>
      <c r="G923" s="444"/>
      <c r="H923" s="405"/>
      <c r="I923" s="26" t="s">
        <v>1073</v>
      </c>
      <c r="J923" s="238" t="s">
        <v>56</v>
      </c>
      <c r="K923" s="26" t="s">
        <v>57</v>
      </c>
      <c r="L923" s="251">
        <v>1201154437</v>
      </c>
      <c r="M923" s="27" t="s">
        <v>2186</v>
      </c>
      <c r="N923" s="377"/>
      <c r="O923" s="414"/>
      <c r="P923" s="365"/>
      <c r="Q923" s="46" t="s">
        <v>1088</v>
      </c>
    </row>
    <row r="924" spans="1:17" hidden="1" x14ac:dyDescent="0.25">
      <c r="A924" s="340"/>
      <c r="B924" s="411"/>
      <c r="C924" s="414"/>
      <c r="D924" s="383"/>
      <c r="E924" s="447"/>
      <c r="F924" s="380"/>
      <c r="G924" s="444"/>
      <c r="H924" s="405"/>
      <c r="I924" s="26" t="s">
        <v>2189</v>
      </c>
      <c r="J924" s="238" t="s">
        <v>89</v>
      </c>
      <c r="K924" s="26" t="s">
        <v>90</v>
      </c>
      <c r="L924" s="251"/>
      <c r="M924" s="27" t="s">
        <v>2205</v>
      </c>
      <c r="N924" s="377"/>
      <c r="O924" s="414"/>
      <c r="P924" s="365"/>
      <c r="Q924" s="46" t="s">
        <v>1088</v>
      </c>
    </row>
    <row r="925" spans="1:17" hidden="1" x14ac:dyDescent="0.25">
      <c r="A925" s="340"/>
      <c r="B925" s="411"/>
      <c r="C925" s="414"/>
      <c r="D925" s="383"/>
      <c r="E925" s="447"/>
      <c r="F925" s="380"/>
      <c r="G925" s="444"/>
      <c r="H925" s="405"/>
      <c r="I925" s="26" t="s">
        <v>2190</v>
      </c>
      <c r="J925" s="238" t="s">
        <v>115</v>
      </c>
      <c r="K925" s="26" t="s">
        <v>1086</v>
      </c>
      <c r="L925" s="251"/>
      <c r="M925" s="27" t="s">
        <v>2206</v>
      </c>
      <c r="N925" s="377"/>
      <c r="O925" s="414"/>
      <c r="P925" s="365"/>
      <c r="Q925" s="46" t="s">
        <v>1088</v>
      </c>
    </row>
    <row r="926" spans="1:17" hidden="1" x14ac:dyDescent="0.25">
      <c r="A926" s="340"/>
      <c r="B926" s="411"/>
      <c r="C926" s="414"/>
      <c r="D926" s="383"/>
      <c r="E926" s="447"/>
      <c r="F926" s="380"/>
      <c r="G926" s="444"/>
      <c r="H926" s="405"/>
      <c r="I926" s="26" t="s">
        <v>2191</v>
      </c>
      <c r="J926" s="238" t="s">
        <v>47</v>
      </c>
      <c r="K926" s="26" t="s">
        <v>46</v>
      </c>
      <c r="L926" s="251"/>
      <c r="M926" s="27" t="s">
        <v>2207</v>
      </c>
      <c r="N926" s="377"/>
      <c r="O926" s="414"/>
      <c r="P926" s="365"/>
      <c r="Q926" s="46" t="s">
        <v>1088</v>
      </c>
    </row>
    <row r="927" spans="1:17" hidden="1" x14ac:dyDescent="0.25">
      <c r="A927" s="340"/>
      <c r="B927" s="411"/>
      <c r="C927" s="414"/>
      <c r="D927" s="383"/>
      <c r="E927" s="447"/>
      <c r="F927" s="380"/>
      <c r="G927" s="444"/>
      <c r="H927" s="405"/>
      <c r="I927" s="26" t="s">
        <v>2192</v>
      </c>
      <c r="J927" s="238" t="s">
        <v>47</v>
      </c>
      <c r="K927" s="26" t="s">
        <v>167</v>
      </c>
      <c r="L927" s="251"/>
      <c r="M927" s="27" t="s">
        <v>2208</v>
      </c>
      <c r="N927" s="377"/>
      <c r="O927" s="414"/>
      <c r="P927" s="365"/>
      <c r="Q927" s="46" t="s">
        <v>1088</v>
      </c>
    </row>
    <row r="928" spans="1:17" hidden="1" x14ac:dyDescent="0.25">
      <c r="A928" s="340"/>
      <c r="B928" s="411"/>
      <c r="C928" s="414"/>
      <c r="D928" s="383"/>
      <c r="E928" s="447"/>
      <c r="F928" s="380"/>
      <c r="G928" s="444"/>
      <c r="H928" s="405"/>
      <c r="I928" s="26" t="s">
        <v>2193</v>
      </c>
      <c r="J928" s="238" t="s">
        <v>47</v>
      </c>
      <c r="K928" s="26" t="s">
        <v>46</v>
      </c>
      <c r="L928" s="251"/>
      <c r="M928" s="27" t="s">
        <v>2209</v>
      </c>
      <c r="N928" s="377"/>
      <c r="O928" s="414"/>
      <c r="P928" s="365"/>
      <c r="Q928" s="46" t="s">
        <v>1088</v>
      </c>
    </row>
    <row r="929" spans="1:17" hidden="1" x14ac:dyDescent="0.25">
      <c r="A929" s="340"/>
      <c r="B929" s="411"/>
      <c r="C929" s="414"/>
      <c r="D929" s="383"/>
      <c r="E929" s="447"/>
      <c r="F929" s="380"/>
      <c r="G929" s="444"/>
      <c r="H929" s="405"/>
      <c r="I929" s="26" t="s">
        <v>2194</v>
      </c>
      <c r="J929" s="238" t="s">
        <v>56</v>
      </c>
      <c r="K929" s="26" t="s">
        <v>201</v>
      </c>
      <c r="L929" s="251"/>
      <c r="M929" s="27" t="s">
        <v>2210</v>
      </c>
      <c r="N929" s="377"/>
      <c r="O929" s="414"/>
      <c r="P929" s="365"/>
      <c r="Q929" s="46" t="s">
        <v>1088</v>
      </c>
    </row>
    <row r="930" spans="1:17" hidden="1" x14ac:dyDescent="0.25">
      <c r="A930" s="340"/>
      <c r="B930" s="411"/>
      <c r="C930" s="414"/>
      <c r="D930" s="383"/>
      <c r="E930" s="447"/>
      <c r="F930" s="380"/>
      <c r="G930" s="444"/>
      <c r="H930" s="405"/>
      <c r="I930" s="26" t="s">
        <v>2195</v>
      </c>
      <c r="J930" s="238" t="s">
        <v>89</v>
      </c>
      <c r="K930" s="26" t="s">
        <v>91</v>
      </c>
      <c r="L930" s="251"/>
      <c r="M930" s="27" t="s">
        <v>2211</v>
      </c>
      <c r="N930" s="377"/>
      <c r="O930" s="414"/>
      <c r="P930" s="365"/>
      <c r="Q930" s="46" t="s">
        <v>1088</v>
      </c>
    </row>
    <row r="931" spans="1:17" hidden="1" x14ac:dyDescent="0.25">
      <c r="A931" s="340"/>
      <c r="B931" s="411"/>
      <c r="C931" s="414"/>
      <c r="D931" s="383"/>
      <c r="E931" s="447"/>
      <c r="F931" s="380"/>
      <c r="G931" s="444"/>
      <c r="H931" s="405"/>
      <c r="I931" s="26" t="s">
        <v>2196</v>
      </c>
      <c r="J931" s="238" t="s">
        <v>47</v>
      </c>
      <c r="K931" s="26" t="s">
        <v>46</v>
      </c>
      <c r="L931" s="251"/>
      <c r="M931" s="27" t="s">
        <v>2212</v>
      </c>
      <c r="N931" s="377"/>
      <c r="O931" s="414"/>
      <c r="P931" s="365"/>
      <c r="Q931" s="46" t="s">
        <v>1088</v>
      </c>
    </row>
    <row r="932" spans="1:17" hidden="1" x14ac:dyDescent="0.25">
      <c r="A932" s="340"/>
      <c r="B932" s="411"/>
      <c r="C932" s="414"/>
      <c r="D932" s="383"/>
      <c r="E932" s="447"/>
      <c r="F932" s="380"/>
      <c r="G932" s="444"/>
      <c r="H932" s="405"/>
      <c r="I932" s="26" t="s">
        <v>2197</v>
      </c>
      <c r="J932" s="238" t="s">
        <v>165</v>
      </c>
      <c r="K932" s="26" t="s">
        <v>629</v>
      </c>
      <c r="L932" s="251"/>
      <c r="M932" s="27" t="s">
        <v>2213</v>
      </c>
      <c r="N932" s="377"/>
      <c r="O932" s="414"/>
      <c r="P932" s="365"/>
      <c r="Q932" s="46" t="s">
        <v>1088</v>
      </c>
    </row>
    <row r="933" spans="1:17" hidden="1" x14ac:dyDescent="0.25">
      <c r="A933" s="340"/>
      <c r="B933" s="411"/>
      <c r="C933" s="414"/>
      <c r="D933" s="383"/>
      <c r="E933" s="447"/>
      <c r="F933" s="380"/>
      <c r="G933" s="444"/>
      <c r="H933" s="405"/>
      <c r="I933" s="26" t="s">
        <v>2198</v>
      </c>
      <c r="J933" s="238" t="s">
        <v>77</v>
      </c>
      <c r="K933" s="26" t="s">
        <v>169</v>
      </c>
      <c r="L933" s="251"/>
      <c r="M933" s="27" t="s">
        <v>2214</v>
      </c>
      <c r="N933" s="377"/>
      <c r="O933" s="414"/>
      <c r="P933" s="365"/>
      <c r="Q933" s="46" t="s">
        <v>1088</v>
      </c>
    </row>
    <row r="934" spans="1:17" hidden="1" x14ac:dyDescent="0.25">
      <c r="A934" s="340"/>
      <c r="B934" s="411"/>
      <c r="C934" s="414"/>
      <c r="D934" s="383"/>
      <c r="E934" s="447"/>
      <c r="F934" s="380"/>
      <c r="G934" s="444"/>
      <c r="H934" s="405"/>
      <c r="I934" s="26" t="s">
        <v>2199</v>
      </c>
      <c r="J934" s="238" t="s">
        <v>77</v>
      </c>
      <c r="K934" s="26" t="s">
        <v>169</v>
      </c>
      <c r="L934" s="251"/>
      <c r="M934" s="27" t="s">
        <v>2215</v>
      </c>
      <c r="N934" s="377"/>
      <c r="O934" s="414"/>
      <c r="P934" s="365"/>
      <c r="Q934" s="46" t="s">
        <v>1088</v>
      </c>
    </row>
    <row r="935" spans="1:17" hidden="1" x14ac:dyDescent="0.25">
      <c r="A935" s="340"/>
      <c r="B935" s="412"/>
      <c r="C935" s="415"/>
      <c r="D935" s="384"/>
      <c r="E935" s="448"/>
      <c r="F935" s="381"/>
      <c r="G935" s="445"/>
      <c r="H935" s="406"/>
      <c r="I935" s="26" t="s">
        <v>2200</v>
      </c>
      <c r="J935" s="238" t="s">
        <v>165</v>
      </c>
      <c r="K935" s="26" t="s">
        <v>629</v>
      </c>
      <c r="L935" s="251"/>
      <c r="M935" s="27" t="s">
        <v>2216</v>
      </c>
      <c r="N935" s="378"/>
      <c r="O935" s="415"/>
      <c r="P935" s="366"/>
      <c r="Q935" s="46" t="s">
        <v>1088</v>
      </c>
    </row>
    <row r="936" spans="1:17" s="4" customFormat="1" ht="30" hidden="1" customHeight="1" x14ac:dyDescent="0.25">
      <c r="A936" s="376" t="s">
        <v>2221</v>
      </c>
      <c r="B936" s="410" t="s">
        <v>2220</v>
      </c>
      <c r="C936" s="413" t="s">
        <v>2222</v>
      </c>
      <c r="D936" s="382" t="s">
        <v>23</v>
      </c>
      <c r="E936" s="376" t="s">
        <v>858</v>
      </c>
      <c r="F936" s="379" t="s">
        <v>2223</v>
      </c>
      <c r="G936" s="385" t="s">
        <v>20</v>
      </c>
      <c r="H936" s="404" t="s">
        <v>55</v>
      </c>
      <c r="I936" s="237" t="s">
        <v>2224</v>
      </c>
      <c r="J936" s="238" t="s">
        <v>140</v>
      </c>
      <c r="K936" s="237" t="s">
        <v>142</v>
      </c>
      <c r="L936" s="238">
        <v>1103132167</v>
      </c>
      <c r="M936" s="202" t="s">
        <v>2230</v>
      </c>
      <c r="N936" s="376" t="s">
        <v>2229</v>
      </c>
      <c r="O936" s="413" t="s">
        <v>2789</v>
      </c>
      <c r="P936" s="48"/>
      <c r="Q936" s="45" t="s">
        <v>1001</v>
      </c>
    </row>
    <row r="937" spans="1:17" hidden="1" x14ac:dyDescent="0.25">
      <c r="A937" s="377"/>
      <c r="B937" s="411"/>
      <c r="C937" s="414"/>
      <c r="D937" s="383"/>
      <c r="E937" s="377"/>
      <c r="F937" s="380"/>
      <c r="G937" s="386"/>
      <c r="H937" s="405"/>
      <c r="I937" s="26" t="s">
        <v>1853</v>
      </c>
      <c r="J937" s="238" t="s">
        <v>140</v>
      </c>
      <c r="K937" s="237" t="s">
        <v>142</v>
      </c>
      <c r="L937" s="251">
        <v>1103134383</v>
      </c>
      <c r="M937" s="27" t="s">
        <v>365</v>
      </c>
      <c r="N937" s="377"/>
      <c r="O937" s="414"/>
      <c r="P937" s="54"/>
      <c r="Q937" s="45" t="s">
        <v>1001</v>
      </c>
    </row>
    <row r="938" spans="1:17" hidden="1" x14ac:dyDescent="0.25">
      <c r="A938" s="377"/>
      <c r="B938" s="411"/>
      <c r="C938" s="414"/>
      <c r="D938" s="383"/>
      <c r="E938" s="377"/>
      <c r="F938" s="380"/>
      <c r="G938" s="386"/>
      <c r="H938" s="405"/>
      <c r="I938" s="26" t="s">
        <v>2225</v>
      </c>
      <c r="J938" s="238" t="s">
        <v>140</v>
      </c>
      <c r="K938" s="237" t="s">
        <v>142</v>
      </c>
      <c r="L938" s="251">
        <v>1301140306</v>
      </c>
      <c r="M938" s="27" t="s">
        <v>2231</v>
      </c>
      <c r="N938" s="377"/>
      <c r="O938" s="414"/>
      <c r="P938" s="54"/>
      <c r="Q938" s="45" t="s">
        <v>1001</v>
      </c>
    </row>
    <row r="939" spans="1:17" hidden="1" x14ac:dyDescent="0.25">
      <c r="A939" s="377"/>
      <c r="B939" s="411"/>
      <c r="C939" s="414"/>
      <c r="D939" s="383"/>
      <c r="E939" s="377"/>
      <c r="F939" s="380"/>
      <c r="G939" s="386"/>
      <c r="H939" s="405"/>
      <c r="I939" s="26" t="s">
        <v>361</v>
      </c>
      <c r="J939" s="238" t="s">
        <v>165</v>
      </c>
      <c r="K939" s="237" t="s">
        <v>200</v>
      </c>
      <c r="L939" s="251">
        <v>1601144231</v>
      </c>
      <c r="M939" s="27" t="s">
        <v>2232</v>
      </c>
      <c r="N939" s="377"/>
      <c r="O939" s="414"/>
      <c r="P939" s="54"/>
      <c r="Q939" s="45" t="s">
        <v>1001</v>
      </c>
    </row>
    <row r="940" spans="1:17" hidden="1" x14ac:dyDescent="0.25">
      <c r="A940" s="377"/>
      <c r="B940" s="411"/>
      <c r="C940" s="414"/>
      <c r="D940" s="383"/>
      <c r="E940" s="377"/>
      <c r="F940" s="380"/>
      <c r="G940" s="386"/>
      <c r="H940" s="405"/>
      <c r="I940" s="26" t="s">
        <v>2226</v>
      </c>
      <c r="J940" s="238" t="s">
        <v>140</v>
      </c>
      <c r="K940" s="237" t="s">
        <v>142</v>
      </c>
      <c r="L940" s="251">
        <v>1301140055</v>
      </c>
      <c r="M940" s="27" t="s">
        <v>2233</v>
      </c>
      <c r="N940" s="377"/>
      <c r="O940" s="414"/>
      <c r="P940" s="54"/>
      <c r="Q940" s="45" t="s">
        <v>1001</v>
      </c>
    </row>
    <row r="941" spans="1:17" hidden="1" x14ac:dyDescent="0.25">
      <c r="A941" s="377"/>
      <c r="B941" s="411"/>
      <c r="C941" s="414"/>
      <c r="D941" s="383"/>
      <c r="E941" s="377"/>
      <c r="F941" s="380"/>
      <c r="G941" s="386"/>
      <c r="H941" s="405"/>
      <c r="I941" s="26" t="s">
        <v>2227</v>
      </c>
      <c r="J941" s="238" t="s">
        <v>140</v>
      </c>
      <c r="K941" s="237" t="s">
        <v>142</v>
      </c>
      <c r="L941" s="251">
        <v>1301154378</v>
      </c>
      <c r="M941" s="27" t="s">
        <v>2234</v>
      </c>
      <c r="N941" s="377"/>
      <c r="O941" s="414"/>
      <c r="P941" s="54"/>
      <c r="Q941" s="45" t="s">
        <v>1001</v>
      </c>
    </row>
    <row r="942" spans="1:17" hidden="1" x14ac:dyDescent="0.25">
      <c r="A942" s="378"/>
      <c r="B942" s="412"/>
      <c r="C942" s="415"/>
      <c r="D942" s="384"/>
      <c r="E942" s="378"/>
      <c r="F942" s="381"/>
      <c r="G942" s="387"/>
      <c r="H942" s="406"/>
      <c r="I942" s="26" t="s">
        <v>2228</v>
      </c>
      <c r="J942" s="238" t="s">
        <v>140</v>
      </c>
      <c r="K942" s="237" t="s">
        <v>142</v>
      </c>
      <c r="L942" s="251">
        <v>1103110120</v>
      </c>
      <c r="M942" s="27" t="s">
        <v>2235</v>
      </c>
      <c r="N942" s="378"/>
      <c r="O942" s="415"/>
      <c r="P942" s="54"/>
      <c r="Q942" s="45" t="s">
        <v>1001</v>
      </c>
    </row>
    <row r="943" spans="1:17" hidden="1" x14ac:dyDescent="0.25">
      <c r="A943" s="376" t="s">
        <v>2239</v>
      </c>
      <c r="B943" s="410" t="s">
        <v>2238</v>
      </c>
      <c r="C943" s="410" t="s">
        <v>2240</v>
      </c>
      <c r="D943" s="382" t="s">
        <v>23</v>
      </c>
      <c r="E943" s="376" t="s">
        <v>859</v>
      </c>
      <c r="F943" s="364"/>
      <c r="G943" s="407" t="s">
        <v>11</v>
      </c>
      <c r="H943" s="404" t="s">
        <v>769</v>
      </c>
      <c r="I943" s="26" t="s">
        <v>2241</v>
      </c>
      <c r="J943" s="238" t="s">
        <v>56</v>
      </c>
      <c r="K943" s="26" t="s">
        <v>2126</v>
      </c>
      <c r="L943" s="251">
        <v>1201140211</v>
      </c>
      <c r="M943" s="27" t="s">
        <v>2244</v>
      </c>
      <c r="N943" s="376" t="s">
        <v>2247</v>
      </c>
      <c r="O943" s="413" t="s">
        <v>2790</v>
      </c>
      <c r="P943" s="376" t="s">
        <v>2248</v>
      </c>
      <c r="Q943" s="45" t="s">
        <v>1001</v>
      </c>
    </row>
    <row r="944" spans="1:17" hidden="1" x14ac:dyDescent="0.25">
      <c r="A944" s="377"/>
      <c r="B944" s="411"/>
      <c r="C944" s="414"/>
      <c r="D944" s="383"/>
      <c r="E944" s="377"/>
      <c r="F944" s="365"/>
      <c r="G944" s="408"/>
      <c r="H944" s="405"/>
      <c r="I944" s="26" t="s">
        <v>2242</v>
      </c>
      <c r="J944" s="238" t="s">
        <v>56</v>
      </c>
      <c r="K944" s="26" t="s">
        <v>2126</v>
      </c>
      <c r="L944" s="251">
        <v>1201144011</v>
      </c>
      <c r="M944" s="27" t="s">
        <v>2245</v>
      </c>
      <c r="N944" s="377"/>
      <c r="O944" s="414"/>
      <c r="P944" s="377"/>
      <c r="Q944" s="45" t="s">
        <v>1001</v>
      </c>
    </row>
    <row r="945" spans="1:17" hidden="1" x14ac:dyDescent="0.25">
      <c r="A945" s="378"/>
      <c r="B945" s="412"/>
      <c r="C945" s="415"/>
      <c r="D945" s="384"/>
      <c r="E945" s="378"/>
      <c r="F945" s="366"/>
      <c r="G945" s="409"/>
      <c r="H945" s="406"/>
      <c r="I945" s="26" t="s">
        <v>2243</v>
      </c>
      <c r="J945" s="238" t="s">
        <v>56</v>
      </c>
      <c r="K945" s="26" t="s">
        <v>2126</v>
      </c>
      <c r="L945" s="251">
        <v>1201144257</v>
      </c>
      <c r="M945" s="27" t="s">
        <v>2246</v>
      </c>
      <c r="N945" s="378"/>
      <c r="O945" s="415"/>
      <c r="P945" s="378"/>
      <c r="Q945" s="45" t="s">
        <v>1001</v>
      </c>
    </row>
    <row r="946" spans="1:17" hidden="1" x14ac:dyDescent="0.25">
      <c r="A946" s="426" t="s">
        <v>2250</v>
      </c>
      <c r="B946" s="410" t="s">
        <v>2249</v>
      </c>
      <c r="C946" s="413" t="s">
        <v>2251</v>
      </c>
      <c r="D946" s="382" t="s">
        <v>23</v>
      </c>
      <c r="E946" s="376" t="s">
        <v>859</v>
      </c>
      <c r="F946" s="376" t="s">
        <v>69</v>
      </c>
      <c r="G946" s="407" t="s">
        <v>11</v>
      </c>
      <c r="H946" s="404" t="s">
        <v>865</v>
      </c>
      <c r="I946" s="26" t="s">
        <v>595</v>
      </c>
      <c r="J946" s="238" t="s">
        <v>56</v>
      </c>
      <c r="K946" s="26" t="s">
        <v>57</v>
      </c>
      <c r="L946" s="251">
        <v>1201160195</v>
      </c>
      <c r="M946" s="27" t="s">
        <v>2254</v>
      </c>
      <c r="N946" s="376" t="s">
        <v>2257</v>
      </c>
      <c r="O946" s="413" t="s">
        <v>2258</v>
      </c>
      <c r="P946" s="376" t="s">
        <v>2259</v>
      </c>
      <c r="Q946" s="45" t="s">
        <v>1118</v>
      </c>
    </row>
    <row r="947" spans="1:17" hidden="1" x14ac:dyDescent="0.25">
      <c r="A947" s="427"/>
      <c r="B947" s="411"/>
      <c r="C947" s="414"/>
      <c r="D947" s="383"/>
      <c r="E947" s="377"/>
      <c r="F947" s="377"/>
      <c r="G947" s="408"/>
      <c r="H947" s="405"/>
      <c r="I947" s="26" t="s">
        <v>2252</v>
      </c>
      <c r="J947" s="238" t="s">
        <v>56</v>
      </c>
      <c r="K947" s="26" t="s">
        <v>57</v>
      </c>
      <c r="L947" s="251">
        <v>1201164284</v>
      </c>
      <c r="M947" s="27" t="s">
        <v>2255</v>
      </c>
      <c r="N947" s="377"/>
      <c r="O947" s="414"/>
      <c r="P947" s="377"/>
      <c r="Q947" s="45" t="s">
        <v>1118</v>
      </c>
    </row>
    <row r="948" spans="1:17" hidden="1" x14ac:dyDescent="0.25">
      <c r="A948" s="428"/>
      <c r="B948" s="412"/>
      <c r="C948" s="415"/>
      <c r="D948" s="384"/>
      <c r="E948" s="378"/>
      <c r="F948" s="378"/>
      <c r="G948" s="409"/>
      <c r="H948" s="406"/>
      <c r="I948" s="26" t="s">
        <v>2253</v>
      </c>
      <c r="J948" s="238" t="s">
        <v>56</v>
      </c>
      <c r="K948" s="26" t="s">
        <v>57</v>
      </c>
      <c r="L948" s="251">
        <v>1201164111</v>
      </c>
      <c r="M948" s="27" t="s">
        <v>2256</v>
      </c>
      <c r="N948" s="378"/>
      <c r="O948" s="415"/>
      <c r="P948" s="378"/>
      <c r="Q948" s="45" t="s">
        <v>1118</v>
      </c>
    </row>
    <row r="949" spans="1:17" ht="30" hidden="1" x14ac:dyDescent="0.25">
      <c r="A949" s="376" t="s">
        <v>2260</v>
      </c>
      <c r="B949" s="413" t="s">
        <v>2261</v>
      </c>
      <c r="C949" s="168" t="s">
        <v>2262</v>
      </c>
      <c r="D949" s="30" t="s">
        <v>23</v>
      </c>
      <c r="E949" s="50" t="s">
        <v>858</v>
      </c>
      <c r="F949" s="187" t="s">
        <v>2263</v>
      </c>
      <c r="G949" s="63" t="s">
        <v>20</v>
      </c>
      <c r="H949" s="195" t="s">
        <v>129</v>
      </c>
      <c r="I949" s="237" t="s">
        <v>651</v>
      </c>
      <c r="J949" s="238" t="s">
        <v>89</v>
      </c>
      <c r="K949" s="237" t="s">
        <v>141</v>
      </c>
      <c r="L949" s="238">
        <v>1102144063</v>
      </c>
      <c r="M949" s="202" t="s">
        <v>378</v>
      </c>
      <c r="N949" s="321" t="s">
        <v>2264</v>
      </c>
      <c r="O949" s="71" t="s">
        <v>2784</v>
      </c>
      <c r="P949" s="59"/>
      <c r="Q949" s="46" t="s">
        <v>1002</v>
      </c>
    </row>
    <row r="950" spans="1:17" ht="30" hidden="1" x14ac:dyDescent="0.25">
      <c r="A950" s="377"/>
      <c r="B950" s="414"/>
      <c r="C950" s="168" t="s">
        <v>2262</v>
      </c>
      <c r="D950" s="30" t="s">
        <v>23</v>
      </c>
      <c r="E950" s="50" t="s">
        <v>858</v>
      </c>
      <c r="F950" s="187" t="s">
        <v>2265</v>
      </c>
      <c r="G950" s="63" t="s">
        <v>20</v>
      </c>
      <c r="H950" s="195" t="s">
        <v>129</v>
      </c>
      <c r="I950" s="26" t="s">
        <v>388</v>
      </c>
      <c r="J950" s="238" t="s">
        <v>56</v>
      </c>
      <c r="K950" s="26" t="s">
        <v>946</v>
      </c>
      <c r="L950" s="251">
        <v>1202144160</v>
      </c>
      <c r="M950" s="27" t="s">
        <v>390</v>
      </c>
      <c r="N950" s="321" t="s">
        <v>2264</v>
      </c>
      <c r="O950" s="71" t="s">
        <v>2785</v>
      </c>
      <c r="P950" s="59"/>
      <c r="Q950" s="46" t="s">
        <v>1002</v>
      </c>
    </row>
    <row r="951" spans="1:17" hidden="1" x14ac:dyDescent="0.25">
      <c r="A951" s="377"/>
      <c r="B951" s="414"/>
      <c r="C951" s="48" t="s">
        <v>2262</v>
      </c>
      <c r="D951" s="30" t="s">
        <v>23</v>
      </c>
      <c r="E951" s="50" t="s">
        <v>858</v>
      </c>
      <c r="F951" s="187"/>
      <c r="G951" s="63" t="s">
        <v>20</v>
      </c>
      <c r="H951" s="195" t="s">
        <v>769</v>
      </c>
      <c r="I951" s="26" t="s">
        <v>386</v>
      </c>
      <c r="J951" s="238" t="s">
        <v>89</v>
      </c>
      <c r="K951" s="26" t="s">
        <v>91</v>
      </c>
      <c r="L951" s="251">
        <v>1101160380</v>
      </c>
      <c r="M951" s="27" t="s">
        <v>387</v>
      </c>
      <c r="N951" s="321" t="s">
        <v>2264</v>
      </c>
      <c r="O951" s="413" t="s">
        <v>2786</v>
      </c>
      <c r="P951" s="59"/>
      <c r="Q951" s="46" t="s">
        <v>1002</v>
      </c>
    </row>
    <row r="952" spans="1:17" hidden="1" x14ac:dyDescent="0.25">
      <c r="A952" s="377"/>
      <c r="B952" s="414"/>
      <c r="C952" s="48" t="s">
        <v>2262</v>
      </c>
      <c r="D952" s="30" t="s">
        <v>23</v>
      </c>
      <c r="E952" s="50" t="s">
        <v>858</v>
      </c>
      <c r="F952" s="187"/>
      <c r="G952" s="63" t="s">
        <v>20</v>
      </c>
      <c r="H952" s="195" t="s">
        <v>769</v>
      </c>
      <c r="I952" s="26" t="s">
        <v>2266</v>
      </c>
      <c r="J952" s="238" t="s">
        <v>89</v>
      </c>
      <c r="K952" s="26" t="s">
        <v>453</v>
      </c>
      <c r="L952" s="251">
        <v>1101130157</v>
      </c>
      <c r="M952" s="27" t="s">
        <v>381</v>
      </c>
      <c r="N952" s="321" t="s">
        <v>2264</v>
      </c>
      <c r="O952" s="414"/>
      <c r="P952" s="59"/>
      <c r="Q952" s="46" t="s">
        <v>1002</v>
      </c>
    </row>
    <row r="953" spans="1:17" hidden="1" x14ac:dyDescent="0.25">
      <c r="A953" s="378"/>
      <c r="B953" s="415"/>
      <c r="C953" s="48" t="s">
        <v>2262</v>
      </c>
      <c r="D953" s="30" t="s">
        <v>23</v>
      </c>
      <c r="E953" s="50" t="s">
        <v>858</v>
      </c>
      <c r="F953" s="187"/>
      <c r="G953" s="63" t="s">
        <v>20</v>
      </c>
      <c r="H953" s="195" t="s">
        <v>769</v>
      </c>
      <c r="I953" s="26" t="s">
        <v>655</v>
      </c>
      <c r="J953" s="238" t="s">
        <v>115</v>
      </c>
      <c r="K953" s="26" t="s">
        <v>166</v>
      </c>
      <c r="L953" s="251">
        <v>7708164061</v>
      </c>
      <c r="M953" s="27" t="s">
        <v>658</v>
      </c>
      <c r="N953" s="321" t="s">
        <v>2264</v>
      </c>
      <c r="O953" s="415"/>
      <c r="P953" s="59"/>
      <c r="Q953" s="46" t="s">
        <v>1002</v>
      </c>
    </row>
    <row r="954" spans="1:17" s="4" customFormat="1" ht="30" hidden="1" x14ac:dyDescent="0.25">
      <c r="A954" s="204">
        <v>43006</v>
      </c>
      <c r="B954" s="70" t="s">
        <v>2267</v>
      </c>
      <c r="C954" s="168" t="s">
        <v>2268</v>
      </c>
      <c r="D954" s="93" t="s">
        <v>23</v>
      </c>
      <c r="E954" s="72" t="s">
        <v>859</v>
      </c>
      <c r="F954" s="185" t="s">
        <v>2269</v>
      </c>
      <c r="G954" s="78" t="s">
        <v>11</v>
      </c>
      <c r="H954" s="195" t="s">
        <v>55</v>
      </c>
      <c r="I954" s="237" t="s">
        <v>2270</v>
      </c>
      <c r="J954" s="238" t="s">
        <v>56</v>
      </c>
      <c r="K954" s="237" t="s">
        <v>201</v>
      </c>
      <c r="L954" s="238">
        <v>1202144207</v>
      </c>
      <c r="M954" s="202"/>
      <c r="N954" s="321"/>
      <c r="O954" s="71" t="s">
        <v>2787</v>
      </c>
      <c r="P954" s="70"/>
      <c r="Q954" s="70" t="s">
        <v>1001</v>
      </c>
    </row>
    <row r="955" spans="1:17" ht="15" hidden="1" customHeight="1" x14ac:dyDescent="0.25">
      <c r="A955" s="376" t="s">
        <v>2271</v>
      </c>
      <c r="B955" s="413" t="s">
        <v>2272</v>
      </c>
      <c r="C955" s="413" t="s">
        <v>2273</v>
      </c>
      <c r="D955" s="382" t="s">
        <v>23</v>
      </c>
      <c r="E955" s="376" t="s">
        <v>859</v>
      </c>
      <c r="F955" s="379" t="s">
        <v>2274</v>
      </c>
      <c r="G955" s="407" t="s">
        <v>11</v>
      </c>
      <c r="H955" s="404" t="s">
        <v>55</v>
      </c>
      <c r="I955" s="26" t="s">
        <v>74</v>
      </c>
      <c r="J955" s="238" t="s">
        <v>47</v>
      </c>
      <c r="K955" s="26" t="s">
        <v>2275</v>
      </c>
      <c r="L955" s="251">
        <v>1401141310</v>
      </c>
      <c r="M955" s="27" t="s">
        <v>2276</v>
      </c>
      <c r="N955" s="321" t="s">
        <v>2276</v>
      </c>
      <c r="O955" s="413" t="s">
        <v>2788</v>
      </c>
      <c r="P955" s="59"/>
      <c r="Q955" s="46" t="s">
        <v>1118</v>
      </c>
    </row>
    <row r="956" spans="1:17" ht="15" hidden="1" customHeight="1" x14ac:dyDescent="0.25">
      <c r="A956" s="377"/>
      <c r="B956" s="414"/>
      <c r="C956" s="414"/>
      <c r="D956" s="383"/>
      <c r="E956" s="377"/>
      <c r="F956" s="380"/>
      <c r="G956" s="408"/>
      <c r="H956" s="405"/>
      <c r="I956" s="26" t="s">
        <v>2277</v>
      </c>
      <c r="J956" s="238" t="s">
        <v>47</v>
      </c>
      <c r="K956" s="26" t="s">
        <v>46</v>
      </c>
      <c r="L956" s="251">
        <v>1401154212</v>
      </c>
      <c r="M956" s="27" t="s">
        <v>2278</v>
      </c>
      <c r="N956" s="321" t="s">
        <v>2278</v>
      </c>
      <c r="O956" s="414"/>
      <c r="P956" s="59"/>
      <c r="Q956" s="46" t="s">
        <v>1118</v>
      </c>
    </row>
    <row r="957" spans="1:17" ht="15" hidden="1" customHeight="1" x14ac:dyDescent="0.25">
      <c r="A957" s="378"/>
      <c r="B957" s="415"/>
      <c r="C957" s="415"/>
      <c r="D957" s="384"/>
      <c r="E957" s="378"/>
      <c r="F957" s="381"/>
      <c r="G957" s="409"/>
      <c r="H957" s="406"/>
      <c r="I957" s="26" t="s">
        <v>2279</v>
      </c>
      <c r="J957" s="238" t="s">
        <v>89</v>
      </c>
      <c r="K957" s="26" t="s">
        <v>91</v>
      </c>
      <c r="L957" s="251">
        <v>1101154180</v>
      </c>
      <c r="M957" s="27" t="s">
        <v>2280</v>
      </c>
      <c r="N957" s="321" t="s">
        <v>2280</v>
      </c>
      <c r="O957" s="415"/>
      <c r="P957" s="59"/>
      <c r="Q957" s="46" t="s">
        <v>1118</v>
      </c>
    </row>
    <row r="958" spans="1:17" s="79" customFormat="1" hidden="1" x14ac:dyDescent="0.25">
      <c r="A958" s="425">
        <v>43007</v>
      </c>
      <c r="B958" s="410" t="s">
        <v>2281</v>
      </c>
      <c r="C958" s="413" t="s">
        <v>2282</v>
      </c>
      <c r="D958" s="382" t="s">
        <v>23</v>
      </c>
      <c r="E958" s="376" t="s">
        <v>859</v>
      </c>
      <c r="F958" s="376" t="s">
        <v>2283</v>
      </c>
      <c r="G958" s="407" t="s">
        <v>11</v>
      </c>
      <c r="H958" s="404" t="s">
        <v>55</v>
      </c>
      <c r="I958" s="237" t="s">
        <v>2284</v>
      </c>
      <c r="J958" s="238" t="s">
        <v>56</v>
      </c>
      <c r="K958" s="237" t="s">
        <v>201</v>
      </c>
      <c r="L958" s="238">
        <v>1202144132</v>
      </c>
      <c r="M958" s="237"/>
      <c r="N958" s="379" t="s">
        <v>2782</v>
      </c>
      <c r="O958" s="413" t="s">
        <v>2778</v>
      </c>
      <c r="P958" s="48"/>
      <c r="Q958" s="45" t="s">
        <v>1001</v>
      </c>
    </row>
    <row r="959" spans="1:17" s="79" customFormat="1" hidden="1" x14ac:dyDescent="0.25">
      <c r="A959" s="377"/>
      <c r="B959" s="411"/>
      <c r="C959" s="414"/>
      <c r="D959" s="383"/>
      <c r="E959" s="377"/>
      <c r="F959" s="377"/>
      <c r="G959" s="408"/>
      <c r="H959" s="405"/>
      <c r="I959" s="237" t="s">
        <v>2285</v>
      </c>
      <c r="J959" s="238" t="s">
        <v>56</v>
      </c>
      <c r="K959" s="237" t="s">
        <v>201</v>
      </c>
      <c r="L959" s="238">
        <v>1202144228</v>
      </c>
      <c r="M959" s="237"/>
      <c r="N959" s="380"/>
      <c r="O959" s="414"/>
      <c r="P959" s="48"/>
      <c r="Q959" s="45" t="s">
        <v>1001</v>
      </c>
    </row>
    <row r="960" spans="1:17" s="79" customFormat="1" hidden="1" x14ac:dyDescent="0.25">
      <c r="A960" s="378"/>
      <c r="B960" s="412"/>
      <c r="C960" s="415"/>
      <c r="D960" s="384"/>
      <c r="E960" s="378"/>
      <c r="F960" s="378"/>
      <c r="G960" s="409"/>
      <c r="H960" s="406"/>
      <c r="I960" s="237" t="s">
        <v>676</v>
      </c>
      <c r="J960" s="238" t="s">
        <v>56</v>
      </c>
      <c r="K960" s="237" t="s">
        <v>201</v>
      </c>
      <c r="L960" s="238">
        <v>1202150107</v>
      </c>
      <c r="M960" s="237"/>
      <c r="N960" s="381"/>
      <c r="O960" s="415"/>
      <c r="P960" s="48"/>
      <c r="Q960" s="45" t="s">
        <v>1001</v>
      </c>
    </row>
    <row r="961" spans="1:17" ht="30" hidden="1" x14ac:dyDescent="0.25">
      <c r="A961" s="185" t="s">
        <v>2286</v>
      </c>
      <c r="B961" s="22" t="s">
        <v>2287</v>
      </c>
      <c r="C961" s="233" t="s">
        <v>2288</v>
      </c>
      <c r="D961" s="30" t="s">
        <v>23</v>
      </c>
      <c r="E961" s="48" t="s">
        <v>857</v>
      </c>
      <c r="F961" s="252"/>
      <c r="G961" s="63" t="s">
        <v>11</v>
      </c>
      <c r="H961" s="104" t="s">
        <v>865</v>
      </c>
      <c r="I961" s="26" t="s">
        <v>2290</v>
      </c>
      <c r="J961" s="238" t="s">
        <v>165</v>
      </c>
      <c r="K961" s="26" t="s">
        <v>629</v>
      </c>
      <c r="L961" s="291">
        <v>1605160139</v>
      </c>
      <c r="M961" s="27"/>
      <c r="N961" s="320" t="s">
        <v>2783</v>
      </c>
      <c r="O961" s="71" t="s">
        <v>2779</v>
      </c>
      <c r="P961" s="54" t="s">
        <v>2289</v>
      </c>
      <c r="Q961" s="45" t="s">
        <v>1001</v>
      </c>
    </row>
    <row r="962" spans="1:17" ht="30" hidden="1" x14ac:dyDescent="0.25">
      <c r="A962" s="185" t="s">
        <v>2291</v>
      </c>
      <c r="B962" s="31" t="s">
        <v>2292</v>
      </c>
      <c r="C962" s="234" t="s">
        <v>2293</v>
      </c>
      <c r="D962" s="30" t="s">
        <v>23</v>
      </c>
      <c r="E962" s="48" t="s">
        <v>857</v>
      </c>
      <c r="F962" s="252"/>
      <c r="G962" s="63" t="s">
        <v>11</v>
      </c>
      <c r="H962" s="104" t="s">
        <v>51</v>
      </c>
      <c r="I962" s="26" t="s">
        <v>840</v>
      </c>
      <c r="J962" s="238" t="s">
        <v>165</v>
      </c>
      <c r="K962" s="26" t="s">
        <v>629</v>
      </c>
      <c r="L962" s="291">
        <v>1605164114</v>
      </c>
      <c r="M962" s="27"/>
      <c r="N962" s="321"/>
      <c r="O962" s="71" t="s">
        <v>2780</v>
      </c>
      <c r="P962" s="54"/>
      <c r="Q962" s="45" t="s">
        <v>1001</v>
      </c>
    </row>
    <row r="963" spans="1:17" ht="30" hidden="1" x14ac:dyDescent="0.25">
      <c r="A963" s="246" t="s">
        <v>2294</v>
      </c>
      <c r="B963" s="53" t="s">
        <v>2295</v>
      </c>
      <c r="C963" s="178"/>
      <c r="D963" s="30" t="s">
        <v>23</v>
      </c>
      <c r="E963" s="48" t="s">
        <v>858</v>
      </c>
      <c r="F963" s="252"/>
      <c r="G963" s="63" t="s">
        <v>11</v>
      </c>
      <c r="H963" s="106" t="s">
        <v>865</v>
      </c>
      <c r="I963" s="237" t="s">
        <v>2297</v>
      </c>
      <c r="J963" s="238" t="s">
        <v>165</v>
      </c>
      <c r="K963" s="26" t="s">
        <v>197</v>
      </c>
      <c r="L963" s="251"/>
      <c r="M963" s="27"/>
      <c r="N963" s="321"/>
      <c r="O963" s="74" t="s">
        <v>2781</v>
      </c>
      <c r="P963" s="53" t="s">
        <v>2296</v>
      </c>
      <c r="Q963" s="45" t="s">
        <v>1001</v>
      </c>
    </row>
    <row r="964" spans="1:17" s="84" customFormat="1" ht="30" hidden="1" x14ac:dyDescent="0.25">
      <c r="A964" s="188" t="s">
        <v>2298</v>
      </c>
      <c r="B964" s="73" t="s">
        <v>2299</v>
      </c>
      <c r="C964" s="73" t="s">
        <v>2300</v>
      </c>
      <c r="D964" s="121" t="s">
        <v>23</v>
      </c>
      <c r="E964" s="71" t="s">
        <v>858</v>
      </c>
      <c r="F964" s="253"/>
      <c r="G964" s="117" t="s">
        <v>11</v>
      </c>
      <c r="H964" s="120" t="s">
        <v>61</v>
      </c>
      <c r="I964" s="243" t="s">
        <v>2302</v>
      </c>
      <c r="J964" s="243" t="s">
        <v>165</v>
      </c>
      <c r="K964" s="243" t="s">
        <v>629</v>
      </c>
      <c r="L964" s="292">
        <v>1605151125</v>
      </c>
      <c r="M964" s="243"/>
      <c r="N964" s="320"/>
      <c r="O964" s="71" t="s">
        <v>2777</v>
      </c>
      <c r="P964" s="73" t="s">
        <v>2301</v>
      </c>
      <c r="Q964" s="69" t="s">
        <v>1001</v>
      </c>
    </row>
    <row r="965" spans="1:17" s="4" customFormat="1" ht="36" hidden="1" x14ac:dyDescent="0.25">
      <c r="A965" s="269" t="s">
        <v>2054</v>
      </c>
      <c r="B965" s="32" t="s">
        <v>2303</v>
      </c>
      <c r="C965" s="32" t="s">
        <v>2304</v>
      </c>
      <c r="D965" s="30" t="s">
        <v>23</v>
      </c>
      <c r="E965" s="48" t="s">
        <v>858</v>
      </c>
      <c r="F965" s="254"/>
      <c r="G965" s="63" t="s">
        <v>12</v>
      </c>
      <c r="H965" s="107" t="s">
        <v>769</v>
      </c>
      <c r="I965" s="293" t="s">
        <v>1813</v>
      </c>
      <c r="J965" s="238" t="s">
        <v>165</v>
      </c>
      <c r="K965" s="237" t="s">
        <v>1083</v>
      </c>
      <c r="L965" s="294">
        <v>1604160043</v>
      </c>
      <c r="M965" s="202"/>
      <c r="N965" s="320" t="s">
        <v>2776</v>
      </c>
      <c r="O965" s="48"/>
      <c r="P965" s="32" t="s">
        <v>2305</v>
      </c>
      <c r="Q965" s="45" t="s">
        <v>1001</v>
      </c>
    </row>
    <row r="966" spans="1:17" ht="30" hidden="1" x14ac:dyDescent="0.25">
      <c r="A966" s="270" t="s">
        <v>2306</v>
      </c>
      <c r="B966" s="32" t="s">
        <v>2307</v>
      </c>
      <c r="C966" s="32" t="s">
        <v>2308</v>
      </c>
      <c r="D966" s="30" t="s">
        <v>23</v>
      </c>
      <c r="E966" s="48" t="s">
        <v>859</v>
      </c>
      <c r="F966" s="252"/>
      <c r="G966" s="62" t="s">
        <v>11</v>
      </c>
      <c r="H966" s="108" t="s">
        <v>769</v>
      </c>
      <c r="I966" s="293" t="s">
        <v>2310</v>
      </c>
      <c r="J966" s="238" t="s">
        <v>165</v>
      </c>
      <c r="K966" s="26" t="s">
        <v>200</v>
      </c>
      <c r="L966" s="251"/>
      <c r="M966" s="27"/>
      <c r="N966" s="320" t="s">
        <v>2774</v>
      </c>
      <c r="O966" s="71" t="s">
        <v>2775</v>
      </c>
      <c r="P966" s="66" t="s">
        <v>2309</v>
      </c>
      <c r="Q966" s="45" t="s">
        <v>1001</v>
      </c>
    </row>
    <row r="967" spans="1:17" ht="45" hidden="1" x14ac:dyDescent="0.25">
      <c r="A967" s="246" t="s">
        <v>2311</v>
      </c>
      <c r="B967" s="32" t="s">
        <v>2312</v>
      </c>
      <c r="C967" s="32" t="s">
        <v>2313</v>
      </c>
      <c r="D967" s="30" t="s">
        <v>23</v>
      </c>
      <c r="E967" s="48" t="s">
        <v>859</v>
      </c>
      <c r="F967" s="252"/>
      <c r="G967" s="62" t="s">
        <v>11</v>
      </c>
      <c r="H967" s="108" t="s">
        <v>769</v>
      </c>
      <c r="I967" s="293" t="s">
        <v>2314</v>
      </c>
      <c r="J967" s="238" t="s">
        <v>165</v>
      </c>
      <c r="K967" s="237" t="s">
        <v>200</v>
      </c>
      <c r="L967" s="251"/>
      <c r="M967" s="27"/>
      <c r="N967" s="321"/>
      <c r="O967" s="54"/>
      <c r="P967" s="54"/>
      <c r="Q967" s="45" t="s">
        <v>1001</v>
      </c>
    </row>
    <row r="968" spans="1:17" ht="60" hidden="1" x14ac:dyDescent="0.25">
      <c r="A968" s="199" t="s">
        <v>2315</v>
      </c>
      <c r="B968" s="33" t="s">
        <v>2316</v>
      </c>
      <c r="C968" s="33" t="s">
        <v>2317</v>
      </c>
      <c r="D968" s="30" t="s">
        <v>23</v>
      </c>
      <c r="E968" s="48" t="s">
        <v>859</v>
      </c>
      <c r="F968" s="252"/>
      <c r="G968" s="63" t="s">
        <v>20</v>
      </c>
      <c r="H968" s="109" t="s">
        <v>769</v>
      </c>
      <c r="I968" s="295" t="s">
        <v>2319</v>
      </c>
      <c r="J968" s="238" t="s">
        <v>165</v>
      </c>
      <c r="K968" s="237" t="s">
        <v>200</v>
      </c>
      <c r="L968" s="251"/>
      <c r="M968" s="27"/>
      <c r="N968" s="321"/>
      <c r="O968" s="60" t="s">
        <v>2320</v>
      </c>
      <c r="P968" s="86" t="s">
        <v>2318</v>
      </c>
      <c r="Q968" s="45" t="s">
        <v>1001</v>
      </c>
    </row>
    <row r="969" spans="1:17" hidden="1" x14ac:dyDescent="0.25">
      <c r="A969" s="491" t="s">
        <v>2321</v>
      </c>
      <c r="B969" s="480" t="s">
        <v>2322</v>
      </c>
      <c r="C969" s="480" t="s">
        <v>2323</v>
      </c>
      <c r="D969" s="382" t="s">
        <v>23</v>
      </c>
      <c r="E969" s="376" t="s">
        <v>856</v>
      </c>
      <c r="F969" s="252"/>
      <c r="G969" s="344" t="s">
        <v>11</v>
      </c>
      <c r="H969" s="485" t="s">
        <v>51</v>
      </c>
      <c r="I969" s="26" t="s">
        <v>2324</v>
      </c>
      <c r="J969" s="238" t="s">
        <v>165</v>
      </c>
      <c r="K969" s="237" t="s">
        <v>200</v>
      </c>
      <c r="L969" s="291">
        <v>1601140382</v>
      </c>
      <c r="M969" s="27"/>
      <c r="N969" s="379" t="s">
        <v>2773</v>
      </c>
      <c r="O969" s="54"/>
      <c r="P969" s="54"/>
      <c r="Q969" s="45" t="s">
        <v>1001</v>
      </c>
    </row>
    <row r="970" spans="1:17" hidden="1" x14ac:dyDescent="0.25">
      <c r="A970" s="491"/>
      <c r="B970" s="480"/>
      <c r="C970" s="480"/>
      <c r="D970" s="383"/>
      <c r="E970" s="377"/>
      <c r="F970" s="252"/>
      <c r="G970" s="344"/>
      <c r="H970" s="486"/>
      <c r="I970" s="26" t="s">
        <v>2325</v>
      </c>
      <c r="J970" s="238" t="s">
        <v>165</v>
      </c>
      <c r="K970" s="237" t="s">
        <v>200</v>
      </c>
      <c r="L970" s="291">
        <v>1601140432</v>
      </c>
      <c r="M970" s="27"/>
      <c r="N970" s="380"/>
      <c r="O970" s="54"/>
      <c r="P970" s="54"/>
      <c r="Q970" s="45" t="s">
        <v>1001</v>
      </c>
    </row>
    <row r="971" spans="1:17" hidden="1" x14ac:dyDescent="0.25">
      <c r="A971" s="491"/>
      <c r="B971" s="480"/>
      <c r="C971" s="480"/>
      <c r="D971" s="383"/>
      <c r="E971" s="377"/>
      <c r="F971" s="252"/>
      <c r="G971" s="344"/>
      <c r="H971" s="486"/>
      <c r="I971" s="26" t="s">
        <v>2326</v>
      </c>
      <c r="J971" s="238" t="s">
        <v>165</v>
      </c>
      <c r="K971" s="237" t="s">
        <v>200</v>
      </c>
      <c r="L971" s="251"/>
      <c r="M971" s="27"/>
      <c r="N971" s="380"/>
      <c r="O971" s="54"/>
      <c r="P971" s="54"/>
      <c r="Q971" s="45" t="s">
        <v>1001</v>
      </c>
    </row>
    <row r="972" spans="1:17" hidden="1" x14ac:dyDescent="0.25">
      <c r="A972" s="491"/>
      <c r="B972" s="480"/>
      <c r="C972" s="480"/>
      <c r="D972" s="383"/>
      <c r="E972" s="377"/>
      <c r="F972" s="252"/>
      <c r="G972" s="344"/>
      <c r="H972" s="486"/>
      <c r="I972" s="237" t="s">
        <v>2327</v>
      </c>
      <c r="J972" s="238" t="s">
        <v>165</v>
      </c>
      <c r="K972" s="237" t="s">
        <v>200</v>
      </c>
      <c r="L972" s="291">
        <v>1601140265</v>
      </c>
      <c r="M972" s="27"/>
      <c r="N972" s="380"/>
      <c r="O972" s="54"/>
      <c r="P972" s="54"/>
      <c r="Q972" s="45" t="s">
        <v>1001</v>
      </c>
    </row>
    <row r="973" spans="1:17" hidden="1" x14ac:dyDescent="0.25">
      <c r="A973" s="491"/>
      <c r="B973" s="480"/>
      <c r="C973" s="480"/>
      <c r="D973" s="383"/>
      <c r="E973" s="377"/>
      <c r="F973" s="252"/>
      <c r="G973" s="344"/>
      <c r="H973" s="486"/>
      <c r="I973" s="237" t="s">
        <v>2328</v>
      </c>
      <c r="J973" s="238" t="s">
        <v>165</v>
      </c>
      <c r="K973" s="237" t="s">
        <v>200</v>
      </c>
      <c r="L973" s="291">
        <v>1601140098</v>
      </c>
      <c r="M973" s="27"/>
      <c r="N973" s="380"/>
      <c r="O973" s="54"/>
      <c r="P973" s="54"/>
      <c r="Q973" s="45" t="s">
        <v>1001</v>
      </c>
    </row>
    <row r="974" spans="1:17" hidden="1" x14ac:dyDescent="0.25">
      <c r="A974" s="491"/>
      <c r="B974" s="480"/>
      <c r="C974" s="480"/>
      <c r="D974" s="383"/>
      <c r="E974" s="377"/>
      <c r="F974" s="252"/>
      <c r="G974" s="344"/>
      <c r="H974" s="486"/>
      <c r="I974" s="237" t="s">
        <v>2329</v>
      </c>
      <c r="J974" s="238" t="s">
        <v>165</v>
      </c>
      <c r="K974" s="237" t="s">
        <v>200</v>
      </c>
      <c r="L974" s="251"/>
      <c r="M974" s="27"/>
      <c r="N974" s="380"/>
      <c r="O974" s="54"/>
      <c r="P974" s="54"/>
      <c r="Q974" s="45" t="s">
        <v>1001</v>
      </c>
    </row>
    <row r="975" spans="1:17" hidden="1" x14ac:dyDescent="0.25">
      <c r="A975" s="491"/>
      <c r="B975" s="480"/>
      <c r="C975" s="480"/>
      <c r="D975" s="383"/>
      <c r="E975" s="377"/>
      <c r="F975" s="252"/>
      <c r="G975" s="344"/>
      <c r="H975" s="486"/>
      <c r="I975" s="237" t="s">
        <v>2330</v>
      </c>
      <c r="J975" s="238" t="s">
        <v>165</v>
      </c>
      <c r="K975" s="237" t="s">
        <v>200</v>
      </c>
      <c r="L975" s="251"/>
      <c r="M975" s="27"/>
      <c r="N975" s="380"/>
      <c r="O975" s="54"/>
      <c r="P975" s="54"/>
      <c r="Q975" s="45" t="s">
        <v>1001</v>
      </c>
    </row>
    <row r="976" spans="1:17" hidden="1" x14ac:dyDescent="0.25">
      <c r="A976" s="491"/>
      <c r="B976" s="480"/>
      <c r="C976" s="480"/>
      <c r="D976" s="383"/>
      <c r="E976" s="377"/>
      <c r="F976" s="252"/>
      <c r="G976" s="344"/>
      <c r="H976" s="486"/>
      <c r="I976" s="237" t="s">
        <v>2331</v>
      </c>
      <c r="J976" s="238" t="s">
        <v>165</v>
      </c>
      <c r="K976" s="237" t="s">
        <v>200</v>
      </c>
      <c r="L976" s="291">
        <v>1601142008</v>
      </c>
      <c r="M976" s="27"/>
      <c r="N976" s="380"/>
      <c r="O976" s="54"/>
      <c r="P976" s="54"/>
      <c r="Q976" s="45" t="s">
        <v>1001</v>
      </c>
    </row>
    <row r="977" spans="1:17" hidden="1" x14ac:dyDescent="0.25">
      <c r="A977" s="491"/>
      <c r="B977" s="480"/>
      <c r="C977" s="480"/>
      <c r="D977" s="383"/>
      <c r="E977" s="377"/>
      <c r="F977" s="252"/>
      <c r="G977" s="344"/>
      <c r="H977" s="486"/>
      <c r="I977" s="237" t="s">
        <v>2332</v>
      </c>
      <c r="J977" s="238" t="s">
        <v>165</v>
      </c>
      <c r="K977" s="237" t="s">
        <v>200</v>
      </c>
      <c r="L977" s="291">
        <v>1601140238</v>
      </c>
      <c r="M977" s="27"/>
      <c r="N977" s="380"/>
      <c r="O977" s="54"/>
      <c r="P977" s="54"/>
      <c r="Q977" s="45" t="s">
        <v>1001</v>
      </c>
    </row>
    <row r="978" spans="1:17" hidden="1" x14ac:dyDescent="0.25">
      <c r="A978" s="491"/>
      <c r="B978" s="480"/>
      <c r="C978" s="480"/>
      <c r="D978" s="384"/>
      <c r="E978" s="378"/>
      <c r="F978" s="252"/>
      <c r="G978" s="344"/>
      <c r="H978" s="487"/>
      <c r="I978" s="237" t="s">
        <v>2333</v>
      </c>
      <c r="J978" s="238" t="s">
        <v>165</v>
      </c>
      <c r="K978" s="237" t="s">
        <v>200</v>
      </c>
      <c r="L978" s="291">
        <v>1601140210</v>
      </c>
      <c r="M978" s="27"/>
      <c r="N978" s="381"/>
      <c r="O978" s="54"/>
      <c r="P978" s="54"/>
      <c r="Q978" s="45" t="s">
        <v>1001</v>
      </c>
    </row>
    <row r="979" spans="1:17" hidden="1" x14ac:dyDescent="0.25">
      <c r="A979" s="184" t="s">
        <v>2334</v>
      </c>
      <c r="B979" s="67" t="s">
        <v>2335</v>
      </c>
      <c r="C979" s="67" t="s">
        <v>2336</v>
      </c>
      <c r="D979" s="96" t="s">
        <v>23</v>
      </c>
      <c r="E979" s="51" t="s">
        <v>856</v>
      </c>
      <c r="F979" s="201"/>
      <c r="G979" s="62" t="s">
        <v>11</v>
      </c>
      <c r="H979" s="110" t="s">
        <v>61</v>
      </c>
      <c r="I979" s="231" t="s">
        <v>2337</v>
      </c>
      <c r="J979" s="238" t="s">
        <v>140</v>
      </c>
      <c r="K979" s="26" t="s">
        <v>142</v>
      </c>
      <c r="L979" s="251">
        <v>1301140130</v>
      </c>
      <c r="M979" s="27" t="s">
        <v>2338</v>
      </c>
      <c r="N979" s="321" t="s">
        <v>2339</v>
      </c>
      <c r="O979" s="54"/>
      <c r="P979" s="54"/>
      <c r="Q979" s="48" t="s">
        <v>1001</v>
      </c>
    </row>
    <row r="980" spans="1:17" hidden="1" x14ac:dyDescent="0.25">
      <c r="A980" s="184" t="s">
        <v>2334</v>
      </c>
      <c r="B980" s="67" t="s">
        <v>2335</v>
      </c>
      <c r="C980" s="67" t="s">
        <v>2336</v>
      </c>
      <c r="D980" s="96" t="s">
        <v>23</v>
      </c>
      <c r="E980" s="51" t="s">
        <v>856</v>
      </c>
      <c r="F980" s="201"/>
      <c r="G980" s="62" t="s">
        <v>11</v>
      </c>
      <c r="H980" s="110" t="s">
        <v>61</v>
      </c>
      <c r="I980" s="231" t="s">
        <v>2340</v>
      </c>
      <c r="J980" s="238" t="s">
        <v>140</v>
      </c>
      <c r="K980" s="26" t="s">
        <v>142</v>
      </c>
      <c r="L980" s="251" t="s">
        <v>2341</v>
      </c>
      <c r="M980" s="27" t="s">
        <v>2342</v>
      </c>
      <c r="N980" s="321" t="s">
        <v>2339</v>
      </c>
      <c r="O980" s="54"/>
      <c r="P980" s="54"/>
      <c r="Q980" s="48" t="s">
        <v>1001</v>
      </c>
    </row>
    <row r="981" spans="1:17" hidden="1" x14ac:dyDescent="0.25">
      <c r="A981" s="271" t="s">
        <v>2343</v>
      </c>
      <c r="B981" s="67" t="s">
        <v>2344</v>
      </c>
      <c r="C981" s="67" t="s">
        <v>577</v>
      </c>
      <c r="D981" s="96" t="s">
        <v>23</v>
      </c>
      <c r="E981" s="51" t="s">
        <v>859</v>
      </c>
      <c r="F981" s="201"/>
      <c r="G981" s="62" t="s">
        <v>11</v>
      </c>
      <c r="H981" s="110" t="s">
        <v>61</v>
      </c>
      <c r="I981" s="231" t="s">
        <v>2345</v>
      </c>
      <c r="J981" s="238" t="s">
        <v>140</v>
      </c>
      <c r="K981" s="26" t="s">
        <v>142</v>
      </c>
      <c r="L981" s="251">
        <v>1301150020</v>
      </c>
      <c r="M981" s="27" t="s">
        <v>2346</v>
      </c>
      <c r="N981" s="321" t="s">
        <v>2347</v>
      </c>
      <c r="O981" s="54" t="s">
        <v>2348</v>
      </c>
      <c r="P981" s="54"/>
      <c r="Q981" s="48" t="s">
        <v>1001</v>
      </c>
    </row>
    <row r="982" spans="1:17" hidden="1" x14ac:dyDescent="0.25">
      <c r="A982" s="271" t="s">
        <v>2343</v>
      </c>
      <c r="B982" s="67" t="s">
        <v>2344</v>
      </c>
      <c r="C982" s="67" t="s">
        <v>577</v>
      </c>
      <c r="D982" s="96" t="s">
        <v>23</v>
      </c>
      <c r="E982" s="51" t="s">
        <v>859</v>
      </c>
      <c r="F982" s="201"/>
      <c r="G982" s="62" t="s">
        <v>11</v>
      </c>
      <c r="H982" s="110" t="s">
        <v>61</v>
      </c>
      <c r="I982" s="231" t="s">
        <v>2225</v>
      </c>
      <c r="J982" s="238" t="s">
        <v>140</v>
      </c>
      <c r="K982" s="26" t="s">
        <v>142</v>
      </c>
      <c r="L982" s="251">
        <v>1301140306</v>
      </c>
      <c r="M982" s="27" t="s">
        <v>2349</v>
      </c>
      <c r="N982" s="321" t="s">
        <v>2347</v>
      </c>
      <c r="O982" s="54" t="s">
        <v>2348</v>
      </c>
      <c r="P982" s="54"/>
      <c r="Q982" s="48" t="s">
        <v>1001</v>
      </c>
    </row>
    <row r="983" spans="1:17" hidden="1" x14ac:dyDescent="0.25">
      <c r="A983" s="271" t="s">
        <v>2343</v>
      </c>
      <c r="B983" s="67" t="s">
        <v>2344</v>
      </c>
      <c r="C983" s="67" t="s">
        <v>577</v>
      </c>
      <c r="D983" s="96" t="s">
        <v>23</v>
      </c>
      <c r="E983" s="51" t="s">
        <v>859</v>
      </c>
      <c r="F983" s="201"/>
      <c r="G983" s="62" t="s">
        <v>11</v>
      </c>
      <c r="H983" s="110" t="s">
        <v>61</v>
      </c>
      <c r="I983" s="231" t="s">
        <v>2350</v>
      </c>
      <c r="J983" s="296" t="s">
        <v>140</v>
      </c>
      <c r="K983" s="26" t="s">
        <v>142</v>
      </c>
      <c r="L983" s="251">
        <v>1301144180</v>
      </c>
      <c r="M983" s="27" t="s">
        <v>2351</v>
      </c>
      <c r="N983" s="321" t="s">
        <v>2347</v>
      </c>
      <c r="O983" s="54" t="s">
        <v>2348</v>
      </c>
      <c r="P983" s="54"/>
      <c r="Q983" s="48" t="s">
        <v>1001</v>
      </c>
    </row>
    <row r="984" spans="1:17" hidden="1" x14ac:dyDescent="0.25">
      <c r="A984" s="271" t="s">
        <v>2343</v>
      </c>
      <c r="B984" s="67" t="s">
        <v>2344</v>
      </c>
      <c r="C984" s="67" t="s">
        <v>577</v>
      </c>
      <c r="D984" s="96" t="s">
        <v>23</v>
      </c>
      <c r="E984" s="51" t="s">
        <v>859</v>
      </c>
      <c r="F984" s="201"/>
      <c r="G984" s="62" t="s">
        <v>11</v>
      </c>
      <c r="H984" s="110" t="s">
        <v>61</v>
      </c>
      <c r="I984" s="231" t="s">
        <v>2352</v>
      </c>
      <c r="J984" s="296" t="s">
        <v>140</v>
      </c>
      <c r="K984" s="26" t="s">
        <v>142</v>
      </c>
      <c r="L984" s="251">
        <v>1301144097</v>
      </c>
      <c r="M984" s="27" t="s">
        <v>2353</v>
      </c>
      <c r="N984" s="321" t="s">
        <v>2347</v>
      </c>
      <c r="O984" s="54" t="s">
        <v>2348</v>
      </c>
      <c r="P984" s="54"/>
      <c r="Q984" s="48" t="s">
        <v>1001</v>
      </c>
    </row>
    <row r="985" spans="1:17" hidden="1" x14ac:dyDescent="0.25">
      <c r="A985" s="271" t="s">
        <v>2343</v>
      </c>
      <c r="B985" s="67" t="s">
        <v>2344</v>
      </c>
      <c r="C985" s="67" t="s">
        <v>577</v>
      </c>
      <c r="D985" s="96" t="s">
        <v>23</v>
      </c>
      <c r="E985" s="51" t="s">
        <v>859</v>
      </c>
      <c r="F985" s="201"/>
      <c r="G985" s="62" t="s">
        <v>11</v>
      </c>
      <c r="H985" s="110" t="s">
        <v>61</v>
      </c>
      <c r="I985" s="231" t="s">
        <v>2354</v>
      </c>
      <c r="J985" s="296" t="s">
        <v>140</v>
      </c>
      <c r="K985" s="26" t="s">
        <v>142</v>
      </c>
      <c r="L985" s="251">
        <v>1301168497</v>
      </c>
      <c r="M985" s="27" t="s">
        <v>2355</v>
      </c>
      <c r="N985" s="321" t="s">
        <v>2347</v>
      </c>
      <c r="O985" s="54" t="s">
        <v>2348</v>
      </c>
      <c r="P985" s="54"/>
      <c r="Q985" s="48" t="s">
        <v>1001</v>
      </c>
    </row>
    <row r="986" spans="1:17" hidden="1" x14ac:dyDescent="0.25">
      <c r="A986" s="271" t="s">
        <v>2343</v>
      </c>
      <c r="B986" s="67" t="s">
        <v>2344</v>
      </c>
      <c r="C986" s="67" t="s">
        <v>577</v>
      </c>
      <c r="D986" s="96" t="s">
        <v>23</v>
      </c>
      <c r="E986" s="51" t="s">
        <v>859</v>
      </c>
      <c r="F986" s="201"/>
      <c r="G986" s="62" t="s">
        <v>11</v>
      </c>
      <c r="H986" s="110" t="s">
        <v>61</v>
      </c>
      <c r="I986" s="231" t="s">
        <v>2356</v>
      </c>
      <c r="J986" s="296" t="s">
        <v>140</v>
      </c>
      <c r="K986" s="26" t="s">
        <v>142</v>
      </c>
      <c r="L986" s="251">
        <v>1301154501</v>
      </c>
      <c r="M986" s="27" t="s">
        <v>2357</v>
      </c>
      <c r="N986" s="321" t="s">
        <v>2347</v>
      </c>
      <c r="O986" s="54" t="s">
        <v>2348</v>
      </c>
      <c r="P986" s="54"/>
      <c r="Q986" s="48" t="s">
        <v>1001</v>
      </c>
    </row>
    <row r="987" spans="1:17" hidden="1" x14ac:dyDescent="0.25">
      <c r="A987" s="271" t="s">
        <v>2343</v>
      </c>
      <c r="B987" s="67" t="s">
        <v>2344</v>
      </c>
      <c r="C987" s="67" t="s">
        <v>577</v>
      </c>
      <c r="D987" s="96" t="s">
        <v>23</v>
      </c>
      <c r="E987" s="51" t="s">
        <v>859</v>
      </c>
      <c r="F987" s="201"/>
      <c r="G987" s="62" t="s">
        <v>11</v>
      </c>
      <c r="H987" s="110" t="s">
        <v>61</v>
      </c>
      <c r="I987" s="231" t="s">
        <v>2358</v>
      </c>
      <c r="J987" s="296" t="s">
        <v>140</v>
      </c>
      <c r="K987" s="26" t="s">
        <v>142</v>
      </c>
      <c r="L987" s="251">
        <v>1301154228</v>
      </c>
      <c r="M987" s="297" t="s">
        <v>2359</v>
      </c>
      <c r="N987" s="321" t="s">
        <v>2347</v>
      </c>
      <c r="O987" s="54" t="s">
        <v>2348</v>
      </c>
      <c r="P987" s="54"/>
      <c r="Q987" s="48" t="s">
        <v>1001</v>
      </c>
    </row>
    <row r="988" spans="1:17" hidden="1" x14ac:dyDescent="0.25">
      <c r="A988" s="271" t="s">
        <v>2343</v>
      </c>
      <c r="B988" s="67" t="s">
        <v>2344</v>
      </c>
      <c r="C988" s="67" t="s">
        <v>577</v>
      </c>
      <c r="D988" s="96" t="s">
        <v>23</v>
      </c>
      <c r="E988" s="51" t="s">
        <v>859</v>
      </c>
      <c r="F988" s="201"/>
      <c r="G988" s="62" t="s">
        <v>11</v>
      </c>
      <c r="H988" s="110" t="s">
        <v>61</v>
      </c>
      <c r="I988" s="231" t="s">
        <v>2360</v>
      </c>
      <c r="J988" s="296" t="s">
        <v>140</v>
      </c>
      <c r="K988" s="26" t="s">
        <v>142</v>
      </c>
      <c r="L988" s="251">
        <v>1301144116</v>
      </c>
      <c r="M988" s="27" t="s">
        <v>2361</v>
      </c>
      <c r="N988" s="321" t="s">
        <v>2347</v>
      </c>
      <c r="O988" s="54" t="s">
        <v>2348</v>
      </c>
      <c r="P988" s="54"/>
      <c r="Q988" s="48" t="s">
        <v>1001</v>
      </c>
    </row>
    <row r="989" spans="1:17" hidden="1" x14ac:dyDescent="0.25">
      <c r="A989" s="271" t="s">
        <v>2343</v>
      </c>
      <c r="B989" s="67" t="s">
        <v>2344</v>
      </c>
      <c r="C989" s="67" t="s">
        <v>577</v>
      </c>
      <c r="D989" s="96" t="s">
        <v>23</v>
      </c>
      <c r="E989" s="51" t="s">
        <v>859</v>
      </c>
      <c r="F989" s="201"/>
      <c r="G989" s="62" t="s">
        <v>11</v>
      </c>
      <c r="H989" s="110" t="s">
        <v>61</v>
      </c>
      <c r="I989" s="231" t="s">
        <v>2362</v>
      </c>
      <c r="J989" s="296" t="s">
        <v>140</v>
      </c>
      <c r="K989" s="26" t="s">
        <v>142</v>
      </c>
      <c r="L989" s="251">
        <v>1301154657</v>
      </c>
      <c r="M989" s="27" t="s">
        <v>2363</v>
      </c>
      <c r="N989" s="321" t="s">
        <v>2347</v>
      </c>
      <c r="O989" s="54" t="s">
        <v>2348</v>
      </c>
      <c r="P989" s="54"/>
      <c r="Q989" s="48" t="s">
        <v>1001</v>
      </c>
    </row>
    <row r="990" spans="1:17" hidden="1" x14ac:dyDescent="0.25">
      <c r="A990" s="271" t="s">
        <v>2343</v>
      </c>
      <c r="B990" s="67" t="s">
        <v>2344</v>
      </c>
      <c r="C990" s="67" t="s">
        <v>577</v>
      </c>
      <c r="D990" s="96" t="s">
        <v>23</v>
      </c>
      <c r="E990" s="51" t="s">
        <v>859</v>
      </c>
      <c r="F990" s="201"/>
      <c r="G990" s="62" t="s">
        <v>11</v>
      </c>
      <c r="H990" s="110" t="s">
        <v>61</v>
      </c>
      <c r="I990" s="231" t="s">
        <v>2364</v>
      </c>
      <c r="J990" s="296" t="s">
        <v>140</v>
      </c>
      <c r="K990" s="27" t="s">
        <v>294</v>
      </c>
      <c r="L990" s="251">
        <v>1302144085</v>
      </c>
      <c r="M990" s="27" t="s">
        <v>2365</v>
      </c>
      <c r="N990" s="321" t="s">
        <v>2347</v>
      </c>
      <c r="O990" s="54" t="s">
        <v>2348</v>
      </c>
      <c r="P990" s="54"/>
      <c r="Q990" s="48" t="s">
        <v>1001</v>
      </c>
    </row>
    <row r="991" spans="1:17" hidden="1" x14ac:dyDescent="0.25">
      <c r="A991" s="271" t="s">
        <v>2343</v>
      </c>
      <c r="B991" s="67" t="s">
        <v>2344</v>
      </c>
      <c r="C991" s="67" t="s">
        <v>577</v>
      </c>
      <c r="D991" s="96" t="s">
        <v>23</v>
      </c>
      <c r="E991" s="51" t="s">
        <v>859</v>
      </c>
      <c r="F991" s="201"/>
      <c r="G991" s="62" t="s">
        <v>11</v>
      </c>
      <c r="H991" s="110" t="s">
        <v>61</v>
      </c>
      <c r="I991" s="231" t="s">
        <v>2366</v>
      </c>
      <c r="J991" s="296" t="s">
        <v>140</v>
      </c>
      <c r="K991" s="26" t="s">
        <v>142</v>
      </c>
      <c r="L991" s="251">
        <v>1301140135</v>
      </c>
      <c r="M991" s="27" t="s">
        <v>2367</v>
      </c>
      <c r="N991" s="321" t="s">
        <v>2347</v>
      </c>
      <c r="O991" s="54" t="s">
        <v>2348</v>
      </c>
      <c r="P991" s="54"/>
      <c r="Q991" s="48" t="s">
        <v>1001</v>
      </c>
    </row>
    <row r="992" spans="1:17" hidden="1" x14ac:dyDescent="0.25">
      <c r="A992" s="271" t="s">
        <v>2343</v>
      </c>
      <c r="B992" s="67" t="s">
        <v>2344</v>
      </c>
      <c r="C992" s="67" t="s">
        <v>577</v>
      </c>
      <c r="D992" s="96" t="s">
        <v>23</v>
      </c>
      <c r="E992" s="51" t="s">
        <v>859</v>
      </c>
      <c r="F992" s="201"/>
      <c r="G992" s="62" t="s">
        <v>11</v>
      </c>
      <c r="H992" s="110" t="s">
        <v>61</v>
      </c>
      <c r="I992" s="231" t="s">
        <v>2368</v>
      </c>
      <c r="J992" s="296" t="s">
        <v>140</v>
      </c>
      <c r="K992" s="26" t="s">
        <v>142</v>
      </c>
      <c r="L992" s="251">
        <v>1301154179</v>
      </c>
      <c r="M992" s="27" t="s">
        <v>2369</v>
      </c>
      <c r="N992" s="321" t="s">
        <v>2347</v>
      </c>
      <c r="O992" s="54" t="s">
        <v>2348</v>
      </c>
      <c r="P992" s="54"/>
      <c r="Q992" s="48" t="s">
        <v>1001</v>
      </c>
    </row>
    <row r="993" spans="1:17" hidden="1" x14ac:dyDescent="0.25">
      <c r="A993" s="271" t="s">
        <v>2343</v>
      </c>
      <c r="B993" s="67" t="s">
        <v>2344</v>
      </c>
      <c r="C993" s="67" t="s">
        <v>577</v>
      </c>
      <c r="D993" s="96" t="s">
        <v>23</v>
      </c>
      <c r="E993" s="51" t="s">
        <v>859</v>
      </c>
      <c r="F993" s="201"/>
      <c r="G993" s="62" t="s">
        <v>11</v>
      </c>
      <c r="H993" s="110" t="s">
        <v>61</v>
      </c>
      <c r="I993" s="231" t="s">
        <v>2370</v>
      </c>
      <c r="J993" s="296" t="s">
        <v>140</v>
      </c>
      <c r="K993" s="26" t="s">
        <v>142</v>
      </c>
      <c r="L993" s="251">
        <v>1301140155</v>
      </c>
      <c r="M993" s="27" t="s">
        <v>2371</v>
      </c>
      <c r="N993" s="321" t="s">
        <v>2347</v>
      </c>
      <c r="O993" s="54" t="s">
        <v>2348</v>
      </c>
      <c r="P993" s="54"/>
      <c r="Q993" s="48" t="s">
        <v>1001</v>
      </c>
    </row>
    <row r="994" spans="1:17" hidden="1" x14ac:dyDescent="0.25">
      <c r="A994" s="271" t="s">
        <v>2343</v>
      </c>
      <c r="B994" s="67" t="s">
        <v>2344</v>
      </c>
      <c r="C994" s="67" t="s">
        <v>577</v>
      </c>
      <c r="D994" s="96" t="s">
        <v>23</v>
      </c>
      <c r="E994" s="51" t="s">
        <v>859</v>
      </c>
      <c r="F994" s="201"/>
      <c r="G994" s="62" t="s">
        <v>11</v>
      </c>
      <c r="H994" s="110" t="s">
        <v>61</v>
      </c>
      <c r="I994" s="231" t="s">
        <v>2372</v>
      </c>
      <c r="J994" s="296" t="s">
        <v>140</v>
      </c>
      <c r="K994" s="26" t="s">
        <v>142</v>
      </c>
      <c r="L994" s="251">
        <v>1301154558</v>
      </c>
      <c r="M994" s="27" t="s">
        <v>2373</v>
      </c>
      <c r="N994" s="321" t="s">
        <v>2347</v>
      </c>
      <c r="O994" s="54" t="s">
        <v>2348</v>
      </c>
      <c r="P994" s="54"/>
      <c r="Q994" s="48" t="s">
        <v>1001</v>
      </c>
    </row>
    <row r="995" spans="1:17" hidden="1" x14ac:dyDescent="0.25">
      <c r="A995" s="271" t="s">
        <v>2343</v>
      </c>
      <c r="B995" s="67" t="s">
        <v>2344</v>
      </c>
      <c r="C995" s="67" t="s">
        <v>577</v>
      </c>
      <c r="D995" s="96" t="s">
        <v>23</v>
      </c>
      <c r="E995" s="51" t="s">
        <v>859</v>
      </c>
      <c r="F995" s="201"/>
      <c r="G995" s="62" t="s">
        <v>11</v>
      </c>
      <c r="H995" s="110" t="s">
        <v>61</v>
      </c>
      <c r="I995" s="231" t="s">
        <v>2374</v>
      </c>
      <c r="J995" s="296" t="s">
        <v>140</v>
      </c>
      <c r="K995" s="26" t="s">
        <v>142</v>
      </c>
      <c r="L995" s="251">
        <v>1301140055</v>
      </c>
      <c r="M995" s="27" t="s">
        <v>2375</v>
      </c>
      <c r="N995" s="321" t="s">
        <v>2347</v>
      </c>
      <c r="O995" s="54" t="s">
        <v>2348</v>
      </c>
      <c r="P995" s="54"/>
      <c r="Q995" s="48" t="s">
        <v>1001</v>
      </c>
    </row>
    <row r="996" spans="1:17" hidden="1" x14ac:dyDescent="0.25">
      <c r="A996" s="271" t="s">
        <v>2343</v>
      </c>
      <c r="B996" s="67" t="s">
        <v>2344</v>
      </c>
      <c r="C996" s="67" t="s">
        <v>577</v>
      </c>
      <c r="D996" s="96" t="s">
        <v>23</v>
      </c>
      <c r="E996" s="51" t="s">
        <v>859</v>
      </c>
      <c r="F996" s="201"/>
      <c r="G996" s="62" t="s">
        <v>11</v>
      </c>
      <c r="H996" s="110" t="s">
        <v>61</v>
      </c>
      <c r="I996" s="231" t="s">
        <v>2376</v>
      </c>
      <c r="J996" s="296" t="s">
        <v>140</v>
      </c>
      <c r="K996" s="26" t="s">
        <v>142</v>
      </c>
      <c r="L996" s="251">
        <v>1301140389</v>
      </c>
      <c r="M996" s="27" t="s">
        <v>2377</v>
      </c>
      <c r="N996" s="321" t="s">
        <v>2347</v>
      </c>
      <c r="O996" s="54" t="s">
        <v>2348</v>
      </c>
      <c r="P996" s="54"/>
      <c r="Q996" s="48" t="s">
        <v>1001</v>
      </c>
    </row>
    <row r="997" spans="1:17" hidden="1" x14ac:dyDescent="0.25">
      <c r="A997" s="271" t="s">
        <v>2343</v>
      </c>
      <c r="B997" s="67" t="s">
        <v>2344</v>
      </c>
      <c r="C997" s="67" t="s">
        <v>577</v>
      </c>
      <c r="D997" s="96" t="s">
        <v>23</v>
      </c>
      <c r="E997" s="51" t="s">
        <v>859</v>
      </c>
      <c r="F997" s="201"/>
      <c r="G997" s="62" t="s">
        <v>11</v>
      </c>
      <c r="H997" s="110" t="s">
        <v>61</v>
      </c>
      <c r="I997" s="231" t="s">
        <v>2378</v>
      </c>
      <c r="J997" s="296" t="s">
        <v>140</v>
      </c>
      <c r="K997" s="26" t="s">
        <v>142</v>
      </c>
      <c r="L997" s="251"/>
      <c r="M997" s="27" t="s">
        <v>2379</v>
      </c>
      <c r="N997" s="321" t="s">
        <v>2347</v>
      </c>
      <c r="O997" s="54" t="s">
        <v>2348</v>
      </c>
      <c r="P997" s="54"/>
      <c r="Q997" s="48" t="s">
        <v>1001</v>
      </c>
    </row>
    <row r="998" spans="1:17" hidden="1" x14ac:dyDescent="0.25">
      <c r="A998" s="271" t="s">
        <v>2343</v>
      </c>
      <c r="B998" s="67" t="s">
        <v>2344</v>
      </c>
      <c r="C998" s="67" t="s">
        <v>577</v>
      </c>
      <c r="D998" s="96" t="s">
        <v>23</v>
      </c>
      <c r="E998" s="51" t="s">
        <v>859</v>
      </c>
      <c r="F998" s="201"/>
      <c r="G998" s="62" t="s">
        <v>11</v>
      </c>
      <c r="H998" s="110" t="s">
        <v>61</v>
      </c>
      <c r="I998" s="231" t="s">
        <v>2380</v>
      </c>
      <c r="J998" s="296" t="s">
        <v>140</v>
      </c>
      <c r="K998" s="26" t="s">
        <v>142</v>
      </c>
      <c r="L998" s="251">
        <v>1301140134</v>
      </c>
      <c r="M998" s="27" t="s">
        <v>2381</v>
      </c>
      <c r="N998" s="321" t="s">
        <v>2347</v>
      </c>
      <c r="O998" s="54" t="s">
        <v>2348</v>
      </c>
      <c r="P998" s="54"/>
      <c r="Q998" s="48" t="s">
        <v>1001</v>
      </c>
    </row>
    <row r="999" spans="1:17" hidden="1" x14ac:dyDescent="0.25">
      <c r="A999" s="271" t="s">
        <v>2343</v>
      </c>
      <c r="B999" s="67" t="s">
        <v>2344</v>
      </c>
      <c r="C999" s="67" t="s">
        <v>577</v>
      </c>
      <c r="D999" s="96" t="s">
        <v>23</v>
      </c>
      <c r="E999" s="51" t="s">
        <v>859</v>
      </c>
      <c r="F999" s="201"/>
      <c r="G999" s="62" t="s">
        <v>11</v>
      </c>
      <c r="H999" s="110" t="s">
        <v>61</v>
      </c>
      <c r="I999" s="231" t="s">
        <v>2382</v>
      </c>
      <c r="J999" s="296" t="s">
        <v>140</v>
      </c>
      <c r="K999" s="26" t="s">
        <v>142</v>
      </c>
      <c r="L999" s="251">
        <v>1301144052</v>
      </c>
      <c r="M999" s="27" t="s">
        <v>2383</v>
      </c>
      <c r="N999" s="321" t="s">
        <v>2347</v>
      </c>
      <c r="O999" s="54" t="s">
        <v>2348</v>
      </c>
      <c r="P999" s="54"/>
      <c r="Q999" s="48" t="s">
        <v>1001</v>
      </c>
    </row>
    <row r="1000" spans="1:17" hidden="1" x14ac:dyDescent="0.25">
      <c r="A1000" s="271" t="s">
        <v>2343</v>
      </c>
      <c r="B1000" s="67" t="s">
        <v>2344</v>
      </c>
      <c r="C1000" s="67" t="s">
        <v>577</v>
      </c>
      <c r="D1000" s="96" t="s">
        <v>23</v>
      </c>
      <c r="E1000" s="51" t="s">
        <v>859</v>
      </c>
      <c r="F1000" s="201"/>
      <c r="G1000" s="62" t="s">
        <v>11</v>
      </c>
      <c r="H1000" s="110" t="s">
        <v>61</v>
      </c>
      <c r="I1000" s="231" t="s">
        <v>2384</v>
      </c>
      <c r="J1000" s="296" t="s">
        <v>140</v>
      </c>
      <c r="K1000" s="26" t="s">
        <v>294</v>
      </c>
      <c r="L1000" s="251">
        <v>1302150036</v>
      </c>
      <c r="M1000" s="27" t="s">
        <v>2385</v>
      </c>
      <c r="N1000" s="321" t="s">
        <v>2347</v>
      </c>
      <c r="O1000" s="54" t="s">
        <v>2348</v>
      </c>
      <c r="P1000" s="54"/>
      <c r="Q1000" s="48" t="s">
        <v>1001</v>
      </c>
    </row>
    <row r="1001" spans="1:17" hidden="1" x14ac:dyDescent="0.25">
      <c r="A1001" s="271" t="s">
        <v>2343</v>
      </c>
      <c r="B1001" s="67" t="s">
        <v>2344</v>
      </c>
      <c r="C1001" s="67" t="s">
        <v>577</v>
      </c>
      <c r="D1001" s="96" t="s">
        <v>23</v>
      </c>
      <c r="E1001" s="51" t="s">
        <v>859</v>
      </c>
      <c r="F1001" s="201"/>
      <c r="G1001" s="62" t="s">
        <v>11</v>
      </c>
      <c r="H1001" s="110" t="s">
        <v>61</v>
      </c>
      <c r="I1001" s="231" t="s">
        <v>2386</v>
      </c>
      <c r="J1001" s="296" t="s">
        <v>140</v>
      </c>
      <c r="K1001" s="26" t="s">
        <v>142</v>
      </c>
      <c r="L1001" s="251">
        <v>1301140343</v>
      </c>
      <c r="M1001" s="27" t="s">
        <v>2387</v>
      </c>
      <c r="N1001" s="321" t="s">
        <v>2347</v>
      </c>
      <c r="O1001" s="54" t="s">
        <v>2348</v>
      </c>
      <c r="P1001" s="54"/>
      <c r="Q1001" s="48" t="s">
        <v>1001</v>
      </c>
    </row>
    <row r="1002" spans="1:17" hidden="1" x14ac:dyDescent="0.25">
      <c r="A1002" s="271" t="s">
        <v>2343</v>
      </c>
      <c r="B1002" s="67" t="s">
        <v>2344</v>
      </c>
      <c r="C1002" s="67" t="s">
        <v>577</v>
      </c>
      <c r="D1002" s="96" t="s">
        <v>23</v>
      </c>
      <c r="E1002" s="51" t="s">
        <v>859</v>
      </c>
      <c r="F1002" s="201"/>
      <c r="G1002" s="62" t="s">
        <v>11</v>
      </c>
      <c r="H1002" s="110" t="s">
        <v>61</v>
      </c>
      <c r="I1002" s="231" t="s">
        <v>2388</v>
      </c>
      <c r="J1002" s="296" t="s">
        <v>140</v>
      </c>
      <c r="K1002" s="26" t="s">
        <v>142</v>
      </c>
      <c r="L1002" s="251">
        <v>1301154529</v>
      </c>
      <c r="M1002" s="27" t="s">
        <v>2389</v>
      </c>
      <c r="N1002" s="321" t="s">
        <v>2347</v>
      </c>
      <c r="O1002" s="54" t="s">
        <v>2348</v>
      </c>
      <c r="P1002" s="54"/>
      <c r="Q1002" s="48" t="s">
        <v>1001</v>
      </c>
    </row>
    <row r="1003" spans="1:17" hidden="1" x14ac:dyDescent="0.25">
      <c r="A1003" s="271" t="s">
        <v>2343</v>
      </c>
      <c r="B1003" s="67" t="s">
        <v>2344</v>
      </c>
      <c r="C1003" s="67" t="s">
        <v>577</v>
      </c>
      <c r="D1003" s="96" t="s">
        <v>23</v>
      </c>
      <c r="E1003" s="51" t="s">
        <v>859</v>
      </c>
      <c r="F1003" s="201"/>
      <c r="G1003" s="62" t="s">
        <v>11</v>
      </c>
      <c r="H1003" s="110" t="s">
        <v>61</v>
      </c>
      <c r="I1003" s="231" t="s">
        <v>2390</v>
      </c>
      <c r="J1003" s="296" t="s">
        <v>140</v>
      </c>
      <c r="K1003" s="26" t="s">
        <v>142</v>
      </c>
      <c r="L1003" s="251">
        <v>1301164337</v>
      </c>
      <c r="M1003" s="27" t="s">
        <v>2391</v>
      </c>
      <c r="N1003" s="321" t="s">
        <v>2347</v>
      </c>
      <c r="O1003" s="54" t="s">
        <v>2348</v>
      </c>
      <c r="P1003" s="54"/>
      <c r="Q1003" s="48" t="s">
        <v>1001</v>
      </c>
    </row>
    <row r="1004" spans="1:17" hidden="1" x14ac:dyDescent="0.25">
      <c r="A1004" s="271" t="s">
        <v>2343</v>
      </c>
      <c r="B1004" s="67" t="s">
        <v>2344</v>
      </c>
      <c r="C1004" s="67" t="s">
        <v>577</v>
      </c>
      <c r="D1004" s="96" t="s">
        <v>23</v>
      </c>
      <c r="E1004" s="51" t="s">
        <v>859</v>
      </c>
      <c r="F1004" s="201"/>
      <c r="G1004" s="62" t="s">
        <v>11</v>
      </c>
      <c r="H1004" s="110" t="s">
        <v>61</v>
      </c>
      <c r="I1004" s="231" t="s">
        <v>2392</v>
      </c>
      <c r="J1004" s="296" t="s">
        <v>140</v>
      </c>
      <c r="K1004" s="26" t="s">
        <v>142</v>
      </c>
      <c r="L1004" s="251">
        <v>1301144084</v>
      </c>
      <c r="M1004" s="27" t="s">
        <v>2393</v>
      </c>
      <c r="N1004" s="321" t="s">
        <v>2347</v>
      </c>
      <c r="O1004" s="54" t="s">
        <v>2348</v>
      </c>
      <c r="P1004" s="54"/>
      <c r="Q1004" s="48" t="s">
        <v>1001</v>
      </c>
    </row>
    <row r="1005" spans="1:17" hidden="1" x14ac:dyDescent="0.25">
      <c r="A1005" s="271" t="s">
        <v>2343</v>
      </c>
      <c r="B1005" s="67" t="s">
        <v>2344</v>
      </c>
      <c r="C1005" s="67" t="s">
        <v>577</v>
      </c>
      <c r="D1005" s="96" t="s">
        <v>23</v>
      </c>
      <c r="E1005" s="51" t="s">
        <v>859</v>
      </c>
      <c r="F1005" s="201"/>
      <c r="G1005" s="62" t="s">
        <v>11</v>
      </c>
      <c r="H1005" s="110" t="s">
        <v>61</v>
      </c>
      <c r="I1005" s="231" t="s">
        <v>2394</v>
      </c>
      <c r="J1005" s="296" t="s">
        <v>140</v>
      </c>
      <c r="K1005" s="26" t="s">
        <v>142</v>
      </c>
      <c r="L1005" s="251">
        <v>1301140065</v>
      </c>
      <c r="M1005" s="27" t="s">
        <v>2395</v>
      </c>
      <c r="N1005" s="321" t="s">
        <v>2347</v>
      </c>
      <c r="O1005" s="54" t="s">
        <v>2348</v>
      </c>
      <c r="P1005" s="54"/>
      <c r="Q1005" s="48" t="s">
        <v>1001</v>
      </c>
    </row>
    <row r="1006" spans="1:17" hidden="1" x14ac:dyDescent="0.25">
      <c r="A1006" s="271" t="s">
        <v>2343</v>
      </c>
      <c r="B1006" s="67" t="s">
        <v>2344</v>
      </c>
      <c r="C1006" s="67" t="s">
        <v>577</v>
      </c>
      <c r="D1006" s="96" t="s">
        <v>23</v>
      </c>
      <c r="E1006" s="51" t="s">
        <v>859</v>
      </c>
      <c r="F1006" s="201"/>
      <c r="G1006" s="62" t="s">
        <v>11</v>
      </c>
      <c r="H1006" s="110" t="s">
        <v>61</v>
      </c>
      <c r="I1006" s="231" t="s">
        <v>2396</v>
      </c>
      <c r="J1006" s="296" t="s">
        <v>140</v>
      </c>
      <c r="K1006" s="26" t="s">
        <v>142</v>
      </c>
      <c r="L1006" s="298" t="s">
        <v>2397</v>
      </c>
      <c r="M1006" s="85" t="s">
        <v>2398</v>
      </c>
      <c r="N1006" s="321" t="s">
        <v>2347</v>
      </c>
      <c r="O1006" s="54" t="s">
        <v>2348</v>
      </c>
      <c r="P1006" s="54"/>
      <c r="Q1006" s="48" t="s">
        <v>1001</v>
      </c>
    </row>
    <row r="1007" spans="1:17" hidden="1" x14ac:dyDescent="0.25">
      <c r="A1007" s="271" t="s">
        <v>2343</v>
      </c>
      <c r="B1007" s="67" t="s">
        <v>2344</v>
      </c>
      <c r="C1007" s="67" t="s">
        <v>577</v>
      </c>
      <c r="D1007" s="96" t="s">
        <v>23</v>
      </c>
      <c r="E1007" s="51" t="s">
        <v>859</v>
      </c>
      <c r="F1007" s="201"/>
      <c r="G1007" s="62" t="s">
        <v>11</v>
      </c>
      <c r="H1007" s="110" t="s">
        <v>61</v>
      </c>
      <c r="I1007" s="231" t="s">
        <v>2399</v>
      </c>
      <c r="J1007" s="296" t="s">
        <v>140</v>
      </c>
      <c r="K1007" s="26"/>
      <c r="L1007" s="251"/>
      <c r="M1007" s="27"/>
      <c r="N1007" s="321" t="s">
        <v>2347</v>
      </c>
      <c r="O1007" s="54" t="s">
        <v>2348</v>
      </c>
      <c r="P1007" s="54"/>
      <c r="Q1007" s="48" t="s">
        <v>1001</v>
      </c>
    </row>
    <row r="1008" spans="1:17" hidden="1" x14ac:dyDescent="0.25">
      <c r="A1008" s="271" t="s">
        <v>2343</v>
      </c>
      <c r="B1008" s="67" t="s">
        <v>2344</v>
      </c>
      <c r="C1008" s="67" t="s">
        <v>577</v>
      </c>
      <c r="D1008" s="96" t="s">
        <v>23</v>
      </c>
      <c r="E1008" s="51" t="s">
        <v>859</v>
      </c>
      <c r="F1008" s="201"/>
      <c r="G1008" s="62" t="s">
        <v>11</v>
      </c>
      <c r="H1008" s="110" t="s">
        <v>61</v>
      </c>
      <c r="I1008" s="231" t="s">
        <v>2400</v>
      </c>
      <c r="J1008" s="296" t="s">
        <v>140</v>
      </c>
      <c r="K1008" s="26"/>
      <c r="L1008" s="251"/>
      <c r="M1008" s="27"/>
      <c r="N1008" s="321" t="s">
        <v>2347</v>
      </c>
      <c r="O1008" s="54" t="s">
        <v>2348</v>
      </c>
      <c r="P1008" s="54"/>
      <c r="Q1008" s="48" t="s">
        <v>1001</v>
      </c>
    </row>
    <row r="1009" spans="1:17" hidden="1" x14ac:dyDescent="0.25">
      <c r="A1009" s="271" t="s">
        <v>2343</v>
      </c>
      <c r="B1009" s="67" t="s">
        <v>2344</v>
      </c>
      <c r="C1009" s="67" t="s">
        <v>577</v>
      </c>
      <c r="D1009" s="96" t="s">
        <v>23</v>
      </c>
      <c r="E1009" s="51" t="s">
        <v>859</v>
      </c>
      <c r="F1009" s="201"/>
      <c r="G1009" s="62" t="s">
        <v>11</v>
      </c>
      <c r="H1009" s="110" t="s">
        <v>61</v>
      </c>
      <c r="I1009" s="231" t="s">
        <v>2401</v>
      </c>
      <c r="J1009" s="296" t="s">
        <v>140</v>
      </c>
      <c r="K1009" s="26"/>
      <c r="L1009" s="251"/>
      <c r="M1009" s="27"/>
      <c r="N1009" s="321" t="s">
        <v>2347</v>
      </c>
      <c r="O1009" s="54" t="s">
        <v>2348</v>
      </c>
      <c r="P1009" s="54"/>
      <c r="Q1009" s="48" t="s">
        <v>1001</v>
      </c>
    </row>
    <row r="1010" spans="1:17" hidden="1" x14ac:dyDescent="0.25">
      <c r="A1010" s="271" t="s">
        <v>2343</v>
      </c>
      <c r="B1010" s="67" t="s">
        <v>2344</v>
      </c>
      <c r="C1010" s="67" t="s">
        <v>577</v>
      </c>
      <c r="D1010" s="96" t="s">
        <v>23</v>
      </c>
      <c r="E1010" s="51" t="s">
        <v>859</v>
      </c>
      <c r="F1010" s="201"/>
      <c r="G1010" s="62" t="s">
        <v>11</v>
      </c>
      <c r="H1010" s="110" t="s">
        <v>61</v>
      </c>
      <c r="I1010" s="231" t="s">
        <v>2402</v>
      </c>
      <c r="J1010" s="296" t="s">
        <v>140</v>
      </c>
      <c r="K1010" s="26"/>
      <c r="L1010" s="251"/>
      <c r="M1010" s="27"/>
      <c r="N1010" s="321" t="s">
        <v>2347</v>
      </c>
      <c r="O1010" s="54" t="s">
        <v>2348</v>
      </c>
      <c r="P1010" s="54"/>
      <c r="Q1010" s="48" t="s">
        <v>1001</v>
      </c>
    </row>
    <row r="1011" spans="1:17" hidden="1" x14ac:dyDescent="0.25">
      <c r="A1011" s="271" t="s">
        <v>2343</v>
      </c>
      <c r="B1011" s="67" t="s">
        <v>2344</v>
      </c>
      <c r="C1011" s="67" t="s">
        <v>577</v>
      </c>
      <c r="D1011" s="96" t="s">
        <v>23</v>
      </c>
      <c r="E1011" s="51" t="s">
        <v>859</v>
      </c>
      <c r="F1011" s="201"/>
      <c r="G1011" s="62" t="s">
        <v>11</v>
      </c>
      <c r="H1011" s="110" t="s">
        <v>61</v>
      </c>
      <c r="I1011" s="231" t="s">
        <v>2403</v>
      </c>
      <c r="J1011" s="296" t="s">
        <v>140</v>
      </c>
      <c r="K1011" s="26"/>
      <c r="L1011" s="251"/>
      <c r="M1011" s="27"/>
      <c r="N1011" s="321" t="s">
        <v>2347</v>
      </c>
      <c r="O1011" s="54" t="s">
        <v>2348</v>
      </c>
      <c r="P1011" s="54"/>
      <c r="Q1011" s="48" t="s">
        <v>1001</v>
      </c>
    </row>
    <row r="1012" spans="1:17" hidden="1" x14ac:dyDescent="0.25">
      <c r="A1012" s="271" t="s">
        <v>2343</v>
      </c>
      <c r="B1012" s="67" t="s">
        <v>2344</v>
      </c>
      <c r="C1012" s="67" t="s">
        <v>577</v>
      </c>
      <c r="D1012" s="96" t="s">
        <v>23</v>
      </c>
      <c r="E1012" s="51" t="s">
        <v>859</v>
      </c>
      <c r="F1012" s="201"/>
      <c r="G1012" s="62" t="s">
        <v>11</v>
      </c>
      <c r="H1012" s="110" t="s">
        <v>61</v>
      </c>
      <c r="I1012" s="231" t="s">
        <v>676</v>
      </c>
      <c r="J1012" s="296" t="s">
        <v>140</v>
      </c>
      <c r="K1012" s="26"/>
      <c r="L1012" s="251"/>
      <c r="M1012" s="27"/>
      <c r="N1012" s="321" t="s">
        <v>2347</v>
      </c>
      <c r="O1012" s="54" t="s">
        <v>2348</v>
      </c>
      <c r="P1012" s="54"/>
      <c r="Q1012" s="48" t="s">
        <v>1001</v>
      </c>
    </row>
    <row r="1013" spans="1:17" hidden="1" x14ac:dyDescent="0.25">
      <c r="A1013" s="271" t="s">
        <v>2343</v>
      </c>
      <c r="B1013" s="67" t="s">
        <v>2344</v>
      </c>
      <c r="C1013" s="67" t="s">
        <v>577</v>
      </c>
      <c r="D1013" s="96" t="s">
        <v>23</v>
      </c>
      <c r="E1013" s="51" t="s">
        <v>859</v>
      </c>
      <c r="F1013" s="201"/>
      <c r="G1013" s="62" t="s">
        <v>11</v>
      </c>
      <c r="H1013" s="110" t="s">
        <v>61</v>
      </c>
      <c r="I1013" s="231" t="s">
        <v>2404</v>
      </c>
      <c r="J1013" s="296" t="s">
        <v>140</v>
      </c>
      <c r="K1013" s="26"/>
      <c r="L1013" s="251"/>
      <c r="M1013" s="27"/>
      <c r="N1013" s="321" t="s">
        <v>2347</v>
      </c>
      <c r="O1013" s="54" t="s">
        <v>2348</v>
      </c>
      <c r="P1013" s="54"/>
      <c r="Q1013" s="48" t="s">
        <v>1001</v>
      </c>
    </row>
    <row r="1014" spans="1:17" hidden="1" x14ac:dyDescent="0.25">
      <c r="A1014" s="271" t="s">
        <v>2343</v>
      </c>
      <c r="B1014" s="67" t="s">
        <v>2344</v>
      </c>
      <c r="C1014" s="67" t="s">
        <v>577</v>
      </c>
      <c r="D1014" s="96" t="s">
        <v>23</v>
      </c>
      <c r="E1014" s="51" t="s">
        <v>859</v>
      </c>
      <c r="F1014" s="201"/>
      <c r="G1014" s="62" t="s">
        <v>11</v>
      </c>
      <c r="H1014" s="110" t="s">
        <v>61</v>
      </c>
      <c r="I1014" s="231" t="s">
        <v>2405</v>
      </c>
      <c r="J1014" s="296" t="s">
        <v>140</v>
      </c>
      <c r="K1014" s="26"/>
      <c r="L1014" s="251"/>
      <c r="M1014" s="27"/>
      <c r="N1014" s="321" t="s">
        <v>2347</v>
      </c>
      <c r="O1014" s="54" t="s">
        <v>2348</v>
      </c>
      <c r="P1014" s="54"/>
      <c r="Q1014" s="48" t="s">
        <v>1001</v>
      </c>
    </row>
    <row r="1015" spans="1:17" hidden="1" x14ac:dyDescent="0.25">
      <c r="A1015" s="271" t="s">
        <v>2343</v>
      </c>
      <c r="B1015" s="67" t="s">
        <v>2344</v>
      </c>
      <c r="C1015" s="67" t="s">
        <v>577</v>
      </c>
      <c r="D1015" s="96" t="s">
        <v>23</v>
      </c>
      <c r="E1015" s="51" t="s">
        <v>859</v>
      </c>
      <c r="F1015" s="201"/>
      <c r="G1015" s="62" t="s">
        <v>11</v>
      </c>
      <c r="H1015" s="110" t="s">
        <v>61</v>
      </c>
      <c r="I1015" s="231" t="s">
        <v>731</v>
      </c>
      <c r="J1015" s="296" t="s">
        <v>140</v>
      </c>
      <c r="K1015" s="26"/>
      <c r="L1015" s="251"/>
      <c r="M1015" s="27"/>
      <c r="N1015" s="321" t="s">
        <v>2347</v>
      </c>
      <c r="O1015" s="54" t="s">
        <v>2348</v>
      </c>
      <c r="P1015" s="54"/>
      <c r="Q1015" s="48" t="s">
        <v>1001</v>
      </c>
    </row>
    <row r="1016" spans="1:17" hidden="1" x14ac:dyDescent="0.25">
      <c r="A1016" s="271" t="s">
        <v>2343</v>
      </c>
      <c r="B1016" s="67" t="s">
        <v>2344</v>
      </c>
      <c r="C1016" s="67" t="s">
        <v>577</v>
      </c>
      <c r="D1016" s="96" t="s">
        <v>23</v>
      </c>
      <c r="E1016" s="51" t="s">
        <v>859</v>
      </c>
      <c r="F1016" s="201"/>
      <c r="G1016" s="62" t="s">
        <v>11</v>
      </c>
      <c r="H1016" s="110" t="s">
        <v>61</v>
      </c>
      <c r="I1016" s="231" t="s">
        <v>2406</v>
      </c>
      <c r="J1016" s="296" t="s">
        <v>140</v>
      </c>
      <c r="K1016" s="26"/>
      <c r="L1016" s="251"/>
      <c r="M1016" s="27"/>
      <c r="N1016" s="321" t="s">
        <v>2347</v>
      </c>
      <c r="O1016" s="54" t="s">
        <v>2348</v>
      </c>
      <c r="P1016" s="54"/>
      <c r="Q1016" s="48" t="s">
        <v>1001</v>
      </c>
    </row>
    <row r="1017" spans="1:17" hidden="1" x14ac:dyDescent="0.25">
      <c r="A1017" s="271" t="s">
        <v>2343</v>
      </c>
      <c r="B1017" s="67" t="s">
        <v>2344</v>
      </c>
      <c r="C1017" s="67" t="s">
        <v>577</v>
      </c>
      <c r="D1017" s="96" t="s">
        <v>23</v>
      </c>
      <c r="E1017" s="51" t="s">
        <v>859</v>
      </c>
      <c r="F1017" s="201"/>
      <c r="G1017" s="62" t="s">
        <v>11</v>
      </c>
      <c r="H1017" s="110" t="s">
        <v>61</v>
      </c>
      <c r="I1017" s="231" t="s">
        <v>2407</v>
      </c>
      <c r="J1017" s="296" t="s">
        <v>140</v>
      </c>
      <c r="K1017" s="26"/>
      <c r="L1017" s="251"/>
      <c r="M1017" s="27"/>
      <c r="N1017" s="321" t="s">
        <v>2347</v>
      </c>
      <c r="O1017" s="54" t="s">
        <v>2348</v>
      </c>
      <c r="P1017" s="54"/>
      <c r="Q1017" s="48" t="s">
        <v>1001</v>
      </c>
    </row>
    <row r="1018" spans="1:17" hidden="1" x14ac:dyDescent="0.25">
      <c r="A1018" s="271" t="s">
        <v>2343</v>
      </c>
      <c r="B1018" s="67" t="s">
        <v>2344</v>
      </c>
      <c r="C1018" s="67" t="s">
        <v>577</v>
      </c>
      <c r="D1018" s="96" t="s">
        <v>23</v>
      </c>
      <c r="E1018" s="51" t="s">
        <v>859</v>
      </c>
      <c r="F1018" s="201"/>
      <c r="G1018" s="62" t="s">
        <v>11</v>
      </c>
      <c r="H1018" s="110" t="s">
        <v>61</v>
      </c>
      <c r="I1018" s="231" t="s">
        <v>2408</v>
      </c>
      <c r="J1018" s="296" t="s">
        <v>140</v>
      </c>
      <c r="K1018" s="26"/>
      <c r="L1018" s="251"/>
      <c r="M1018" s="27"/>
      <c r="N1018" s="321" t="s">
        <v>2347</v>
      </c>
      <c r="O1018" s="54" t="s">
        <v>2348</v>
      </c>
      <c r="P1018" s="54"/>
      <c r="Q1018" s="48" t="s">
        <v>1001</v>
      </c>
    </row>
    <row r="1019" spans="1:17" hidden="1" x14ac:dyDescent="0.25">
      <c r="A1019" s="271" t="s">
        <v>2343</v>
      </c>
      <c r="B1019" s="67" t="s">
        <v>2344</v>
      </c>
      <c r="C1019" s="67" t="s">
        <v>577</v>
      </c>
      <c r="D1019" s="96" t="s">
        <v>23</v>
      </c>
      <c r="E1019" s="51" t="s">
        <v>859</v>
      </c>
      <c r="F1019" s="201"/>
      <c r="G1019" s="62" t="s">
        <v>11</v>
      </c>
      <c r="H1019" s="110" t="s">
        <v>61</v>
      </c>
      <c r="I1019" s="231" t="s">
        <v>2409</v>
      </c>
      <c r="J1019" s="296" t="s">
        <v>140</v>
      </c>
      <c r="K1019" s="26"/>
      <c r="L1019" s="251"/>
      <c r="M1019" s="27"/>
      <c r="N1019" s="321" t="s">
        <v>2347</v>
      </c>
      <c r="O1019" s="54" t="s">
        <v>2348</v>
      </c>
      <c r="P1019" s="54"/>
      <c r="Q1019" s="48" t="s">
        <v>1001</v>
      </c>
    </row>
    <row r="1020" spans="1:17" hidden="1" x14ac:dyDescent="0.25">
      <c r="A1020" s="271" t="s">
        <v>2343</v>
      </c>
      <c r="B1020" s="67" t="s">
        <v>2344</v>
      </c>
      <c r="C1020" s="67" t="s">
        <v>577</v>
      </c>
      <c r="D1020" s="96" t="s">
        <v>23</v>
      </c>
      <c r="E1020" s="51" t="s">
        <v>859</v>
      </c>
      <c r="F1020" s="201"/>
      <c r="G1020" s="62" t="s">
        <v>11</v>
      </c>
      <c r="H1020" s="110" t="s">
        <v>61</v>
      </c>
      <c r="I1020" s="231" t="s">
        <v>2410</v>
      </c>
      <c r="J1020" s="296" t="s">
        <v>140</v>
      </c>
      <c r="K1020" s="26"/>
      <c r="L1020" s="251"/>
      <c r="M1020" s="27"/>
      <c r="N1020" s="321" t="s">
        <v>2347</v>
      </c>
      <c r="O1020" s="54" t="s">
        <v>2348</v>
      </c>
      <c r="P1020" s="54"/>
      <c r="Q1020" s="48" t="s">
        <v>1001</v>
      </c>
    </row>
    <row r="1021" spans="1:17" hidden="1" x14ac:dyDescent="0.25">
      <c r="A1021" s="271" t="s">
        <v>2343</v>
      </c>
      <c r="B1021" s="67" t="s">
        <v>2344</v>
      </c>
      <c r="C1021" s="67" t="s">
        <v>577</v>
      </c>
      <c r="D1021" s="96" t="s">
        <v>23</v>
      </c>
      <c r="E1021" s="51" t="s">
        <v>859</v>
      </c>
      <c r="F1021" s="201"/>
      <c r="G1021" s="62" t="s">
        <v>11</v>
      </c>
      <c r="H1021" s="110" t="s">
        <v>61</v>
      </c>
      <c r="I1021" s="231" t="s">
        <v>2411</v>
      </c>
      <c r="J1021" s="296" t="s">
        <v>140</v>
      </c>
      <c r="K1021" s="26"/>
      <c r="L1021" s="251"/>
      <c r="M1021" s="27"/>
      <c r="N1021" s="321" t="s">
        <v>2347</v>
      </c>
      <c r="O1021" s="54" t="s">
        <v>2348</v>
      </c>
      <c r="P1021" s="54"/>
      <c r="Q1021" s="48" t="s">
        <v>1001</v>
      </c>
    </row>
    <row r="1022" spans="1:17" hidden="1" x14ac:dyDescent="0.25">
      <c r="A1022" s="271" t="s">
        <v>2343</v>
      </c>
      <c r="B1022" s="67" t="s">
        <v>2344</v>
      </c>
      <c r="C1022" s="67" t="s">
        <v>577</v>
      </c>
      <c r="D1022" s="96" t="s">
        <v>23</v>
      </c>
      <c r="E1022" s="51" t="s">
        <v>859</v>
      </c>
      <c r="F1022" s="201"/>
      <c r="G1022" s="62" t="s">
        <v>11</v>
      </c>
      <c r="H1022" s="110" t="s">
        <v>61</v>
      </c>
      <c r="I1022" s="231" t="s">
        <v>2412</v>
      </c>
      <c r="J1022" s="296" t="s">
        <v>140</v>
      </c>
      <c r="K1022" s="26"/>
      <c r="L1022" s="251"/>
      <c r="M1022" s="27"/>
      <c r="N1022" s="321" t="s">
        <v>2347</v>
      </c>
      <c r="O1022" s="54" t="s">
        <v>2348</v>
      </c>
      <c r="P1022" s="54"/>
      <c r="Q1022" s="48" t="s">
        <v>1001</v>
      </c>
    </row>
    <row r="1023" spans="1:17" hidden="1" x14ac:dyDescent="0.25">
      <c r="A1023" s="271" t="s">
        <v>2343</v>
      </c>
      <c r="B1023" s="67" t="s">
        <v>2344</v>
      </c>
      <c r="C1023" s="67" t="s">
        <v>577</v>
      </c>
      <c r="D1023" s="96" t="s">
        <v>23</v>
      </c>
      <c r="E1023" s="51" t="s">
        <v>859</v>
      </c>
      <c r="F1023" s="201"/>
      <c r="G1023" s="62" t="s">
        <v>11</v>
      </c>
      <c r="H1023" s="110" t="s">
        <v>61</v>
      </c>
      <c r="I1023" s="231" t="s">
        <v>2413</v>
      </c>
      <c r="J1023" s="296" t="s">
        <v>140</v>
      </c>
      <c r="K1023" s="26"/>
      <c r="L1023" s="251"/>
      <c r="M1023" s="27"/>
      <c r="N1023" s="321" t="s">
        <v>2347</v>
      </c>
      <c r="O1023" s="54" t="s">
        <v>2348</v>
      </c>
      <c r="P1023" s="54"/>
      <c r="Q1023" s="48" t="s">
        <v>1001</v>
      </c>
    </row>
    <row r="1024" spans="1:17" hidden="1" x14ac:dyDescent="0.25">
      <c r="A1024" s="271" t="s">
        <v>2343</v>
      </c>
      <c r="B1024" s="67" t="s">
        <v>2344</v>
      </c>
      <c r="C1024" s="67" t="s">
        <v>577</v>
      </c>
      <c r="D1024" s="96" t="s">
        <v>23</v>
      </c>
      <c r="E1024" s="51" t="s">
        <v>859</v>
      </c>
      <c r="F1024" s="201"/>
      <c r="G1024" s="62" t="s">
        <v>11</v>
      </c>
      <c r="H1024" s="110" t="s">
        <v>61</v>
      </c>
      <c r="I1024" s="231" t="s">
        <v>2414</v>
      </c>
      <c r="J1024" s="296" t="s">
        <v>140</v>
      </c>
      <c r="K1024" s="26"/>
      <c r="L1024" s="251"/>
      <c r="M1024" s="27"/>
      <c r="N1024" s="321" t="s">
        <v>2347</v>
      </c>
      <c r="O1024" s="54" t="s">
        <v>2348</v>
      </c>
      <c r="P1024" s="54"/>
      <c r="Q1024" s="48" t="s">
        <v>1001</v>
      </c>
    </row>
    <row r="1025" spans="1:17" hidden="1" x14ac:dyDescent="0.25">
      <c r="A1025" s="271" t="s">
        <v>2343</v>
      </c>
      <c r="B1025" s="67" t="s">
        <v>2344</v>
      </c>
      <c r="C1025" s="67" t="s">
        <v>577</v>
      </c>
      <c r="D1025" s="96" t="s">
        <v>23</v>
      </c>
      <c r="E1025" s="51" t="s">
        <v>859</v>
      </c>
      <c r="F1025" s="201"/>
      <c r="G1025" s="62" t="s">
        <v>11</v>
      </c>
      <c r="H1025" s="110" t="s">
        <v>61</v>
      </c>
      <c r="I1025" s="231" t="s">
        <v>2415</v>
      </c>
      <c r="J1025" s="296" t="s">
        <v>140</v>
      </c>
      <c r="K1025" s="26"/>
      <c r="L1025" s="251"/>
      <c r="M1025" s="27"/>
      <c r="N1025" s="321" t="s">
        <v>2347</v>
      </c>
      <c r="O1025" s="54" t="s">
        <v>2348</v>
      </c>
      <c r="P1025" s="54"/>
      <c r="Q1025" s="48" t="s">
        <v>1001</v>
      </c>
    </row>
    <row r="1026" spans="1:17" hidden="1" x14ac:dyDescent="0.25">
      <c r="A1026" s="271" t="s">
        <v>2343</v>
      </c>
      <c r="B1026" s="67" t="s">
        <v>2344</v>
      </c>
      <c r="C1026" s="67" t="s">
        <v>577</v>
      </c>
      <c r="D1026" s="96" t="s">
        <v>23</v>
      </c>
      <c r="E1026" s="51" t="s">
        <v>859</v>
      </c>
      <c r="F1026" s="201"/>
      <c r="G1026" s="62" t="s">
        <v>11</v>
      </c>
      <c r="H1026" s="110" t="s">
        <v>61</v>
      </c>
      <c r="I1026" s="231" t="s">
        <v>2416</v>
      </c>
      <c r="J1026" s="296" t="s">
        <v>140</v>
      </c>
      <c r="K1026" s="26"/>
      <c r="L1026" s="251"/>
      <c r="M1026" s="27"/>
      <c r="N1026" s="321" t="s">
        <v>2347</v>
      </c>
      <c r="O1026" s="54" t="s">
        <v>2348</v>
      </c>
      <c r="P1026" s="54"/>
      <c r="Q1026" s="48" t="s">
        <v>1001</v>
      </c>
    </row>
    <row r="1027" spans="1:17" hidden="1" x14ac:dyDescent="0.25">
      <c r="A1027" s="271" t="s">
        <v>2343</v>
      </c>
      <c r="B1027" s="67" t="s">
        <v>2344</v>
      </c>
      <c r="C1027" s="67" t="s">
        <v>577</v>
      </c>
      <c r="D1027" s="96" t="s">
        <v>23</v>
      </c>
      <c r="E1027" s="51" t="s">
        <v>859</v>
      </c>
      <c r="F1027" s="201"/>
      <c r="G1027" s="62" t="s">
        <v>11</v>
      </c>
      <c r="H1027" s="110" t="s">
        <v>61</v>
      </c>
      <c r="I1027" s="231" t="s">
        <v>2417</v>
      </c>
      <c r="J1027" s="296" t="s">
        <v>140</v>
      </c>
      <c r="K1027" s="26"/>
      <c r="L1027" s="251"/>
      <c r="M1027" s="27"/>
      <c r="N1027" s="321" t="s">
        <v>2347</v>
      </c>
      <c r="O1027" s="54" t="s">
        <v>2348</v>
      </c>
      <c r="P1027" s="54"/>
      <c r="Q1027" s="48" t="s">
        <v>1001</v>
      </c>
    </row>
    <row r="1028" spans="1:17" hidden="1" x14ac:dyDescent="0.25">
      <c r="A1028" s="271" t="s">
        <v>2343</v>
      </c>
      <c r="B1028" s="67" t="s">
        <v>2344</v>
      </c>
      <c r="C1028" s="67" t="s">
        <v>577</v>
      </c>
      <c r="D1028" s="96" t="s">
        <v>23</v>
      </c>
      <c r="E1028" s="51" t="s">
        <v>859</v>
      </c>
      <c r="F1028" s="201"/>
      <c r="G1028" s="62" t="s">
        <v>11</v>
      </c>
      <c r="H1028" s="110" t="s">
        <v>61</v>
      </c>
      <c r="I1028" s="231" t="s">
        <v>2418</v>
      </c>
      <c r="J1028" s="296" t="s">
        <v>140</v>
      </c>
      <c r="K1028" s="26"/>
      <c r="L1028" s="251"/>
      <c r="M1028" s="27"/>
      <c r="N1028" s="321" t="s">
        <v>2347</v>
      </c>
      <c r="O1028" s="54" t="s">
        <v>2348</v>
      </c>
      <c r="P1028" s="54"/>
      <c r="Q1028" s="48" t="s">
        <v>1001</v>
      </c>
    </row>
    <row r="1029" spans="1:17" hidden="1" x14ac:dyDescent="0.25">
      <c r="A1029" s="271" t="s">
        <v>2343</v>
      </c>
      <c r="B1029" s="67" t="s">
        <v>2344</v>
      </c>
      <c r="C1029" s="67" t="s">
        <v>577</v>
      </c>
      <c r="D1029" s="96" t="s">
        <v>23</v>
      </c>
      <c r="E1029" s="51" t="s">
        <v>859</v>
      </c>
      <c r="F1029" s="201"/>
      <c r="G1029" s="62" t="s">
        <v>11</v>
      </c>
      <c r="H1029" s="110" t="s">
        <v>61</v>
      </c>
      <c r="I1029" s="231" t="s">
        <v>2419</v>
      </c>
      <c r="J1029" s="296" t="s">
        <v>140</v>
      </c>
      <c r="K1029" s="26"/>
      <c r="L1029" s="251"/>
      <c r="M1029" s="27"/>
      <c r="N1029" s="321" t="s">
        <v>2347</v>
      </c>
      <c r="O1029" s="54" t="s">
        <v>2348</v>
      </c>
      <c r="P1029" s="54"/>
      <c r="Q1029" s="48" t="s">
        <v>1001</v>
      </c>
    </row>
    <row r="1030" spans="1:17" hidden="1" x14ac:dyDescent="0.25">
      <c r="A1030" s="271" t="s">
        <v>2343</v>
      </c>
      <c r="B1030" s="67" t="s">
        <v>2344</v>
      </c>
      <c r="C1030" s="67" t="s">
        <v>577</v>
      </c>
      <c r="D1030" s="96" t="s">
        <v>23</v>
      </c>
      <c r="E1030" s="51" t="s">
        <v>859</v>
      </c>
      <c r="F1030" s="201"/>
      <c r="G1030" s="62" t="s">
        <v>11</v>
      </c>
      <c r="H1030" s="110" t="s">
        <v>61</v>
      </c>
      <c r="I1030" s="231" t="s">
        <v>2420</v>
      </c>
      <c r="J1030" s="296" t="s">
        <v>140</v>
      </c>
      <c r="K1030" s="26"/>
      <c r="L1030" s="251"/>
      <c r="M1030" s="27"/>
      <c r="N1030" s="321" t="s">
        <v>2347</v>
      </c>
      <c r="O1030" s="54" t="s">
        <v>2348</v>
      </c>
      <c r="P1030" s="54"/>
      <c r="Q1030" s="48" t="s">
        <v>1001</v>
      </c>
    </row>
    <row r="1031" spans="1:17" hidden="1" x14ac:dyDescent="0.25">
      <c r="A1031" s="271" t="s">
        <v>2343</v>
      </c>
      <c r="B1031" s="67" t="s">
        <v>2344</v>
      </c>
      <c r="C1031" s="67" t="s">
        <v>577</v>
      </c>
      <c r="D1031" s="96" t="s">
        <v>23</v>
      </c>
      <c r="E1031" s="51" t="s">
        <v>859</v>
      </c>
      <c r="F1031" s="201"/>
      <c r="G1031" s="62" t="s">
        <v>11</v>
      </c>
      <c r="H1031" s="110" t="s">
        <v>61</v>
      </c>
      <c r="I1031" s="231" t="s">
        <v>2421</v>
      </c>
      <c r="J1031" s="296" t="s">
        <v>140</v>
      </c>
      <c r="K1031" s="26"/>
      <c r="L1031" s="251"/>
      <c r="M1031" s="27"/>
      <c r="N1031" s="321" t="s">
        <v>2347</v>
      </c>
      <c r="O1031" s="54" t="s">
        <v>2348</v>
      </c>
      <c r="P1031" s="54"/>
      <c r="Q1031" s="48" t="s">
        <v>1001</v>
      </c>
    </row>
    <row r="1032" spans="1:17" hidden="1" x14ac:dyDescent="0.25">
      <c r="A1032" s="271" t="s">
        <v>2343</v>
      </c>
      <c r="B1032" s="67" t="s">
        <v>2344</v>
      </c>
      <c r="C1032" s="67" t="s">
        <v>577</v>
      </c>
      <c r="D1032" s="96" t="s">
        <v>23</v>
      </c>
      <c r="E1032" s="51" t="s">
        <v>859</v>
      </c>
      <c r="F1032" s="201"/>
      <c r="G1032" s="62" t="s">
        <v>11</v>
      </c>
      <c r="H1032" s="110" t="s">
        <v>61</v>
      </c>
      <c r="I1032" s="231" t="s">
        <v>2422</v>
      </c>
      <c r="J1032" s="296" t="s">
        <v>140</v>
      </c>
      <c r="K1032" s="26"/>
      <c r="L1032" s="251"/>
      <c r="M1032" s="27"/>
      <c r="N1032" s="321" t="s">
        <v>2347</v>
      </c>
      <c r="O1032" s="54" t="s">
        <v>2348</v>
      </c>
      <c r="P1032" s="54"/>
      <c r="Q1032" s="48" t="s">
        <v>1001</v>
      </c>
    </row>
    <row r="1033" spans="1:17" hidden="1" x14ac:dyDescent="0.25">
      <c r="A1033" s="271" t="s">
        <v>2343</v>
      </c>
      <c r="B1033" s="67" t="s">
        <v>2344</v>
      </c>
      <c r="C1033" s="67" t="s">
        <v>577</v>
      </c>
      <c r="D1033" s="96" t="s">
        <v>23</v>
      </c>
      <c r="E1033" s="51" t="s">
        <v>859</v>
      </c>
      <c r="F1033" s="201"/>
      <c r="G1033" s="62" t="s">
        <v>11</v>
      </c>
      <c r="H1033" s="110" t="s">
        <v>61</v>
      </c>
      <c r="I1033" s="231" t="s">
        <v>2423</v>
      </c>
      <c r="J1033" s="296" t="s">
        <v>140</v>
      </c>
      <c r="K1033" s="26"/>
      <c r="L1033" s="251"/>
      <c r="M1033" s="27"/>
      <c r="N1033" s="321" t="s">
        <v>2347</v>
      </c>
      <c r="O1033" s="54" t="s">
        <v>2348</v>
      </c>
      <c r="P1033" s="54"/>
      <c r="Q1033" s="48" t="s">
        <v>1001</v>
      </c>
    </row>
    <row r="1034" spans="1:17" hidden="1" x14ac:dyDescent="0.25">
      <c r="A1034" s="271" t="s">
        <v>2343</v>
      </c>
      <c r="B1034" s="67" t="s">
        <v>2344</v>
      </c>
      <c r="C1034" s="67" t="s">
        <v>577</v>
      </c>
      <c r="D1034" s="96" t="s">
        <v>23</v>
      </c>
      <c r="E1034" s="51" t="s">
        <v>859</v>
      </c>
      <c r="F1034" s="201"/>
      <c r="G1034" s="62" t="s">
        <v>11</v>
      </c>
      <c r="H1034" s="110" t="s">
        <v>61</v>
      </c>
      <c r="I1034" s="231" t="s">
        <v>2424</v>
      </c>
      <c r="J1034" s="296" t="s">
        <v>140</v>
      </c>
      <c r="K1034" s="26"/>
      <c r="L1034" s="251"/>
      <c r="M1034" s="27"/>
      <c r="N1034" s="321" t="s">
        <v>2347</v>
      </c>
      <c r="O1034" s="54" t="s">
        <v>2348</v>
      </c>
      <c r="P1034" s="54"/>
      <c r="Q1034" s="48" t="s">
        <v>1001</v>
      </c>
    </row>
    <row r="1035" spans="1:17" hidden="1" x14ac:dyDescent="0.25">
      <c r="A1035" s="271" t="s">
        <v>2343</v>
      </c>
      <c r="B1035" s="67" t="s">
        <v>2344</v>
      </c>
      <c r="C1035" s="67" t="s">
        <v>577</v>
      </c>
      <c r="D1035" s="96" t="s">
        <v>23</v>
      </c>
      <c r="E1035" s="51" t="s">
        <v>859</v>
      </c>
      <c r="F1035" s="201"/>
      <c r="G1035" s="62" t="s">
        <v>11</v>
      </c>
      <c r="H1035" s="110" t="s">
        <v>61</v>
      </c>
      <c r="I1035" s="231" t="s">
        <v>2425</v>
      </c>
      <c r="J1035" s="296" t="s">
        <v>140</v>
      </c>
      <c r="K1035" s="26"/>
      <c r="L1035" s="251"/>
      <c r="M1035" s="27"/>
      <c r="N1035" s="321" t="s">
        <v>2347</v>
      </c>
      <c r="O1035" s="54" t="s">
        <v>2348</v>
      </c>
      <c r="P1035" s="54"/>
      <c r="Q1035" s="48" t="s">
        <v>1001</v>
      </c>
    </row>
    <row r="1036" spans="1:17" hidden="1" x14ac:dyDescent="0.25">
      <c r="A1036" s="271" t="s">
        <v>2343</v>
      </c>
      <c r="B1036" s="67" t="s">
        <v>2344</v>
      </c>
      <c r="C1036" s="67" t="s">
        <v>577</v>
      </c>
      <c r="D1036" s="96" t="s">
        <v>23</v>
      </c>
      <c r="E1036" s="51" t="s">
        <v>859</v>
      </c>
      <c r="F1036" s="201"/>
      <c r="G1036" s="62" t="s">
        <v>11</v>
      </c>
      <c r="H1036" s="110" t="s">
        <v>61</v>
      </c>
      <c r="I1036" s="231" t="s">
        <v>2426</v>
      </c>
      <c r="J1036" s="296" t="s">
        <v>140</v>
      </c>
      <c r="K1036" s="26"/>
      <c r="L1036" s="251"/>
      <c r="M1036" s="27"/>
      <c r="N1036" s="321" t="s">
        <v>2347</v>
      </c>
      <c r="O1036" s="54" t="s">
        <v>2348</v>
      </c>
      <c r="P1036" s="54"/>
      <c r="Q1036" s="48" t="s">
        <v>1001</v>
      </c>
    </row>
    <row r="1037" spans="1:17" hidden="1" x14ac:dyDescent="0.25">
      <c r="A1037" s="271" t="s">
        <v>2343</v>
      </c>
      <c r="B1037" s="67" t="s">
        <v>2344</v>
      </c>
      <c r="C1037" s="67" t="s">
        <v>577</v>
      </c>
      <c r="D1037" s="96" t="s">
        <v>23</v>
      </c>
      <c r="E1037" s="51" t="s">
        <v>859</v>
      </c>
      <c r="F1037" s="201"/>
      <c r="G1037" s="62" t="s">
        <v>11</v>
      </c>
      <c r="H1037" s="110" t="s">
        <v>61</v>
      </c>
      <c r="I1037" s="231" t="s">
        <v>2427</v>
      </c>
      <c r="J1037" s="296" t="s">
        <v>140</v>
      </c>
      <c r="K1037" s="26"/>
      <c r="L1037" s="251"/>
      <c r="M1037" s="27"/>
      <c r="N1037" s="321" t="s">
        <v>2347</v>
      </c>
      <c r="O1037" s="54" t="s">
        <v>2348</v>
      </c>
      <c r="P1037" s="54"/>
      <c r="Q1037" s="48" t="s">
        <v>1001</v>
      </c>
    </row>
    <row r="1038" spans="1:17" hidden="1" x14ac:dyDescent="0.25">
      <c r="A1038" s="271" t="s">
        <v>2343</v>
      </c>
      <c r="B1038" s="67" t="s">
        <v>2344</v>
      </c>
      <c r="C1038" s="67" t="s">
        <v>577</v>
      </c>
      <c r="D1038" s="96" t="s">
        <v>23</v>
      </c>
      <c r="E1038" s="51" t="s">
        <v>859</v>
      </c>
      <c r="F1038" s="201"/>
      <c r="G1038" s="62" t="s">
        <v>11</v>
      </c>
      <c r="H1038" s="110" t="s">
        <v>61</v>
      </c>
      <c r="I1038" s="231" t="s">
        <v>2428</v>
      </c>
      <c r="J1038" s="296" t="s">
        <v>140</v>
      </c>
      <c r="K1038" s="26"/>
      <c r="L1038" s="251"/>
      <c r="M1038" s="27"/>
      <c r="N1038" s="321" t="s">
        <v>2347</v>
      </c>
      <c r="O1038" s="54" t="s">
        <v>2348</v>
      </c>
      <c r="P1038" s="54"/>
      <c r="Q1038" s="48" t="s">
        <v>1001</v>
      </c>
    </row>
    <row r="1039" spans="1:17" hidden="1" x14ac:dyDescent="0.25">
      <c r="A1039" s="271" t="s">
        <v>2343</v>
      </c>
      <c r="B1039" s="67" t="s">
        <v>2344</v>
      </c>
      <c r="C1039" s="67" t="s">
        <v>577</v>
      </c>
      <c r="D1039" s="96" t="s">
        <v>23</v>
      </c>
      <c r="E1039" s="51" t="s">
        <v>859</v>
      </c>
      <c r="F1039" s="201"/>
      <c r="G1039" s="62" t="s">
        <v>11</v>
      </c>
      <c r="H1039" s="110" t="s">
        <v>61</v>
      </c>
      <c r="I1039" s="231" t="s">
        <v>2429</v>
      </c>
      <c r="J1039" s="296" t="s">
        <v>140</v>
      </c>
      <c r="K1039" s="26"/>
      <c r="L1039" s="251"/>
      <c r="M1039" s="27"/>
      <c r="N1039" s="321" t="s">
        <v>2347</v>
      </c>
      <c r="O1039" s="54" t="s">
        <v>2348</v>
      </c>
      <c r="P1039" s="54"/>
      <c r="Q1039" s="48" t="s">
        <v>1001</v>
      </c>
    </row>
    <row r="1040" spans="1:17" hidden="1" x14ac:dyDescent="0.25">
      <c r="A1040" s="271" t="s">
        <v>2343</v>
      </c>
      <c r="B1040" s="67" t="s">
        <v>2344</v>
      </c>
      <c r="C1040" s="67" t="s">
        <v>577</v>
      </c>
      <c r="D1040" s="96" t="s">
        <v>23</v>
      </c>
      <c r="E1040" s="51" t="s">
        <v>859</v>
      </c>
      <c r="F1040" s="201"/>
      <c r="G1040" s="62" t="s">
        <v>11</v>
      </c>
      <c r="H1040" s="110" t="s">
        <v>61</v>
      </c>
      <c r="I1040" s="231" t="s">
        <v>2430</v>
      </c>
      <c r="J1040" s="296" t="s">
        <v>140</v>
      </c>
      <c r="K1040" s="26"/>
      <c r="L1040" s="251"/>
      <c r="M1040" s="27"/>
      <c r="N1040" s="321" t="s">
        <v>2347</v>
      </c>
      <c r="O1040" s="54" t="s">
        <v>2348</v>
      </c>
      <c r="P1040" s="54"/>
      <c r="Q1040" s="48" t="s">
        <v>1001</v>
      </c>
    </row>
    <row r="1041" spans="1:17" hidden="1" x14ac:dyDescent="0.25">
      <c r="A1041" s="271" t="s">
        <v>2343</v>
      </c>
      <c r="B1041" s="67" t="s">
        <v>2344</v>
      </c>
      <c r="C1041" s="67" t="s">
        <v>577</v>
      </c>
      <c r="D1041" s="96" t="s">
        <v>23</v>
      </c>
      <c r="E1041" s="51" t="s">
        <v>859</v>
      </c>
      <c r="F1041" s="201"/>
      <c r="G1041" s="62" t="s">
        <v>11</v>
      </c>
      <c r="H1041" s="110" t="s">
        <v>61</v>
      </c>
      <c r="I1041" s="231" t="s">
        <v>2431</v>
      </c>
      <c r="J1041" s="296" t="s">
        <v>140</v>
      </c>
      <c r="K1041" s="26"/>
      <c r="L1041" s="251"/>
      <c r="M1041" s="27"/>
      <c r="N1041" s="321" t="s">
        <v>2347</v>
      </c>
      <c r="O1041" s="54" t="s">
        <v>2348</v>
      </c>
      <c r="P1041" s="54"/>
      <c r="Q1041" s="48" t="s">
        <v>1001</v>
      </c>
    </row>
    <row r="1042" spans="1:17" hidden="1" x14ac:dyDescent="0.25">
      <c r="A1042" s="271" t="s">
        <v>2343</v>
      </c>
      <c r="B1042" s="67" t="s">
        <v>2344</v>
      </c>
      <c r="C1042" s="67" t="s">
        <v>577</v>
      </c>
      <c r="D1042" s="96" t="s">
        <v>23</v>
      </c>
      <c r="E1042" s="51" t="s">
        <v>859</v>
      </c>
      <c r="F1042" s="201"/>
      <c r="G1042" s="62" t="s">
        <v>11</v>
      </c>
      <c r="H1042" s="110" t="s">
        <v>61</v>
      </c>
      <c r="I1042" s="231" t="s">
        <v>2432</v>
      </c>
      <c r="J1042" s="296" t="s">
        <v>140</v>
      </c>
      <c r="K1042" s="26"/>
      <c r="L1042" s="251"/>
      <c r="M1042" s="27"/>
      <c r="N1042" s="321" t="s">
        <v>2347</v>
      </c>
      <c r="O1042" s="54" t="s">
        <v>2348</v>
      </c>
      <c r="P1042" s="54"/>
      <c r="Q1042" s="48" t="s">
        <v>1001</v>
      </c>
    </row>
    <row r="1043" spans="1:17" hidden="1" x14ac:dyDescent="0.25">
      <c r="A1043" s="271" t="s">
        <v>2343</v>
      </c>
      <c r="B1043" s="67" t="s">
        <v>2344</v>
      </c>
      <c r="C1043" s="67" t="s">
        <v>577</v>
      </c>
      <c r="D1043" s="96" t="s">
        <v>23</v>
      </c>
      <c r="E1043" s="51" t="s">
        <v>859</v>
      </c>
      <c r="F1043" s="201"/>
      <c r="G1043" s="62" t="s">
        <v>11</v>
      </c>
      <c r="H1043" s="110" t="s">
        <v>61</v>
      </c>
      <c r="I1043" s="231" t="s">
        <v>2433</v>
      </c>
      <c r="J1043" s="296" t="s">
        <v>140</v>
      </c>
      <c r="K1043" s="26"/>
      <c r="L1043" s="251"/>
      <c r="M1043" s="27"/>
      <c r="N1043" s="321" t="s">
        <v>2347</v>
      </c>
      <c r="O1043" s="54" t="s">
        <v>2348</v>
      </c>
      <c r="P1043" s="54"/>
      <c r="Q1043" s="48" t="s">
        <v>1001</v>
      </c>
    </row>
    <row r="1044" spans="1:17" hidden="1" x14ac:dyDescent="0.25">
      <c r="A1044" s="271" t="s">
        <v>2343</v>
      </c>
      <c r="B1044" s="67" t="s">
        <v>2344</v>
      </c>
      <c r="C1044" s="67" t="s">
        <v>577</v>
      </c>
      <c r="D1044" s="96" t="s">
        <v>23</v>
      </c>
      <c r="E1044" s="51" t="s">
        <v>859</v>
      </c>
      <c r="F1044" s="201"/>
      <c r="G1044" s="62" t="s">
        <v>11</v>
      </c>
      <c r="H1044" s="110" t="s">
        <v>61</v>
      </c>
      <c r="I1044" s="231" t="s">
        <v>2434</v>
      </c>
      <c r="J1044" s="296" t="s">
        <v>140</v>
      </c>
      <c r="K1044" s="26"/>
      <c r="L1044" s="251"/>
      <c r="M1044" s="27"/>
      <c r="N1044" s="321" t="s">
        <v>2347</v>
      </c>
      <c r="O1044" s="54" t="s">
        <v>2348</v>
      </c>
      <c r="P1044" s="54"/>
      <c r="Q1044" s="48" t="s">
        <v>1001</v>
      </c>
    </row>
    <row r="1045" spans="1:17" hidden="1" x14ac:dyDescent="0.25">
      <c r="A1045" s="271" t="s">
        <v>2343</v>
      </c>
      <c r="B1045" s="67" t="s">
        <v>2344</v>
      </c>
      <c r="C1045" s="67" t="s">
        <v>577</v>
      </c>
      <c r="D1045" s="96" t="s">
        <v>23</v>
      </c>
      <c r="E1045" s="51" t="s">
        <v>859</v>
      </c>
      <c r="F1045" s="201"/>
      <c r="G1045" s="62" t="s">
        <v>11</v>
      </c>
      <c r="H1045" s="110" t="s">
        <v>61</v>
      </c>
      <c r="I1045" s="231" t="s">
        <v>2435</v>
      </c>
      <c r="J1045" s="296" t="s">
        <v>140</v>
      </c>
      <c r="K1045" s="26"/>
      <c r="L1045" s="251"/>
      <c r="M1045" s="27"/>
      <c r="N1045" s="321" t="s">
        <v>2347</v>
      </c>
      <c r="O1045" s="54" t="s">
        <v>2348</v>
      </c>
      <c r="P1045" s="54"/>
      <c r="Q1045" s="48" t="s">
        <v>1001</v>
      </c>
    </row>
    <row r="1046" spans="1:17" hidden="1" x14ac:dyDescent="0.25">
      <c r="A1046" s="271" t="s">
        <v>2343</v>
      </c>
      <c r="B1046" s="67" t="s">
        <v>2344</v>
      </c>
      <c r="C1046" s="67" t="s">
        <v>577</v>
      </c>
      <c r="D1046" s="96" t="s">
        <v>23</v>
      </c>
      <c r="E1046" s="51" t="s">
        <v>859</v>
      </c>
      <c r="F1046" s="201"/>
      <c r="G1046" s="62" t="s">
        <v>11</v>
      </c>
      <c r="H1046" s="110" t="s">
        <v>61</v>
      </c>
      <c r="I1046" s="231" t="s">
        <v>2436</v>
      </c>
      <c r="J1046" s="296" t="s">
        <v>140</v>
      </c>
      <c r="K1046" s="26"/>
      <c r="L1046" s="251"/>
      <c r="M1046" s="27"/>
      <c r="N1046" s="321" t="s">
        <v>2347</v>
      </c>
      <c r="O1046" s="54" t="s">
        <v>2348</v>
      </c>
      <c r="P1046" s="54"/>
      <c r="Q1046" s="48" t="s">
        <v>1001</v>
      </c>
    </row>
    <row r="1047" spans="1:17" hidden="1" x14ac:dyDescent="0.25">
      <c r="A1047" s="271" t="s">
        <v>2343</v>
      </c>
      <c r="B1047" s="67" t="s">
        <v>2344</v>
      </c>
      <c r="C1047" s="67" t="s">
        <v>577</v>
      </c>
      <c r="D1047" s="96" t="s">
        <v>23</v>
      </c>
      <c r="E1047" s="51" t="s">
        <v>859</v>
      </c>
      <c r="F1047" s="201"/>
      <c r="G1047" s="62" t="s">
        <v>11</v>
      </c>
      <c r="H1047" s="110" t="s">
        <v>61</v>
      </c>
      <c r="I1047" s="231" t="s">
        <v>2437</v>
      </c>
      <c r="J1047" s="296" t="s">
        <v>140</v>
      </c>
      <c r="K1047" s="26"/>
      <c r="L1047" s="251"/>
      <c r="M1047" s="27"/>
      <c r="N1047" s="321" t="s">
        <v>2347</v>
      </c>
      <c r="O1047" s="54" t="s">
        <v>2348</v>
      </c>
      <c r="P1047" s="54"/>
      <c r="Q1047" s="48" t="s">
        <v>1001</v>
      </c>
    </row>
    <row r="1048" spans="1:17" hidden="1" x14ac:dyDescent="0.25">
      <c r="A1048" s="271" t="s">
        <v>2343</v>
      </c>
      <c r="B1048" s="67" t="s">
        <v>2344</v>
      </c>
      <c r="C1048" s="67" t="s">
        <v>577</v>
      </c>
      <c r="D1048" s="96" t="s">
        <v>23</v>
      </c>
      <c r="E1048" s="51" t="s">
        <v>859</v>
      </c>
      <c r="F1048" s="201"/>
      <c r="G1048" s="62" t="s">
        <v>11</v>
      </c>
      <c r="H1048" s="110" t="s">
        <v>61</v>
      </c>
      <c r="I1048" s="231" t="s">
        <v>2438</v>
      </c>
      <c r="J1048" s="296" t="s">
        <v>140</v>
      </c>
      <c r="K1048" s="26"/>
      <c r="L1048" s="251"/>
      <c r="M1048" s="27"/>
      <c r="N1048" s="321" t="s">
        <v>2347</v>
      </c>
      <c r="O1048" s="54" t="s">
        <v>2348</v>
      </c>
      <c r="P1048" s="54"/>
      <c r="Q1048" s="48" t="s">
        <v>1001</v>
      </c>
    </row>
    <row r="1049" spans="1:17" hidden="1" x14ac:dyDescent="0.25">
      <c r="A1049" s="271" t="s">
        <v>2343</v>
      </c>
      <c r="B1049" s="67" t="s">
        <v>2344</v>
      </c>
      <c r="C1049" s="67" t="s">
        <v>577</v>
      </c>
      <c r="D1049" s="96" t="s">
        <v>23</v>
      </c>
      <c r="E1049" s="51" t="s">
        <v>859</v>
      </c>
      <c r="F1049" s="201"/>
      <c r="G1049" s="62" t="s">
        <v>11</v>
      </c>
      <c r="H1049" s="110" t="s">
        <v>61</v>
      </c>
      <c r="I1049" s="231" t="s">
        <v>2436</v>
      </c>
      <c r="J1049" s="296" t="s">
        <v>140</v>
      </c>
      <c r="K1049" s="26"/>
      <c r="L1049" s="251"/>
      <c r="M1049" s="27"/>
      <c r="N1049" s="321" t="s">
        <v>2347</v>
      </c>
      <c r="O1049" s="54" t="s">
        <v>2348</v>
      </c>
      <c r="P1049" s="54"/>
      <c r="Q1049" s="48" t="s">
        <v>1001</v>
      </c>
    </row>
    <row r="1050" spans="1:17" hidden="1" x14ac:dyDescent="0.25">
      <c r="A1050" s="271" t="s">
        <v>2343</v>
      </c>
      <c r="B1050" s="67" t="s">
        <v>2344</v>
      </c>
      <c r="C1050" s="67" t="s">
        <v>577</v>
      </c>
      <c r="D1050" s="96" t="s">
        <v>23</v>
      </c>
      <c r="E1050" s="51" t="s">
        <v>859</v>
      </c>
      <c r="F1050" s="201"/>
      <c r="G1050" s="62" t="s">
        <v>11</v>
      </c>
      <c r="H1050" s="110" t="s">
        <v>61</v>
      </c>
      <c r="I1050" s="231" t="s">
        <v>2439</v>
      </c>
      <c r="J1050" s="296" t="s">
        <v>140</v>
      </c>
      <c r="K1050" s="26"/>
      <c r="L1050" s="251"/>
      <c r="M1050" s="27"/>
      <c r="N1050" s="321" t="s">
        <v>2347</v>
      </c>
      <c r="O1050" s="54" t="s">
        <v>2348</v>
      </c>
      <c r="P1050" s="54"/>
      <c r="Q1050" s="48" t="s">
        <v>1001</v>
      </c>
    </row>
    <row r="1051" spans="1:17" hidden="1" x14ac:dyDescent="0.25">
      <c r="A1051" s="271" t="s">
        <v>2343</v>
      </c>
      <c r="B1051" s="67" t="s">
        <v>2344</v>
      </c>
      <c r="C1051" s="67" t="s">
        <v>577</v>
      </c>
      <c r="D1051" s="96" t="s">
        <v>23</v>
      </c>
      <c r="E1051" s="51" t="s">
        <v>859</v>
      </c>
      <c r="F1051" s="201"/>
      <c r="G1051" s="62" t="s">
        <v>11</v>
      </c>
      <c r="H1051" s="110" t="s">
        <v>61</v>
      </c>
      <c r="I1051" s="231" t="s">
        <v>2440</v>
      </c>
      <c r="J1051" s="296" t="s">
        <v>140</v>
      </c>
      <c r="K1051" s="26"/>
      <c r="L1051" s="251"/>
      <c r="M1051" s="27"/>
      <c r="N1051" s="321" t="s">
        <v>2347</v>
      </c>
      <c r="O1051" s="54" t="s">
        <v>2348</v>
      </c>
      <c r="P1051" s="54"/>
      <c r="Q1051" s="48" t="s">
        <v>1001</v>
      </c>
    </row>
    <row r="1052" spans="1:17" hidden="1" x14ac:dyDescent="0.25">
      <c r="A1052" s="271" t="s">
        <v>2343</v>
      </c>
      <c r="B1052" s="67" t="s">
        <v>2344</v>
      </c>
      <c r="C1052" s="67" t="s">
        <v>577</v>
      </c>
      <c r="D1052" s="96" t="s">
        <v>23</v>
      </c>
      <c r="E1052" s="51" t="s">
        <v>859</v>
      </c>
      <c r="F1052" s="201"/>
      <c r="G1052" s="62" t="s">
        <v>11</v>
      </c>
      <c r="H1052" s="110" t="s">
        <v>61</v>
      </c>
      <c r="I1052" s="231" t="s">
        <v>2441</v>
      </c>
      <c r="J1052" s="296" t="s">
        <v>140</v>
      </c>
      <c r="K1052" s="26"/>
      <c r="L1052" s="251"/>
      <c r="M1052" s="27"/>
      <c r="N1052" s="321" t="s">
        <v>2347</v>
      </c>
      <c r="O1052" s="54" t="s">
        <v>2348</v>
      </c>
      <c r="P1052" s="54"/>
      <c r="Q1052" s="48" t="s">
        <v>1001</v>
      </c>
    </row>
    <row r="1053" spans="1:17" hidden="1" x14ac:dyDescent="0.25">
      <c r="A1053" s="271" t="s">
        <v>2343</v>
      </c>
      <c r="B1053" s="67" t="s">
        <v>2344</v>
      </c>
      <c r="C1053" s="67" t="s">
        <v>577</v>
      </c>
      <c r="D1053" s="96" t="s">
        <v>23</v>
      </c>
      <c r="E1053" s="51" t="s">
        <v>859</v>
      </c>
      <c r="F1053" s="201"/>
      <c r="G1053" s="62" t="s">
        <v>11</v>
      </c>
      <c r="H1053" s="110" t="s">
        <v>61</v>
      </c>
      <c r="I1053" s="231" t="s">
        <v>2442</v>
      </c>
      <c r="J1053" s="296" t="s">
        <v>140</v>
      </c>
      <c r="K1053" s="26"/>
      <c r="L1053" s="251"/>
      <c r="M1053" s="27"/>
      <c r="N1053" s="321" t="s">
        <v>2347</v>
      </c>
      <c r="O1053" s="54" t="s">
        <v>2348</v>
      </c>
      <c r="P1053" s="54"/>
      <c r="Q1053" s="48" t="s">
        <v>1001</v>
      </c>
    </row>
    <row r="1054" spans="1:17" hidden="1" x14ac:dyDescent="0.25">
      <c r="A1054" s="271" t="s">
        <v>2343</v>
      </c>
      <c r="B1054" s="67" t="s">
        <v>2344</v>
      </c>
      <c r="C1054" s="67" t="s">
        <v>577</v>
      </c>
      <c r="D1054" s="96" t="s">
        <v>23</v>
      </c>
      <c r="E1054" s="51" t="s">
        <v>859</v>
      </c>
      <c r="F1054" s="201"/>
      <c r="G1054" s="62" t="s">
        <v>11</v>
      </c>
      <c r="H1054" s="110" t="s">
        <v>61</v>
      </c>
      <c r="I1054" s="231" t="s">
        <v>2443</v>
      </c>
      <c r="J1054" s="296" t="s">
        <v>140</v>
      </c>
      <c r="K1054" s="26"/>
      <c r="L1054" s="251"/>
      <c r="M1054" s="27"/>
      <c r="N1054" s="321" t="s">
        <v>2347</v>
      </c>
      <c r="O1054" s="54" t="s">
        <v>2348</v>
      </c>
      <c r="P1054" s="54"/>
      <c r="Q1054" s="48" t="s">
        <v>1001</v>
      </c>
    </row>
    <row r="1055" spans="1:17" hidden="1" x14ac:dyDescent="0.25">
      <c r="A1055" s="271" t="s">
        <v>2343</v>
      </c>
      <c r="B1055" s="67" t="s">
        <v>2344</v>
      </c>
      <c r="C1055" s="67" t="s">
        <v>577</v>
      </c>
      <c r="D1055" s="96" t="s">
        <v>23</v>
      </c>
      <c r="E1055" s="51" t="s">
        <v>859</v>
      </c>
      <c r="F1055" s="201"/>
      <c r="G1055" s="62" t="s">
        <v>11</v>
      </c>
      <c r="H1055" s="110" t="s">
        <v>61</v>
      </c>
      <c r="I1055" s="231" t="s">
        <v>2444</v>
      </c>
      <c r="J1055" s="296" t="s">
        <v>140</v>
      </c>
      <c r="K1055" s="26"/>
      <c r="L1055" s="251"/>
      <c r="M1055" s="27"/>
      <c r="N1055" s="321" t="s">
        <v>2347</v>
      </c>
      <c r="O1055" s="54" t="s">
        <v>2348</v>
      </c>
      <c r="P1055" s="54"/>
      <c r="Q1055" s="48" t="s">
        <v>1001</v>
      </c>
    </row>
    <row r="1056" spans="1:17" hidden="1" x14ac:dyDescent="0.25">
      <c r="A1056" s="271" t="s">
        <v>2343</v>
      </c>
      <c r="B1056" s="67" t="s">
        <v>2344</v>
      </c>
      <c r="C1056" s="67" t="s">
        <v>577</v>
      </c>
      <c r="D1056" s="96" t="s">
        <v>23</v>
      </c>
      <c r="E1056" s="51" t="s">
        <v>859</v>
      </c>
      <c r="F1056" s="201"/>
      <c r="G1056" s="62" t="s">
        <v>11</v>
      </c>
      <c r="H1056" s="110" t="s">
        <v>61</v>
      </c>
      <c r="I1056" s="231" t="s">
        <v>2445</v>
      </c>
      <c r="J1056" s="296" t="s">
        <v>140</v>
      </c>
      <c r="K1056" s="26"/>
      <c r="L1056" s="251"/>
      <c r="M1056" s="27"/>
      <c r="N1056" s="321" t="s">
        <v>2347</v>
      </c>
      <c r="O1056" s="54" t="s">
        <v>2348</v>
      </c>
      <c r="P1056" s="54"/>
      <c r="Q1056" s="48" t="s">
        <v>1001</v>
      </c>
    </row>
    <row r="1057" spans="1:17" hidden="1" x14ac:dyDescent="0.25">
      <c r="A1057" s="271" t="s">
        <v>2343</v>
      </c>
      <c r="B1057" s="67" t="s">
        <v>2344</v>
      </c>
      <c r="C1057" s="67" t="s">
        <v>577</v>
      </c>
      <c r="D1057" s="96" t="s">
        <v>23</v>
      </c>
      <c r="E1057" s="51" t="s">
        <v>859</v>
      </c>
      <c r="F1057" s="201"/>
      <c r="G1057" s="62" t="s">
        <v>11</v>
      </c>
      <c r="H1057" s="110" t="s">
        <v>61</v>
      </c>
      <c r="I1057" s="231" t="s">
        <v>2446</v>
      </c>
      <c r="J1057" s="296" t="s">
        <v>140</v>
      </c>
      <c r="K1057" s="26"/>
      <c r="L1057" s="251"/>
      <c r="M1057" s="27"/>
      <c r="N1057" s="321" t="s">
        <v>2347</v>
      </c>
      <c r="O1057" s="54" t="s">
        <v>2348</v>
      </c>
      <c r="P1057" s="54"/>
      <c r="Q1057" s="48" t="s">
        <v>1001</v>
      </c>
    </row>
    <row r="1058" spans="1:17" hidden="1" x14ac:dyDescent="0.25">
      <c r="A1058" s="271" t="s">
        <v>2343</v>
      </c>
      <c r="B1058" s="67" t="s">
        <v>2344</v>
      </c>
      <c r="C1058" s="67" t="s">
        <v>577</v>
      </c>
      <c r="D1058" s="96" t="s">
        <v>23</v>
      </c>
      <c r="E1058" s="51" t="s">
        <v>859</v>
      </c>
      <c r="F1058" s="201"/>
      <c r="G1058" s="62" t="s">
        <v>11</v>
      </c>
      <c r="H1058" s="110" t="s">
        <v>61</v>
      </c>
      <c r="I1058" s="231" t="s">
        <v>2447</v>
      </c>
      <c r="J1058" s="296" t="s">
        <v>140</v>
      </c>
      <c r="K1058" s="26"/>
      <c r="L1058" s="251"/>
      <c r="M1058" s="27"/>
      <c r="N1058" s="321" t="s">
        <v>2347</v>
      </c>
      <c r="O1058" s="54" t="s">
        <v>2348</v>
      </c>
      <c r="P1058" s="54"/>
      <c r="Q1058" s="48" t="s">
        <v>1001</v>
      </c>
    </row>
    <row r="1059" spans="1:17" hidden="1" x14ac:dyDescent="0.25">
      <c r="A1059" s="271" t="s">
        <v>2343</v>
      </c>
      <c r="B1059" s="67" t="s">
        <v>2344</v>
      </c>
      <c r="C1059" s="67" t="s">
        <v>577</v>
      </c>
      <c r="D1059" s="96" t="s">
        <v>23</v>
      </c>
      <c r="E1059" s="51" t="s">
        <v>859</v>
      </c>
      <c r="F1059" s="201"/>
      <c r="G1059" s="62" t="s">
        <v>11</v>
      </c>
      <c r="H1059" s="110" t="s">
        <v>61</v>
      </c>
      <c r="I1059" s="231" t="s">
        <v>2448</v>
      </c>
      <c r="J1059" s="296" t="s">
        <v>140</v>
      </c>
      <c r="K1059" s="26"/>
      <c r="L1059" s="251"/>
      <c r="M1059" s="27"/>
      <c r="N1059" s="321" t="s">
        <v>2347</v>
      </c>
      <c r="O1059" s="54" t="s">
        <v>2348</v>
      </c>
      <c r="P1059" s="54"/>
      <c r="Q1059" s="48" t="s">
        <v>1001</v>
      </c>
    </row>
    <row r="1060" spans="1:17" hidden="1" x14ac:dyDescent="0.25">
      <c r="A1060" s="271" t="s">
        <v>2343</v>
      </c>
      <c r="B1060" s="67" t="s">
        <v>2344</v>
      </c>
      <c r="C1060" s="67" t="s">
        <v>577</v>
      </c>
      <c r="D1060" s="96" t="s">
        <v>23</v>
      </c>
      <c r="E1060" s="51" t="s">
        <v>859</v>
      </c>
      <c r="F1060" s="201"/>
      <c r="G1060" s="62" t="s">
        <v>11</v>
      </c>
      <c r="H1060" s="110" t="s">
        <v>61</v>
      </c>
      <c r="I1060" s="231" t="s">
        <v>1870</v>
      </c>
      <c r="J1060" s="296" t="s">
        <v>140</v>
      </c>
      <c r="K1060" s="26"/>
      <c r="L1060" s="251"/>
      <c r="M1060" s="27"/>
      <c r="N1060" s="321" t="s">
        <v>2347</v>
      </c>
      <c r="O1060" s="54" t="s">
        <v>2348</v>
      </c>
      <c r="P1060" s="54"/>
      <c r="Q1060" s="48" t="s">
        <v>1001</v>
      </c>
    </row>
    <row r="1061" spans="1:17" hidden="1" x14ac:dyDescent="0.25">
      <c r="A1061" s="271" t="s">
        <v>2343</v>
      </c>
      <c r="B1061" s="67" t="s">
        <v>2344</v>
      </c>
      <c r="C1061" s="67" t="s">
        <v>577</v>
      </c>
      <c r="D1061" s="96" t="s">
        <v>23</v>
      </c>
      <c r="E1061" s="51" t="s">
        <v>859</v>
      </c>
      <c r="F1061" s="201"/>
      <c r="G1061" s="62" t="s">
        <v>11</v>
      </c>
      <c r="H1061" s="110" t="s">
        <v>61</v>
      </c>
      <c r="I1061" s="231" t="s">
        <v>2449</v>
      </c>
      <c r="J1061" s="296" t="s">
        <v>140</v>
      </c>
      <c r="K1061" s="26"/>
      <c r="L1061" s="251"/>
      <c r="M1061" s="27"/>
      <c r="N1061" s="321" t="s">
        <v>2347</v>
      </c>
      <c r="O1061" s="54" t="s">
        <v>2348</v>
      </c>
      <c r="P1061" s="54"/>
      <c r="Q1061" s="48" t="s">
        <v>1001</v>
      </c>
    </row>
    <row r="1062" spans="1:17" hidden="1" x14ac:dyDescent="0.25">
      <c r="A1062" s="271" t="s">
        <v>2343</v>
      </c>
      <c r="B1062" s="67" t="s">
        <v>2344</v>
      </c>
      <c r="C1062" s="67" t="s">
        <v>577</v>
      </c>
      <c r="D1062" s="96" t="s">
        <v>23</v>
      </c>
      <c r="E1062" s="51" t="s">
        <v>859</v>
      </c>
      <c r="F1062" s="201"/>
      <c r="G1062" s="62" t="s">
        <v>11</v>
      </c>
      <c r="H1062" s="110" t="s">
        <v>61</v>
      </c>
      <c r="I1062" s="231" t="s">
        <v>2450</v>
      </c>
      <c r="J1062" s="296" t="s">
        <v>140</v>
      </c>
      <c r="K1062" s="26"/>
      <c r="L1062" s="251"/>
      <c r="M1062" s="27"/>
      <c r="N1062" s="321" t="s">
        <v>2347</v>
      </c>
      <c r="O1062" s="54" t="s">
        <v>2348</v>
      </c>
      <c r="P1062" s="54"/>
      <c r="Q1062" s="48" t="s">
        <v>1001</v>
      </c>
    </row>
    <row r="1063" spans="1:17" hidden="1" x14ac:dyDescent="0.25">
      <c r="A1063" s="271" t="s">
        <v>2343</v>
      </c>
      <c r="B1063" s="67" t="s">
        <v>2344</v>
      </c>
      <c r="C1063" s="67" t="s">
        <v>577</v>
      </c>
      <c r="D1063" s="96" t="s">
        <v>23</v>
      </c>
      <c r="E1063" s="51" t="s">
        <v>859</v>
      </c>
      <c r="F1063" s="201"/>
      <c r="G1063" s="62" t="s">
        <v>11</v>
      </c>
      <c r="H1063" s="110" t="s">
        <v>61</v>
      </c>
      <c r="I1063" s="231" t="s">
        <v>2451</v>
      </c>
      <c r="J1063" s="296" t="s">
        <v>140</v>
      </c>
      <c r="K1063" s="26"/>
      <c r="L1063" s="251"/>
      <c r="M1063" s="27"/>
      <c r="N1063" s="321" t="s">
        <v>2347</v>
      </c>
      <c r="O1063" s="54" t="s">
        <v>2348</v>
      </c>
      <c r="P1063" s="54"/>
      <c r="Q1063" s="48" t="s">
        <v>1001</v>
      </c>
    </row>
    <row r="1064" spans="1:17" hidden="1" x14ac:dyDescent="0.25">
      <c r="A1064" s="271" t="s">
        <v>2343</v>
      </c>
      <c r="B1064" s="67" t="s">
        <v>2344</v>
      </c>
      <c r="C1064" s="67" t="s">
        <v>577</v>
      </c>
      <c r="D1064" s="96" t="s">
        <v>23</v>
      </c>
      <c r="E1064" s="51" t="s">
        <v>859</v>
      </c>
      <c r="F1064" s="201"/>
      <c r="G1064" s="62" t="s">
        <v>11</v>
      </c>
      <c r="H1064" s="110" t="s">
        <v>61</v>
      </c>
      <c r="I1064" s="231" t="s">
        <v>2452</v>
      </c>
      <c r="J1064" s="296" t="s">
        <v>140</v>
      </c>
      <c r="K1064" s="26"/>
      <c r="L1064" s="251"/>
      <c r="M1064" s="27"/>
      <c r="N1064" s="321" t="s">
        <v>2347</v>
      </c>
      <c r="O1064" s="54" t="s">
        <v>2348</v>
      </c>
      <c r="P1064" s="54"/>
      <c r="Q1064" s="48" t="s">
        <v>1001</v>
      </c>
    </row>
    <row r="1065" spans="1:17" hidden="1" x14ac:dyDescent="0.25">
      <c r="A1065" s="271" t="s">
        <v>2343</v>
      </c>
      <c r="B1065" s="67" t="s">
        <v>2344</v>
      </c>
      <c r="C1065" s="67" t="s">
        <v>577</v>
      </c>
      <c r="D1065" s="96" t="s">
        <v>23</v>
      </c>
      <c r="E1065" s="51" t="s">
        <v>859</v>
      </c>
      <c r="F1065" s="201"/>
      <c r="G1065" s="62" t="s">
        <v>11</v>
      </c>
      <c r="H1065" s="110" t="s">
        <v>61</v>
      </c>
      <c r="I1065" s="231" t="s">
        <v>2453</v>
      </c>
      <c r="J1065" s="296" t="s">
        <v>140</v>
      </c>
      <c r="K1065" s="26"/>
      <c r="L1065" s="251"/>
      <c r="M1065" s="27"/>
      <c r="N1065" s="321" t="s">
        <v>2347</v>
      </c>
      <c r="O1065" s="54" t="s">
        <v>2348</v>
      </c>
      <c r="P1065" s="54"/>
      <c r="Q1065" s="48" t="s">
        <v>1001</v>
      </c>
    </row>
    <row r="1066" spans="1:17" hidden="1" x14ac:dyDescent="0.25">
      <c r="A1066" s="271" t="s">
        <v>2343</v>
      </c>
      <c r="B1066" s="67" t="s">
        <v>2344</v>
      </c>
      <c r="C1066" s="67" t="s">
        <v>577</v>
      </c>
      <c r="D1066" s="96" t="s">
        <v>23</v>
      </c>
      <c r="E1066" s="51" t="s">
        <v>859</v>
      </c>
      <c r="F1066" s="201"/>
      <c r="G1066" s="62" t="s">
        <v>11</v>
      </c>
      <c r="H1066" s="110" t="s">
        <v>61</v>
      </c>
      <c r="I1066" s="231" t="s">
        <v>2454</v>
      </c>
      <c r="J1066" s="296" t="s">
        <v>140</v>
      </c>
      <c r="K1066" s="26"/>
      <c r="L1066" s="251"/>
      <c r="M1066" s="27"/>
      <c r="N1066" s="321" t="s">
        <v>2347</v>
      </c>
      <c r="O1066" s="54" t="s">
        <v>2348</v>
      </c>
      <c r="P1066" s="54"/>
      <c r="Q1066" s="48" t="s">
        <v>1001</v>
      </c>
    </row>
    <row r="1067" spans="1:17" hidden="1" x14ac:dyDescent="0.25">
      <c r="A1067" s="271" t="s">
        <v>2343</v>
      </c>
      <c r="B1067" s="67" t="s">
        <v>2344</v>
      </c>
      <c r="C1067" s="67" t="s">
        <v>577</v>
      </c>
      <c r="D1067" s="96" t="s">
        <v>23</v>
      </c>
      <c r="E1067" s="51" t="s">
        <v>859</v>
      </c>
      <c r="F1067" s="201"/>
      <c r="G1067" s="62" t="s">
        <v>11</v>
      </c>
      <c r="H1067" s="110" t="s">
        <v>61</v>
      </c>
      <c r="I1067" s="231" t="s">
        <v>2455</v>
      </c>
      <c r="J1067" s="296" t="s">
        <v>140</v>
      </c>
      <c r="K1067" s="26"/>
      <c r="L1067" s="251"/>
      <c r="M1067" s="27"/>
      <c r="N1067" s="321" t="s">
        <v>2347</v>
      </c>
      <c r="O1067" s="54" t="s">
        <v>2348</v>
      </c>
      <c r="P1067" s="54"/>
      <c r="Q1067" s="48" t="s">
        <v>1001</v>
      </c>
    </row>
    <row r="1068" spans="1:17" hidden="1" x14ac:dyDescent="0.25">
      <c r="A1068" s="271" t="s">
        <v>2343</v>
      </c>
      <c r="B1068" s="67" t="s">
        <v>2344</v>
      </c>
      <c r="C1068" s="67" t="s">
        <v>577</v>
      </c>
      <c r="D1068" s="96" t="s">
        <v>23</v>
      </c>
      <c r="E1068" s="51" t="s">
        <v>859</v>
      </c>
      <c r="F1068" s="201"/>
      <c r="G1068" s="62" t="s">
        <v>11</v>
      </c>
      <c r="H1068" s="110" t="s">
        <v>61</v>
      </c>
      <c r="I1068" s="231" t="s">
        <v>2456</v>
      </c>
      <c r="J1068" s="296" t="s">
        <v>140</v>
      </c>
      <c r="K1068" s="26"/>
      <c r="L1068" s="251"/>
      <c r="M1068" s="27"/>
      <c r="N1068" s="321" t="s">
        <v>2347</v>
      </c>
      <c r="O1068" s="54" t="s">
        <v>2348</v>
      </c>
      <c r="P1068" s="54"/>
      <c r="Q1068" s="48" t="s">
        <v>1001</v>
      </c>
    </row>
    <row r="1069" spans="1:17" hidden="1" x14ac:dyDescent="0.25">
      <c r="A1069" s="271" t="s">
        <v>2343</v>
      </c>
      <c r="B1069" s="67" t="s">
        <v>2344</v>
      </c>
      <c r="C1069" s="67" t="s">
        <v>577</v>
      </c>
      <c r="D1069" s="96" t="s">
        <v>23</v>
      </c>
      <c r="E1069" s="51" t="s">
        <v>859</v>
      </c>
      <c r="F1069" s="201"/>
      <c r="G1069" s="62" t="s">
        <v>11</v>
      </c>
      <c r="H1069" s="110" t="s">
        <v>61</v>
      </c>
      <c r="I1069" s="231" t="s">
        <v>2457</v>
      </c>
      <c r="J1069" s="296" t="s">
        <v>140</v>
      </c>
      <c r="K1069" s="26"/>
      <c r="L1069" s="251"/>
      <c r="M1069" s="27"/>
      <c r="N1069" s="321" t="s">
        <v>2347</v>
      </c>
      <c r="O1069" s="54" t="s">
        <v>2348</v>
      </c>
      <c r="P1069" s="54"/>
      <c r="Q1069" s="48" t="s">
        <v>1001</v>
      </c>
    </row>
    <row r="1070" spans="1:17" hidden="1" x14ac:dyDescent="0.25">
      <c r="A1070" s="271" t="s">
        <v>2343</v>
      </c>
      <c r="B1070" s="67" t="s">
        <v>2344</v>
      </c>
      <c r="C1070" s="67" t="s">
        <v>577</v>
      </c>
      <c r="D1070" s="96" t="s">
        <v>23</v>
      </c>
      <c r="E1070" s="51" t="s">
        <v>859</v>
      </c>
      <c r="F1070" s="201"/>
      <c r="G1070" s="62" t="s">
        <v>11</v>
      </c>
      <c r="H1070" s="110" t="s">
        <v>61</v>
      </c>
      <c r="I1070" s="231" t="s">
        <v>2458</v>
      </c>
      <c r="J1070" s="296" t="s">
        <v>140</v>
      </c>
      <c r="K1070" s="26"/>
      <c r="L1070" s="251"/>
      <c r="M1070" s="27"/>
      <c r="N1070" s="321" t="s">
        <v>2347</v>
      </c>
      <c r="O1070" s="54" t="s">
        <v>2348</v>
      </c>
      <c r="P1070" s="54"/>
      <c r="Q1070" s="48" t="s">
        <v>1001</v>
      </c>
    </row>
    <row r="1071" spans="1:17" hidden="1" x14ac:dyDescent="0.25">
      <c r="A1071" s="271" t="s">
        <v>2343</v>
      </c>
      <c r="B1071" s="67" t="s">
        <v>2344</v>
      </c>
      <c r="C1071" s="67" t="s">
        <v>577</v>
      </c>
      <c r="D1071" s="96" t="s">
        <v>23</v>
      </c>
      <c r="E1071" s="51" t="s">
        <v>859</v>
      </c>
      <c r="F1071" s="201"/>
      <c r="G1071" s="62" t="s">
        <v>11</v>
      </c>
      <c r="H1071" s="110" t="s">
        <v>61</v>
      </c>
      <c r="I1071" s="231" t="s">
        <v>2459</v>
      </c>
      <c r="J1071" s="296" t="s">
        <v>140</v>
      </c>
      <c r="K1071" s="26"/>
      <c r="L1071" s="251"/>
      <c r="M1071" s="27"/>
      <c r="N1071" s="321" t="s">
        <v>2347</v>
      </c>
      <c r="O1071" s="54" t="s">
        <v>2348</v>
      </c>
      <c r="P1071" s="54"/>
      <c r="Q1071" s="48" t="s">
        <v>1001</v>
      </c>
    </row>
    <row r="1072" spans="1:17" hidden="1" x14ac:dyDescent="0.25">
      <c r="A1072" s="271" t="s">
        <v>2343</v>
      </c>
      <c r="B1072" s="67" t="s">
        <v>2344</v>
      </c>
      <c r="C1072" s="67" t="s">
        <v>577</v>
      </c>
      <c r="D1072" s="96" t="s">
        <v>23</v>
      </c>
      <c r="E1072" s="51" t="s">
        <v>859</v>
      </c>
      <c r="F1072" s="201"/>
      <c r="G1072" s="62" t="s">
        <v>11</v>
      </c>
      <c r="H1072" s="110" t="s">
        <v>61</v>
      </c>
      <c r="I1072" s="231" t="s">
        <v>2460</v>
      </c>
      <c r="J1072" s="296" t="s">
        <v>140</v>
      </c>
      <c r="K1072" s="26"/>
      <c r="L1072" s="251"/>
      <c r="M1072" s="27"/>
      <c r="N1072" s="321" t="s">
        <v>2347</v>
      </c>
      <c r="O1072" s="54" t="s">
        <v>2348</v>
      </c>
      <c r="P1072" s="54"/>
      <c r="Q1072" s="48" t="s">
        <v>1001</v>
      </c>
    </row>
    <row r="1073" spans="1:17" hidden="1" x14ac:dyDescent="0.25">
      <c r="A1073" s="271" t="s">
        <v>2343</v>
      </c>
      <c r="B1073" s="67" t="s">
        <v>2344</v>
      </c>
      <c r="C1073" s="67" t="s">
        <v>577</v>
      </c>
      <c r="D1073" s="96" t="s">
        <v>23</v>
      </c>
      <c r="E1073" s="51" t="s">
        <v>859</v>
      </c>
      <c r="F1073" s="201"/>
      <c r="G1073" s="62" t="s">
        <v>11</v>
      </c>
      <c r="H1073" s="110" t="s">
        <v>61</v>
      </c>
      <c r="I1073" s="231" t="s">
        <v>2461</v>
      </c>
      <c r="J1073" s="296" t="s">
        <v>140</v>
      </c>
      <c r="K1073" s="26"/>
      <c r="L1073" s="251"/>
      <c r="M1073" s="27"/>
      <c r="N1073" s="321" t="s">
        <v>2347</v>
      </c>
      <c r="O1073" s="54" t="s">
        <v>2348</v>
      </c>
      <c r="P1073" s="54"/>
      <c r="Q1073" s="48" t="s">
        <v>1001</v>
      </c>
    </row>
    <row r="1074" spans="1:17" hidden="1" x14ac:dyDescent="0.25">
      <c r="A1074" s="271" t="s">
        <v>2343</v>
      </c>
      <c r="B1074" s="67" t="s">
        <v>2344</v>
      </c>
      <c r="C1074" s="67" t="s">
        <v>577</v>
      </c>
      <c r="D1074" s="96" t="s">
        <v>23</v>
      </c>
      <c r="E1074" s="51" t="s">
        <v>859</v>
      </c>
      <c r="F1074" s="201"/>
      <c r="G1074" s="62" t="s">
        <v>11</v>
      </c>
      <c r="H1074" s="110" t="s">
        <v>61</v>
      </c>
      <c r="I1074" s="231" t="s">
        <v>2462</v>
      </c>
      <c r="J1074" s="296" t="s">
        <v>140</v>
      </c>
      <c r="K1074" s="26"/>
      <c r="L1074" s="251"/>
      <c r="M1074" s="27"/>
      <c r="N1074" s="321" t="s">
        <v>2347</v>
      </c>
      <c r="O1074" s="54" t="s">
        <v>2348</v>
      </c>
      <c r="P1074" s="54"/>
      <c r="Q1074" s="48" t="s">
        <v>1001</v>
      </c>
    </row>
    <row r="1075" spans="1:17" hidden="1" x14ac:dyDescent="0.25">
      <c r="A1075" s="271" t="s">
        <v>2343</v>
      </c>
      <c r="B1075" s="67" t="s">
        <v>2344</v>
      </c>
      <c r="C1075" s="67" t="s">
        <v>577</v>
      </c>
      <c r="D1075" s="96" t="s">
        <v>23</v>
      </c>
      <c r="E1075" s="51" t="s">
        <v>859</v>
      </c>
      <c r="F1075" s="201"/>
      <c r="G1075" s="62" t="s">
        <v>11</v>
      </c>
      <c r="H1075" s="110" t="s">
        <v>61</v>
      </c>
      <c r="I1075" s="231" t="s">
        <v>2463</v>
      </c>
      <c r="J1075" s="296" t="s">
        <v>140</v>
      </c>
      <c r="K1075" s="26"/>
      <c r="L1075" s="251"/>
      <c r="M1075" s="27"/>
      <c r="N1075" s="321" t="s">
        <v>2347</v>
      </c>
      <c r="O1075" s="54" t="s">
        <v>2348</v>
      </c>
      <c r="P1075" s="54"/>
      <c r="Q1075" s="48" t="s">
        <v>1001</v>
      </c>
    </row>
    <row r="1076" spans="1:17" hidden="1" x14ac:dyDescent="0.25">
      <c r="A1076" s="271" t="s">
        <v>2343</v>
      </c>
      <c r="B1076" s="67" t="s">
        <v>2344</v>
      </c>
      <c r="C1076" s="67" t="s">
        <v>577</v>
      </c>
      <c r="D1076" s="96" t="s">
        <v>23</v>
      </c>
      <c r="E1076" s="51" t="s">
        <v>859</v>
      </c>
      <c r="F1076" s="201"/>
      <c r="G1076" s="62" t="s">
        <v>11</v>
      </c>
      <c r="H1076" s="110" t="s">
        <v>61</v>
      </c>
      <c r="I1076" s="231" t="s">
        <v>2464</v>
      </c>
      <c r="J1076" s="296" t="s">
        <v>140</v>
      </c>
      <c r="K1076" s="26"/>
      <c r="L1076" s="251"/>
      <c r="M1076" s="27"/>
      <c r="N1076" s="321" t="s">
        <v>2347</v>
      </c>
      <c r="O1076" s="54" t="s">
        <v>2348</v>
      </c>
      <c r="P1076" s="54"/>
      <c r="Q1076" s="48" t="s">
        <v>1001</v>
      </c>
    </row>
    <row r="1077" spans="1:17" hidden="1" x14ac:dyDescent="0.25">
      <c r="A1077" s="271" t="s">
        <v>2343</v>
      </c>
      <c r="B1077" s="67" t="s">
        <v>2344</v>
      </c>
      <c r="C1077" s="67" t="s">
        <v>577</v>
      </c>
      <c r="D1077" s="96" t="s">
        <v>23</v>
      </c>
      <c r="E1077" s="51" t="s">
        <v>859</v>
      </c>
      <c r="F1077" s="201"/>
      <c r="G1077" s="62" t="s">
        <v>11</v>
      </c>
      <c r="H1077" s="110" t="s">
        <v>61</v>
      </c>
      <c r="I1077" s="231" t="s">
        <v>2227</v>
      </c>
      <c r="J1077" s="296" t="s">
        <v>140</v>
      </c>
      <c r="K1077" s="26"/>
      <c r="L1077" s="251"/>
      <c r="M1077" s="27"/>
      <c r="N1077" s="321" t="s">
        <v>2347</v>
      </c>
      <c r="O1077" s="54" t="s">
        <v>2348</v>
      </c>
      <c r="P1077" s="54"/>
      <c r="Q1077" s="48" t="s">
        <v>1001</v>
      </c>
    </row>
    <row r="1078" spans="1:17" hidden="1" x14ac:dyDescent="0.25">
      <c r="A1078" s="271" t="s">
        <v>2343</v>
      </c>
      <c r="B1078" s="67" t="s">
        <v>2344</v>
      </c>
      <c r="C1078" s="67" t="s">
        <v>577</v>
      </c>
      <c r="D1078" s="96" t="s">
        <v>23</v>
      </c>
      <c r="E1078" s="51" t="s">
        <v>859</v>
      </c>
      <c r="F1078" s="201"/>
      <c r="G1078" s="62" t="s">
        <v>11</v>
      </c>
      <c r="H1078" s="110" t="s">
        <v>61</v>
      </c>
      <c r="I1078" s="231" t="s">
        <v>2465</v>
      </c>
      <c r="J1078" s="296" t="s">
        <v>140</v>
      </c>
      <c r="K1078" s="26"/>
      <c r="L1078" s="251"/>
      <c r="M1078" s="27"/>
      <c r="N1078" s="321" t="s">
        <v>2347</v>
      </c>
      <c r="O1078" s="54" t="s">
        <v>2348</v>
      </c>
      <c r="P1078" s="54"/>
      <c r="Q1078" s="48" t="s">
        <v>1001</v>
      </c>
    </row>
    <row r="1079" spans="1:17" hidden="1" x14ac:dyDescent="0.25">
      <c r="A1079" s="271" t="s">
        <v>2343</v>
      </c>
      <c r="B1079" s="67" t="s">
        <v>2344</v>
      </c>
      <c r="C1079" s="67" t="s">
        <v>577</v>
      </c>
      <c r="D1079" s="96" t="s">
        <v>23</v>
      </c>
      <c r="E1079" s="51" t="s">
        <v>859</v>
      </c>
      <c r="F1079" s="201"/>
      <c r="G1079" s="62" t="s">
        <v>11</v>
      </c>
      <c r="H1079" s="110" t="s">
        <v>61</v>
      </c>
      <c r="I1079" s="231" t="s">
        <v>2466</v>
      </c>
      <c r="J1079" s="296" t="s">
        <v>140</v>
      </c>
      <c r="K1079" s="26"/>
      <c r="L1079" s="251"/>
      <c r="M1079" s="27"/>
      <c r="N1079" s="321" t="s">
        <v>2347</v>
      </c>
      <c r="O1079" s="54" t="s">
        <v>2348</v>
      </c>
      <c r="P1079" s="54"/>
      <c r="Q1079" s="48" t="s">
        <v>1001</v>
      </c>
    </row>
    <row r="1080" spans="1:17" hidden="1" x14ac:dyDescent="0.25">
      <c r="A1080" s="271" t="s">
        <v>2343</v>
      </c>
      <c r="B1080" s="67" t="s">
        <v>2344</v>
      </c>
      <c r="C1080" s="67" t="s">
        <v>577</v>
      </c>
      <c r="D1080" s="96" t="s">
        <v>23</v>
      </c>
      <c r="E1080" s="51" t="s">
        <v>859</v>
      </c>
      <c r="F1080" s="201"/>
      <c r="G1080" s="62" t="s">
        <v>11</v>
      </c>
      <c r="H1080" s="110" t="s">
        <v>61</v>
      </c>
      <c r="I1080" s="231" t="s">
        <v>2467</v>
      </c>
      <c r="J1080" s="296" t="s">
        <v>140</v>
      </c>
      <c r="K1080" s="26"/>
      <c r="L1080" s="251"/>
      <c r="M1080" s="27"/>
      <c r="N1080" s="321" t="s">
        <v>2347</v>
      </c>
      <c r="O1080" s="54" t="s">
        <v>2348</v>
      </c>
      <c r="P1080" s="54"/>
      <c r="Q1080" s="48" t="s">
        <v>1001</v>
      </c>
    </row>
    <row r="1081" spans="1:17" hidden="1" x14ac:dyDescent="0.25">
      <c r="A1081" s="271" t="s">
        <v>2343</v>
      </c>
      <c r="B1081" s="67" t="s">
        <v>2344</v>
      </c>
      <c r="C1081" s="67" t="s">
        <v>577</v>
      </c>
      <c r="D1081" s="96" t="s">
        <v>23</v>
      </c>
      <c r="E1081" s="51" t="s">
        <v>859</v>
      </c>
      <c r="F1081" s="201"/>
      <c r="G1081" s="62" t="s">
        <v>11</v>
      </c>
      <c r="H1081" s="110" t="s">
        <v>61</v>
      </c>
      <c r="I1081" s="231" t="s">
        <v>2468</v>
      </c>
      <c r="J1081" s="296" t="s">
        <v>140</v>
      </c>
      <c r="K1081" s="26"/>
      <c r="L1081" s="251"/>
      <c r="M1081" s="27"/>
      <c r="N1081" s="321" t="s">
        <v>2347</v>
      </c>
      <c r="O1081" s="54" t="s">
        <v>2348</v>
      </c>
      <c r="P1081" s="54"/>
      <c r="Q1081" s="48" t="s">
        <v>1001</v>
      </c>
    </row>
    <row r="1082" spans="1:17" hidden="1" x14ac:dyDescent="0.25">
      <c r="A1082" s="271" t="s">
        <v>2343</v>
      </c>
      <c r="B1082" s="67" t="s">
        <v>2344</v>
      </c>
      <c r="C1082" s="67" t="s">
        <v>577</v>
      </c>
      <c r="D1082" s="96" t="s">
        <v>23</v>
      </c>
      <c r="E1082" s="51" t="s">
        <v>859</v>
      </c>
      <c r="F1082" s="201"/>
      <c r="G1082" s="62" t="s">
        <v>11</v>
      </c>
      <c r="H1082" s="110" t="s">
        <v>61</v>
      </c>
      <c r="I1082" s="231" t="s">
        <v>2469</v>
      </c>
      <c r="J1082" s="296" t="s">
        <v>140</v>
      </c>
      <c r="K1082" s="26"/>
      <c r="L1082" s="251"/>
      <c r="M1082" s="27"/>
      <c r="N1082" s="321" t="s">
        <v>2347</v>
      </c>
      <c r="O1082" s="54" t="s">
        <v>2348</v>
      </c>
      <c r="P1082" s="54"/>
      <c r="Q1082" s="48" t="s">
        <v>1001</v>
      </c>
    </row>
    <row r="1083" spans="1:17" hidden="1" x14ac:dyDescent="0.25">
      <c r="A1083" s="271" t="s">
        <v>2343</v>
      </c>
      <c r="B1083" s="67" t="s">
        <v>2344</v>
      </c>
      <c r="C1083" s="67" t="s">
        <v>577</v>
      </c>
      <c r="D1083" s="96" t="s">
        <v>23</v>
      </c>
      <c r="E1083" s="51" t="s">
        <v>859</v>
      </c>
      <c r="F1083" s="201"/>
      <c r="G1083" s="62" t="s">
        <v>11</v>
      </c>
      <c r="H1083" s="110" t="s">
        <v>61</v>
      </c>
      <c r="I1083" s="231" t="s">
        <v>2470</v>
      </c>
      <c r="J1083" s="296" t="s">
        <v>140</v>
      </c>
      <c r="K1083" s="26"/>
      <c r="L1083" s="251"/>
      <c r="M1083" s="27"/>
      <c r="N1083" s="321" t="s">
        <v>2347</v>
      </c>
      <c r="O1083" s="54" t="s">
        <v>2348</v>
      </c>
      <c r="P1083" s="54"/>
      <c r="Q1083" s="48" t="s">
        <v>1001</v>
      </c>
    </row>
    <row r="1084" spans="1:17" hidden="1" x14ac:dyDescent="0.25">
      <c r="A1084" s="271" t="s">
        <v>2343</v>
      </c>
      <c r="B1084" s="67" t="s">
        <v>2344</v>
      </c>
      <c r="C1084" s="67" t="s">
        <v>577</v>
      </c>
      <c r="D1084" s="96" t="s">
        <v>23</v>
      </c>
      <c r="E1084" s="51" t="s">
        <v>859</v>
      </c>
      <c r="F1084" s="201"/>
      <c r="G1084" s="62" t="s">
        <v>11</v>
      </c>
      <c r="H1084" s="110" t="s">
        <v>61</v>
      </c>
      <c r="I1084" s="231" t="s">
        <v>2471</v>
      </c>
      <c r="J1084" s="296" t="s">
        <v>140</v>
      </c>
      <c r="K1084" s="26"/>
      <c r="L1084" s="251"/>
      <c r="M1084" s="27"/>
      <c r="N1084" s="321" t="s">
        <v>2347</v>
      </c>
      <c r="O1084" s="54" t="s">
        <v>2348</v>
      </c>
      <c r="P1084" s="54"/>
      <c r="Q1084" s="48" t="s">
        <v>1001</v>
      </c>
    </row>
    <row r="1085" spans="1:17" hidden="1" x14ac:dyDescent="0.25">
      <c r="A1085" s="271" t="s">
        <v>2343</v>
      </c>
      <c r="B1085" s="67" t="s">
        <v>2344</v>
      </c>
      <c r="C1085" s="67" t="s">
        <v>577</v>
      </c>
      <c r="D1085" s="96" t="s">
        <v>23</v>
      </c>
      <c r="E1085" s="51" t="s">
        <v>859</v>
      </c>
      <c r="F1085" s="201"/>
      <c r="G1085" s="62" t="s">
        <v>11</v>
      </c>
      <c r="H1085" s="110" t="s">
        <v>61</v>
      </c>
      <c r="I1085" s="231" t="s">
        <v>2472</v>
      </c>
      <c r="J1085" s="296" t="s">
        <v>140</v>
      </c>
      <c r="K1085" s="26"/>
      <c r="L1085" s="251"/>
      <c r="M1085" s="27"/>
      <c r="N1085" s="321" t="s">
        <v>2347</v>
      </c>
      <c r="O1085" s="54" t="s">
        <v>2348</v>
      </c>
      <c r="P1085" s="54"/>
      <c r="Q1085" s="48" t="s">
        <v>1001</v>
      </c>
    </row>
    <row r="1086" spans="1:17" hidden="1" x14ac:dyDescent="0.25">
      <c r="A1086" s="271" t="s">
        <v>2343</v>
      </c>
      <c r="B1086" s="67" t="s">
        <v>2344</v>
      </c>
      <c r="C1086" s="67" t="s">
        <v>577</v>
      </c>
      <c r="D1086" s="96" t="s">
        <v>23</v>
      </c>
      <c r="E1086" s="51" t="s">
        <v>859</v>
      </c>
      <c r="F1086" s="201"/>
      <c r="G1086" s="62" t="s">
        <v>11</v>
      </c>
      <c r="H1086" s="110" t="s">
        <v>61</v>
      </c>
      <c r="I1086" s="231" t="s">
        <v>2473</v>
      </c>
      <c r="J1086" s="296" t="s">
        <v>140</v>
      </c>
      <c r="K1086" s="26"/>
      <c r="L1086" s="251"/>
      <c r="M1086" s="27"/>
      <c r="N1086" s="321" t="s">
        <v>2347</v>
      </c>
      <c r="O1086" s="54" t="s">
        <v>2348</v>
      </c>
      <c r="P1086" s="54"/>
      <c r="Q1086" s="48" t="s">
        <v>1001</v>
      </c>
    </row>
    <row r="1087" spans="1:17" hidden="1" x14ac:dyDescent="0.25">
      <c r="A1087" s="271" t="s">
        <v>2343</v>
      </c>
      <c r="B1087" s="67" t="s">
        <v>2344</v>
      </c>
      <c r="C1087" s="67" t="s">
        <v>577</v>
      </c>
      <c r="D1087" s="96" t="s">
        <v>23</v>
      </c>
      <c r="E1087" s="51" t="s">
        <v>859</v>
      </c>
      <c r="F1087" s="201"/>
      <c r="G1087" s="62" t="s">
        <v>11</v>
      </c>
      <c r="H1087" s="110" t="s">
        <v>61</v>
      </c>
      <c r="I1087" s="231" t="s">
        <v>2474</v>
      </c>
      <c r="J1087" s="296" t="s">
        <v>140</v>
      </c>
      <c r="K1087" s="26"/>
      <c r="L1087" s="251"/>
      <c r="M1087" s="27"/>
      <c r="N1087" s="321" t="s">
        <v>2347</v>
      </c>
      <c r="O1087" s="54" t="s">
        <v>2348</v>
      </c>
      <c r="P1087" s="54"/>
      <c r="Q1087" s="48" t="s">
        <v>1001</v>
      </c>
    </row>
    <row r="1088" spans="1:17" hidden="1" x14ac:dyDescent="0.25">
      <c r="A1088" s="271" t="s">
        <v>2343</v>
      </c>
      <c r="B1088" s="67" t="s">
        <v>2344</v>
      </c>
      <c r="C1088" s="67" t="s">
        <v>577</v>
      </c>
      <c r="D1088" s="96" t="s">
        <v>23</v>
      </c>
      <c r="E1088" s="51" t="s">
        <v>859</v>
      </c>
      <c r="F1088" s="201"/>
      <c r="G1088" s="62" t="s">
        <v>11</v>
      </c>
      <c r="H1088" s="110" t="s">
        <v>61</v>
      </c>
      <c r="I1088" s="231" t="s">
        <v>2475</v>
      </c>
      <c r="J1088" s="296" t="s">
        <v>140</v>
      </c>
      <c r="K1088" s="26"/>
      <c r="L1088" s="251"/>
      <c r="M1088" s="27"/>
      <c r="N1088" s="321" t="s">
        <v>2347</v>
      </c>
      <c r="O1088" s="54" t="s">
        <v>2348</v>
      </c>
      <c r="P1088" s="54"/>
      <c r="Q1088" s="48" t="s">
        <v>1001</v>
      </c>
    </row>
    <row r="1089" spans="1:17" hidden="1" x14ac:dyDescent="0.25">
      <c r="A1089" s="271" t="s">
        <v>2343</v>
      </c>
      <c r="B1089" s="67" t="s">
        <v>2344</v>
      </c>
      <c r="C1089" s="67" t="s">
        <v>577</v>
      </c>
      <c r="D1089" s="96" t="s">
        <v>23</v>
      </c>
      <c r="E1089" s="51" t="s">
        <v>859</v>
      </c>
      <c r="F1089" s="201"/>
      <c r="G1089" s="62" t="s">
        <v>11</v>
      </c>
      <c r="H1089" s="110" t="s">
        <v>61</v>
      </c>
      <c r="I1089" s="231" t="s">
        <v>2476</v>
      </c>
      <c r="J1089" s="296" t="s">
        <v>140</v>
      </c>
      <c r="K1089" s="26"/>
      <c r="L1089" s="251"/>
      <c r="M1089" s="27"/>
      <c r="N1089" s="321" t="s">
        <v>2347</v>
      </c>
      <c r="O1089" s="54" t="s">
        <v>2348</v>
      </c>
      <c r="P1089" s="54"/>
      <c r="Q1089" s="48" t="s">
        <v>1001</v>
      </c>
    </row>
    <row r="1090" spans="1:17" hidden="1" x14ac:dyDescent="0.25">
      <c r="A1090" s="271" t="s">
        <v>2343</v>
      </c>
      <c r="B1090" s="67" t="s">
        <v>2344</v>
      </c>
      <c r="C1090" s="67" t="s">
        <v>577</v>
      </c>
      <c r="D1090" s="96" t="s">
        <v>23</v>
      </c>
      <c r="E1090" s="51" t="s">
        <v>859</v>
      </c>
      <c r="F1090" s="201"/>
      <c r="G1090" s="62" t="s">
        <v>11</v>
      </c>
      <c r="H1090" s="110" t="s">
        <v>61</v>
      </c>
      <c r="I1090" s="231" t="s">
        <v>2477</v>
      </c>
      <c r="J1090" s="296" t="s">
        <v>140</v>
      </c>
      <c r="K1090" s="26"/>
      <c r="L1090" s="251"/>
      <c r="M1090" s="27"/>
      <c r="N1090" s="321" t="s">
        <v>2347</v>
      </c>
      <c r="O1090" s="54" t="s">
        <v>2348</v>
      </c>
      <c r="P1090" s="54"/>
      <c r="Q1090" s="48" t="s">
        <v>1001</v>
      </c>
    </row>
    <row r="1091" spans="1:17" hidden="1" x14ac:dyDescent="0.25">
      <c r="A1091" s="271" t="s">
        <v>2343</v>
      </c>
      <c r="B1091" s="67" t="s">
        <v>2344</v>
      </c>
      <c r="C1091" s="67" t="s">
        <v>577</v>
      </c>
      <c r="D1091" s="96" t="s">
        <v>23</v>
      </c>
      <c r="E1091" s="51" t="s">
        <v>859</v>
      </c>
      <c r="F1091" s="201"/>
      <c r="G1091" s="62" t="s">
        <v>11</v>
      </c>
      <c r="H1091" s="110" t="s">
        <v>61</v>
      </c>
      <c r="I1091" s="231" t="s">
        <v>2478</v>
      </c>
      <c r="J1091" s="296" t="s">
        <v>140</v>
      </c>
      <c r="K1091" s="26"/>
      <c r="L1091" s="251"/>
      <c r="M1091" s="27"/>
      <c r="N1091" s="321" t="s">
        <v>2347</v>
      </c>
      <c r="O1091" s="54" t="s">
        <v>2348</v>
      </c>
      <c r="P1091" s="54"/>
      <c r="Q1091" s="48" t="s">
        <v>1001</v>
      </c>
    </row>
    <row r="1092" spans="1:17" hidden="1" x14ac:dyDescent="0.25">
      <c r="A1092" s="271" t="s">
        <v>2343</v>
      </c>
      <c r="B1092" s="67" t="s">
        <v>2344</v>
      </c>
      <c r="C1092" s="67" t="s">
        <v>577</v>
      </c>
      <c r="D1092" s="96" t="s">
        <v>23</v>
      </c>
      <c r="E1092" s="51" t="s">
        <v>859</v>
      </c>
      <c r="F1092" s="201"/>
      <c r="G1092" s="62" t="s">
        <v>11</v>
      </c>
      <c r="H1092" s="110" t="s">
        <v>61</v>
      </c>
      <c r="I1092" s="231" t="s">
        <v>2479</v>
      </c>
      <c r="J1092" s="296" t="s">
        <v>140</v>
      </c>
      <c r="K1092" s="26"/>
      <c r="L1092" s="251"/>
      <c r="M1092" s="27"/>
      <c r="N1092" s="321" t="s">
        <v>2347</v>
      </c>
      <c r="O1092" s="54" t="s">
        <v>2348</v>
      </c>
      <c r="P1092" s="54"/>
      <c r="Q1092" s="48" t="s">
        <v>1001</v>
      </c>
    </row>
    <row r="1093" spans="1:17" hidden="1" x14ac:dyDescent="0.25">
      <c r="A1093" s="271" t="s">
        <v>2343</v>
      </c>
      <c r="B1093" s="67" t="s">
        <v>2344</v>
      </c>
      <c r="C1093" s="67" t="s">
        <v>577</v>
      </c>
      <c r="D1093" s="96" t="s">
        <v>23</v>
      </c>
      <c r="E1093" s="51" t="s">
        <v>859</v>
      </c>
      <c r="F1093" s="201"/>
      <c r="G1093" s="62" t="s">
        <v>11</v>
      </c>
      <c r="H1093" s="110" t="s">
        <v>61</v>
      </c>
      <c r="I1093" s="231" t="s">
        <v>2480</v>
      </c>
      <c r="J1093" s="296" t="s">
        <v>140</v>
      </c>
      <c r="K1093" s="26"/>
      <c r="L1093" s="251"/>
      <c r="M1093" s="27"/>
      <c r="N1093" s="321" t="s">
        <v>2347</v>
      </c>
      <c r="O1093" s="54" t="s">
        <v>2348</v>
      </c>
      <c r="P1093" s="54"/>
      <c r="Q1093" s="48" t="s">
        <v>1001</v>
      </c>
    </row>
    <row r="1094" spans="1:17" hidden="1" x14ac:dyDescent="0.25">
      <c r="A1094" s="271" t="s">
        <v>2343</v>
      </c>
      <c r="B1094" s="67" t="s">
        <v>2344</v>
      </c>
      <c r="C1094" s="67" t="s">
        <v>577</v>
      </c>
      <c r="D1094" s="96" t="s">
        <v>23</v>
      </c>
      <c r="E1094" s="51" t="s">
        <v>859</v>
      </c>
      <c r="F1094" s="201"/>
      <c r="G1094" s="62" t="s">
        <v>11</v>
      </c>
      <c r="H1094" s="110" t="s">
        <v>61</v>
      </c>
      <c r="I1094" s="231" t="s">
        <v>2481</v>
      </c>
      <c r="J1094" s="296" t="s">
        <v>140</v>
      </c>
      <c r="K1094" s="26"/>
      <c r="L1094" s="251"/>
      <c r="M1094" s="27"/>
      <c r="N1094" s="321" t="s">
        <v>2347</v>
      </c>
      <c r="O1094" s="54" t="s">
        <v>2348</v>
      </c>
      <c r="P1094" s="54"/>
      <c r="Q1094" s="48" t="s">
        <v>1001</v>
      </c>
    </row>
    <row r="1095" spans="1:17" hidden="1" x14ac:dyDescent="0.25">
      <c r="A1095" s="271" t="s">
        <v>2343</v>
      </c>
      <c r="B1095" s="67" t="s">
        <v>2344</v>
      </c>
      <c r="C1095" s="67" t="s">
        <v>577</v>
      </c>
      <c r="D1095" s="96" t="s">
        <v>23</v>
      </c>
      <c r="E1095" s="51" t="s">
        <v>859</v>
      </c>
      <c r="F1095" s="201"/>
      <c r="G1095" s="62" t="s">
        <v>11</v>
      </c>
      <c r="H1095" s="110" t="s">
        <v>61</v>
      </c>
      <c r="I1095" s="231" t="s">
        <v>2482</v>
      </c>
      <c r="J1095" s="296" t="s">
        <v>140</v>
      </c>
      <c r="K1095" s="26"/>
      <c r="L1095" s="251"/>
      <c r="M1095" s="27"/>
      <c r="N1095" s="321" t="s">
        <v>2347</v>
      </c>
      <c r="O1095" s="54" t="s">
        <v>2348</v>
      </c>
      <c r="P1095" s="54"/>
      <c r="Q1095" s="48" t="s">
        <v>1001</v>
      </c>
    </row>
    <row r="1096" spans="1:17" hidden="1" x14ac:dyDescent="0.25">
      <c r="A1096" s="271" t="s">
        <v>2343</v>
      </c>
      <c r="B1096" s="67" t="s">
        <v>2344</v>
      </c>
      <c r="C1096" s="67" t="s">
        <v>577</v>
      </c>
      <c r="D1096" s="96" t="s">
        <v>23</v>
      </c>
      <c r="E1096" s="51" t="s">
        <v>859</v>
      </c>
      <c r="F1096" s="201"/>
      <c r="G1096" s="62" t="s">
        <v>11</v>
      </c>
      <c r="H1096" s="110" t="s">
        <v>61</v>
      </c>
      <c r="I1096" s="231" t="s">
        <v>2483</v>
      </c>
      <c r="J1096" s="296" t="s">
        <v>140</v>
      </c>
      <c r="K1096" s="26"/>
      <c r="L1096" s="251"/>
      <c r="M1096" s="27"/>
      <c r="N1096" s="321" t="s">
        <v>2347</v>
      </c>
      <c r="O1096" s="54" t="s">
        <v>2348</v>
      </c>
      <c r="P1096" s="54"/>
      <c r="Q1096" s="48" t="s">
        <v>1001</v>
      </c>
    </row>
    <row r="1097" spans="1:17" hidden="1" x14ac:dyDescent="0.25">
      <c r="A1097" s="271" t="s">
        <v>2343</v>
      </c>
      <c r="B1097" s="67" t="s">
        <v>2344</v>
      </c>
      <c r="C1097" s="67" t="s">
        <v>577</v>
      </c>
      <c r="D1097" s="96" t="s">
        <v>23</v>
      </c>
      <c r="E1097" s="51" t="s">
        <v>859</v>
      </c>
      <c r="F1097" s="201"/>
      <c r="G1097" s="62" t="s">
        <v>11</v>
      </c>
      <c r="H1097" s="110" t="s">
        <v>61</v>
      </c>
      <c r="I1097" s="231" t="s">
        <v>2484</v>
      </c>
      <c r="J1097" s="296" t="s">
        <v>140</v>
      </c>
      <c r="K1097" s="26"/>
      <c r="L1097" s="251"/>
      <c r="M1097" s="27"/>
      <c r="N1097" s="321" t="s">
        <v>2347</v>
      </c>
      <c r="O1097" s="54" t="s">
        <v>2348</v>
      </c>
      <c r="P1097" s="54"/>
      <c r="Q1097" s="48" t="s">
        <v>1001</v>
      </c>
    </row>
    <row r="1098" spans="1:17" hidden="1" x14ac:dyDescent="0.25">
      <c r="A1098" s="271" t="s">
        <v>2343</v>
      </c>
      <c r="B1098" s="67" t="s">
        <v>2344</v>
      </c>
      <c r="C1098" s="67" t="s">
        <v>577</v>
      </c>
      <c r="D1098" s="96" t="s">
        <v>23</v>
      </c>
      <c r="E1098" s="51" t="s">
        <v>859</v>
      </c>
      <c r="F1098" s="201"/>
      <c r="G1098" s="62" t="s">
        <v>11</v>
      </c>
      <c r="H1098" s="110" t="s">
        <v>61</v>
      </c>
      <c r="I1098" s="231" t="s">
        <v>2485</v>
      </c>
      <c r="J1098" s="296" t="s">
        <v>140</v>
      </c>
      <c r="K1098" s="26"/>
      <c r="L1098" s="251"/>
      <c r="M1098" s="27"/>
      <c r="N1098" s="321" t="s">
        <v>2347</v>
      </c>
      <c r="O1098" s="54" t="s">
        <v>2348</v>
      </c>
      <c r="P1098" s="54"/>
      <c r="Q1098" s="48" t="s">
        <v>1001</v>
      </c>
    </row>
    <row r="1099" spans="1:17" hidden="1" x14ac:dyDescent="0.25">
      <c r="A1099" s="271" t="s">
        <v>2343</v>
      </c>
      <c r="B1099" s="67" t="s">
        <v>2344</v>
      </c>
      <c r="C1099" s="67" t="s">
        <v>577</v>
      </c>
      <c r="D1099" s="96" t="s">
        <v>23</v>
      </c>
      <c r="E1099" s="51" t="s">
        <v>859</v>
      </c>
      <c r="F1099" s="201"/>
      <c r="G1099" s="62" t="s">
        <v>11</v>
      </c>
      <c r="H1099" s="110" t="s">
        <v>61</v>
      </c>
      <c r="I1099" s="231" t="s">
        <v>2486</v>
      </c>
      <c r="J1099" s="296" t="s">
        <v>140</v>
      </c>
      <c r="K1099" s="26"/>
      <c r="L1099" s="251"/>
      <c r="M1099" s="27"/>
      <c r="N1099" s="321" t="s">
        <v>2347</v>
      </c>
      <c r="O1099" s="54" t="s">
        <v>2348</v>
      </c>
      <c r="P1099" s="54"/>
      <c r="Q1099" s="48" t="s">
        <v>1001</v>
      </c>
    </row>
    <row r="1100" spans="1:17" hidden="1" x14ac:dyDescent="0.25">
      <c r="A1100" s="271" t="s">
        <v>2343</v>
      </c>
      <c r="B1100" s="67" t="s">
        <v>2344</v>
      </c>
      <c r="C1100" s="67" t="s">
        <v>577</v>
      </c>
      <c r="D1100" s="96" t="s">
        <v>23</v>
      </c>
      <c r="E1100" s="51" t="s">
        <v>859</v>
      </c>
      <c r="F1100" s="201"/>
      <c r="G1100" s="62" t="s">
        <v>11</v>
      </c>
      <c r="H1100" s="110" t="s">
        <v>61</v>
      </c>
      <c r="I1100" s="231" t="s">
        <v>2487</v>
      </c>
      <c r="J1100" s="296" t="s">
        <v>140</v>
      </c>
      <c r="K1100" s="26"/>
      <c r="L1100" s="251"/>
      <c r="M1100" s="27"/>
      <c r="N1100" s="321" t="s">
        <v>2347</v>
      </c>
      <c r="O1100" s="54" t="s">
        <v>2348</v>
      </c>
      <c r="P1100" s="54"/>
      <c r="Q1100" s="48" t="s">
        <v>1001</v>
      </c>
    </row>
    <row r="1101" spans="1:17" hidden="1" x14ac:dyDescent="0.25">
      <c r="A1101" s="271" t="s">
        <v>2343</v>
      </c>
      <c r="B1101" s="67" t="s">
        <v>2344</v>
      </c>
      <c r="C1101" s="67" t="s">
        <v>577</v>
      </c>
      <c r="D1101" s="96" t="s">
        <v>23</v>
      </c>
      <c r="E1101" s="51" t="s">
        <v>859</v>
      </c>
      <c r="F1101" s="201"/>
      <c r="G1101" s="62" t="s">
        <v>11</v>
      </c>
      <c r="H1101" s="110" t="s">
        <v>61</v>
      </c>
      <c r="I1101" s="231" t="s">
        <v>2485</v>
      </c>
      <c r="J1101" s="296" t="s">
        <v>140</v>
      </c>
      <c r="K1101" s="26"/>
      <c r="L1101" s="251"/>
      <c r="M1101" s="27"/>
      <c r="N1101" s="321" t="s">
        <v>2347</v>
      </c>
      <c r="O1101" s="54" t="s">
        <v>2348</v>
      </c>
      <c r="P1101" s="54"/>
      <c r="Q1101" s="48" t="s">
        <v>1001</v>
      </c>
    </row>
    <row r="1102" spans="1:17" hidden="1" x14ac:dyDescent="0.25">
      <c r="A1102" s="271" t="s">
        <v>2343</v>
      </c>
      <c r="B1102" s="67" t="s">
        <v>2344</v>
      </c>
      <c r="C1102" s="67" t="s">
        <v>577</v>
      </c>
      <c r="D1102" s="96" t="s">
        <v>23</v>
      </c>
      <c r="E1102" s="51" t="s">
        <v>859</v>
      </c>
      <c r="F1102" s="201"/>
      <c r="G1102" s="62" t="s">
        <v>11</v>
      </c>
      <c r="H1102" s="110" t="s">
        <v>61</v>
      </c>
      <c r="I1102" s="231" t="s">
        <v>2488</v>
      </c>
      <c r="J1102" s="296" t="s">
        <v>140</v>
      </c>
      <c r="K1102" s="26"/>
      <c r="L1102" s="251"/>
      <c r="M1102" s="27"/>
      <c r="N1102" s="321" t="s">
        <v>2347</v>
      </c>
      <c r="O1102" s="54" t="s">
        <v>2348</v>
      </c>
      <c r="P1102" s="54"/>
      <c r="Q1102" s="48" t="s">
        <v>1001</v>
      </c>
    </row>
    <row r="1103" spans="1:17" hidden="1" x14ac:dyDescent="0.25">
      <c r="A1103" s="271" t="s">
        <v>2343</v>
      </c>
      <c r="B1103" s="67" t="s">
        <v>2344</v>
      </c>
      <c r="C1103" s="67" t="s">
        <v>577</v>
      </c>
      <c r="D1103" s="96" t="s">
        <v>23</v>
      </c>
      <c r="E1103" s="51" t="s">
        <v>859</v>
      </c>
      <c r="F1103" s="201"/>
      <c r="G1103" s="62" t="s">
        <v>11</v>
      </c>
      <c r="H1103" s="110" t="s">
        <v>61</v>
      </c>
      <c r="I1103" s="231" t="s">
        <v>2489</v>
      </c>
      <c r="J1103" s="296" t="s">
        <v>140</v>
      </c>
      <c r="K1103" s="26"/>
      <c r="L1103" s="251"/>
      <c r="M1103" s="27"/>
      <c r="N1103" s="321" t="s">
        <v>2347</v>
      </c>
      <c r="O1103" s="54" t="s">
        <v>2348</v>
      </c>
      <c r="P1103" s="54"/>
      <c r="Q1103" s="48" t="s">
        <v>1001</v>
      </c>
    </row>
    <row r="1104" spans="1:17" hidden="1" x14ac:dyDescent="0.25">
      <c r="A1104" s="271" t="s">
        <v>2343</v>
      </c>
      <c r="B1104" s="67" t="s">
        <v>2344</v>
      </c>
      <c r="C1104" s="67" t="s">
        <v>577</v>
      </c>
      <c r="D1104" s="96" t="s">
        <v>23</v>
      </c>
      <c r="E1104" s="51" t="s">
        <v>859</v>
      </c>
      <c r="F1104" s="201"/>
      <c r="G1104" s="62" t="s">
        <v>11</v>
      </c>
      <c r="H1104" s="110" t="s">
        <v>61</v>
      </c>
      <c r="I1104" s="231" t="s">
        <v>2490</v>
      </c>
      <c r="J1104" s="296" t="s">
        <v>140</v>
      </c>
      <c r="K1104" s="26"/>
      <c r="L1104" s="251"/>
      <c r="M1104" s="27"/>
      <c r="N1104" s="321" t="s">
        <v>2347</v>
      </c>
      <c r="O1104" s="54" t="s">
        <v>2348</v>
      </c>
      <c r="P1104" s="54"/>
      <c r="Q1104" s="48" t="s">
        <v>1001</v>
      </c>
    </row>
    <row r="1105" spans="1:17" hidden="1" x14ac:dyDescent="0.25">
      <c r="A1105" s="271" t="s">
        <v>2343</v>
      </c>
      <c r="B1105" s="67" t="s">
        <v>2344</v>
      </c>
      <c r="C1105" s="67" t="s">
        <v>577</v>
      </c>
      <c r="D1105" s="96" t="s">
        <v>23</v>
      </c>
      <c r="E1105" s="51" t="s">
        <v>859</v>
      </c>
      <c r="F1105" s="201"/>
      <c r="G1105" s="62" t="s">
        <v>11</v>
      </c>
      <c r="H1105" s="110" t="s">
        <v>61</v>
      </c>
      <c r="I1105" s="231" t="s">
        <v>2491</v>
      </c>
      <c r="J1105" s="296" t="s">
        <v>140</v>
      </c>
      <c r="K1105" s="26"/>
      <c r="L1105" s="251"/>
      <c r="M1105" s="27"/>
      <c r="N1105" s="321" t="s">
        <v>2347</v>
      </c>
      <c r="O1105" s="54" t="s">
        <v>2348</v>
      </c>
      <c r="P1105" s="54"/>
      <c r="Q1105" s="48" t="s">
        <v>1001</v>
      </c>
    </row>
    <row r="1106" spans="1:17" hidden="1" x14ac:dyDescent="0.25">
      <c r="A1106" s="271" t="s">
        <v>2343</v>
      </c>
      <c r="B1106" s="67" t="s">
        <v>2344</v>
      </c>
      <c r="C1106" s="67" t="s">
        <v>577</v>
      </c>
      <c r="D1106" s="96" t="s">
        <v>23</v>
      </c>
      <c r="E1106" s="51" t="s">
        <v>859</v>
      </c>
      <c r="F1106" s="201"/>
      <c r="G1106" s="62" t="s">
        <v>11</v>
      </c>
      <c r="H1106" s="110" t="s">
        <v>61</v>
      </c>
      <c r="I1106" s="231" t="s">
        <v>2492</v>
      </c>
      <c r="J1106" s="296" t="s">
        <v>140</v>
      </c>
      <c r="K1106" s="26"/>
      <c r="L1106" s="251"/>
      <c r="M1106" s="27"/>
      <c r="N1106" s="321" t="s">
        <v>2347</v>
      </c>
      <c r="O1106" s="54" t="s">
        <v>2348</v>
      </c>
      <c r="P1106" s="54"/>
      <c r="Q1106" s="48" t="s">
        <v>1001</v>
      </c>
    </row>
    <row r="1107" spans="1:17" hidden="1" x14ac:dyDescent="0.25">
      <c r="A1107" s="271" t="s">
        <v>2343</v>
      </c>
      <c r="B1107" s="67" t="s">
        <v>2344</v>
      </c>
      <c r="C1107" s="67" t="s">
        <v>577</v>
      </c>
      <c r="D1107" s="96" t="s">
        <v>23</v>
      </c>
      <c r="E1107" s="51" t="s">
        <v>859</v>
      </c>
      <c r="F1107" s="201"/>
      <c r="G1107" s="62" t="s">
        <v>11</v>
      </c>
      <c r="H1107" s="110" t="s">
        <v>61</v>
      </c>
      <c r="I1107" s="231" t="s">
        <v>2493</v>
      </c>
      <c r="J1107" s="296" t="s">
        <v>140</v>
      </c>
      <c r="K1107" s="26"/>
      <c r="L1107" s="251"/>
      <c r="M1107" s="27"/>
      <c r="N1107" s="321" t="s">
        <v>2347</v>
      </c>
      <c r="O1107" s="54" t="s">
        <v>2348</v>
      </c>
      <c r="P1107" s="54"/>
      <c r="Q1107" s="48" t="s">
        <v>1001</v>
      </c>
    </row>
    <row r="1108" spans="1:17" hidden="1" x14ac:dyDescent="0.25">
      <c r="A1108" s="271" t="s">
        <v>2343</v>
      </c>
      <c r="B1108" s="67" t="s">
        <v>2344</v>
      </c>
      <c r="C1108" s="67" t="s">
        <v>577</v>
      </c>
      <c r="D1108" s="96" t="s">
        <v>23</v>
      </c>
      <c r="E1108" s="51" t="s">
        <v>859</v>
      </c>
      <c r="F1108" s="201"/>
      <c r="G1108" s="62" t="s">
        <v>11</v>
      </c>
      <c r="H1108" s="110" t="s">
        <v>61</v>
      </c>
      <c r="I1108" s="231" t="s">
        <v>2494</v>
      </c>
      <c r="J1108" s="296" t="s">
        <v>140</v>
      </c>
      <c r="K1108" s="26"/>
      <c r="L1108" s="251"/>
      <c r="M1108" s="27"/>
      <c r="N1108" s="321" t="s">
        <v>2347</v>
      </c>
      <c r="O1108" s="54" t="s">
        <v>2348</v>
      </c>
      <c r="P1108" s="54"/>
      <c r="Q1108" s="48" t="s">
        <v>1001</v>
      </c>
    </row>
    <row r="1109" spans="1:17" hidden="1" x14ac:dyDescent="0.25">
      <c r="A1109" s="271" t="s">
        <v>2343</v>
      </c>
      <c r="B1109" s="67" t="s">
        <v>2344</v>
      </c>
      <c r="C1109" s="67" t="s">
        <v>577</v>
      </c>
      <c r="D1109" s="96" t="s">
        <v>23</v>
      </c>
      <c r="E1109" s="51" t="s">
        <v>859</v>
      </c>
      <c r="F1109" s="201"/>
      <c r="G1109" s="62" t="s">
        <v>11</v>
      </c>
      <c r="H1109" s="110" t="s">
        <v>61</v>
      </c>
      <c r="I1109" s="231" t="s">
        <v>2495</v>
      </c>
      <c r="J1109" s="296" t="s">
        <v>140</v>
      </c>
      <c r="K1109" s="26"/>
      <c r="L1109" s="251"/>
      <c r="M1109" s="27"/>
      <c r="N1109" s="321" t="s">
        <v>2347</v>
      </c>
      <c r="O1109" s="54" t="s">
        <v>2348</v>
      </c>
      <c r="P1109" s="54"/>
      <c r="Q1109" s="48" t="s">
        <v>1001</v>
      </c>
    </row>
    <row r="1110" spans="1:17" hidden="1" x14ac:dyDescent="0.25">
      <c r="A1110" s="271" t="s">
        <v>2343</v>
      </c>
      <c r="B1110" s="67" t="s">
        <v>2344</v>
      </c>
      <c r="C1110" s="67" t="s">
        <v>577</v>
      </c>
      <c r="D1110" s="96" t="s">
        <v>23</v>
      </c>
      <c r="E1110" s="51" t="s">
        <v>859</v>
      </c>
      <c r="F1110" s="201"/>
      <c r="G1110" s="62" t="s">
        <v>11</v>
      </c>
      <c r="H1110" s="110" t="s">
        <v>61</v>
      </c>
      <c r="I1110" s="231" t="s">
        <v>2496</v>
      </c>
      <c r="J1110" s="296" t="s">
        <v>140</v>
      </c>
      <c r="K1110" s="26"/>
      <c r="L1110" s="251"/>
      <c r="M1110" s="27"/>
      <c r="N1110" s="321" t="s">
        <v>2347</v>
      </c>
      <c r="O1110" s="54" t="s">
        <v>2348</v>
      </c>
      <c r="P1110" s="54"/>
      <c r="Q1110" s="48" t="s">
        <v>1001</v>
      </c>
    </row>
    <row r="1111" spans="1:17" hidden="1" x14ac:dyDescent="0.25">
      <c r="A1111" s="271" t="s">
        <v>2343</v>
      </c>
      <c r="B1111" s="67" t="s">
        <v>2344</v>
      </c>
      <c r="C1111" s="67" t="s">
        <v>577</v>
      </c>
      <c r="D1111" s="96" t="s">
        <v>23</v>
      </c>
      <c r="E1111" s="51" t="s">
        <v>859</v>
      </c>
      <c r="F1111" s="201"/>
      <c r="G1111" s="62" t="s">
        <v>11</v>
      </c>
      <c r="H1111" s="110" t="s">
        <v>61</v>
      </c>
      <c r="I1111" s="231" t="s">
        <v>2497</v>
      </c>
      <c r="J1111" s="296" t="s">
        <v>140</v>
      </c>
      <c r="K1111" s="26"/>
      <c r="L1111" s="251"/>
      <c r="M1111" s="27"/>
      <c r="N1111" s="321" t="s">
        <v>2347</v>
      </c>
      <c r="O1111" s="54" t="s">
        <v>2348</v>
      </c>
      <c r="P1111" s="54"/>
      <c r="Q1111" s="48" t="s">
        <v>1001</v>
      </c>
    </row>
    <row r="1112" spans="1:17" hidden="1" x14ac:dyDescent="0.25">
      <c r="A1112" s="271" t="s">
        <v>2343</v>
      </c>
      <c r="B1112" s="67" t="s">
        <v>2344</v>
      </c>
      <c r="C1112" s="67" t="s">
        <v>577</v>
      </c>
      <c r="D1112" s="96" t="s">
        <v>23</v>
      </c>
      <c r="E1112" s="51" t="s">
        <v>859</v>
      </c>
      <c r="F1112" s="201"/>
      <c r="G1112" s="62" t="s">
        <v>11</v>
      </c>
      <c r="H1112" s="110" t="s">
        <v>61</v>
      </c>
      <c r="I1112" s="231" t="s">
        <v>2498</v>
      </c>
      <c r="J1112" s="296" t="s">
        <v>140</v>
      </c>
      <c r="K1112" s="26"/>
      <c r="L1112" s="251"/>
      <c r="M1112" s="27"/>
      <c r="N1112" s="321" t="s">
        <v>2347</v>
      </c>
      <c r="O1112" s="54" t="s">
        <v>2348</v>
      </c>
      <c r="P1112" s="54"/>
      <c r="Q1112" s="48" t="s">
        <v>1001</v>
      </c>
    </row>
    <row r="1113" spans="1:17" hidden="1" x14ac:dyDescent="0.25">
      <c r="A1113" s="271" t="s">
        <v>2343</v>
      </c>
      <c r="B1113" s="67" t="s">
        <v>2344</v>
      </c>
      <c r="C1113" s="67" t="s">
        <v>577</v>
      </c>
      <c r="D1113" s="96" t="s">
        <v>23</v>
      </c>
      <c r="E1113" s="51" t="s">
        <v>859</v>
      </c>
      <c r="F1113" s="201"/>
      <c r="G1113" s="62" t="s">
        <v>11</v>
      </c>
      <c r="H1113" s="110" t="s">
        <v>61</v>
      </c>
      <c r="I1113" s="231" t="s">
        <v>2499</v>
      </c>
      <c r="J1113" s="296" t="s">
        <v>140</v>
      </c>
      <c r="K1113" s="26"/>
      <c r="L1113" s="251"/>
      <c r="M1113" s="27"/>
      <c r="N1113" s="321" t="s">
        <v>2347</v>
      </c>
      <c r="O1113" s="54" t="s">
        <v>2348</v>
      </c>
      <c r="P1113" s="54"/>
      <c r="Q1113" s="48" t="s">
        <v>1001</v>
      </c>
    </row>
    <row r="1114" spans="1:17" hidden="1" x14ac:dyDescent="0.25">
      <c r="A1114" s="271" t="s">
        <v>2343</v>
      </c>
      <c r="B1114" s="67" t="s">
        <v>2344</v>
      </c>
      <c r="C1114" s="67" t="s">
        <v>577</v>
      </c>
      <c r="D1114" s="96" t="s">
        <v>23</v>
      </c>
      <c r="E1114" s="51" t="s">
        <v>859</v>
      </c>
      <c r="F1114" s="201"/>
      <c r="G1114" s="62" t="s">
        <v>11</v>
      </c>
      <c r="H1114" s="110" t="s">
        <v>61</v>
      </c>
      <c r="I1114" s="231" t="s">
        <v>2500</v>
      </c>
      <c r="J1114" s="296" t="s">
        <v>140</v>
      </c>
      <c r="K1114" s="26"/>
      <c r="L1114" s="251"/>
      <c r="M1114" s="27"/>
      <c r="N1114" s="321" t="s">
        <v>2347</v>
      </c>
      <c r="O1114" s="54" t="s">
        <v>2348</v>
      </c>
      <c r="P1114" s="54"/>
      <c r="Q1114" s="48" t="s">
        <v>1001</v>
      </c>
    </row>
    <row r="1115" spans="1:17" hidden="1" x14ac:dyDescent="0.25">
      <c r="A1115" s="271" t="s">
        <v>2343</v>
      </c>
      <c r="B1115" s="67" t="s">
        <v>2344</v>
      </c>
      <c r="C1115" s="67" t="s">
        <v>577</v>
      </c>
      <c r="D1115" s="96" t="s">
        <v>23</v>
      </c>
      <c r="E1115" s="51" t="s">
        <v>859</v>
      </c>
      <c r="F1115" s="201"/>
      <c r="G1115" s="62" t="s">
        <v>11</v>
      </c>
      <c r="H1115" s="110" t="s">
        <v>61</v>
      </c>
      <c r="I1115" s="231" t="s">
        <v>2501</v>
      </c>
      <c r="J1115" s="296" t="s">
        <v>140</v>
      </c>
      <c r="K1115" s="26"/>
      <c r="L1115" s="251"/>
      <c r="M1115" s="27"/>
      <c r="N1115" s="321" t="s">
        <v>2347</v>
      </c>
      <c r="O1115" s="54" t="s">
        <v>2348</v>
      </c>
      <c r="P1115" s="54"/>
      <c r="Q1115" s="48" t="s">
        <v>1001</v>
      </c>
    </row>
    <row r="1116" spans="1:17" hidden="1" x14ac:dyDescent="0.25">
      <c r="A1116" s="271" t="s">
        <v>2343</v>
      </c>
      <c r="B1116" s="67" t="s">
        <v>2344</v>
      </c>
      <c r="C1116" s="67" t="s">
        <v>577</v>
      </c>
      <c r="D1116" s="96" t="s">
        <v>23</v>
      </c>
      <c r="E1116" s="51" t="s">
        <v>859</v>
      </c>
      <c r="F1116" s="201"/>
      <c r="G1116" s="62" t="s">
        <v>11</v>
      </c>
      <c r="H1116" s="110" t="s">
        <v>61</v>
      </c>
      <c r="I1116" s="231" t="s">
        <v>2502</v>
      </c>
      <c r="J1116" s="296" t="s">
        <v>140</v>
      </c>
      <c r="K1116" s="26"/>
      <c r="L1116" s="251"/>
      <c r="M1116" s="27"/>
      <c r="N1116" s="321" t="s">
        <v>2347</v>
      </c>
      <c r="O1116" s="54" t="s">
        <v>2348</v>
      </c>
      <c r="P1116" s="54"/>
      <c r="Q1116" s="48" t="s">
        <v>1001</v>
      </c>
    </row>
    <row r="1117" spans="1:17" hidden="1" x14ac:dyDescent="0.25">
      <c r="A1117" s="271" t="s">
        <v>2343</v>
      </c>
      <c r="B1117" s="67" t="s">
        <v>2344</v>
      </c>
      <c r="C1117" s="67" t="s">
        <v>577</v>
      </c>
      <c r="D1117" s="96" t="s">
        <v>23</v>
      </c>
      <c r="E1117" s="51" t="s">
        <v>859</v>
      </c>
      <c r="F1117" s="201"/>
      <c r="G1117" s="62" t="s">
        <v>11</v>
      </c>
      <c r="H1117" s="110" t="s">
        <v>61</v>
      </c>
      <c r="I1117" s="231" t="s">
        <v>2503</v>
      </c>
      <c r="J1117" s="296" t="s">
        <v>140</v>
      </c>
      <c r="K1117" s="26"/>
      <c r="L1117" s="251"/>
      <c r="M1117" s="27"/>
      <c r="N1117" s="321" t="s">
        <v>2347</v>
      </c>
      <c r="O1117" s="54" t="s">
        <v>2348</v>
      </c>
      <c r="P1117" s="54"/>
      <c r="Q1117" s="48" t="s">
        <v>1001</v>
      </c>
    </row>
    <row r="1118" spans="1:17" hidden="1" x14ac:dyDescent="0.25">
      <c r="A1118" s="271" t="s">
        <v>2343</v>
      </c>
      <c r="B1118" s="67" t="s">
        <v>2344</v>
      </c>
      <c r="C1118" s="67" t="s">
        <v>577</v>
      </c>
      <c r="D1118" s="96" t="s">
        <v>23</v>
      </c>
      <c r="E1118" s="51" t="s">
        <v>859</v>
      </c>
      <c r="F1118" s="201"/>
      <c r="G1118" s="62" t="s">
        <v>11</v>
      </c>
      <c r="H1118" s="110" t="s">
        <v>61</v>
      </c>
      <c r="I1118" s="231" t="s">
        <v>2504</v>
      </c>
      <c r="J1118" s="296" t="s">
        <v>140</v>
      </c>
      <c r="K1118" s="26"/>
      <c r="L1118" s="251"/>
      <c r="M1118" s="27"/>
      <c r="N1118" s="321" t="s">
        <v>2347</v>
      </c>
      <c r="O1118" s="54" t="s">
        <v>2348</v>
      </c>
      <c r="P1118" s="54"/>
      <c r="Q1118" s="48" t="s">
        <v>1001</v>
      </c>
    </row>
    <row r="1119" spans="1:17" hidden="1" x14ac:dyDescent="0.25">
      <c r="A1119" s="271" t="s">
        <v>2343</v>
      </c>
      <c r="B1119" s="67" t="s">
        <v>2344</v>
      </c>
      <c r="C1119" s="67" t="s">
        <v>577</v>
      </c>
      <c r="D1119" s="96" t="s">
        <v>23</v>
      </c>
      <c r="E1119" s="51" t="s">
        <v>859</v>
      </c>
      <c r="F1119" s="201"/>
      <c r="G1119" s="62" t="s">
        <v>11</v>
      </c>
      <c r="H1119" s="110" t="s">
        <v>61</v>
      </c>
      <c r="I1119" s="231" t="s">
        <v>2505</v>
      </c>
      <c r="J1119" s="296" t="s">
        <v>140</v>
      </c>
      <c r="K1119" s="26"/>
      <c r="L1119" s="251"/>
      <c r="M1119" s="27"/>
      <c r="N1119" s="321" t="s">
        <v>2347</v>
      </c>
      <c r="O1119" s="54" t="s">
        <v>2348</v>
      </c>
      <c r="P1119" s="54"/>
      <c r="Q1119" s="48" t="s">
        <v>1001</v>
      </c>
    </row>
    <row r="1120" spans="1:17" hidden="1" x14ac:dyDescent="0.25">
      <c r="A1120" s="271" t="s">
        <v>2343</v>
      </c>
      <c r="B1120" s="67" t="s">
        <v>2344</v>
      </c>
      <c r="C1120" s="67" t="s">
        <v>577</v>
      </c>
      <c r="D1120" s="96" t="s">
        <v>23</v>
      </c>
      <c r="E1120" s="51" t="s">
        <v>859</v>
      </c>
      <c r="F1120" s="201"/>
      <c r="G1120" s="62" t="s">
        <v>11</v>
      </c>
      <c r="H1120" s="110" t="s">
        <v>61</v>
      </c>
      <c r="I1120" s="231" t="s">
        <v>2506</v>
      </c>
      <c r="J1120" s="296" t="s">
        <v>140</v>
      </c>
      <c r="K1120" s="26"/>
      <c r="L1120" s="251"/>
      <c r="M1120" s="27"/>
      <c r="N1120" s="321" t="s">
        <v>2347</v>
      </c>
      <c r="O1120" s="54" t="s">
        <v>2348</v>
      </c>
      <c r="P1120" s="54"/>
      <c r="Q1120" s="48" t="s">
        <v>1001</v>
      </c>
    </row>
    <row r="1121" spans="1:17" hidden="1" x14ac:dyDescent="0.25">
      <c r="A1121" s="271" t="s">
        <v>2343</v>
      </c>
      <c r="B1121" s="67" t="s">
        <v>2344</v>
      </c>
      <c r="C1121" s="67" t="s">
        <v>577</v>
      </c>
      <c r="D1121" s="96" t="s">
        <v>23</v>
      </c>
      <c r="E1121" s="51" t="s">
        <v>859</v>
      </c>
      <c r="F1121" s="201"/>
      <c r="G1121" s="62" t="s">
        <v>11</v>
      </c>
      <c r="H1121" s="110" t="s">
        <v>61</v>
      </c>
      <c r="I1121" s="231" t="s">
        <v>2507</v>
      </c>
      <c r="J1121" s="296" t="s">
        <v>140</v>
      </c>
      <c r="K1121" s="26"/>
      <c r="L1121" s="251"/>
      <c r="M1121" s="27"/>
      <c r="N1121" s="321" t="s">
        <v>2347</v>
      </c>
      <c r="O1121" s="54" t="s">
        <v>2348</v>
      </c>
      <c r="P1121" s="54"/>
      <c r="Q1121" s="48" t="s">
        <v>1001</v>
      </c>
    </row>
    <row r="1122" spans="1:17" hidden="1" x14ac:dyDescent="0.25">
      <c r="A1122" s="271" t="s">
        <v>2343</v>
      </c>
      <c r="B1122" s="67" t="s">
        <v>2344</v>
      </c>
      <c r="C1122" s="67" t="s">
        <v>577</v>
      </c>
      <c r="D1122" s="96" t="s">
        <v>23</v>
      </c>
      <c r="E1122" s="51" t="s">
        <v>859</v>
      </c>
      <c r="F1122" s="201"/>
      <c r="G1122" s="62" t="s">
        <v>11</v>
      </c>
      <c r="H1122" s="110" t="s">
        <v>61</v>
      </c>
      <c r="I1122" s="231" t="s">
        <v>2508</v>
      </c>
      <c r="J1122" s="296" t="s">
        <v>140</v>
      </c>
      <c r="K1122" s="26"/>
      <c r="L1122" s="251"/>
      <c r="M1122" s="27"/>
      <c r="N1122" s="321" t="s">
        <v>2347</v>
      </c>
      <c r="O1122" s="54" t="s">
        <v>2348</v>
      </c>
      <c r="P1122" s="54"/>
      <c r="Q1122" s="48" t="s">
        <v>1001</v>
      </c>
    </row>
    <row r="1123" spans="1:17" hidden="1" x14ac:dyDescent="0.25">
      <c r="A1123" s="271" t="s">
        <v>2343</v>
      </c>
      <c r="B1123" s="67" t="s">
        <v>2344</v>
      </c>
      <c r="C1123" s="67" t="s">
        <v>577</v>
      </c>
      <c r="D1123" s="96" t="s">
        <v>23</v>
      </c>
      <c r="E1123" s="51" t="s">
        <v>859</v>
      </c>
      <c r="F1123" s="201"/>
      <c r="G1123" s="62" t="s">
        <v>11</v>
      </c>
      <c r="H1123" s="110" t="s">
        <v>61</v>
      </c>
      <c r="I1123" s="231" t="s">
        <v>2509</v>
      </c>
      <c r="J1123" s="296" t="s">
        <v>140</v>
      </c>
      <c r="K1123" s="26"/>
      <c r="L1123" s="251"/>
      <c r="M1123" s="27"/>
      <c r="N1123" s="321" t="s">
        <v>2347</v>
      </c>
      <c r="O1123" s="54" t="s">
        <v>2348</v>
      </c>
      <c r="P1123" s="54"/>
      <c r="Q1123" s="48" t="s">
        <v>1001</v>
      </c>
    </row>
    <row r="1124" spans="1:17" hidden="1" x14ac:dyDescent="0.25">
      <c r="A1124" s="271" t="s">
        <v>2343</v>
      </c>
      <c r="B1124" s="67" t="s">
        <v>2344</v>
      </c>
      <c r="C1124" s="67" t="s">
        <v>577</v>
      </c>
      <c r="D1124" s="96" t="s">
        <v>23</v>
      </c>
      <c r="E1124" s="51" t="s">
        <v>859</v>
      </c>
      <c r="F1124" s="201"/>
      <c r="G1124" s="62" t="s">
        <v>11</v>
      </c>
      <c r="H1124" s="110" t="s">
        <v>61</v>
      </c>
      <c r="I1124" s="231" t="s">
        <v>2510</v>
      </c>
      <c r="J1124" s="296" t="s">
        <v>140</v>
      </c>
      <c r="K1124" s="26"/>
      <c r="L1124" s="251"/>
      <c r="M1124" s="27"/>
      <c r="N1124" s="321" t="s">
        <v>2347</v>
      </c>
      <c r="O1124" s="54" t="s">
        <v>2348</v>
      </c>
      <c r="P1124" s="54"/>
      <c r="Q1124" s="48" t="s">
        <v>1001</v>
      </c>
    </row>
    <row r="1125" spans="1:17" hidden="1" x14ac:dyDescent="0.25">
      <c r="A1125" s="271" t="s">
        <v>2343</v>
      </c>
      <c r="B1125" s="67" t="s">
        <v>2344</v>
      </c>
      <c r="C1125" s="67" t="s">
        <v>577</v>
      </c>
      <c r="D1125" s="96" t="s">
        <v>23</v>
      </c>
      <c r="E1125" s="51" t="s">
        <v>859</v>
      </c>
      <c r="F1125" s="201"/>
      <c r="G1125" s="62" t="s">
        <v>11</v>
      </c>
      <c r="H1125" s="110" t="s">
        <v>61</v>
      </c>
      <c r="I1125" s="231" t="s">
        <v>2511</v>
      </c>
      <c r="J1125" s="296" t="s">
        <v>140</v>
      </c>
      <c r="K1125" s="26"/>
      <c r="L1125" s="251"/>
      <c r="M1125" s="27"/>
      <c r="N1125" s="321" t="s">
        <v>2347</v>
      </c>
      <c r="O1125" s="54" t="s">
        <v>2348</v>
      </c>
      <c r="P1125" s="54"/>
      <c r="Q1125" s="48" t="s">
        <v>1001</v>
      </c>
    </row>
    <row r="1126" spans="1:17" hidden="1" x14ac:dyDescent="0.25">
      <c r="A1126" s="271" t="s">
        <v>2343</v>
      </c>
      <c r="B1126" s="67" t="s">
        <v>2344</v>
      </c>
      <c r="C1126" s="67" t="s">
        <v>577</v>
      </c>
      <c r="D1126" s="96" t="s">
        <v>23</v>
      </c>
      <c r="E1126" s="51" t="s">
        <v>859</v>
      </c>
      <c r="F1126" s="201"/>
      <c r="G1126" s="62" t="s">
        <v>11</v>
      </c>
      <c r="H1126" s="110" t="s">
        <v>61</v>
      </c>
      <c r="I1126" s="231" t="s">
        <v>2512</v>
      </c>
      <c r="J1126" s="296" t="s">
        <v>140</v>
      </c>
      <c r="K1126" s="26"/>
      <c r="L1126" s="251"/>
      <c r="M1126" s="27"/>
      <c r="N1126" s="321" t="s">
        <v>2347</v>
      </c>
      <c r="O1126" s="54" t="s">
        <v>2348</v>
      </c>
      <c r="P1126" s="54"/>
      <c r="Q1126" s="48" t="s">
        <v>1001</v>
      </c>
    </row>
    <row r="1127" spans="1:17" hidden="1" x14ac:dyDescent="0.25">
      <c r="A1127" s="271" t="s">
        <v>2343</v>
      </c>
      <c r="B1127" s="67" t="s">
        <v>2344</v>
      </c>
      <c r="C1127" s="67" t="s">
        <v>577</v>
      </c>
      <c r="D1127" s="96" t="s">
        <v>23</v>
      </c>
      <c r="E1127" s="51" t="s">
        <v>859</v>
      </c>
      <c r="F1127" s="201"/>
      <c r="G1127" s="62" t="s">
        <v>11</v>
      </c>
      <c r="H1127" s="110" t="s">
        <v>61</v>
      </c>
      <c r="I1127" s="231" t="s">
        <v>2513</v>
      </c>
      <c r="J1127" s="296" t="s">
        <v>140</v>
      </c>
      <c r="K1127" s="26"/>
      <c r="L1127" s="251"/>
      <c r="M1127" s="27"/>
      <c r="N1127" s="321" t="s">
        <v>2347</v>
      </c>
      <c r="O1127" s="54" t="s">
        <v>2348</v>
      </c>
      <c r="P1127" s="54"/>
      <c r="Q1127" s="48" t="s">
        <v>1001</v>
      </c>
    </row>
    <row r="1128" spans="1:17" hidden="1" x14ac:dyDescent="0.25">
      <c r="A1128" s="271" t="s">
        <v>2343</v>
      </c>
      <c r="B1128" s="67" t="s">
        <v>2344</v>
      </c>
      <c r="C1128" s="67" t="s">
        <v>577</v>
      </c>
      <c r="D1128" s="96" t="s">
        <v>23</v>
      </c>
      <c r="E1128" s="51" t="s">
        <v>859</v>
      </c>
      <c r="F1128" s="201"/>
      <c r="G1128" s="62" t="s">
        <v>11</v>
      </c>
      <c r="H1128" s="110" t="s">
        <v>61</v>
      </c>
      <c r="I1128" s="299" t="s">
        <v>2514</v>
      </c>
      <c r="J1128" s="296" t="s">
        <v>140</v>
      </c>
      <c r="K1128" s="26"/>
      <c r="L1128" s="251"/>
      <c r="M1128" s="27"/>
      <c r="N1128" s="321" t="s">
        <v>2347</v>
      </c>
      <c r="O1128" s="54" t="s">
        <v>2348</v>
      </c>
      <c r="P1128" s="54"/>
      <c r="Q1128" s="48" t="s">
        <v>1001</v>
      </c>
    </row>
    <row r="1129" spans="1:17" s="84" customFormat="1" ht="45" hidden="1" x14ac:dyDescent="0.25">
      <c r="A1129" s="187" t="s">
        <v>2515</v>
      </c>
      <c r="B1129" s="71" t="s">
        <v>2516</v>
      </c>
      <c r="C1129" s="168" t="s">
        <v>2517</v>
      </c>
      <c r="D1129" s="116" t="s">
        <v>23</v>
      </c>
      <c r="E1129" s="71" t="s">
        <v>858</v>
      </c>
      <c r="F1129" s="187"/>
      <c r="G1129" s="117" t="s">
        <v>11</v>
      </c>
      <c r="H1129" s="118" t="s">
        <v>51</v>
      </c>
      <c r="I1129" s="243" t="s">
        <v>2518</v>
      </c>
      <c r="J1129" s="300" t="s">
        <v>140</v>
      </c>
      <c r="K1129" s="243" t="s">
        <v>142</v>
      </c>
      <c r="L1129" s="245"/>
      <c r="M1129" s="243"/>
      <c r="N1129" s="320" t="s">
        <v>2519</v>
      </c>
      <c r="O1129" s="71" t="s">
        <v>2520</v>
      </c>
      <c r="P1129" s="71"/>
      <c r="Q1129" s="71" t="s">
        <v>1001</v>
      </c>
    </row>
    <row r="1130" spans="1:17" s="84" customFormat="1" ht="60" hidden="1" x14ac:dyDescent="0.25">
      <c r="A1130" s="187" t="s">
        <v>2521</v>
      </c>
      <c r="B1130" s="71" t="s">
        <v>2522</v>
      </c>
      <c r="C1130" s="71" t="s">
        <v>2523</v>
      </c>
      <c r="D1130" s="116" t="s">
        <v>23</v>
      </c>
      <c r="E1130" s="71" t="s">
        <v>858</v>
      </c>
      <c r="F1130" s="187"/>
      <c r="G1130" s="117" t="s">
        <v>20</v>
      </c>
      <c r="H1130" s="118" t="s">
        <v>61</v>
      </c>
      <c r="I1130" s="243" t="s">
        <v>2524</v>
      </c>
      <c r="J1130" s="300" t="s">
        <v>140</v>
      </c>
      <c r="K1130" s="243" t="s">
        <v>142</v>
      </c>
      <c r="L1130" s="245"/>
      <c r="M1130" s="243"/>
      <c r="N1130" s="320" t="s">
        <v>2525</v>
      </c>
      <c r="O1130" s="71" t="s">
        <v>2526</v>
      </c>
      <c r="P1130" s="71"/>
      <c r="Q1130" s="71" t="s">
        <v>1001</v>
      </c>
    </row>
    <row r="1131" spans="1:17" s="4" customFormat="1" ht="45" hidden="1" x14ac:dyDescent="0.25">
      <c r="A1131" s="187" t="s">
        <v>2527</v>
      </c>
      <c r="B1131" s="52" t="s">
        <v>2528</v>
      </c>
      <c r="C1131" s="52" t="s">
        <v>2529</v>
      </c>
      <c r="D1131" s="96" t="s">
        <v>23</v>
      </c>
      <c r="E1131" s="51" t="s">
        <v>859</v>
      </c>
      <c r="F1131" s="185"/>
      <c r="G1131" s="62" t="s">
        <v>11</v>
      </c>
      <c r="H1131" s="111" t="s">
        <v>61</v>
      </c>
      <c r="I1131" s="232" t="s">
        <v>2530</v>
      </c>
      <c r="J1131" s="296" t="s">
        <v>140</v>
      </c>
      <c r="K1131" s="237" t="s">
        <v>294</v>
      </c>
      <c r="L1131" s="238"/>
      <c r="M1131" s="202"/>
      <c r="N1131" s="321" t="s">
        <v>2531</v>
      </c>
      <c r="O1131" s="71" t="s">
        <v>2770</v>
      </c>
      <c r="P1131" s="48"/>
      <c r="Q1131" s="48" t="s">
        <v>1001</v>
      </c>
    </row>
    <row r="1132" spans="1:17" s="4" customFormat="1" ht="30" hidden="1" x14ac:dyDescent="0.25">
      <c r="A1132" s="187" t="s">
        <v>2532</v>
      </c>
      <c r="B1132" s="52" t="s">
        <v>2533</v>
      </c>
      <c r="C1132" s="52" t="s">
        <v>2534</v>
      </c>
      <c r="D1132" s="96" t="s">
        <v>23</v>
      </c>
      <c r="E1132" s="51" t="s">
        <v>860</v>
      </c>
      <c r="F1132" s="185"/>
      <c r="G1132" s="63" t="s">
        <v>20</v>
      </c>
      <c r="H1132" s="112" t="s">
        <v>61</v>
      </c>
      <c r="I1132" s="243" t="s">
        <v>2535</v>
      </c>
      <c r="J1132" s="296" t="s">
        <v>140</v>
      </c>
      <c r="K1132" s="237" t="s">
        <v>294</v>
      </c>
      <c r="L1132" s="238"/>
      <c r="M1132" s="202"/>
      <c r="N1132" s="322" t="s">
        <v>2536</v>
      </c>
      <c r="O1132" s="71" t="s">
        <v>2771</v>
      </c>
      <c r="P1132" s="48"/>
      <c r="Q1132" s="48" t="s">
        <v>1001</v>
      </c>
    </row>
    <row r="1133" spans="1:17" s="4" customFormat="1" ht="30" hidden="1" x14ac:dyDescent="0.25">
      <c r="A1133" s="187" t="s">
        <v>2537</v>
      </c>
      <c r="B1133" s="52" t="s">
        <v>2538</v>
      </c>
      <c r="C1133" s="52" t="s">
        <v>2539</v>
      </c>
      <c r="D1133" s="96" t="s">
        <v>23</v>
      </c>
      <c r="E1133" s="51" t="s">
        <v>860</v>
      </c>
      <c r="F1133" s="185"/>
      <c r="G1133" s="63" t="s">
        <v>20</v>
      </c>
      <c r="H1133" s="112" t="s">
        <v>61</v>
      </c>
      <c r="I1133" s="243" t="s">
        <v>2535</v>
      </c>
      <c r="J1133" s="296" t="s">
        <v>140</v>
      </c>
      <c r="K1133" s="237" t="s">
        <v>294</v>
      </c>
      <c r="L1133" s="238"/>
      <c r="M1133" s="202"/>
      <c r="N1133" s="320" t="s">
        <v>2540</v>
      </c>
      <c r="O1133" s="71" t="s">
        <v>2772</v>
      </c>
      <c r="P1133" s="48"/>
      <c r="Q1133" s="48" t="s">
        <v>1001</v>
      </c>
    </row>
    <row r="1134" spans="1:17" s="4" customFormat="1" ht="30" hidden="1" x14ac:dyDescent="0.25">
      <c r="A1134" s="187" t="s">
        <v>2532</v>
      </c>
      <c r="B1134" s="52" t="s">
        <v>2533</v>
      </c>
      <c r="C1134" s="52" t="s">
        <v>2534</v>
      </c>
      <c r="D1134" s="96" t="s">
        <v>23</v>
      </c>
      <c r="E1134" s="51" t="s">
        <v>860</v>
      </c>
      <c r="F1134" s="185"/>
      <c r="G1134" s="63" t="s">
        <v>20</v>
      </c>
      <c r="H1134" s="112" t="s">
        <v>61</v>
      </c>
      <c r="I1134" s="243" t="s">
        <v>2541</v>
      </c>
      <c r="J1134" s="296" t="s">
        <v>140</v>
      </c>
      <c r="K1134" s="237" t="s">
        <v>294</v>
      </c>
      <c r="L1134" s="238"/>
      <c r="M1134" s="202"/>
      <c r="N1134" s="322" t="s">
        <v>2536</v>
      </c>
      <c r="O1134" s="71" t="s">
        <v>2771</v>
      </c>
      <c r="P1134" s="48"/>
      <c r="Q1134" s="48" t="s">
        <v>1001</v>
      </c>
    </row>
    <row r="1135" spans="1:17" s="4" customFormat="1" ht="30" hidden="1" x14ac:dyDescent="0.25">
      <c r="A1135" s="187" t="s">
        <v>2532</v>
      </c>
      <c r="B1135" s="52" t="s">
        <v>2533</v>
      </c>
      <c r="C1135" s="52" t="s">
        <v>2534</v>
      </c>
      <c r="D1135" s="96" t="s">
        <v>23</v>
      </c>
      <c r="E1135" s="51" t="s">
        <v>860</v>
      </c>
      <c r="F1135" s="185"/>
      <c r="G1135" s="63" t="s">
        <v>20</v>
      </c>
      <c r="H1135" s="112" t="s">
        <v>61</v>
      </c>
      <c r="I1135" s="243" t="s">
        <v>2542</v>
      </c>
      <c r="J1135" s="296" t="s">
        <v>140</v>
      </c>
      <c r="K1135" s="237" t="s">
        <v>294</v>
      </c>
      <c r="L1135" s="238"/>
      <c r="M1135" s="202"/>
      <c r="N1135" s="322" t="s">
        <v>2536</v>
      </c>
      <c r="O1135" s="71" t="s">
        <v>2771</v>
      </c>
      <c r="P1135" s="48"/>
      <c r="Q1135" s="48" t="s">
        <v>1001</v>
      </c>
    </row>
    <row r="1136" spans="1:17" s="4" customFormat="1" ht="30" hidden="1" x14ac:dyDescent="0.25">
      <c r="A1136" s="187" t="s">
        <v>2532</v>
      </c>
      <c r="B1136" s="52" t="s">
        <v>2533</v>
      </c>
      <c r="C1136" s="52" t="s">
        <v>2534</v>
      </c>
      <c r="D1136" s="96" t="s">
        <v>23</v>
      </c>
      <c r="E1136" s="51" t="s">
        <v>860</v>
      </c>
      <c r="F1136" s="185"/>
      <c r="G1136" s="63" t="s">
        <v>20</v>
      </c>
      <c r="H1136" s="112" t="s">
        <v>61</v>
      </c>
      <c r="I1136" s="243" t="s">
        <v>2543</v>
      </c>
      <c r="J1136" s="296" t="s">
        <v>140</v>
      </c>
      <c r="K1136" s="237" t="s">
        <v>294</v>
      </c>
      <c r="L1136" s="238"/>
      <c r="M1136" s="202"/>
      <c r="N1136" s="322" t="s">
        <v>2536</v>
      </c>
      <c r="O1136" s="71" t="s">
        <v>2771</v>
      </c>
      <c r="P1136" s="48"/>
      <c r="Q1136" s="48" t="s">
        <v>1001</v>
      </c>
    </row>
    <row r="1137" spans="1:16375" s="4" customFormat="1" ht="30" hidden="1" x14ac:dyDescent="0.25">
      <c r="A1137" s="187" t="s">
        <v>2532</v>
      </c>
      <c r="B1137" s="52" t="s">
        <v>2533</v>
      </c>
      <c r="C1137" s="52" t="s">
        <v>2534</v>
      </c>
      <c r="D1137" s="96" t="s">
        <v>23</v>
      </c>
      <c r="E1137" s="51" t="s">
        <v>860</v>
      </c>
      <c r="F1137" s="185"/>
      <c r="G1137" s="63" t="s">
        <v>20</v>
      </c>
      <c r="H1137" s="112" t="s">
        <v>61</v>
      </c>
      <c r="I1137" s="243" t="s">
        <v>2544</v>
      </c>
      <c r="J1137" s="296" t="s">
        <v>140</v>
      </c>
      <c r="K1137" s="237" t="s">
        <v>294</v>
      </c>
      <c r="L1137" s="238"/>
      <c r="M1137" s="202"/>
      <c r="N1137" s="322" t="s">
        <v>2536</v>
      </c>
      <c r="O1137" s="71" t="s">
        <v>2771</v>
      </c>
      <c r="P1137" s="48"/>
      <c r="Q1137" s="48" t="s">
        <v>1001</v>
      </c>
    </row>
    <row r="1138" spans="1:16375" s="4" customFormat="1" ht="30" hidden="1" x14ac:dyDescent="0.25">
      <c r="A1138" s="187" t="s">
        <v>2532</v>
      </c>
      <c r="B1138" s="52" t="s">
        <v>2533</v>
      </c>
      <c r="C1138" s="52" t="s">
        <v>2534</v>
      </c>
      <c r="D1138" s="96" t="s">
        <v>23</v>
      </c>
      <c r="E1138" s="51" t="s">
        <v>860</v>
      </c>
      <c r="F1138" s="185"/>
      <c r="G1138" s="63" t="s">
        <v>20</v>
      </c>
      <c r="H1138" s="112" t="s">
        <v>61</v>
      </c>
      <c r="I1138" s="243" t="s">
        <v>2545</v>
      </c>
      <c r="J1138" s="296" t="s">
        <v>140</v>
      </c>
      <c r="K1138" s="237" t="s">
        <v>294</v>
      </c>
      <c r="L1138" s="238"/>
      <c r="M1138" s="202"/>
      <c r="N1138" s="322" t="s">
        <v>2536</v>
      </c>
      <c r="O1138" s="71" t="s">
        <v>2771</v>
      </c>
      <c r="P1138" s="48"/>
      <c r="Q1138" s="48" t="s">
        <v>1001</v>
      </c>
    </row>
    <row r="1139" spans="1:16375" s="4" customFormat="1" ht="30" hidden="1" x14ac:dyDescent="0.25">
      <c r="A1139" s="187" t="s">
        <v>2532</v>
      </c>
      <c r="B1139" s="52" t="s">
        <v>2533</v>
      </c>
      <c r="C1139" s="52" t="s">
        <v>2534</v>
      </c>
      <c r="D1139" s="96" t="s">
        <v>23</v>
      </c>
      <c r="E1139" s="51" t="s">
        <v>860</v>
      </c>
      <c r="F1139" s="185"/>
      <c r="G1139" s="63" t="s">
        <v>20</v>
      </c>
      <c r="H1139" s="112" t="s">
        <v>61</v>
      </c>
      <c r="I1139" s="243" t="s">
        <v>2546</v>
      </c>
      <c r="J1139" s="296" t="s">
        <v>140</v>
      </c>
      <c r="K1139" s="237" t="s">
        <v>294</v>
      </c>
      <c r="L1139" s="238">
        <v>1302150106</v>
      </c>
      <c r="M1139" s="202" t="s">
        <v>2547</v>
      </c>
      <c r="N1139" s="322" t="s">
        <v>2536</v>
      </c>
      <c r="O1139" s="71" t="s">
        <v>2771</v>
      </c>
      <c r="P1139" s="48"/>
      <c r="Q1139" s="48" t="s">
        <v>1001</v>
      </c>
    </row>
    <row r="1140" spans="1:16375" s="4" customFormat="1" ht="30" hidden="1" x14ac:dyDescent="0.25">
      <c r="A1140" s="187" t="s">
        <v>2532</v>
      </c>
      <c r="B1140" s="52" t="s">
        <v>2533</v>
      </c>
      <c r="C1140" s="52" t="s">
        <v>2534</v>
      </c>
      <c r="D1140" s="96" t="s">
        <v>23</v>
      </c>
      <c r="E1140" s="51" t="s">
        <v>860</v>
      </c>
      <c r="F1140" s="185"/>
      <c r="G1140" s="63" t="s">
        <v>20</v>
      </c>
      <c r="H1140" s="112" t="s">
        <v>61</v>
      </c>
      <c r="I1140" s="243" t="s">
        <v>2548</v>
      </c>
      <c r="J1140" s="296" t="s">
        <v>140</v>
      </c>
      <c r="K1140" s="237" t="s">
        <v>294</v>
      </c>
      <c r="L1140" s="238">
        <v>1302150100</v>
      </c>
      <c r="M1140" s="202" t="s">
        <v>2549</v>
      </c>
      <c r="N1140" s="322" t="s">
        <v>2536</v>
      </c>
      <c r="O1140" s="71" t="s">
        <v>2771</v>
      </c>
      <c r="P1140" s="48"/>
      <c r="Q1140" s="48" t="s">
        <v>1001</v>
      </c>
    </row>
    <row r="1141" spans="1:16375" ht="30" hidden="1" x14ac:dyDescent="0.25">
      <c r="A1141" s="185" t="s">
        <v>2550</v>
      </c>
      <c r="B1141" s="49" t="s">
        <v>2551</v>
      </c>
      <c r="C1141" s="51" t="s">
        <v>2552</v>
      </c>
      <c r="D1141" s="30" t="s">
        <v>23</v>
      </c>
      <c r="E1141" s="49" t="s">
        <v>859</v>
      </c>
      <c r="G1141" s="62" t="s">
        <v>20</v>
      </c>
      <c r="H1141" s="198" t="s">
        <v>61</v>
      </c>
      <c r="I1141" s="237" t="s">
        <v>2553</v>
      </c>
      <c r="J1141" s="238" t="s">
        <v>115</v>
      </c>
      <c r="K1141" s="202" t="s">
        <v>117</v>
      </c>
      <c r="L1141" s="238">
        <v>6702148095</v>
      </c>
      <c r="M1141" s="27"/>
      <c r="N1141" s="323" t="s">
        <v>2594</v>
      </c>
      <c r="O1141" s="119" t="s">
        <v>2769</v>
      </c>
      <c r="P1141" s="57" t="s">
        <v>2554</v>
      </c>
      <c r="Q1141" s="48" t="s">
        <v>1001</v>
      </c>
    </row>
    <row r="1142" spans="1:16375" s="23" customFormat="1" ht="30" hidden="1" x14ac:dyDescent="0.25">
      <c r="A1142" s="185" t="s">
        <v>2550</v>
      </c>
      <c r="B1142" s="49" t="s">
        <v>2551</v>
      </c>
      <c r="C1142" s="51" t="s">
        <v>2552</v>
      </c>
      <c r="D1142" s="30" t="s">
        <v>23</v>
      </c>
      <c r="E1142" s="49" t="s">
        <v>859</v>
      </c>
      <c r="F1142" s="255"/>
      <c r="G1142" s="62" t="s">
        <v>20</v>
      </c>
      <c r="H1142" s="198" t="s">
        <v>61</v>
      </c>
      <c r="I1142" s="237" t="s">
        <v>2555</v>
      </c>
      <c r="J1142" s="301" t="s">
        <v>115</v>
      </c>
      <c r="K1142" s="240" t="s">
        <v>117</v>
      </c>
      <c r="L1142" s="238">
        <v>6702140089</v>
      </c>
      <c r="M1142" s="302"/>
      <c r="N1142" s="323" t="s">
        <v>2594</v>
      </c>
      <c r="O1142" s="119" t="s">
        <v>2769</v>
      </c>
      <c r="P1142" s="88" t="s">
        <v>2556</v>
      </c>
      <c r="Q1142" s="45" t="s">
        <v>1001</v>
      </c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3"/>
      <c r="DL1142" s="3"/>
      <c r="DM1142" s="3"/>
      <c r="DN1142" s="3"/>
      <c r="DO1142" s="3"/>
      <c r="DP1142" s="3"/>
      <c r="DQ1142" s="3"/>
      <c r="DR1142" s="3"/>
      <c r="DS1142" s="3"/>
      <c r="DT1142" s="3"/>
      <c r="DU1142" s="3"/>
      <c r="DV1142" s="3"/>
      <c r="DW1142" s="3"/>
      <c r="DX1142" s="3"/>
      <c r="DY1142" s="3"/>
      <c r="DZ1142" s="3"/>
      <c r="EA1142" s="3"/>
      <c r="EB1142" s="3"/>
      <c r="EC1142" s="3"/>
      <c r="ED1142" s="3"/>
      <c r="EE1142" s="3"/>
      <c r="EF1142" s="3"/>
      <c r="EG1142" s="3"/>
      <c r="EH1142" s="3"/>
      <c r="EI1142" s="3"/>
      <c r="EJ1142" s="3"/>
      <c r="EK1142" s="3"/>
      <c r="EL1142" s="3"/>
      <c r="EM1142" s="3"/>
      <c r="EN1142" s="3"/>
      <c r="EO1142" s="3"/>
      <c r="EP1142" s="3"/>
      <c r="EQ1142" s="3"/>
      <c r="ER1142" s="3"/>
      <c r="ES1142" s="3"/>
      <c r="ET1142" s="3"/>
      <c r="EU1142" s="3"/>
      <c r="EV1142" s="3"/>
      <c r="EW1142" s="3"/>
      <c r="EX1142" s="3"/>
      <c r="EY1142" s="3"/>
      <c r="EZ1142" s="3"/>
      <c r="FA1142" s="3"/>
      <c r="FB1142" s="3"/>
      <c r="FC1142" s="3"/>
      <c r="FD1142" s="3"/>
      <c r="FE1142" s="3"/>
      <c r="FF1142" s="3"/>
      <c r="FG1142" s="3"/>
      <c r="FH1142" s="3"/>
      <c r="FI1142" s="3"/>
      <c r="FJ1142" s="3"/>
      <c r="FK1142" s="3"/>
      <c r="FL1142" s="3"/>
      <c r="FM1142" s="3"/>
      <c r="FN1142" s="3"/>
      <c r="FO1142" s="3"/>
      <c r="FP1142" s="3"/>
      <c r="FQ1142" s="3"/>
      <c r="FR1142" s="3"/>
      <c r="FS1142" s="3"/>
      <c r="FT1142" s="3"/>
      <c r="FU1142" s="3"/>
      <c r="FV1142" s="3"/>
      <c r="FW1142" s="3"/>
      <c r="FX1142" s="3"/>
      <c r="FY1142" s="3"/>
      <c r="FZ1142" s="3"/>
      <c r="GA1142" s="3"/>
      <c r="GB1142" s="3"/>
      <c r="GC1142" s="3"/>
      <c r="GD1142" s="3"/>
      <c r="GE1142" s="3"/>
      <c r="GF1142" s="3"/>
      <c r="GG1142" s="3"/>
      <c r="GH1142" s="3"/>
      <c r="GI1142" s="3"/>
      <c r="GJ1142" s="3"/>
      <c r="GK1142" s="3"/>
      <c r="GL1142" s="3"/>
      <c r="GM1142" s="3"/>
      <c r="GN1142" s="3"/>
      <c r="GO1142" s="3"/>
      <c r="GP1142" s="3"/>
      <c r="GQ1142" s="3"/>
      <c r="GR1142" s="3"/>
      <c r="GS1142" s="3"/>
      <c r="GT1142" s="3"/>
      <c r="GU1142" s="3"/>
      <c r="GV1142" s="3"/>
      <c r="GW1142" s="3"/>
      <c r="GX1142" s="3"/>
      <c r="GY1142" s="3"/>
      <c r="GZ1142" s="3"/>
      <c r="HA1142" s="3"/>
      <c r="HB1142" s="3"/>
      <c r="HC1142" s="3"/>
      <c r="HD1142" s="3"/>
      <c r="HE1142" s="3"/>
      <c r="HF1142" s="3"/>
      <c r="HG1142" s="3"/>
      <c r="HH1142" s="3"/>
      <c r="HI1142" s="3"/>
      <c r="HJ1142" s="3"/>
      <c r="HK1142" s="3"/>
      <c r="HL1142" s="3"/>
      <c r="HM1142" s="3"/>
      <c r="HN1142" s="3"/>
      <c r="HO1142" s="3"/>
      <c r="HP1142" s="3"/>
      <c r="HQ1142" s="3"/>
      <c r="HR1142" s="3"/>
      <c r="HS1142" s="3"/>
      <c r="HT1142" s="3"/>
      <c r="HU1142" s="3"/>
      <c r="HV1142" s="3"/>
      <c r="HW1142" s="3"/>
      <c r="HX1142" s="3"/>
      <c r="HY1142" s="3"/>
      <c r="HZ1142" s="3"/>
      <c r="IA1142" s="3"/>
      <c r="IB1142" s="3"/>
      <c r="IC1142" s="3"/>
      <c r="ID1142" s="3"/>
      <c r="IE1142" s="3"/>
      <c r="IF1142" s="3"/>
      <c r="IG1142" s="3"/>
      <c r="IH1142" s="3"/>
      <c r="II1142" s="3"/>
      <c r="IJ1142" s="3"/>
      <c r="IK1142" s="3"/>
      <c r="IL1142" s="3"/>
      <c r="IM1142" s="3"/>
      <c r="IN1142" s="3"/>
      <c r="IO1142" s="3"/>
      <c r="IP1142" s="3"/>
      <c r="IQ1142" s="3"/>
      <c r="IR1142" s="3"/>
      <c r="IS1142" s="3"/>
      <c r="IT1142" s="3"/>
      <c r="IU1142" s="3"/>
      <c r="IV1142" s="3"/>
      <c r="IW1142" s="3"/>
      <c r="IX1142" s="3"/>
      <c r="IY1142" s="3"/>
      <c r="IZ1142" s="3"/>
      <c r="JA1142" s="3"/>
      <c r="JB1142" s="3"/>
      <c r="JC1142" s="3"/>
      <c r="JD1142" s="3"/>
      <c r="JE1142" s="3"/>
      <c r="JF1142" s="3"/>
      <c r="JG1142" s="3"/>
      <c r="JH1142" s="3"/>
      <c r="JI1142" s="3"/>
      <c r="JJ1142" s="3"/>
      <c r="JK1142" s="3"/>
      <c r="JL1142" s="3"/>
      <c r="JM1142" s="3"/>
      <c r="JN1142" s="3"/>
      <c r="JO1142" s="3"/>
      <c r="JP1142" s="3"/>
      <c r="JQ1142" s="3"/>
      <c r="JR1142" s="3"/>
      <c r="JS1142" s="3"/>
      <c r="JT1142" s="3"/>
      <c r="JU1142" s="3"/>
      <c r="JV1142" s="3"/>
      <c r="JW1142" s="3"/>
      <c r="JX1142" s="3"/>
      <c r="JY1142" s="3"/>
      <c r="JZ1142" s="3"/>
      <c r="KA1142" s="3"/>
      <c r="KB1142" s="3"/>
      <c r="KC1142" s="3"/>
      <c r="KD1142" s="3"/>
      <c r="KE1142" s="3"/>
      <c r="KF1142" s="3"/>
      <c r="KG1142" s="3"/>
      <c r="KH1142" s="3"/>
      <c r="KI1142" s="3"/>
      <c r="KJ1142" s="3"/>
      <c r="KK1142" s="3"/>
      <c r="KL1142" s="3"/>
      <c r="KM1142" s="3"/>
      <c r="KN1142" s="3"/>
      <c r="KO1142" s="3"/>
      <c r="KP1142" s="3"/>
      <c r="KQ1142" s="3"/>
      <c r="KR1142" s="3"/>
      <c r="KS1142" s="3"/>
      <c r="KT1142" s="3"/>
      <c r="KU1142" s="3"/>
      <c r="KV1142" s="3"/>
      <c r="KW1142" s="3"/>
      <c r="KX1142" s="3"/>
      <c r="KY1142" s="3"/>
      <c r="KZ1142" s="3"/>
      <c r="LA1142" s="3"/>
      <c r="LB1142" s="3"/>
      <c r="LC1142" s="3"/>
      <c r="LD1142" s="3"/>
      <c r="LE1142" s="3"/>
      <c r="LF1142" s="3"/>
      <c r="LG1142" s="3"/>
      <c r="LH1142" s="3"/>
      <c r="LI1142" s="3"/>
      <c r="LJ1142" s="3"/>
      <c r="LK1142" s="3"/>
      <c r="LL1142" s="3"/>
      <c r="LM1142" s="3"/>
      <c r="LN1142" s="3"/>
      <c r="LO1142" s="3"/>
      <c r="LP1142" s="3"/>
      <c r="LQ1142" s="3"/>
      <c r="LR1142" s="3"/>
      <c r="LS1142" s="3"/>
      <c r="LT1142" s="3"/>
      <c r="LU1142" s="3"/>
      <c r="LV1142" s="3"/>
      <c r="LW1142" s="3"/>
      <c r="LX1142" s="3"/>
      <c r="LY1142" s="3"/>
      <c r="LZ1142" s="3"/>
      <c r="MA1142" s="3"/>
      <c r="MB1142" s="3"/>
      <c r="MC1142" s="3"/>
      <c r="MD1142" s="3"/>
      <c r="ME1142" s="3"/>
      <c r="MF1142" s="3"/>
      <c r="MG1142" s="3"/>
      <c r="MH1142" s="3"/>
      <c r="MI1142" s="3"/>
      <c r="MJ1142" s="3"/>
      <c r="MK1142" s="3"/>
      <c r="ML1142" s="3"/>
      <c r="MM1142" s="3"/>
      <c r="MN1142" s="3"/>
      <c r="MO1142" s="3"/>
      <c r="MP1142" s="3"/>
      <c r="MQ1142" s="3"/>
      <c r="MR1142" s="3"/>
      <c r="MS1142" s="3"/>
      <c r="MT1142" s="3"/>
      <c r="MU1142" s="3"/>
      <c r="MV1142" s="3"/>
      <c r="MW1142" s="3"/>
      <c r="MX1142" s="3"/>
      <c r="MY1142" s="3"/>
      <c r="MZ1142" s="3"/>
      <c r="NA1142" s="3"/>
      <c r="NB1142" s="3"/>
      <c r="NC1142" s="3"/>
      <c r="ND1142" s="3"/>
      <c r="NE1142" s="3"/>
      <c r="NF1142" s="3"/>
      <c r="NG1142" s="3"/>
      <c r="NH1142" s="3"/>
      <c r="NI1142" s="3"/>
      <c r="NJ1142" s="3"/>
      <c r="NK1142" s="3"/>
      <c r="NL1142" s="3"/>
      <c r="NM1142" s="3"/>
      <c r="NN1142" s="3"/>
      <c r="NO1142" s="3"/>
      <c r="NP1142" s="3"/>
      <c r="NQ1142" s="3"/>
      <c r="NR1142" s="3"/>
      <c r="NS1142" s="3"/>
      <c r="NT1142" s="3"/>
      <c r="NU1142" s="3"/>
      <c r="NV1142" s="3"/>
      <c r="NW1142" s="3"/>
      <c r="NX1142" s="3"/>
      <c r="NY1142" s="3"/>
      <c r="NZ1142" s="3"/>
      <c r="OA1142" s="3"/>
      <c r="OB1142" s="3"/>
      <c r="OC1142" s="3"/>
      <c r="OD1142" s="3"/>
      <c r="OE1142" s="3"/>
      <c r="OF1142" s="3"/>
      <c r="OG1142" s="3"/>
      <c r="OH1142" s="3"/>
      <c r="OI1142" s="3"/>
      <c r="OJ1142" s="3"/>
      <c r="OK1142" s="3"/>
      <c r="OL1142" s="3"/>
      <c r="OM1142" s="3"/>
      <c r="ON1142" s="3"/>
      <c r="OO1142" s="3"/>
      <c r="OP1142" s="3"/>
      <c r="OQ1142" s="3"/>
      <c r="OR1142" s="3"/>
      <c r="OS1142" s="3"/>
      <c r="OT1142" s="3"/>
      <c r="OU1142" s="3"/>
      <c r="OV1142" s="3"/>
      <c r="OW1142" s="3"/>
      <c r="OX1142" s="3"/>
      <c r="OY1142" s="3"/>
      <c r="OZ1142" s="3"/>
      <c r="PA1142" s="3"/>
      <c r="PB1142" s="3"/>
      <c r="PC1142" s="3"/>
      <c r="PD1142" s="3"/>
      <c r="PE1142" s="3"/>
      <c r="PF1142" s="3"/>
      <c r="PG1142" s="3"/>
      <c r="PH1142" s="3"/>
      <c r="PI1142" s="3"/>
      <c r="PJ1142" s="3"/>
      <c r="PK1142" s="3"/>
      <c r="PL1142" s="3"/>
      <c r="PM1142" s="3"/>
      <c r="PN1142" s="3"/>
      <c r="PO1142" s="3"/>
      <c r="PP1142" s="3"/>
      <c r="PQ1142" s="3"/>
      <c r="PR1142" s="3"/>
      <c r="PS1142" s="3"/>
      <c r="PT1142" s="3"/>
      <c r="PU1142" s="3"/>
      <c r="PV1142" s="3"/>
      <c r="PW1142" s="3"/>
      <c r="PX1142" s="3"/>
      <c r="PY1142" s="3"/>
      <c r="PZ1142" s="3"/>
      <c r="QA1142" s="3"/>
      <c r="QB1142" s="3"/>
      <c r="QC1142" s="3"/>
      <c r="QD1142" s="3"/>
      <c r="QE1142" s="3"/>
      <c r="QF1142" s="3"/>
      <c r="QG1142" s="3"/>
      <c r="QH1142" s="3"/>
      <c r="QI1142" s="3"/>
      <c r="QJ1142" s="3"/>
      <c r="QK1142" s="3"/>
      <c r="QL1142" s="3"/>
      <c r="QM1142" s="3"/>
      <c r="QN1142" s="3"/>
      <c r="QO1142" s="3"/>
      <c r="QP1142" s="3"/>
      <c r="QQ1142" s="3"/>
      <c r="QR1142" s="3"/>
      <c r="QS1142" s="3"/>
      <c r="QT1142" s="3"/>
      <c r="QU1142" s="3"/>
      <c r="QV1142" s="3"/>
      <c r="QW1142" s="3"/>
      <c r="QX1142" s="3"/>
      <c r="QY1142" s="3"/>
      <c r="QZ1142" s="3"/>
      <c r="RA1142" s="3"/>
      <c r="RB1142" s="3"/>
      <c r="RC1142" s="3"/>
      <c r="RD1142" s="3"/>
      <c r="RE1142" s="3"/>
      <c r="RF1142" s="3"/>
      <c r="RG1142" s="3"/>
      <c r="RH1142" s="3"/>
      <c r="RI1142" s="3"/>
      <c r="RJ1142" s="3"/>
      <c r="RK1142" s="3"/>
      <c r="RL1142" s="3"/>
      <c r="RM1142" s="3"/>
      <c r="RN1142" s="3"/>
      <c r="RO1142" s="3"/>
      <c r="RP1142" s="3"/>
      <c r="RQ1142" s="3"/>
      <c r="RR1142" s="3"/>
      <c r="RS1142" s="3"/>
      <c r="RT1142" s="3"/>
      <c r="RU1142" s="3"/>
      <c r="RV1142" s="3"/>
      <c r="RW1142" s="3"/>
      <c r="RX1142" s="3"/>
      <c r="RY1142" s="3"/>
      <c r="RZ1142" s="3"/>
      <c r="SA1142" s="3"/>
      <c r="SB1142" s="3"/>
      <c r="SC1142" s="3"/>
      <c r="SD1142" s="3"/>
      <c r="SE1142" s="3"/>
      <c r="SF1142" s="3"/>
      <c r="SG1142" s="3"/>
      <c r="SH1142" s="3"/>
      <c r="SI1142" s="3"/>
      <c r="SJ1142" s="3"/>
      <c r="SK1142" s="3"/>
      <c r="SL1142" s="3"/>
      <c r="SM1142" s="3"/>
      <c r="SN1142" s="3"/>
      <c r="SO1142" s="3"/>
      <c r="SP1142" s="3"/>
      <c r="SQ1142" s="3"/>
      <c r="SR1142" s="3"/>
      <c r="SS1142" s="3"/>
      <c r="ST1142" s="3"/>
      <c r="SU1142" s="3"/>
      <c r="SV1142" s="3"/>
      <c r="SW1142" s="3"/>
      <c r="SX1142" s="3"/>
      <c r="SY1142" s="3"/>
      <c r="SZ1142" s="3"/>
      <c r="TA1142" s="3"/>
      <c r="TB1142" s="3"/>
      <c r="TC1142" s="3"/>
      <c r="TD1142" s="3"/>
      <c r="TE1142" s="3"/>
      <c r="TF1142" s="3"/>
      <c r="TG1142" s="3"/>
      <c r="TH1142" s="3"/>
      <c r="TI1142" s="3"/>
      <c r="TJ1142" s="3"/>
      <c r="TK1142" s="3"/>
      <c r="TL1142" s="3"/>
      <c r="TM1142" s="3"/>
      <c r="TN1142" s="3"/>
      <c r="TO1142" s="3"/>
      <c r="TP1142" s="3"/>
      <c r="TQ1142" s="3"/>
      <c r="TR1142" s="3"/>
      <c r="TS1142" s="3"/>
      <c r="TT1142" s="3"/>
      <c r="TU1142" s="3"/>
      <c r="TV1142" s="3"/>
      <c r="TW1142" s="3"/>
      <c r="TX1142" s="3"/>
      <c r="TY1142" s="3"/>
      <c r="TZ1142" s="3"/>
      <c r="UA1142" s="3"/>
      <c r="UB1142" s="3"/>
      <c r="UC1142" s="3"/>
      <c r="UD1142" s="3"/>
      <c r="UE1142" s="3"/>
      <c r="UF1142" s="3"/>
      <c r="UG1142" s="3"/>
      <c r="UH1142" s="3"/>
      <c r="UI1142" s="3"/>
      <c r="UJ1142" s="3"/>
      <c r="UK1142" s="3"/>
      <c r="UL1142" s="3"/>
      <c r="UM1142" s="3"/>
      <c r="UN1142" s="3"/>
      <c r="UO1142" s="3"/>
      <c r="UP1142" s="3"/>
      <c r="UQ1142" s="3"/>
      <c r="UR1142" s="3"/>
      <c r="US1142" s="3"/>
      <c r="UT1142" s="3"/>
      <c r="UU1142" s="3"/>
      <c r="UV1142" s="3"/>
      <c r="UW1142" s="3"/>
      <c r="UX1142" s="3"/>
      <c r="UY1142" s="3"/>
      <c r="UZ1142" s="3"/>
      <c r="VA1142" s="3"/>
      <c r="VB1142" s="3"/>
      <c r="VC1142" s="3"/>
      <c r="VD1142" s="3"/>
      <c r="VE1142" s="3"/>
      <c r="VF1142" s="3"/>
      <c r="VG1142" s="3"/>
      <c r="VH1142" s="3"/>
      <c r="VI1142" s="3"/>
      <c r="VJ1142" s="3"/>
      <c r="VK1142" s="3"/>
      <c r="VL1142" s="3"/>
      <c r="VM1142" s="3"/>
      <c r="VN1142" s="3"/>
      <c r="VO1142" s="3"/>
      <c r="VP1142" s="3"/>
      <c r="VQ1142" s="3"/>
      <c r="VR1142" s="3"/>
      <c r="VS1142" s="3"/>
      <c r="VT1142" s="3"/>
      <c r="VU1142" s="3"/>
      <c r="VV1142" s="3"/>
      <c r="VW1142" s="3"/>
      <c r="VX1142" s="3"/>
      <c r="VY1142" s="3"/>
      <c r="VZ1142" s="3"/>
      <c r="WA1142" s="3"/>
      <c r="WB1142" s="3"/>
      <c r="WC1142" s="3"/>
      <c r="WD1142" s="3"/>
      <c r="WE1142" s="3"/>
      <c r="WF1142" s="3"/>
      <c r="WG1142" s="3"/>
      <c r="WH1142" s="3"/>
      <c r="WI1142" s="3"/>
      <c r="WJ1142" s="3"/>
      <c r="WK1142" s="3"/>
      <c r="WL1142" s="3"/>
      <c r="WM1142" s="3"/>
      <c r="WN1142" s="3"/>
      <c r="WO1142" s="3"/>
      <c r="WP1142" s="3"/>
      <c r="WQ1142" s="3"/>
      <c r="WR1142" s="3"/>
      <c r="WS1142" s="3"/>
      <c r="WT1142" s="3"/>
      <c r="WU1142" s="3"/>
      <c r="WV1142" s="3"/>
      <c r="WW1142" s="3"/>
      <c r="WX1142" s="3"/>
      <c r="WY1142" s="3"/>
      <c r="WZ1142" s="3"/>
      <c r="XA1142" s="3"/>
      <c r="XB1142" s="3"/>
      <c r="XC1142" s="3"/>
      <c r="XD1142" s="3"/>
      <c r="XE1142" s="3"/>
      <c r="XF1142" s="3"/>
      <c r="XG1142" s="3"/>
      <c r="XH1142" s="3"/>
      <c r="XI1142" s="3"/>
      <c r="XJ1142" s="3"/>
      <c r="XK1142" s="3"/>
      <c r="XL1142" s="3"/>
      <c r="XM1142" s="3"/>
      <c r="XN1142" s="3"/>
      <c r="XO1142" s="3"/>
      <c r="XP1142" s="3"/>
      <c r="XQ1142" s="3"/>
      <c r="XR1142" s="3"/>
      <c r="XS1142" s="3"/>
      <c r="XT1142" s="3"/>
      <c r="XU1142" s="3"/>
      <c r="XV1142" s="3"/>
      <c r="XW1142" s="3"/>
      <c r="XX1142" s="3"/>
      <c r="XY1142" s="3"/>
      <c r="XZ1142" s="3"/>
      <c r="YA1142" s="3"/>
      <c r="YB1142" s="3"/>
      <c r="YC1142" s="3"/>
      <c r="YD1142" s="3"/>
      <c r="YE1142" s="3"/>
      <c r="YF1142" s="3"/>
      <c r="YG1142" s="3"/>
      <c r="YH1142" s="3"/>
      <c r="YI1142" s="3"/>
      <c r="YJ1142" s="3"/>
      <c r="YK1142" s="3"/>
      <c r="YL1142" s="3"/>
      <c r="YM1142" s="3"/>
      <c r="YN1142" s="3"/>
      <c r="YO1142" s="3"/>
      <c r="YP1142" s="3"/>
      <c r="YQ1142" s="3"/>
      <c r="YR1142" s="3"/>
      <c r="YS1142" s="3"/>
      <c r="YT1142" s="3"/>
      <c r="YU1142" s="3"/>
      <c r="YV1142" s="3"/>
      <c r="YW1142" s="3"/>
      <c r="YX1142" s="3"/>
      <c r="YY1142" s="3"/>
      <c r="YZ1142" s="3"/>
      <c r="ZA1142" s="3"/>
      <c r="ZB1142" s="3"/>
      <c r="ZC1142" s="3"/>
      <c r="ZD1142" s="3"/>
      <c r="ZE1142" s="3"/>
      <c r="ZF1142" s="3"/>
      <c r="ZG1142" s="3"/>
      <c r="ZH1142" s="3"/>
      <c r="ZI1142" s="3"/>
      <c r="ZJ1142" s="3"/>
      <c r="ZK1142" s="3"/>
      <c r="ZL1142" s="3"/>
      <c r="ZM1142" s="3"/>
      <c r="ZN1142" s="3"/>
      <c r="ZO1142" s="3"/>
      <c r="ZP1142" s="3"/>
      <c r="ZQ1142" s="3"/>
      <c r="ZR1142" s="3"/>
      <c r="ZS1142" s="3"/>
      <c r="ZT1142" s="3"/>
      <c r="ZU1142" s="3"/>
      <c r="ZV1142" s="3"/>
      <c r="ZW1142" s="3"/>
      <c r="ZX1142" s="3"/>
      <c r="ZY1142" s="3"/>
      <c r="ZZ1142" s="3"/>
      <c r="AAA1142" s="3"/>
      <c r="AAB1142" s="3"/>
      <c r="AAC1142" s="3"/>
      <c r="AAD1142" s="3"/>
      <c r="AAE1142" s="3"/>
      <c r="AAF1142" s="3"/>
      <c r="AAG1142" s="3"/>
      <c r="AAH1142" s="3"/>
      <c r="AAI1142" s="3"/>
      <c r="AAJ1142" s="3"/>
      <c r="AAK1142" s="3"/>
      <c r="AAL1142" s="3"/>
      <c r="AAM1142" s="3"/>
      <c r="AAN1142" s="3"/>
      <c r="AAO1142" s="3"/>
      <c r="AAP1142" s="3"/>
      <c r="AAQ1142" s="3"/>
      <c r="AAR1142" s="3"/>
      <c r="AAS1142" s="3"/>
      <c r="AAT1142" s="3"/>
      <c r="AAU1142" s="3"/>
      <c r="AAV1142" s="3"/>
      <c r="AAW1142" s="3"/>
      <c r="AAX1142" s="3"/>
      <c r="AAY1142" s="3"/>
      <c r="AAZ1142" s="3"/>
      <c r="ABA1142" s="3"/>
      <c r="ABB1142" s="3"/>
      <c r="ABC1142" s="3"/>
      <c r="ABD1142" s="3"/>
      <c r="ABE1142" s="3"/>
      <c r="ABF1142" s="3"/>
      <c r="ABG1142" s="3"/>
      <c r="ABH1142" s="3"/>
      <c r="ABI1142" s="3"/>
      <c r="ABJ1142" s="3"/>
      <c r="ABK1142" s="3"/>
      <c r="ABL1142" s="3"/>
      <c r="ABM1142" s="3"/>
      <c r="ABN1142" s="3"/>
      <c r="ABO1142" s="3"/>
      <c r="ABP1142" s="3"/>
      <c r="ABQ1142" s="3"/>
      <c r="ABR1142" s="3"/>
      <c r="ABS1142" s="3"/>
      <c r="ABT1142" s="3"/>
      <c r="ABU1142" s="3"/>
      <c r="ABV1142" s="3"/>
      <c r="ABW1142" s="3"/>
      <c r="ABX1142" s="3"/>
      <c r="ABY1142" s="3"/>
      <c r="ABZ1142" s="3"/>
      <c r="ACA1142" s="3"/>
      <c r="ACB1142" s="3"/>
      <c r="ACC1142" s="3"/>
      <c r="ACD1142" s="3"/>
      <c r="ACE1142" s="3"/>
      <c r="ACF1142" s="3"/>
      <c r="ACG1142" s="3"/>
      <c r="ACH1142" s="3"/>
      <c r="ACI1142" s="3"/>
      <c r="ACJ1142" s="3"/>
      <c r="ACK1142" s="3"/>
      <c r="ACL1142" s="3"/>
      <c r="ACM1142" s="3"/>
      <c r="ACN1142" s="3"/>
      <c r="ACO1142" s="3"/>
      <c r="ACP1142" s="3"/>
      <c r="ACQ1142" s="3"/>
      <c r="ACR1142" s="3"/>
      <c r="ACS1142" s="3"/>
      <c r="ACT1142" s="3"/>
      <c r="ACU1142" s="3"/>
      <c r="ACV1142" s="3"/>
      <c r="ACW1142" s="3"/>
      <c r="ACX1142" s="3"/>
      <c r="ACY1142" s="3"/>
      <c r="ACZ1142" s="3"/>
      <c r="ADA1142" s="3"/>
      <c r="ADB1142" s="3"/>
      <c r="ADC1142" s="3"/>
      <c r="ADD1142" s="3"/>
      <c r="ADE1142" s="3"/>
      <c r="ADF1142" s="3"/>
      <c r="ADG1142" s="3"/>
      <c r="ADH1142" s="3"/>
      <c r="ADI1142" s="3"/>
      <c r="ADJ1142" s="3"/>
      <c r="ADK1142" s="3"/>
      <c r="ADL1142" s="3"/>
      <c r="ADM1142" s="3"/>
      <c r="ADN1142" s="3"/>
      <c r="ADO1142" s="3"/>
      <c r="ADP1142" s="3"/>
      <c r="ADQ1142" s="3"/>
      <c r="ADR1142" s="3"/>
      <c r="ADS1142" s="3"/>
      <c r="ADT1142" s="3"/>
      <c r="ADU1142" s="3"/>
      <c r="ADV1142" s="3"/>
      <c r="ADW1142" s="3"/>
      <c r="ADX1142" s="3"/>
      <c r="ADY1142" s="3"/>
      <c r="ADZ1142" s="3"/>
      <c r="AEA1142" s="3"/>
      <c r="AEB1142" s="3"/>
      <c r="AEC1142" s="3"/>
      <c r="AED1142" s="3"/>
      <c r="AEE1142" s="3"/>
      <c r="AEF1142" s="3"/>
      <c r="AEG1142" s="3"/>
      <c r="AEH1142" s="3"/>
      <c r="AEI1142" s="3"/>
      <c r="AEJ1142" s="3"/>
      <c r="AEK1142" s="3"/>
      <c r="AEL1142" s="3"/>
      <c r="AEM1142" s="3"/>
      <c r="AEN1142" s="3"/>
      <c r="AEO1142" s="3"/>
      <c r="AEP1142" s="3"/>
      <c r="AEQ1142" s="3"/>
      <c r="AER1142" s="3"/>
      <c r="AES1142" s="3"/>
      <c r="AET1142" s="3"/>
      <c r="AEU1142" s="3"/>
      <c r="AEV1142" s="3"/>
      <c r="AEW1142" s="3"/>
      <c r="AEX1142" s="3"/>
      <c r="AEY1142" s="3"/>
      <c r="AEZ1142" s="3"/>
      <c r="AFA1142" s="3"/>
      <c r="AFB1142" s="3"/>
      <c r="AFC1142" s="3"/>
      <c r="AFD1142" s="3"/>
      <c r="AFE1142" s="3"/>
      <c r="AFF1142" s="3"/>
      <c r="AFG1142" s="3"/>
      <c r="AFH1142" s="3"/>
      <c r="AFI1142" s="3"/>
      <c r="AFJ1142" s="3"/>
      <c r="AFK1142" s="3"/>
      <c r="AFL1142" s="3"/>
      <c r="AFM1142" s="3"/>
      <c r="AFN1142" s="3"/>
      <c r="AFO1142" s="3"/>
      <c r="AFP1142" s="3"/>
      <c r="AFQ1142" s="3"/>
      <c r="AFR1142" s="3"/>
      <c r="AFS1142" s="3"/>
      <c r="AFT1142" s="3"/>
      <c r="AFU1142" s="3"/>
      <c r="AFV1142" s="3"/>
      <c r="AFW1142" s="3"/>
      <c r="AFX1142" s="3"/>
      <c r="AFY1142" s="3"/>
      <c r="AFZ1142" s="3"/>
      <c r="AGA1142" s="3"/>
      <c r="AGB1142" s="3"/>
      <c r="AGC1142" s="3"/>
      <c r="AGD1142" s="3"/>
      <c r="AGE1142" s="3"/>
      <c r="AGF1142" s="3"/>
      <c r="AGG1142" s="3"/>
      <c r="AGH1142" s="3"/>
      <c r="AGI1142" s="3"/>
      <c r="AGJ1142" s="3"/>
      <c r="AGK1142" s="3"/>
      <c r="AGL1142" s="3"/>
      <c r="AGM1142" s="3"/>
      <c r="AGN1142" s="3"/>
      <c r="AGO1142" s="3"/>
      <c r="AGP1142" s="3"/>
      <c r="AGQ1142" s="3"/>
      <c r="AGR1142" s="3"/>
      <c r="AGS1142" s="3"/>
      <c r="AGT1142" s="3"/>
      <c r="AGU1142" s="3"/>
      <c r="AGV1142" s="3"/>
      <c r="AGW1142" s="3"/>
      <c r="AGX1142" s="3"/>
      <c r="AGY1142" s="3"/>
      <c r="AGZ1142" s="3"/>
      <c r="AHA1142" s="3"/>
      <c r="AHB1142" s="3"/>
      <c r="AHC1142" s="3"/>
      <c r="AHD1142" s="3"/>
      <c r="AHE1142" s="3"/>
      <c r="AHF1142" s="3"/>
      <c r="AHG1142" s="3"/>
      <c r="AHH1142" s="3"/>
      <c r="AHI1142" s="3"/>
      <c r="AHJ1142" s="3"/>
      <c r="AHK1142" s="3"/>
      <c r="AHL1142" s="3"/>
      <c r="AHM1142" s="3"/>
      <c r="AHN1142" s="3"/>
      <c r="AHO1142" s="3"/>
      <c r="AHP1142" s="3"/>
      <c r="AHQ1142" s="3"/>
      <c r="AHR1142" s="3"/>
      <c r="AHS1142" s="3"/>
      <c r="AHT1142" s="3"/>
      <c r="AHU1142" s="3"/>
      <c r="AHV1142" s="3"/>
      <c r="AHW1142" s="3"/>
      <c r="AHX1142" s="3"/>
      <c r="AHY1142" s="3"/>
      <c r="AHZ1142" s="3"/>
      <c r="AIA1142" s="3"/>
      <c r="AIB1142" s="3"/>
      <c r="AIC1142" s="3"/>
      <c r="AID1142" s="3"/>
      <c r="AIE1142" s="3"/>
      <c r="AIF1142" s="3"/>
      <c r="AIG1142" s="3"/>
      <c r="AIH1142" s="3"/>
      <c r="AII1142" s="3"/>
      <c r="AIJ1142" s="3"/>
      <c r="AIK1142" s="3"/>
      <c r="AIL1142" s="3"/>
      <c r="AIM1142" s="3"/>
      <c r="AIN1142" s="3"/>
      <c r="AIO1142" s="3"/>
      <c r="AIP1142" s="3"/>
      <c r="AIQ1142" s="3"/>
      <c r="AIR1142" s="3"/>
      <c r="AIS1142" s="3"/>
      <c r="AIT1142" s="3"/>
      <c r="AIU1142" s="3"/>
      <c r="AIV1142" s="3"/>
      <c r="AIW1142" s="3"/>
      <c r="AIX1142" s="3"/>
      <c r="AIY1142" s="3"/>
      <c r="AIZ1142" s="3"/>
      <c r="AJA1142" s="3"/>
      <c r="AJB1142" s="3"/>
      <c r="AJC1142" s="3"/>
      <c r="AJD1142" s="3"/>
      <c r="AJE1142" s="3"/>
      <c r="AJF1142" s="3"/>
      <c r="AJG1142" s="3"/>
      <c r="AJH1142" s="3"/>
      <c r="AJI1142" s="3"/>
      <c r="AJJ1142" s="3"/>
      <c r="AJK1142" s="3"/>
      <c r="AJL1142" s="3"/>
      <c r="AJM1142" s="3"/>
      <c r="AJN1142" s="3"/>
      <c r="AJO1142" s="3"/>
      <c r="AJP1142" s="3"/>
      <c r="AJQ1142" s="3"/>
      <c r="AJR1142" s="3"/>
      <c r="AJS1142" s="3"/>
      <c r="AJT1142" s="3"/>
      <c r="AJU1142" s="3"/>
      <c r="AJV1142" s="3"/>
      <c r="AJW1142" s="3"/>
      <c r="AJX1142" s="3"/>
      <c r="AJY1142" s="3"/>
      <c r="AJZ1142" s="3"/>
      <c r="AKA1142" s="3"/>
      <c r="AKB1142" s="3"/>
      <c r="AKC1142" s="3"/>
      <c r="AKD1142" s="3"/>
      <c r="AKE1142" s="3"/>
      <c r="AKF1142" s="3"/>
      <c r="AKG1142" s="3"/>
      <c r="AKH1142" s="3"/>
      <c r="AKI1142" s="3"/>
      <c r="AKJ1142" s="3"/>
      <c r="AKK1142" s="3"/>
      <c r="AKL1142" s="3"/>
      <c r="AKM1142" s="3"/>
      <c r="AKN1142" s="3"/>
      <c r="AKO1142" s="3"/>
      <c r="AKP1142" s="3"/>
      <c r="AKQ1142" s="3"/>
      <c r="AKR1142" s="3"/>
      <c r="AKS1142" s="3"/>
      <c r="AKT1142" s="3"/>
      <c r="AKU1142" s="3"/>
      <c r="AKV1142" s="3"/>
      <c r="AKW1142" s="3"/>
      <c r="AKX1142" s="3"/>
      <c r="AKY1142" s="3"/>
      <c r="AKZ1142" s="3"/>
      <c r="ALA1142" s="3"/>
      <c r="ALB1142" s="3"/>
      <c r="ALC1142" s="3"/>
      <c r="ALD1142" s="3"/>
      <c r="ALE1142" s="3"/>
      <c r="ALF1142" s="3"/>
      <c r="ALG1142" s="3"/>
      <c r="ALH1142" s="3"/>
      <c r="ALI1142" s="3"/>
      <c r="ALJ1142" s="3"/>
      <c r="ALK1142" s="3"/>
      <c r="ALL1142" s="3"/>
      <c r="ALM1142" s="3"/>
      <c r="ALN1142" s="3"/>
      <c r="ALO1142" s="3"/>
      <c r="ALP1142" s="3"/>
      <c r="ALQ1142" s="3"/>
      <c r="ALR1142" s="3"/>
      <c r="ALS1142" s="3"/>
      <c r="ALT1142" s="3"/>
      <c r="ALU1142" s="3"/>
      <c r="ALV1142" s="3"/>
      <c r="ALW1142" s="3"/>
      <c r="ALX1142" s="3"/>
      <c r="ALY1142" s="3"/>
      <c r="ALZ1142" s="3"/>
      <c r="AMA1142" s="3"/>
      <c r="AMB1142" s="3"/>
      <c r="AMC1142" s="3"/>
      <c r="AMD1142" s="3"/>
      <c r="AME1142" s="3"/>
      <c r="AMF1142" s="3"/>
      <c r="AMG1142" s="3"/>
      <c r="AMH1142" s="3"/>
      <c r="AMI1142" s="3"/>
      <c r="AMJ1142" s="3"/>
      <c r="AMK1142" s="3"/>
      <c r="AML1142" s="3"/>
      <c r="AMM1142" s="3"/>
      <c r="AMN1142" s="3"/>
      <c r="AMO1142" s="3"/>
      <c r="AMP1142" s="3"/>
      <c r="AMQ1142" s="3"/>
      <c r="AMR1142" s="3"/>
      <c r="AMS1142" s="3"/>
      <c r="AMT1142" s="3"/>
      <c r="AMU1142" s="3"/>
      <c r="AMV1142" s="3"/>
      <c r="AMW1142" s="3"/>
      <c r="AMX1142" s="3"/>
      <c r="AMY1142" s="3"/>
      <c r="AMZ1142" s="3"/>
      <c r="ANA1142" s="3"/>
      <c r="ANB1142" s="3"/>
      <c r="ANC1142" s="3"/>
      <c r="AND1142" s="3"/>
      <c r="ANE1142" s="3"/>
      <c r="ANF1142" s="3"/>
      <c r="ANG1142" s="3"/>
      <c r="ANH1142" s="3"/>
      <c r="ANI1142" s="3"/>
      <c r="ANJ1142" s="3"/>
      <c r="ANK1142" s="3"/>
      <c r="ANL1142" s="3"/>
      <c r="ANM1142" s="3"/>
      <c r="ANN1142" s="3"/>
      <c r="ANO1142" s="3"/>
      <c r="ANP1142" s="3"/>
      <c r="ANQ1142" s="3"/>
      <c r="ANR1142" s="3"/>
      <c r="ANS1142" s="3"/>
      <c r="ANT1142" s="3"/>
      <c r="ANU1142" s="3"/>
      <c r="ANV1142" s="3"/>
      <c r="ANW1142" s="3"/>
      <c r="ANX1142" s="3"/>
      <c r="ANY1142" s="3"/>
      <c r="ANZ1142" s="3"/>
      <c r="AOA1142" s="3"/>
      <c r="AOB1142" s="3"/>
      <c r="AOC1142" s="3"/>
      <c r="AOD1142" s="3"/>
      <c r="AOE1142" s="3"/>
      <c r="AOF1142" s="3"/>
      <c r="AOG1142" s="3"/>
      <c r="AOH1142" s="3"/>
      <c r="AOI1142" s="3"/>
      <c r="AOJ1142" s="3"/>
      <c r="AOK1142" s="3"/>
      <c r="AOL1142" s="3"/>
      <c r="AOM1142" s="3"/>
      <c r="AON1142" s="3"/>
      <c r="AOO1142" s="3"/>
      <c r="AOP1142" s="3"/>
      <c r="AOQ1142" s="3"/>
      <c r="AOR1142" s="3"/>
      <c r="AOS1142" s="3"/>
      <c r="AOT1142" s="3"/>
      <c r="AOU1142" s="3"/>
      <c r="AOV1142" s="3"/>
      <c r="AOW1142" s="3"/>
      <c r="AOX1142" s="3"/>
      <c r="AOY1142" s="3"/>
      <c r="AOZ1142" s="3"/>
      <c r="APA1142" s="3"/>
      <c r="APB1142" s="3"/>
      <c r="APC1142" s="3"/>
      <c r="APD1142" s="3"/>
      <c r="APE1142" s="3"/>
      <c r="APF1142" s="3"/>
      <c r="APG1142" s="3"/>
      <c r="APH1142" s="3"/>
      <c r="API1142" s="3"/>
      <c r="APJ1142" s="3"/>
      <c r="APK1142" s="3"/>
      <c r="APL1142" s="3"/>
      <c r="APM1142" s="3"/>
      <c r="APN1142" s="3"/>
      <c r="APO1142" s="3"/>
      <c r="APP1142" s="3"/>
      <c r="APQ1142" s="3"/>
      <c r="APR1142" s="3"/>
      <c r="APS1142" s="3"/>
      <c r="APT1142" s="3"/>
      <c r="APU1142" s="3"/>
      <c r="APV1142" s="3"/>
      <c r="APW1142" s="3"/>
      <c r="APX1142" s="3"/>
      <c r="APY1142" s="3"/>
      <c r="APZ1142" s="3"/>
      <c r="AQA1142" s="3"/>
      <c r="AQB1142" s="3"/>
      <c r="AQC1142" s="3"/>
      <c r="AQD1142" s="3"/>
      <c r="AQE1142" s="3"/>
      <c r="AQF1142" s="3"/>
      <c r="AQG1142" s="3"/>
      <c r="AQH1142" s="3"/>
      <c r="AQI1142" s="3"/>
      <c r="AQJ1142" s="3"/>
      <c r="AQK1142" s="3"/>
      <c r="AQL1142" s="3"/>
      <c r="AQM1142" s="3"/>
      <c r="AQN1142" s="3"/>
      <c r="AQO1142" s="3"/>
      <c r="AQP1142" s="3"/>
      <c r="AQQ1142" s="3"/>
      <c r="AQR1142" s="3"/>
      <c r="AQS1142" s="3"/>
      <c r="AQT1142" s="3"/>
      <c r="AQU1142" s="3"/>
      <c r="AQV1142" s="3"/>
      <c r="AQW1142" s="3"/>
      <c r="AQX1142" s="3"/>
      <c r="AQY1142" s="3"/>
      <c r="AQZ1142" s="3"/>
      <c r="ARA1142" s="3"/>
      <c r="ARB1142" s="3"/>
      <c r="ARC1142" s="3"/>
      <c r="ARD1142" s="3"/>
      <c r="ARE1142" s="3"/>
      <c r="ARF1142" s="3"/>
      <c r="ARG1142" s="3"/>
      <c r="ARH1142" s="3"/>
      <c r="ARI1142" s="3"/>
      <c r="ARJ1142" s="3"/>
      <c r="ARK1142" s="3"/>
      <c r="ARL1142" s="3"/>
      <c r="ARM1142" s="3"/>
      <c r="ARN1142" s="3"/>
      <c r="ARO1142" s="3"/>
      <c r="ARP1142" s="3"/>
      <c r="ARQ1142" s="3"/>
      <c r="ARR1142" s="3"/>
      <c r="ARS1142" s="3"/>
      <c r="ART1142" s="3"/>
      <c r="ARU1142" s="3"/>
      <c r="ARV1142" s="3"/>
      <c r="ARW1142" s="3"/>
      <c r="ARX1142" s="3"/>
      <c r="ARY1142" s="3"/>
      <c r="ARZ1142" s="3"/>
      <c r="ASA1142" s="3"/>
      <c r="ASB1142" s="3"/>
      <c r="ASC1142" s="3"/>
      <c r="ASD1142" s="3"/>
      <c r="ASE1142" s="3"/>
      <c r="ASF1142" s="3"/>
      <c r="ASG1142" s="3"/>
      <c r="ASH1142" s="3"/>
      <c r="ASI1142" s="3"/>
      <c r="ASJ1142" s="3"/>
      <c r="ASK1142" s="3"/>
      <c r="ASL1142" s="3"/>
      <c r="ASM1142" s="3"/>
      <c r="ASN1142" s="3"/>
      <c r="ASO1142" s="3"/>
      <c r="ASP1142" s="3"/>
      <c r="ASQ1142" s="3"/>
      <c r="ASR1142" s="3"/>
      <c r="ASS1142" s="3"/>
      <c r="AST1142" s="3"/>
      <c r="ASU1142" s="3"/>
      <c r="ASV1142" s="3"/>
      <c r="ASW1142" s="3"/>
      <c r="ASX1142" s="3"/>
      <c r="ASY1142" s="3"/>
      <c r="ASZ1142" s="3"/>
      <c r="ATA1142" s="3"/>
      <c r="ATB1142" s="3"/>
      <c r="ATC1142" s="3"/>
      <c r="ATD1142" s="3"/>
      <c r="ATE1142" s="3"/>
      <c r="ATF1142" s="3"/>
      <c r="ATG1142" s="3"/>
      <c r="ATH1142" s="3"/>
      <c r="ATI1142" s="3"/>
      <c r="ATJ1142" s="3"/>
      <c r="ATK1142" s="3"/>
      <c r="ATL1142" s="3"/>
      <c r="ATM1142" s="3"/>
      <c r="ATN1142" s="3"/>
      <c r="ATO1142" s="3"/>
      <c r="ATP1142" s="3"/>
      <c r="ATQ1142" s="3"/>
      <c r="ATR1142" s="3"/>
      <c r="ATS1142" s="3"/>
      <c r="ATT1142" s="3"/>
      <c r="ATU1142" s="3"/>
      <c r="ATV1142" s="3"/>
      <c r="ATW1142" s="3"/>
      <c r="ATX1142" s="3"/>
      <c r="ATY1142" s="3"/>
      <c r="ATZ1142" s="3"/>
      <c r="AUA1142" s="3"/>
      <c r="AUB1142" s="3"/>
      <c r="AUC1142" s="3"/>
      <c r="AUD1142" s="3"/>
      <c r="AUE1142" s="3"/>
      <c r="AUF1142" s="3"/>
      <c r="AUG1142" s="3"/>
      <c r="AUH1142" s="3"/>
      <c r="AUI1142" s="3"/>
      <c r="AUJ1142" s="3"/>
      <c r="AUK1142" s="3"/>
      <c r="AUL1142" s="3"/>
      <c r="AUM1142" s="3"/>
      <c r="AUN1142" s="3"/>
      <c r="AUO1142" s="3"/>
      <c r="AUP1142" s="3"/>
      <c r="AUQ1142" s="3"/>
      <c r="AUR1142" s="3"/>
      <c r="AUS1142" s="3"/>
      <c r="AUT1142" s="3"/>
      <c r="AUU1142" s="3"/>
      <c r="AUV1142" s="3"/>
      <c r="AUW1142" s="3"/>
      <c r="AUX1142" s="3"/>
      <c r="AUY1142" s="3"/>
      <c r="AUZ1142" s="3"/>
      <c r="AVA1142" s="3"/>
      <c r="AVB1142" s="3"/>
      <c r="AVC1142" s="3"/>
      <c r="AVD1142" s="3"/>
      <c r="AVE1142" s="3"/>
      <c r="AVF1142" s="3"/>
      <c r="AVG1142" s="3"/>
      <c r="AVH1142" s="3"/>
      <c r="AVI1142" s="3"/>
      <c r="AVJ1142" s="3"/>
      <c r="AVK1142" s="3"/>
      <c r="AVL1142" s="3"/>
      <c r="AVM1142" s="3"/>
      <c r="AVN1142" s="3"/>
      <c r="AVO1142" s="3"/>
      <c r="AVP1142" s="3"/>
      <c r="AVQ1142" s="3"/>
      <c r="AVR1142" s="3"/>
      <c r="AVS1142" s="3"/>
      <c r="AVT1142" s="3"/>
      <c r="AVU1142" s="3"/>
      <c r="AVV1142" s="3"/>
      <c r="AVW1142" s="3"/>
      <c r="AVX1142" s="3"/>
      <c r="AVY1142" s="3"/>
      <c r="AVZ1142" s="3"/>
      <c r="AWA1142" s="3"/>
      <c r="AWB1142" s="3"/>
      <c r="AWC1142" s="3"/>
      <c r="AWD1142" s="3"/>
      <c r="AWE1142" s="3"/>
      <c r="AWF1142" s="3"/>
      <c r="AWG1142" s="3"/>
      <c r="AWH1142" s="3"/>
      <c r="AWI1142" s="3"/>
      <c r="AWJ1142" s="3"/>
      <c r="AWK1142" s="3"/>
      <c r="AWL1142" s="3"/>
      <c r="AWM1142" s="3"/>
      <c r="AWN1142" s="3"/>
      <c r="AWO1142" s="3"/>
      <c r="AWP1142" s="3"/>
      <c r="AWQ1142" s="3"/>
      <c r="AWR1142" s="3"/>
      <c r="AWS1142" s="3"/>
      <c r="AWT1142" s="3"/>
      <c r="AWU1142" s="3"/>
      <c r="AWV1142" s="3"/>
      <c r="AWW1142" s="3"/>
      <c r="AWX1142" s="3"/>
      <c r="AWY1142" s="3"/>
      <c r="AWZ1142" s="3"/>
      <c r="AXA1142" s="3"/>
      <c r="AXB1142" s="3"/>
      <c r="AXC1142" s="3"/>
      <c r="AXD1142" s="3"/>
      <c r="AXE1142" s="3"/>
      <c r="AXF1142" s="3"/>
      <c r="AXG1142" s="3"/>
      <c r="AXH1142" s="3"/>
      <c r="AXI1142" s="3"/>
      <c r="AXJ1142" s="3"/>
      <c r="AXK1142" s="3"/>
      <c r="AXL1142" s="3"/>
      <c r="AXM1142" s="3"/>
      <c r="AXN1142" s="3"/>
      <c r="AXO1142" s="3"/>
      <c r="AXP1142" s="3"/>
      <c r="AXQ1142" s="3"/>
      <c r="AXR1142" s="3"/>
      <c r="AXS1142" s="3"/>
      <c r="AXT1142" s="3"/>
      <c r="AXU1142" s="3"/>
      <c r="AXV1142" s="3"/>
      <c r="AXW1142" s="3"/>
      <c r="AXX1142" s="3"/>
      <c r="AXY1142" s="3"/>
      <c r="AXZ1142" s="3"/>
      <c r="AYA1142" s="3"/>
      <c r="AYB1142" s="3"/>
      <c r="AYC1142" s="3"/>
      <c r="AYD1142" s="3"/>
      <c r="AYE1142" s="3"/>
      <c r="AYF1142" s="3"/>
      <c r="AYG1142" s="3"/>
      <c r="AYH1142" s="3"/>
      <c r="AYI1142" s="3"/>
      <c r="AYJ1142" s="3"/>
      <c r="AYK1142" s="3"/>
      <c r="AYL1142" s="3"/>
      <c r="AYM1142" s="3"/>
      <c r="AYN1142" s="3"/>
      <c r="AYO1142" s="3"/>
      <c r="AYP1142" s="3"/>
      <c r="AYQ1142" s="3"/>
      <c r="AYR1142" s="3"/>
      <c r="AYS1142" s="3"/>
      <c r="AYT1142" s="3"/>
      <c r="AYU1142" s="3"/>
      <c r="AYV1142" s="3"/>
      <c r="AYW1142" s="3"/>
      <c r="AYX1142" s="3"/>
      <c r="AYY1142" s="3"/>
      <c r="AYZ1142" s="3"/>
      <c r="AZA1142" s="3"/>
      <c r="AZB1142" s="3"/>
      <c r="AZC1142" s="3"/>
      <c r="AZD1142" s="3"/>
      <c r="AZE1142" s="3"/>
      <c r="AZF1142" s="3"/>
      <c r="AZG1142" s="3"/>
      <c r="AZH1142" s="3"/>
      <c r="AZI1142" s="3"/>
      <c r="AZJ1142" s="3"/>
      <c r="AZK1142" s="3"/>
      <c r="AZL1142" s="3"/>
      <c r="AZM1142" s="3"/>
      <c r="AZN1142" s="3"/>
      <c r="AZO1142" s="3"/>
      <c r="AZP1142" s="3"/>
      <c r="AZQ1142" s="3"/>
      <c r="AZR1142" s="3"/>
      <c r="AZS1142" s="3"/>
      <c r="AZT1142" s="3"/>
      <c r="AZU1142" s="3"/>
      <c r="AZV1142" s="3"/>
      <c r="AZW1142" s="3"/>
      <c r="AZX1142" s="3"/>
      <c r="AZY1142" s="3"/>
      <c r="AZZ1142" s="3"/>
      <c r="BAA1142" s="3"/>
      <c r="BAB1142" s="3"/>
      <c r="BAC1142" s="3"/>
      <c r="BAD1142" s="3"/>
      <c r="BAE1142" s="3"/>
      <c r="BAF1142" s="3"/>
      <c r="BAG1142" s="3"/>
      <c r="BAH1142" s="3"/>
      <c r="BAI1142" s="3"/>
      <c r="BAJ1142" s="3"/>
      <c r="BAK1142" s="3"/>
      <c r="BAL1142" s="3"/>
      <c r="BAM1142" s="3"/>
      <c r="BAN1142" s="3"/>
      <c r="BAO1142" s="3"/>
      <c r="BAP1142" s="3"/>
      <c r="BAQ1142" s="3"/>
      <c r="BAR1142" s="3"/>
      <c r="BAS1142" s="3"/>
      <c r="BAT1142" s="3"/>
      <c r="BAU1142" s="3"/>
      <c r="BAV1142" s="3"/>
      <c r="BAW1142" s="3"/>
      <c r="BAX1142" s="3"/>
      <c r="BAY1142" s="3"/>
      <c r="BAZ1142" s="3"/>
      <c r="BBA1142" s="3"/>
      <c r="BBB1142" s="3"/>
      <c r="BBC1142" s="3"/>
      <c r="BBD1142" s="3"/>
      <c r="BBE1142" s="3"/>
      <c r="BBF1142" s="3"/>
      <c r="BBG1142" s="3"/>
      <c r="BBH1142" s="3"/>
      <c r="BBI1142" s="3"/>
      <c r="BBJ1142" s="3"/>
      <c r="BBK1142" s="3"/>
      <c r="BBL1142" s="3"/>
      <c r="BBM1142" s="3"/>
      <c r="BBN1142" s="3"/>
      <c r="BBO1142" s="3"/>
      <c r="BBP1142" s="3"/>
      <c r="BBQ1142" s="3"/>
      <c r="BBR1142" s="3"/>
      <c r="BBS1142" s="3"/>
      <c r="BBT1142" s="3"/>
      <c r="BBU1142" s="3"/>
      <c r="BBV1142" s="3"/>
      <c r="BBW1142" s="3"/>
      <c r="BBX1142" s="3"/>
      <c r="BBY1142" s="3"/>
      <c r="BBZ1142" s="3"/>
      <c r="BCA1142" s="3"/>
      <c r="BCB1142" s="3"/>
      <c r="BCC1142" s="3"/>
      <c r="BCD1142" s="3"/>
      <c r="BCE1142" s="3"/>
      <c r="BCF1142" s="3"/>
      <c r="BCG1142" s="3"/>
      <c r="BCH1142" s="3"/>
      <c r="BCI1142" s="3"/>
      <c r="BCJ1142" s="3"/>
      <c r="BCK1142" s="3"/>
      <c r="BCL1142" s="3"/>
      <c r="BCM1142" s="3"/>
      <c r="BCN1142" s="3"/>
      <c r="BCO1142" s="3"/>
      <c r="BCP1142" s="3"/>
      <c r="BCQ1142" s="3"/>
      <c r="BCR1142" s="3"/>
      <c r="BCS1142" s="3"/>
      <c r="BCT1142" s="3"/>
      <c r="BCU1142" s="3"/>
      <c r="BCV1142" s="3"/>
      <c r="BCW1142" s="3"/>
      <c r="BCX1142" s="3"/>
      <c r="BCY1142" s="3"/>
      <c r="BCZ1142" s="3"/>
      <c r="BDA1142" s="3"/>
      <c r="BDB1142" s="3"/>
      <c r="BDC1142" s="3"/>
      <c r="BDD1142" s="3"/>
      <c r="BDE1142" s="3"/>
      <c r="BDF1142" s="3"/>
      <c r="BDG1142" s="3"/>
      <c r="BDH1142" s="3"/>
      <c r="BDI1142" s="3"/>
      <c r="BDJ1142" s="3"/>
      <c r="BDK1142" s="3"/>
      <c r="BDL1142" s="3"/>
      <c r="BDM1142" s="3"/>
      <c r="BDN1142" s="3"/>
      <c r="BDO1142" s="3"/>
      <c r="BDP1142" s="3"/>
      <c r="BDQ1142" s="3"/>
      <c r="BDR1142" s="3"/>
      <c r="BDS1142" s="3"/>
      <c r="BDT1142" s="3"/>
      <c r="BDU1142" s="3"/>
      <c r="BDV1142" s="3"/>
      <c r="BDW1142" s="3"/>
      <c r="BDX1142" s="3"/>
      <c r="BDY1142" s="3"/>
      <c r="BDZ1142" s="3"/>
      <c r="BEA1142" s="3"/>
      <c r="BEB1142" s="3"/>
      <c r="BEC1142" s="3"/>
      <c r="BED1142" s="3"/>
      <c r="BEE1142" s="3"/>
      <c r="BEF1142" s="3"/>
      <c r="BEG1142" s="3"/>
      <c r="BEH1142" s="3"/>
      <c r="BEI1142" s="3"/>
      <c r="BEJ1142" s="3"/>
      <c r="BEK1142" s="3"/>
      <c r="BEL1142" s="3"/>
      <c r="BEM1142" s="3"/>
      <c r="BEN1142" s="3"/>
      <c r="BEO1142" s="3"/>
      <c r="BEP1142" s="3"/>
      <c r="BEQ1142" s="3"/>
      <c r="BER1142" s="3"/>
      <c r="BES1142" s="3"/>
      <c r="BET1142" s="3"/>
      <c r="BEU1142" s="3"/>
      <c r="BEV1142" s="3"/>
      <c r="BEW1142" s="3"/>
      <c r="BEX1142" s="3"/>
      <c r="BEY1142" s="3"/>
      <c r="BEZ1142" s="3"/>
      <c r="BFA1142" s="3"/>
      <c r="BFB1142" s="3"/>
      <c r="BFC1142" s="3"/>
      <c r="BFD1142" s="3"/>
      <c r="BFE1142" s="3"/>
      <c r="BFF1142" s="3"/>
      <c r="BFG1142" s="3"/>
      <c r="BFH1142" s="3"/>
      <c r="BFI1142" s="3"/>
      <c r="BFJ1142" s="3"/>
      <c r="BFK1142" s="3"/>
      <c r="BFL1142" s="3"/>
      <c r="BFM1142" s="3"/>
      <c r="BFN1142" s="3"/>
      <c r="BFO1142" s="3"/>
      <c r="BFP1142" s="3"/>
      <c r="BFQ1142" s="3"/>
      <c r="BFR1142" s="3"/>
      <c r="BFS1142" s="3"/>
      <c r="BFT1142" s="3"/>
      <c r="BFU1142" s="3"/>
      <c r="BFV1142" s="3"/>
      <c r="BFW1142" s="3"/>
      <c r="BFX1142" s="3"/>
      <c r="BFY1142" s="3"/>
      <c r="BFZ1142" s="3"/>
      <c r="BGA1142" s="3"/>
      <c r="BGB1142" s="3"/>
      <c r="BGC1142" s="3"/>
      <c r="BGD1142" s="3"/>
      <c r="BGE1142" s="3"/>
      <c r="BGF1142" s="3"/>
      <c r="BGG1142" s="3"/>
      <c r="BGH1142" s="3"/>
      <c r="BGI1142" s="3"/>
      <c r="BGJ1142" s="3"/>
      <c r="BGK1142" s="3"/>
      <c r="BGL1142" s="3"/>
      <c r="BGM1142" s="3"/>
      <c r="BGN1142" s="3"/>
      <c r="BGO1142" s="3"/>
      <c r="BGP1142" s="3"/>
      <c r="BGQ1142" s="3"/>
      <c r="BGR1142" s="3"/>
      <c r="BGS1142" s="3"/>
      <c r="BGT1142" s="3"/>
      <c r="BGU1142" s="3"/>
      <c r="BGV1142" s="3"/>
      <c r="BGW1142" s="3"/>
      <c r="BGX1142" s="3"/>
      <c r="BGY1142" s="3"/>
      <c r="BGZ1142" s="3"/>
      <c r="BHA1142" s="3"/>
      <c r="BHB1142" s="3"/>
      <c r="BHC1142" s="3"/>
      <c r="BHD1142" s="3"/>
      <c r="BHE1142" s="3"/>
      <c r="BHF1142" s="3"/>
      <c r="BHG1142" s="3"/>
      <c r="BHH1142" s="3"/>
      <c r="BHI1142" s="3"/>
      <c r="BHJ1142" s="3"/>
      <c r="BHK1142" s="3"/>
      <c r="BHL1142" s="3"/>
      <c r="BHM1142" s="3"/>
      <c r="BHN1142" s="3"/>
      <c r="BHO1142" s="3"/>
      <c r="BHP1142" s="3"/>
      <c r="BHQ1142" s="3"/>
      <c r="BHR1142" s="3"/>
      <c r="BHS1142" s="3"/>
      <c r="BHT1142" s="3"/>
      <c r="BHU1142" s="3"/>
      <c r="BHV1142" s="3"/>
      <c r="BHW1142" s="3"/>
      <c r="BHX1142" s="3"/>
      <c r="BHY1142" s="3"/>
      <c r="BHZ1142" s="3"/>
      <c r="BIA1142" s="3"/>
      <c r="BIB1142" s="3"/>
      <c r="BIC1142" s="3"/>
      <c r="BID1142" s="3"/>
      <c r="BIE1142" s="3"/>
      <c r="BIF1142" s="3"/>
      <c r="BIG1142" s="3"/>
      <c r="BIH1142" s="3"/>
      <c r="BII1142" s="3"/>
      <c r="BIJ1142" s="3"/>
      <c r="BIK1142" s="3"/>
      <c r="BIL1142" s="3"/>
      <c r="BIM1142" s="3"/>
      <c r="BIN1142" s="3"/>
      <c r="BIO1142" s="3"/>
      <c r="BIP1142" s="3"/>
      <c r="BIQ1142" s="3"/>
      <c r="BIR1142" s="3"/>
      <c r="BIS1142" s="3"/>
      <c r="BIT1142" s="3"/>
      <c r="BIU1142" s="3"/>
      <c r="BIV1142" s="3"/>
      <c r="BIW1142" s="3"/>
      <c r="BIX1142" s="3"/>
      <c r="BIY1142" s="3"/>
      <c r="BIZ1142" s="3"/>
      <c r="BJA1142" s="3"/>
      <c r="BJB1142" s="3"/>
      <c r="BJC1142" s="3"/>
      <c r="BJD1142" s="3"/>
      <c r="BJE1142" s="3"/>
      <c r="BJF1142" s="3"/>
      <c r="BJG1142" s="3"/>
      <c r="BJH1142" s="3"/>
      <c r="BJI1142" s="3"/>
      <c r="BJJ1142" s="3"/>
      <c r="BJK1142" s="3"/>
      <c r="BJL1142" s="3"/>
      <c r="BJM1142" s="3"/>
      <c r="BJN1142" s="3"/>
      <c r="BJO1142" s="3"/>
      <c r="BJP1142" s="3"/>
      <c r="BJQ1142" s="3"/>
      <c r="BJR1142" s="3"/>
      <c r="BJS1142" s="3"/>
      <c r="BJT1142" s="3"/>
      <c r="BJU1142" s="3"/>
      <c r="BJV1142" s="3"/>
      <c r="BJW1142" s="3"/>
      <c r="BJX1142" s="3"/>
      <c r="BJY1142" s="3"/>
      <c r="BJZ1142" s="3"/>
      <c r="BKA1142" s="3"/>
      <c r="BKB1142" s="3"/>
      <c r="BKC1142" s="3"/>
      <c r="BKD1142" s="3"/>
      <c r="BKE1142" s="3"/>
      <c r="BKF1142" s="3"/>
      <c r="BKG1142" s="3"/>
      <c r="BKH1142" s="3"/>
      <c r="BKI1142" s="3"/>
      <c r="BKJ1142" s="3"/>
      <c r="BKK1142" s="3"/>
      <c r="BKL1142" s="3"/>
      <c r="BKM1142" s="3"/>
      <c r="BKN1142" s="3"/>
      <c r="BKO1142" s="3"/>
      <c r="BKP1142" s="3"/>
      <c r="BKQ1142" s="3"/>
      <c r="BKR1142" s="3"/>
      <c r="BKS1142" s="3"/>
      <c r="BKT1142" s="3"/>
      <c r="BKU1142" s="3"/>
      <c r="BKV1142" s="3"/>
      <c r="BKW1142" s="3"/>
      <c r="BKX1142" s="3"/>
      <c r="BKY1142" s="3"/>
      <c r="BKZ1142" s="3"/>
      <c r="BLA1142" s="3"/>
      <c r="BLB1142" s="3"/>
      <c r="BLC1142" s="3"/>
      <c r="BLD1142" s="3"/>
      <c r="BLE1142" s="3"/>
      <c r="BLF1142" s="3"/>
      <c r="BLG1142" s="3"/>
      <c r="BLH1142" s="3"/>
      <c r="BLI1142" s="3"/>
      <c r="BLJ1142" s="3"/>
      <c r="BLK1142" s="3"/>
      <c r="BLL1142" s="3"/>
      <c r="BLM1142" s="3"/>
      <c r="BLN1142" s="3"/>
      <c r="BLO1142" s="3"/>
      <c r="BLP1142" s="3"/>
      <c r="BLQ1142" s="3"/>
      <c r="BLR1142" s="3"/>
      <c r="BLS1142" s="3"/>
      <c r="BLT1142" s="3"/>
      <c r="BLU1142" s="3"/>
      <c r="BLV1142" s="3"/>
      <c r="BLW1142" s="3"/>
      <c r="BLX1142" s="3"/>
      <c r="BLY1142" s="3"/>
      <c r="BLZ1142" s="3"/>
      <c r="BMA1142" s="3"/>
      <c r="BMB1142" s="3"/>
      <c r="BMC1142" s="3"/>
      <c r="BMD1142" s="3"/>
      <c r="BME1142" s="3"/>
      <c r="BMF1142" s="3"/>
      <c r="BMG1142" s="3"/>
      <c r="BMH1142" s="3"/>
      <c r="BMI1142" s="3"/>
      <c r="BMJ1142" s="3"/>
      <c r="BMK1142" s="3"/>
      <c r="BML1142" s="3"/>
      <c r="BMM1142" s="3"/>
      <c r="BMN1142" s="3"/>
      <c r="BMO1142" s="3"/>
      <c r="BMP1142" s="3"/>
      <c r="BMQ1142" s="3"/>
      <c r="BMR1142" s="3"/>
      <c r="BMS1142" s="3"/>
      <c r="BMT1142" s="3"/>
      <c r="BMU1142" s="3"/>
      <c r="BMV1142" s="3"/>
      <c r="BMW1142" s="3"/>
      <c r="BMX1142" s="3"/>
      <c r="BMY1142" s="3"/>
      <c r="BMZ1142" s="3"/>
      <c r="BNA1142" s="3"/>
      <c r="BNB1142" s="3"/>
      <c r="BNC1142" s="3"/>
      <c r="BND1142" s="3"/>
      <c r="BNE1142" s="3"/>
      <c r="BNF1142" s="3"/>
      <c r="BNG1142" s="3"/>
      <c r="BNH1142" s="3"/>
      <c r="BNI1142" s="3"/>
      <c r="BNJ1142" s="3"/>
      <c r="BNK1142" s="3"/>
      <c r="BNL1142" s="3"/>
      <c r="BNM1142" s="3"/>
      <c r="BNN1142" s="3"/>
      <c r="BNO1142" s="3"/>
      <c r="BNP1142" s="3"/>
      <c r="BNQ1142" s="3"/>
      <c r="BNR1142" s="3"/>
      <c r="BNS1142" s="3"/>
      <c r="BNT1142" s="3"/>
      <c r="BNU1142" s="3"/>
      <c r="BNV1142" s="3"/>
      <c r="BNW1142" s="3"/>
      <c r="BNX1142" s="3"/>
      <c r="BNY1142" s="3"/>
      <c r="BNZ1142" s="3"/>
      <c r="BOA1142" s="3"/>
      <c r="BOB1142" s="3"/>
      <c r="BOC1142" s="3"/>
      <c r="BOD1142" s="3"/>
      <c r="BOE1142" s="3"/>
      <c r="BOF1142" s="3"/>
      <c r="BOG1142" s="3"/>
      <c r="BOH1142" s="3"/>
      <c r="BOI1142" s="3"/>
      <c r="BOJ1142" s="3"/>
      <c r="BOK1142" s="3"/>
      <c r="BOL1142" s="3"/>
      <c r="BOM1142" s="3"/>
      <c r="BON1142" s="3"/>
      <c r="BOO1142" s="3"/>
      <c r="BOP1142" s="3"/>
      <c r="BOQ1142" s="3"/>
      <c r="BOR1142" s="3"/>
      <c r="BOS1142" s="3"/>
      <c r="BOT1142" s="3"/>
      <c r="BOU1142" s="3"/>
      <c r="BOV1142" s="3"/>
      <c r="BOW1142" s="3"/>
      <c r="BOX1142" s="3"/>
      <c r="BOY1142" s="3"/>
      <c r="BOZ1142" s="3"/>
      <c r="BPA1142" s="3"/>
      <c r="BPB1142" s="3"/>
      <c r="BPC1142" s="3"/>
      <c r="BPD1142" s="3"/>
      <c r="BPE1142" s="3"/>
      <c r="BPF1142" s="3"/>
      <c r="BPG1142" s="3"/>
      <c r="BPH1142" s="3"/>
      <c r="BPI1142" s="3"/>
      <c r="BPJ1142" s="3"/>
      <c r="BPK1142" s="3"/>
      <c r="BPL1142" s="3"/>
      <c r="BPM1142" s="3"/>
      <c r="BPN1142" s="3"/>
      <c r="BPO1142" s="3"/>
      <c r="BPP1142" s="3"/>
      <c r="BPQ1142" s="3"/>
      <c r="BPR1142" s="3"/>
      <c r="BPS1142" s="3"/>
      <c r="BPT1142" s="3"/>
      <c r="BPU1142" s="3"/>
      <c r="BPV1142" s="3"/>
      <c r="BPW1142" s="3"/>
      <c r="BPX1142" s="3"/>
      <c r="BPY1142" s="3"/>
      <c r="BPZ1142" s="3"/>
      <c r="BQA1142" s="3"/>
      <c r="BQB1142" s="3"/>
      <c r="BQC1142" s="3"/>
      <c r="BQD1142" s="3"/>
      <c r="BQE1142" s="3"/>
      <c r="BQF1142" s="3"/>
      <c r="BQG1142" s="3"/>
      <c r="BQH1142" s="3"/>
      <c r="BQI1142" s="3"/>
      <c r="BQJ1142" s="3"/>
      <c r="BQK1142" s="3"/>
      <c r="BQL1142" s="3"/>
      <c r="BQM1142" s="3"/>
      <c r="BQN1142" s="3"/>
      <c r="BQO1142" s="3"/>
      <c r="BQP1142" s="3"/>
      <c r="BQQ1142" s="3"/>
      <c r="BQR1142" s="3"/>
      <c r="BQS1142" s="3"/>
      <c r="BQT1142" s="3"/>
      <c r="BQU1142" s="3"/>
      <c r="BQV1142" s="3"/>
      <c r="BQW1142" s="3"/>
      <c r="BQX1142" s="3"/>
      <c r="BQY1142" s="3"/>
      <c r="BQZ1142" s="3"/>
      <c r="BRA1142" s="3"/>
      <c r="BRB1142" s="3"/>
      <c r="BRC1142" s="3"/>
      <c r="BRD1142" s="3"/>
      <c r="BRE1142" s="3"/>
      <c r="BRF1142" s="3"/>
      <c r="BRG1142" s="3"/>
      <c r="BRH1142" s="3"/>
      <c r="BRI1142" s="3"/>
      <c r="BRJ1142" s="3"/>
      <c r="BRK1142" s="3"/>
      <c r="BRL1142" s="3"/>
      <c r="BRM1142" s="3"/>
      <c r="BRN1142" s="3"/>
      <c r="BRO1142" s="3"/>
      <c r="BRP1142" s="3"/>
      <c r="BRQ1142" s="3"/>
      <c r="BRR1142" s="3"/>
      <c r="BRS1142" s="3"/>
      <c r="BRT1142" s="3"/>
      <c r="BRU1142" s="3"/>
      <c r="BRV1142" s="3"/>
      <c r="BRW1142" s="3"/>
      <c r="BRX1142" s="3"/>
      <c r="BRY1142" s="3"/>
      <c r="BRZ1142" s="3"/>
      <c r="BSA1142" s="3"/>
      <c r="BSB1142" s="3"/>
      <c r="BSC1142" s="3"/>
      <c r="BSD1142" s="3"/>
      <c r="BSE1142" s="3"/>
      <c r="BSF1142" s="3"/>
      <c r="BSG1142" s="3"/>
      <c r="BSH1142" s="3"/>
      <c r="BSI1142" s="3"/>
      <c r="BSJ1142" s="3"/>
      <c r="BSK1142" s="3"/>
      <c r="BSL1142" s="3"/>
      <c r="BSM1142" s="3"/>
      <c r="BSN1142" s="3"/>
      <c r="BSO1142" s="3"/>
      <c r="BSP1142" s="3"/>
      <c r="BSQ1142" s="3"/>
      <c r="BSR1142" s="3"/>
      <c r="BSS1142" s="3"/>
      <c r="BST1142" s="3"/>
      <c r="BSU1142" s="3"/>
      <c r="BSV1142" s="3"/>
      <c r="BSW1142" s="3"/>
      <c r="BSX1142" s="3"/>
      <c r="BSY1142" s="3"/>
      <c r="BSZ1142" s="3"/>
      <c r="BTA1142" s="3"/>
      <c r="BTB1142" s="3"/>
      <c r="BTC1142" s="3"/>
      <c r="BTD1142" s="3"/>
      <c r="BTE1142" s="3"/>
      <c r="BTF1142" s="3"/>
      <c r="BTG1142" s="3"/>
      <c r="BTH1142" s="3"/>
      <c r="BTI1142" s="3"/>
      <c r="BTJ1142" s="3"/>
      <c r="BTK1142" s="3"/>
      <c r="BTL1142" s="3"/>
      <c r="BTM1142" s="3"/>
      <c r="BTN1142" s="3"/>
      <c r="BTO1142" s="3"/>
      <c r="BTP1142" s="3"/>
      <c r="BTQ1142" s="3"/>
      <c r="BTR1142" s="3"/>
      <c r="BTS1142" s="3"/>
      <c r="BTT1142" s="3"/>
      <c r="BTU1142" s="3"/>
      <c r="BTV1142" s="3"/>
      <c r="BTW1142" s="3"/>
      <c r="BTX1142" s="3"/>
      <c r="BTY1142" s="3"/>
      <c r="BTZ1142" s="3"/>
      <c r="BUA1142" s="3"/>
      <c r="BUB1142" s="3"/>
      <c r="BUC1142" s="3"/>
      <c r="BUD1142" s="3"/>
      <c r="BUE1142" s="3"/>
      <c r="BUF1142" s="3"/>
      <c r="BUG1142" s="3"/>
      <c r="BUH1142" s="3"/>
      <c r="BUI1142" s="3"/>
      <c r="BUJ1142" s="3"/>
      <c r="BUK1142" s="3"/>
      <c r="BUL1142" s="3"/>
      <c r="BUM1142" s="3"/>
      <c r="BUN1142" s="3"/>
      <c r="BUO1142" s="3"/>
      <c r="BUP1142" s="3"/>
      <c r="BUQ1142" s="3"/>
      <c r="BUR1142" s="3"/>
      <c r="BUS1142" s="3"/>
      <c r="BUT1142" s="3"/>
      <c r="BUU1142" s="3"/>
      <c r="BUV1142" s="3"/>
      <c r="BUW1142" s="3"/>
      <c r="BUX1142" s="3"/>
      <c r="BUY1142" s="3"/>
      <c r="BUZ1142" s="3"/>
      <c r="BVA1142" s="3"/>
      <c r="BVB1142" s="3"/>
      <c r="BVC1142" s="3"/>
      <c r="BVD1142" s="3"/>
      <c r="BVE1142" s="3"/>
      <c r="BVF1142" s="3"/>
      <c r="BVG1142" s="3"/>
      <c r="BVH1142" s="3"/>
      <c r="BVI1142" s="3"/>
      <c r="BVJ1142" s="3"/>
      <c r="BVK1142" s="3"/>
      <c r="BVL1142" s="3"/>
      <c r="BVM1142" s="3"/>
      <c r="BVN1142" s="3"/>
      <c r="BVO1142" s="3"/>
      <c r="BVP1142" s="3"/>
      <c r="BVQ1142" s="3"/>
      <c r="BVR1142" s="3"/>
      <c r="BVS1142" s="3"/>
      <c r="BVT1142" s="3"/>
      <c r="BVU1142" s="3"/>
      <c r="BVV1142" s="3"/>
      <c r="BVW1142" s="3"/>
      <c r="BVX1142" s="3"/>
      <c r="BVY1142" s="3"/>
      <c r="BVZ1142" s="3"/>
      <c r="BWA1142" s="3"/>
      <c r="BWB1142" s="3"/>
      <c r="BWC1142" s="3"/>
      <c r="BWD1142" s="3"/>
      <c r="BWE1142" s="3"/>
      <c r="BWF1142" s="3"/>
      <c r="BWG1142" s="3"/>
      <c r="BWH1142" s="3"/>
      <c r="BWI1142" s="3"/>
      <c r="BWJ1142" s="3"/>
      <c r="BWK1142" s="3"/>
      <c r="BWL1142" s="3"/>
      <c r="BWM1142" s="3"/>
      <c r="BWN1142" s="3"/>
      <c r="BWO1142" s="3"/>
      <c r="BWP1142" s="3"/>
      <c r="BWQ1142" s="3"/>
      <c r="BWR1142" s="3"/>
      <c r="BWS1142" s="3"/>
      <c r="BWT1142" s="3"/>
      <c r="BWU1142" s="3"/>
      <c r="BWV1142" s="3"/>
      <c r="BWW1142" s="3"/>
      <c r="BWX1142" s="3"/>
      <c r="BWY1142" s="3"/>
      <c r="BWZ1142" s="3"/>
      <c r="BXA1142" s="3"/>
      <c r="BXB1142" s="3"/>
      <c r="BXC1142" s="3"/>
      <c r="BXD1142" s="3"/>
      <c r="BXE1142" s="3"/>
      <c r="BXF1142" s="3"/>
      <c r="BXG1142" s="3"/>
      <c r="BXH1142" s="3"/>
      <c r="BXI1142" s="3"/>
      <c r="BXJ1142" s="3"/>
      <c r="BXK1142" s="3"/>
      <c r="BXL1142" s="3"/>
      <c r="BXM1142" s="3"/>
      <c r="BXN1142" s="3"/>
      <c r="BXO1142" s="3"/>
      <c r="BXP1142" s="3"/>
      <c r="BXQ1142" s="3"/>
      <c r="BXR1142" s="3"/>
      <c r="BXS1142" s="3"/>
      <c r="BXT1142" s="3"/>
      <c r="BXU1142" s="3"/>
      <c r="BXV1142" s="3"/>
      <c r="BXW1142" s="3"/>
      <c r="BXX1142" s="3"/>
      <c r="BXY1142" s="3"/>
      <c r="BXZ1142" s="3"/>
      <c r="BYA1142" s="3"/>
      <c r="BYB1142" s="3"/>
      <c r="BYC1142" s="3"/>
      <c r="BYD1142" s="3"/>
      <c r="BYE1142" s="3"/>
      <c r="BYF1142" s="3"/>
      <c r="BYG1142" s="3"/>
      <c r="BYH1142" s="3"/>
      <c r="BYI1142" s="3"/>
      <c r="BYJ1142" s="3"/>
      <c r="BYK1142" s="3"/>
      <c r="BYL1142" s="3"/>
      <c r="BYM1142" s="3"/>
      <c r="BYN1142" s="3"/>
      <c r="BYO1142" s="3"/>
      <c r="BYP1142" s="3"/>
      <c r="BYQ1142" s="3"/>
      <c r="BYR1142" s="3"/>
      <c r="BYS1142" s="3"/>
      <c r="BYT1142" s="3"/>
      <c r="BYU1142" s="3"/>
      <c r="BYV1142" s="3"/>
      <c r="BYW1142" s="3"/>
      <c r="BYX1142" s="3"/>
      <c r="BYY1142" s="3"/>
      <c r="BYZ1142" s="3"/>
      <c r="BZA1142" s="3"/>
      <c r="BZB1142" s="3"/>
      <c r="BZC1142" s="3"/>
      <c r="BZD1142" s="3"/>
      <c r="BZE1142" s="3"/>
      <c r="BZF1142" s="3"/>
      <c r="BZG1142" s="3"/>
      <c r="BZH1142" s="3"/>
      <c r="BZI1142" s="3"/>
      <c r="BZJ1142" s="3"/>
      <c r="BZK1142" s="3"/>
      <c r="BZL1142" s="3"/>
      <c r="BZM1142" s="3"/>
      <c r="BZN1142" s="3"/>
      <c r="BZO1142" s="3"/>
      <c r="BZP1142" s="3"/>
      <c r="BZQ1142" s="3"/>
      <c r="BZR1142" s="3"/>
      <c r="BZS1142" s="3"/>
      <c r="BZT1142" s="3"/>
      <c r="BZU1142" s="3"/>
      <c r="BZV1142" s="3"/>
      <c r="BZW1142" s="3"/>
      <c r="BZX1142" s="3"/>
      <c r="BZY1142" s="3"/>
      <c r="BZZ1142" s="3"/>
      <c r="CAA1142" s="3"/>
      <c r="CAB1142" s="3"/>
      <c r="CAC1142" s="3"/>
      <c r="CAD1142" s="3"/>
      <c r="CAE1142" s="3"/>
      <c r="CAF1142" s="3"/>
      <c r="CAG1142" s="3"/>
      <c r="CAH1142" s="3"/>
      <c r="CAI1142" s="3"/>
      <c r="CAJ1142" s="3"/>
      <c r="CAK1142" s="3"/>
      <c r="CAL1142" s="3"/>
      <c r="CAM1142" s="3"/>
      <c r="CAN1142" s="3"/>
      <c r="CAO1142" s="3"/>
      <c r="CAP1142" s="3"/>
      <c r="CAQ1142" s="3"/>
      <c r="CAR1142" s="3"/>
      <c r="CAS1142" s="3"/>
      <c r="CAT1142" s="3"/>
      <c r="CAU1142" s="3"/>
      <c r="CAV1142" s="3"/>
      <c r="CAW1142" s="3"/>
      <c r="CAX1142" s="3"/>
      <c r="CAY1142" s="3"/>
      <c r="CAZ1142" s="3"/>
      <c r="CBA1142" s="3"/>
      <c r="CBB1142" s="3"/>
      <c r="CBC1142" s="3"/>
      <c r="CBD1142" s="3"/>
      <c r="CBE1142" s="3"/>
      <c r="CBF1142" s="3"/>
      <c r="CBG1142" s="3"/>
      <c r="CBH1142" s="3"/>
      <c r="CBI1142" s="3"/>
      <c r="CBJ1142" s="3"/>
      <c r="CBK1142" s="3"/>
      <c r="CBL1142" s="3"/>
      <c r="CBM1142" s="3"/>
      <c r="CBN1142" s="3"/>
      <c r="CBO1142" s="3"/>
      <c r="CBP1142" s="3"/>
      <c r="CBQ1142" s="3"/>
      <c r="CBR1142" s="3"/>
      <c r="CBS1142" s="3"/>
      <c r="CBT1142" s="3"/>
      <c r="CBU1142" s="3"/>
      <c r="CBV1142" s="3"/>
      <c r="CBW1142" s="3"/>
      <c r="CBX1142" s="3"/>
      <c r="CBY1142" s="3"/>
      <c r="CBZ1142" s="3"/>
      <c r="CCA1142" s="3"/>
      <c r="CCB1142" s="3"/>
      <c r="CCC1142" s="3"/>
      <c r="CCD1142" s="3"/>
      <c r="CCE1142" s="3"/>
      <c r="CCF1142" s="3"/>
      <c r="CCG1142" s="3"/>
      <c r="CCH1142" s="3"/>
      <c r="CCI1142" s="3"/>
      <c r="CCJ1142" s="3"/>
      <c r="CCK1142" s="3"/>
      <c r="CCL1142" s="3"/>
      <c r="CCM1142" s="3"/>
      <c r="CCN1142" s="3"/>
      <c r="CCO1142" s="3"/>
      <c r="CCP1142" s="3"/>
      <c r="CCQ1142" s="3"/>
      <c r="CCR1142" s="3"/>
      <c r="CCS1142" s="3"/>
      <c r="CCT1142" s="3"/>
      <c r="CCU1142" s="3"/>
      <c r="CCV1142" s="3"/>
      <c r="CCW1142" s="3"/>
      <c r="CCX1142" s="3"/>
      <c r="CCY1142" s="3"/>
      <c r="CCZ1142" s="3"/>
      <c r="CDA1142" s="3"/>
      <c r="CDB1142" s="3"/>
      <c r="CDC1142" s="3"/>
      <c r="CDD1142" s="3"/>
      <c r="CDE1142" s="3"/>
      <c r="CDF1142" s="3"/>
      <c r="CDG1142" s="3"/>
      <c r="CDH1142" s="3"/>
      <c r="CDI1142" s="3"/>
      <c r="CDJ1142" s="3"/>
      <c r="CDK1142" s="3"/>
      <c r="CDL1142" s="3"/>
      <c r="CDM1142" s="3"/>
      <c r="CDN1142" s="3"/>
      <c r="CDO1142" s="3"/>
      <c r="CDP1142" s="3"/>
      <c r="CDQ1142" s="3"/>
      <c r="CDR1142" s="3"/>
      <c r="CDS1142" s="3"/>
      <c r="CDT1142" s="3"/>
      <c r="CDU1142" s="3"/>
      <c r="CDV1142" s="3"/>
      <c r="CDW1142" s="3"/>
      <c r="CDX1142" s="3"/>
      <c r="CDY1142" s="3"/>
      <c r="CDZ1142" s="3"/>
      <c r="CEA1142" s="3"/>
      <c r="CEB1142" s="3"/>
      <c r="CEC1142" s="3"/>
      <c r="CED1142" s="3"/>
      <c r="CEE1142" s="3"/>
      <c r="CEF1142" s="3"/>
      <c r="CEG1142" s="3"/>
      <c r="CEH1142" s="3"/>
      <c r="CEI1142" s="3"/>
      <c r="CEJ1142" s="3"/>
      <c r="CEK1142" s="3"/>
      <c r="CEL1142" s="3"/>
      <c r="CEM1142" s="3"/>
      <c r="CEN1142" s="3"/>
      <c r="CEO1142" s="3"/>
      <c r="CEP1142" s="3"/>
      <c r="CEQ1142" s="3"/>
      <c r="CER1142" s="3"/>
      <c r="CES1142" s="3"/>
      <c r="CET1142" s="3"/>
      <c r="CEU1142" s="3"/>
      <c r="CEV1142" s="3"/>
      <c r="CEW1142" s="3"/>
      <c r="CEX1142" s="3"/>
      <c r="CEY1142" s="3"/>
      <c r="CEZ1142" s="3"/>
      <c r="CFA1142" s="3"/>
      <c r="CFB1142" s="3"/>
      <c r="CFC1142" s="3"/>
      <c r="CFD1142" s="3"/>
      <c r="CFE1142" s="3"/>
      <c r="CFF1142" s="3"/>
      <c r="CFG1142" s="3"/>
      <c r="CFH1142" s="3"/>
      <c r="CFI1142" s="3"/>
      <c r="CFJ1142" s="3"/>
      <c r="CFK1142" s="3"/>
      <c r="CFL1142" s="3"/>
      <c r="CFM1142" s="3"/>
      <c r="CFN1142" s="3"/>
      <c r="CFO1142" s="3"/>
      <c r="CFP1142" s="3"/>
      <c r="CFQ1142" s="3"/>
      <c r="CFR1142" s="3"/>
      <c r="CFS1142" s="3"/>
      <c r="CFT1142" s="3"/>
      <c r="CFU1142" s="3"/>
      <c r="CFV1142" s="3"/>
      <c r="CFW1142" s="3"/>
      <c r="CFX1142" s="3"/>
      <c r="CFY1142" s="3"/>
      <c r="CFZ1142" s="3"/>
      <c r="CGA1142" s="3"/>
      <c r="CGB1142" s="3"/>
      <c r="CGC1142" s="3"/>
      <c r="CGD1142" s="3"/>
      <c r="CGE1142" s="3"/>
      <c r="CGF1142" s="3"/>
      <c r="CGG1142" s="3"/>
      <c r="CGH1142" s="3"/>
      <c r="CGI1142" s="3"/>
      <c r="CGJ1142" s="3"/>
      <c r="CGK1142" s="3"/>
      <c r="CGL1142" s="3"/>
      <c r="CGM1142" s="3"/>
      <c r="CGN1142" s="3"/>
      <c r="CGO1142" s="3"/>
      <c r="CGP1142" s="3"/>
      <c r="CGQ1142" s="3"/>
      <c r="CGR1142" s="3"/>
      <c r="CGS1142" s="3"/>
      <c r="CGT1142" s="3"/>
      <c r="CGU1142" s="3"/>
      <c r="CGV1142" s="3"/>
      <c r="CGW1142" s="3"/>
      <c r="CGX1142" s="3"/>
      <c r="CGY1142" s="3"/>
      <c r="CGZ1142" s="3"/>
      <c r="CHA1142" s="3"/>
      <c r="CHB1142" s="3"/>
      <c r="CHC1142" s="3"/>
      <c r="CHD1142" s="3"/>
      <c r="CHE1142" s="3"/>
      <c r="CHF1142" s="3"/>
      <c r="CHG1142" s="3"/>
      <c r="CHH1142" s="3"/>
      <c r="CHI1142" s="3"/>
      <c r="CHJ1142" s="3"/>
      <c r="CHK1142" s="3"/>
      <c r="CHL1142" s="3"/>
      <c r="CHM1142" s="3"/>
      <c r="CHN1142" s="3"/>
      <c r="CHO1142" s="3"/>
      <c r="CHP1142" s="3"/>
      <c r="CHQ1142" s="3"/>
      <c r="CHR1142" s="3"/>
      <c r="CHS1142" s="3"/>
      <c r="CHT1142" s="3"/>
      <c r="CHU1142" s="3"/>
      <c r="CHV1142" s="3"/>
      <c r="CHW1142" s="3"/>
      <c r="CHX1142" s="3"/>
      <c r="CHY1142" s="3"/>
      <c r="CHZ1142" s="3"/>
      <c r="CIA1142" s="3"/>
      <c r="CIB1142" s="3"/>
      <c r="CIC1142" s="3"/>
      <c r="CID1142" s="3"/>
      <c r="CIE1142" s="3"/>
      <c r="CIF1142" s="3"/>
      <c r="CIG1142" s="3"/>
      <c r="CIH1142" s="3"/>
      <c r="CII1142" s="3"/>
      <c r="CIJ1142" s="3"/>
      <c r="CIK1142" s="3"/>
      <c r="CIL1142" s="3"/>
      <c r="CIM1142" s="3"/>
      <c r="CIN1142" s="3"/>
      <c r="CIO1142" s="3"/>
      <c r="CIP1142" s="3"/>
      <c r="CIQ1142" s="3"/>
      <c r="CIR1142" s="3"/>
      <c r="CIS1142" s="3"/>
      <c r="CIT1142" s="3"/>
      <c r="CIU1142" s="3"/>
      <c r="CIV1142" s="3"/>
      <c r="CIW1142" s="3"/>
      <c r="CIX1142" s="3"/>
      <c r="CIY1142" s="3"/>
      <c r="CIZ1142" s="3"/>
      <c r="CJA1142" s="3"/>
      <c r="CJB1142" s="3"/>
      <c r="CJC1142" s="3"/>
      <c r="CJD1142" s="3"/>
      <c r="CJE1142" s="3"/>
      <c r="CJF1142" s="3"/>
      <c r="CJG1142" s="3"/>
      <c r="CJH1142" s="3"/>
      <c r="CJI1142" s="3"/>
      <c r="CJJ1142" s="3"/>
      <c r="CJK1142" s="3"/>
      <c r="CJL1142" s="3"/>
      <c r="CJM1142" s="3"/>
      <c r="CJN1142" s="3"/>
      <c r="CJO1142" s="3"/>
      <c r="CJP1142" s="3"/>
      <c r="CJQ1142" s="3"/>
      <c r="CJR1142" s="3"/>
      <c r="CJS1142" s="3"/>
      <c r="CJT1142" s="3"/>
      <c r="CJU1142" s="3"/>
      <c r="CJV1142" s="3"/>
      <c r="CJW1142" s="3"/>
      <c r="CJX1142" s="3"/>
      <c r="CJY1142" s="3"/>
      <c r="CJZ1142" s="3"/>
      <c r="CKA1142" s="3"/>
      <c r="CKB1142" s="3"/>
      <c r="CKC1142" s="3"/>
      <c r="CKD1142" s="3"/>
      <c r="CKE1142" s="3"/>
      <c r="CKF1142" s="3"/>
      <c r="CKG1142" s="3"/>
      <c r="CKH1142" s="3"/>
      <c r="CKI1142" s="3"/>
      <c r="CKJ1142" s="3"/>
      <c r="CKK1142" s="3"/>
      <c r="CKL1142" s="3"/>
      <c r="CKM1142" s="3"/>
      <c r="CKN1142" s="3"/>
      <c r="CKO1142" s="3"/>
      <c r="CKP1142" s="3"/>
      <c r="CKQ1142" s="3"/>
      <c r="CKR1142" s="3"/>
      <c r="CKS1142" s="3"/>
      <c r="CKT1142" s="3"/>
      <c r="CKU1142" s="3"/>
      <c r="CKV1142" s="3"/>
      <c r="CKW1142" s="3"/>
      <c r="CKX1142" s="3"/>
      <c r="CKY1142" s="3"/>
      <c r="CKZ1142" s="3"/>
      <c r="CLA1142" s="3"/>
      <c r="CLB1142" s="3"/>
      <c r="CLC1142" s="3"/>
      <c r="CLD1142" s="3"/>
      <c r="CLE1142" s="3"/>
      <c r="CLF1142" s="3"/>
      <c r="CLG1142" s="3"/>
      <c r="CLH1142" s="3"/>
      <c r="CLI1142" s="3"/>
      <c r="CLJ1142" s="3"/>
      <c r="CLK1142" s="3"/>
      <c r="CLL1142" s="3"/>
      <c r="CLM1142" s="3"/>
      <c r="CLN1142" s="3"/>
      <c r="CLO1142" s="3"/>
      <c r="CLP1142" s="3"/>
      <c r="CLQ1142" s="3"/>
      <c r="CLR1142" s="3"/>
      <c r="CLS1142" s="3"/>
      <c r="CLT1142" s="3"/>
      <c r="CLU1142" s="3"/>
      <c r="CLV1142" s="3"/>
      <c r="CLW1142" s="3"/>
      <c r="CLX1142" s="3"/>
      <c r="CLY1142" s="3"/>
      <c r="CLZ1142" s="3"/>
      <c r="CMA1142" s="3"/>
      <c r="CMB1142" s="3"/>
      <c r="CMC1142" s="3"/>
      <c r="CMD1142" s="3"/>
      <c r="CME1142" s="3"/>
      <c r="CMF1142" s="3"/>
      <c r="CMG1142" s="3"/>
      <c r="CMH1142" s="3"/>
      <c r="CMI1142" s="3"/>
      <c r="CMJ1142" s="3"/>
      <c r="CMK1142" s="3"/>
      <c r="CML1142" s="3"/>
      <c r="CMM1142" s="3"/>
      <c r="CMN1142" s="3"/>
      <c r="CMO1142" s="3"/>
      <c r="CMP1142" s="3"/>
      <c r="CMQ1142" s="3"/>
      <c r="CMR1142" s="3"/>
      <c r="CMS1142" s="3"/>
      <c r="CMT1142" s="3"/>
      <c r="CMU1142" s="3"/>
      <c r="CMV1142" s="3"/>
      <c r="CMW1142" s="3"/>
      <c r="CMX1142" s="3"/>
      <c r="CMY1142" s="3"/>
      <c r="CMZ1142" s="3"/>
      <c r="CNA1142" s="3"/>
      <c r="CNB1142" s="3"/>
      <c r="CNC1142" s="3"/>
      <c r="CND1142" s="3"/>
      <c r="CNE1142" s="3"/>
      <c r="CNF1142" s="3"/>
      <c r="CNG1142" s="3"/>
      <c r="CNH1142" s="3"/>
      <c r="CNI1142" s="3"/>
      <c r="CNJ1142" s="3"/>
      <c r="CNK1142" s="3"/>
      <c r="CNL1142" s="3"/>
      <c r="CNM1142" s="3"/>
      <c r="CNN1142" s="3"/>
      <c r="CNO1142" s="3"/>
      <c r="CNP1142" s="3"/>
      <c r="CNQ1142" s="3"/>
      <c r="CNR1142" s="3"/>
      <c r="CNS1142" s="3"/>
      <c r="CNT1142" s="3"/>
      <c r="CNU1142" s="3"/>
      <c r="CNV1142" s="3"/>
      <c r="CNW1142" s="3"/>
      <c r="CNX1142" s="3"/>
      <c r="CNY1142" s="3"/>
      <c r="CNZ1142" s="3"/>
      <c r="COA1142" s="3"/>
      <c r="COB1142" s="3"/>
      <c r="COC1142" s="3"/>
      <c r="COD1142" s="3"/>
      <c r="COE1142" s="3"/>
      <c r="COF1142" s="3"/>
      <c r="COG1142" s="3"/>
      <c r="COH1142" s="3"/>
      <c r="COI1142" s="3"/>
      <c r="COJ1142" s="3"/>
      <c r="COK1142" s="3"/>
      <c r="COL1142" s="3"/>
      <c r="COM1142" s="3"/>
      <c r="CON1142" s="3"/>
      <c r="COO1142" s="3"/>
      <c r="COP1142" s="3"/>
      <c r="COQ1142" s="3"/>
      <c r="COR1142" s="3"/>
      <c r="COS1142" s="3"/>
      <c r="COT1142" s="3"/>
      <c r="COU1142" s="3"/>
      <c r="COV1142" s="3"/>
      <c r="COW1142" s="3"/>
      <c r="COX1142" s="3"/>
      <c r="COY1142" s="3"/>
      <c r="COZ1142" s="3"/>
      <c r="CPA1142" s="3"/>
      <c r="CPB1142" s="3"/>
      <c r="CPC1142" s="3"/>
      <c r="CPD1142" s="3"/>
      <c r="CPE1142" s="3"/>
      <c r="CPF1142" s="3"/>
      <c r="CPG1142" s="3"/>
      <c r="CPH1142" s="3"/>
      <c r="CPI1142" s="3"/>
      <c r="CPJ1142" s="3"/>
      <c r="CPK1142" s="3"/>
      <c r="CPL1142" s="3"/>
      <c r="CPM1142" s="3"/>
      <c r="CPN1142" s="3"/>
      <c r="CPO1142" s="3"/>
      <c r="CPP1142" s="3"/>
      <c r="CPQ1142" s="3"/>
      <c r="CPR1142" s="3"/>
      <c r="CPS1142" s="3"/>
      <c r="CPT1142" s="3"/>
      <c r="CPU1142" s="3"/>
      <c r="CPV1142" s="3"/>
      <c r="CPW1142" s="3"/>
      <c r="CPX1142" s="3"/>
      <c r="CPY1142" s="3"/>
      <c r="CPZ1142" s="3"/>
      <c r="CQA1142" s="3"/>
      <c r="CQB1142" s="3"/>
      <c r="CQC1142" s="3"/>
      <c r="CQD1142" s="3"/>
      <c r="CQE1142" s="3"/>
      <c r="CQF1142" s="3"/>
      <c r="CQG1142" s="3"/>
      <c r="CQH1142" s="3"/>
      <c r="CQI1142" s="3"/>
      <c r="CQJ1142" s="3"/>
      <c r="CQK1142" s="3"/>
      <c r="CQL1142" s="3"/>
      <c r="CQM1142" s="3"/>
      <c r="CQN1142" s="3"/>
      <c r="CQO1142" s="3"/>
      <c r="CQP1142" s="3"/>
      <c r="CQQ1142" s="3"/>
      <c r="CQR1142" s="3"/>
      <c r="CQS1142" s="3"/>
      <c r="CQT1142" s="3"/>
      <c r="CQU1142" s="3"/>
      <c r="CQV1142" s="3"/>
      <c r="CQW1142" s="3"/>
      <c r="CQX1142" s="3"/>
      <c r="CQY1142" s="3"/>
      <c r="CQZ1142" s="3"/>
      <c r="CRA1142" s="3"/>
      <c r="CRB1142" s="3"/>
      <c r="CRC1142" s="3"/>
      <c r="CRD1142" s="3"/>
      <c r="CRE1142" s="3"/>
      <c r="CRF1142" s="3"/>
      <c r="CRG1142" s="3"/>
      <c r="CRH1142" s="3"/>
      <c r="CRI1142" s="3"/>
      <c r="CRJ1142" s="3"/>
      <c r="CRK1142" s="3"/>
      <c r="CRL1142" s="3"/>
      <c r="CRM1142" s="3"/>
      <c r="CRN1142" s="3"/>
      <c r="CRO1142" s="3"/>
      <c r="CRP1142" s="3"/>
      <c r="CRQ1142" s="3"/>
      <c r="CRR1142" s="3"/>
      <c r="CRS1142" s="3"/>
      <c r="CRT1142" s="3"/>
      <c r="CRU1142" s="3"/>
      <c r="CRV1142" s="3"/>
      <c r="CRW1142" s="3"/>
      <c r="CRX1142" s="3"/>
      <c r="CRY1142" s="3"/>
      <c r="CRZ1142" s="3"/>
      <c r="CSA1142" s="3"/>
      <c r="CSB1142" s="3"/>
      <c r="CSC1142" s="3"/>
      <c r="CSD1142" s="3"/>
      <c r="CSE1142" s="3"/>
      <c r="CSF1142" s="3"/>
      <c r="CSG1142" s="3"/>
      <c r="CSH1142" s="3"/>
      <c r="CSI1142" s="3"/>
      <c r="CSJ1142" s="3"/>
      <c r="CSK1142" s="3"/>
      <c r="CSL1142" s="3"/>
      <c r="CSM1142" s="3"/>
      <c r="CSN1142" s="3"/>
      <c r="CSO1142" s="3"/>
      <c r="CSP1142" s="3"/>
      <c r="CSQ1142" s="3"/>
      <c r="CSR1142" s="3"/>
      <c r="CSS1142" s="3"/>
      <c r="CST1142" s="3"/>
      <c r="CSU1142" s="3"/>
      <c r="CSV1142" s="3"/>
      <c r="CSW1142" s="3"/>
      <c r="CSX1142" s="3"/>
      <c r="CSY1142" s="3"/>
      <c r="CSZ1142" s="3"/>
      <c r="CTA1142" s="3"/>
      <c r="CTB1142" s="3"/>
      <c r="CTC1142" s="3"/>
      <c r="CTD1142" s="3"/>
      <c r="CTE1142" s="3"/>
      <c r="CTF1142" s="3"/>
      <c r="CTG1142" s="3"/>
      <c r="CTH1142" s="3"/>
      <c r="CTI1142" s="3"/>
      <c r="CTJ1142" s="3"/>
      <c r="CTK1142" s="3"/>
      <c r="CTL1142" s="3"/>
      <c r="CTM1142" s="3"/>
      <c r="CTN1142" s="3"/>
      <c r="CTO1142" s="3"/>
      <c r="CTP1142" s="3"/>
      <c r="CTQ1142" s="3"/>
      <c r="CTR1142" s="3"/>
      <c r="CTS1142" s="3"/>
      <c r="CTT1142" s="3"/>
      <c r="CTU1142" s="3"/>
      <c r="CTV1142" s="3"/>
      <c r="CTW1142" s="3"/>
      <c r="CTX1142" s="3"/>
      <c r="CTY1142" s="3"/>
      <c r="CTZ1142" s="3"/>
      <c r="CUA1142" s="3"/>
      <c r="CUB1142" s="3"/>
      <c r="CUC1142" s="3"/>
      <c r="CUD1142" s="3"/>
      <c r="CUE1142" s="3"/>
      <c r="CUF1142" s="3"/>
      <c r="CUG1142" s="3"/>
      <c r="CUH1142" s="3"/>
      <c r="CUI1142" s="3"/>
      <c r="CUJ1142" s="3"/>
      <c r="CUK1142" s="3"/>
      <c r="CUL1142" s="3"/>
      <c r="CUM1142" s="3"/>
      <c r="CUN1142" s="3"/>
      <c r="CUO1142" s="3"/>
      <c r="CUP1142" s="3"/>
      <c r="CUQ1142" s="3"/>
      <c r="CUR1142" s="3"/>
      <c r="CUS1142" s="3"/>
      <c r="CUT1142" s="3"/>
      <c r="CUU1142" s="3"/>
      <c r="CUV1142" s="3"/>
      <c r="CUW1142" s="3"/>
      <c r="CUX1142" s="3"/>
      <c r="CUY1142" s="3"/>
      <c r="CUZ1142" s="3"/>
      <c r="CVA1142" s="3"/>
      <c r="CVB1142" s="3"/>
      <c r="CVC1142" s="3"/>
      <c r="CVD1142" s="3"/>
      <c r="CVE1142" s="3"/>
      <c r="CVF1142" s="3"/>
      <c r="CVG1142" s="3"/>
      <c r="CVH1142" s="3"/>
      <c r="CVI1142" s="3"/>
      <c r="CVJ1142" s="3"/>
      <c r="CVK1142" s="3"/>
      <c r="CVL1142" s="3"/>
      <c r="CVM1142" s="3"/>
      <c r="CVN1142" s="3"/>
      <c r="CVO1142" s="3"/>
      <c r="CVP1142" s="3"/>
      <c r="CVQ1142" s="3"/>
      <c r="CVR1142" s="3"/>
      <c r="CVS1142" s="3"/>
      <c r="CVT1142" s="3"/>
      <c r="CVU1142" s="3"/>
      <c r="CVV1142" s="3"/>
      <c r="CVW1142" s="3"/>
      <c r="CVX1142" s="3"/>
      <c r="CVY1142" s="3"/>
      <c r="CVZ1142" s="3"/>
      <c r="CWA1142" s="3"/>
      <c r="CWB1142" s="3"/>
      <c r="CWC1142" s="3"/>
      <c r="CWD1142" s="3"/>
      <c r="CWE1142" s="3"/>
      <c r="CWF1142" s="3"/>
      <c r="CWG1142" s="3"/>
      <c r="CWH1142" s="3"/>
      <c r="CWI1142" s="3"/>
      <c r="CWJ1142" s="3"/>
      <c r="CWK1142" s="3"/>
      <c r="CWL1142" s="3"/>
      <c r="CWM1142" s="3"/>
      <c r="CWN1142" s="3"/>
      <c r="CWO1142" s="3"/>
      <c r="CWP1142" s="3"/>
      <c r="CWQ1142" s="3"/>
      <c r="CWR1142" s="3"/>
      <c r="CWS1142" s="3"/>
      <c r="CWT1142" s="3"/>
      <c r="CWU1142" s="3"/>
      <c r="CWV1142" s="3"/>
      <c r="CWW1142" s="3"/>
      <c r="CWX1142" s="3"/>
      <c r="CWY1142" s="3"/>
      <c r="CWZ1142" s="3"/>
      <c r="CXA1142" s="3"/>
      <c r="CXB1142" s="3"/>
      <c r="CXC1142" s="3"/>
      <c r="CXD1142" s="3"/>
      <c r="CXE1142" s="3"/>
      <c r="CXF1142" s="3"/>
      <c r="CXG1142" s="3"/>
      <c r="CXH1142" s="3"/>
      <c r="CXI1142" s="3"/>
      <c r="CXJ1142" s="3"/>
      <c r="CXK1142" s="3"/>
      <c r="CXL1142" s="3"/>
      <c r="CXM1142" s="3"/>
      <c r="CXN1142" s="3"/>
      <c r="CXO1142" s="3"/>
      <c r="CXP1142" s="3"/>
      <c r="CXQ1142" s="3"/>
      <c r="CXR1142" s="3"/>
      <c r="CXS1142" s="3"/>
      <c r="CXT1142" s="3"/>
      <c r="CXU1142" s="3"/>
      <c r="CXV1142" s="3"/>
      <c r="CXW1142" s="3"/>
      <c r="CXX1142" s="3"/>
      <c r="CXY1142" s="3"/>
      <c r="CXZ1142" s="3"/>
      <c r="CYA1142" s="3"/>
      <c r="CYB1142" s="3"/>
      <c r="CYC1142" s="3"/>
      <c r="CYD1142" s="3"/>
      <c r="CYE1142" s="3"/>
      <c r="CYF1142" s="3"/>
      <c r="CYG1142" s="3"/>
      <c r="CYH1142" s="3"/>
      <c r="CYI1142" s="3"/>
      <c r="CYJ1142" s="3"/>
      <c r="CYK1142" s="3"/>
      <c r="CYL1142" s="3"/>
      <c r="CYM1142" s="3"/>
      <c r="CYN1142" s="3"/>
      <c r="CYO1142" s="3"/>
      <c r="CYP1142" s="3"/>
      <c r="CYQ1142" s="3"/>
      <c r="CYR1142" s="3"/>
      <c r="CYS1142" s="3"/>
      <c r="CYT1142" s="3"/>
      <c r="CYU1142" s="3"/>
      <c r="CYV1142" s="3"/>
      <c r="CYW1142" s="3"/>
      <c r="CYX1142" s="3"/>
      <c r="CYY1142" s="3"/>
      <c r="CYZ1142" s="3"/>
      <c r="CZA1142" s="3"/>
      <c r="CZB1142" s="3"/>
      <c r="CZC1142" s="3"/>
      <c r="CZD1142" s="3"/>
      <c r="CZE1142" s="3"/>
      <c r="CZF1142" s="3"/>
      <c r="CZG1142" s="3"/>
      <c r="CZH1142" s="3"/>
      <c r="CZI1142" s="3"/>
      <c r="CZJ1142" s="3"/>
      <c r="CZK1142" s="3"/>
      <c r="CZL1142" s="3"/>
      <c r="CZM1142" s="3"/>
      <c r="CZN1142" s="3"/>
      <c r="CZO1142" s="3"/>
      <c r="CZP1142" s="3"/>
      <c r="CZQ1142" s="3"/>
      <c r="CZR1142" s="3"/>
      <c r="CZS1142" s="3"/>
      <c r="CZT1142" s="3"/>
      <c r="CZU1142" s="3"/>
      <c r="CZV1142" s="3"/>
      <c r="CZW1142" s="3"/>
      <c r="CZX1142" s="3"/>
      <c r="CZY1142" s="3"/>
      <c r="CZZ1142" s="3"/>
      <c r="DAA1142" s="3"/>
      <c r="DAB1142" s="3"/>
      <c r="DAC1142" s="3"/>
      <c r="DAD1142" s="3"/>
      <c r="DAE1142" s="3"/>
      <c r="DAF1142" s="3"/>
      <c r="DAG1142" s="3"/>
      <c r="DAH1142" s="3"/>
      <c r="DAI1142" s="3"/>
      <c r="DAJ1142" s="3"/>
      <c r="DAK1142" s="3"/>
      <c r="DAL1142" s="3"/>
      <c r="DAM1142" s="3"/>
      <c r="DAN1142" s="3"/>
      <c r="DAO1142" s="3"/>
      <c r="DAP1142" s="3"/>
      <c r="DAQ1142" s="3"/>
      <c r="DAR1142" s="3"/>
      <c r="DAS1142" s="3"/>
      <c r="DAT1142" s="3"/>
      <c r="DAU1142" s="3"/>
      <c r="DAV1142" s="3"/>
      <c r="DAW1142" s="3"/>
      <c r="DAX1142" s="3"/>
      <c r="DAY1142" s="3"/>
      <c r="DAZ1142" s="3"/>
      <c r="DBA1142" s="3"/>
      <c r="DBB1142" s="3"/>
      <c r="DBC1142" s="3"/>
      <c r="DBD1142" s="3"/>
      <c r="DBE1142" s="3"/>
      <c r="DBF1142" s="3"/>
      <c r="DBG1142" s="3"/>
      <c r="DBH1142" s="3"/>
      <c r="DBI1142" s="3"/>
      <c r="DBJ1142" s="3"/>
      <c r="DBK1142" s="3"/>
      <c r="DBL1142" s="3"/>
      <c r="DBM1142" s="3"/>
      <c r="DBN1142" s="3"/>
      <c r="DBO1142" s="3"/>
      <c r="DBP1142" s="3"/>
      <c r="DBQ1142" s="3"/>
      <c r="DBR1142" s="3"/>
      <c r="DBS1142" s="3"/>
      <c r="DBT1142" s="3"/>
      <c r="DBU1142" s="3"/>
      <c r="DBV1142" s="3"/>
      <c r="DBW1142" s="3"/>
      <c r="DBX1142" s="3"/>
      <c r="DBY1142" s="3"/>
      <c r="DBZ1142" s="3"/>
      <c r="DCA1142" s="3"/>
      <c r="DCB1142" s="3"/>
      <c r="DCC1142" s="3"/>
      <c r="DCD1142" s="3"/>
      <c r="DCE1142" s="3"/>
      <c r="DCF1142" s="3"/>
      <c r="DCG1142" s="3"/>
      <c r="DCH1142" s="3"/>
      <c r="DCI1142" s="3"/>
      <c r="DCJ1142" s="3"/>
      <c r="DCK1142" s="3"/>
      <c r="DCL1142" s="3"/>
      <c r="DCM1142" s="3"/>
      <c r="DCN1142" s="3"/>
      <c r="DCO1142" s="3"/>
      <c r="DCP1142" s="3"/>
      <c r="DCQ1142" s="3"/>
      <c r="DCR1142" s="3"/>
      <c r="DCS1142" s="3"/>
      <c r="DCT1142" s="3"/>
      <c r="DCU1142" s="3"/>
      <c r="DCV1142" s="3"/>
      <c r="DCW1142" s="3"/>
      <c r="DCX1142" s="3"/>
      <c r="DCY1142" s="3"/>
      <c r="DCZ1142" s="3"/>
      <c r="DDA1142" s="3"/>
      <c r="DDB1142" s="3"/>
      <c r="DDC1142" s="3"/>
      <c r="DDD1142" s="3"/>
      <c r="DDE1142" s="3"/>
      <c r="DDF1142" s="3"/>
      <c r="DDG1142" s="3"/>
      <c r="DDH1142" s="3"/>
      <c r="DDI1142" s="3"/>
      <c r="DDJ1142" s="3"/>
      <c r="DDK1142" s="3"/>
      <c r="DDL1142" s="3"/>
      <c r="DDM1142" s="3"/>
      <c r="DDN1142" s="3"/>
      <c r="DDO1142" s="3"/>
      <c r="DDP1142" s="3"/>
      <c r="DDQ1142" s="3"/>
      <c r="DDR1142" s="3"/>
      <c r="DDS1142" s="3"/>
      <c r="DDT1142" s="3"/>
      <c r="DDU1142" s="3"/>
      <c r="DDV1142" s="3"/>
      <c r="DDW1142" s="3"/>
      <c r="DDX1142" s="3"/>
      <c r="DDY1142" s="3"/>
      <c r="DDZ1142" s="3"/>
      <c r="DEA1142" s="3"/>
      <c r="DEB1142" s="3"/>
      <c r="DEC1142" s="3"/>
      <c r="DED1142" s="3"/>
      <c r="DEE1142" s="3"/>
      <c r="DEF1142" s="3"/>
      <c r="DEG1142" s="3"/>
      <c r="DEH1142" s="3"/>
      <c r="DEI1142" s="3"/>
      <c r="DEJ1142" s="3"/>
      <c r="DEK1142" s="3"/>
      <c r="DEL1142" s="3"/>
      <c r="DEM1142" s="3"/>
      <c r="DEN1142" s="3"/>
      <c r="DEO1142" s="3"/>
      <c r="DEP1142" s="3"/>
      <c r="DEQ1142" s="3"/>
      <c r="DER1142" s="3"/>
      <c r="DES1142" s="3"/>
      <c r="DET1142" s="3"/>
      <c r="DEU1142" s="3"/>
      <c r="DEV1142" s="3"/>
      <c r="DEW1142" s="3"/>
      <c r="DEX1142" s="3"/>
      <c r="DEY1142" s="3"/>
      <c r="DEZ1142" s="3"/>
      <c r="DFA1142" s="3"/>
      <c r="DFB1142" s="3"/>
      <c r="DFC1142" s="3"/>
      <c r="DFD1142" s="3"/>
      <c r="DFE1142" s="3"/>
      <c r="DFF1142" s="3"/>
      <c r="DFG1142" s="3"/>
      <c r="DFH1142" s="3"/>
      <c r="DFI1142" s="3"/>
      <c r="DFJ1142" s="3"/>
      <c r="DFK1142" s="3"/>
      <c r="DFL1142" s="3"/>
      <c r="DFM1142" s="3"/>
      <c r="DFN1142" s="3"/>
      <c r="DFO1142" s="3"/>
      <c r="DFP1142" s="3"/>
      <c r="DFQ1142" s="3"/>
      <c r="DFR1142" s="3"/>
      <c r="DFS1142" s="3"/>
      <c r="DFT1142" s="3"/>
      <c r="DFU1142" s="3"/>
      <c r="DFV1142" s="3"/>
      <c r="DFW1142" s="3"/>
      <c r="DFX1142" s="3"/>
      <c r="DFY1142" s="3"/>
      <c r="DFZ1142" s="3"/>
      <c r="DGA1142" s="3"/>
      <c r="DGB1142" s="3"/>
      <c r="DGC1142" s="3"/>
      <c r="DGD1142" s="3"/>
      <c r="DGE1142" s="3"/>
      <c r="DGF1142" s="3"/>
      <c r="DGG1142" s="3"/>
      <c r="DGH1142" s="3"/>
      <c r="DGI1142" s="3"/>
      <c r="DGJ1142" s="3"/>
      <c r="DGK1142" s="3"/>
      <c r="DGL1142" s="3"/>
      <c r="DGM1142" s="3"/>
      <c r="DGN1142" s="3"/>
      <c r="DGO1142" s="3"/>
      <c r="DGP1142" s="3"/>
      <c r="DGQ1142" s="3"/>
      <c r="DGR1142" s="3"/>
      <c r="DGS1142" s="3"/>
      <c r="DGT1142" s="3"/>
      <c r="DGU1142" s="3"/>
      <c r="DGV1142" s="3"/>
      <c r="DGW1142" s="3"/>
      <c r="DGX1142" s="3"/>
      <c r="DGY1142" s="3"/>
      <c r="DGZ1142" s="3"/>
      <c r="DHA1142" s="3"/>
      <c r="DHB1142" s="3"/>
      <c r="DHC1142" s="3"/>
      <c r="DHD1142" s="3"/>
      <c r="DHE1142" s="3"/>
      <c r="DHF1142" s="3"/>
      <c r="DHG1142" s="3"/>
      <c r="DHH1142" s="3"/>
      <c r="DHI1142" s="3"/>
      <c r="DHJ1142" s="3"/>
      <c r="DHK1142" s="3"/>
      <c r="DHL1142" s="3"/>
      <c r="DHM1142" s="3"/>
      <c r="DHN1142" s="3"/>
      <c r="DHO1142" s="3"/>
      <c r="DHP1142" s="3"/>
      <c r="DHQ1142" s="3"/>
      <c r="DHR1142" s="3"/>
      <c r="DHS1142" s="3"/>
      <c r="DHT1142" s="3"/>
      <c r="DHU1142" s="3"/>
      <c r="DHV1142" s="3"/>
      <c r="DHW1142" s="3"/>
      <c r="DHX1142" s="3"/>
      <c r="DHY1142" s="3"/>
      <c r="DHZ1142" s="3"/>
      <c r="DIA1142" s="3"/>
      <c r="DIB1142" s="3"/>
      <c r="DIC1142" s="3"/>
      <c r="DID1142" s="3"/>
      <c r="DIE1142" s="3"/>
      <c r="DIF1142" s="3"/>
      <c r="DIG1142" s="3"/>
      <c r="DIH1142" s="3"/>
      <c r="DII1142" s="3"/>
      <c r="DIJ1142" s="3"/>
      <c r="DIK1142" s="3"/>
      <c r="DIL1142" s="3"/>
      <c r="DIM1142" s="3"/>
      <c r="DIN1142" s="3"/>
      <c r="DIO1142" s="3"/>
      <c r="DIP1142" s="3"/>
      <c r="DIQ1142" s="3"/>
      <c r="DIR1142" s="3"/>
      <c r="DIS1142" s="3"/>
      <c r="DIT1142" s="3"/>
      <c r="DIU1142" s="3"/>
      <c r="DIV1142" s="3"/>
      <c r="DIW1142" s="3"/>
      <c r="DIX1142" s="3"/>
      <c r="DIY1142" s="3"/>
      <c r="DIZ1142" s="3"/>
      <c r="DJA1142" s="3"/>
      <c r="DJB1142" s="3"/>
      <c r="DJC1142" s="3"/>
      <c r="DJD1142" s="3"/>
      <c r="DJE1142" s="3"/>
      <c r="DJF1142" s="3"/>
      <c r="DJG1142" s="3"/>
      <c r="DJH1142" s="3"/>
      <c r="DJI1142" s="3"/>
      <c r="DJJ1142" s="3"/>
      <c r="DJK1142" s="3"/>
      <c r="DJL1142" s="3"/>
      <c r="DJM1142" s="3"/>
      <c r="DJN1142" s="3"/>
      <c r="DJO1142" s="3"/>
      <c r="DJP1142" s="3"/>
      <c r="DJQ1142" s="3"/>
      <c r="DJR1142" s="3"/>
      <c r="DJS1142" s="3"/>
      <c r="DJT1142" s="3"/>
      <c r="DJU1142" s="3"/>
      <c r="DJV1142" s="3"/>
      <c r="DJW1142" s="3"/>
      <c r="DJX1142" s="3"/>
      <c r="DJY1142" s="3"/>
      <c r="DJZ1142" s="3"/>
      <c r="DKA1142" s="3"/>
      <c r="DKB1142" s="3"/>
      <c r="DKC1142" s="3"/>
      <c r="DKD1142" s="3"/>
      <c r="DKE1142" s="3"/>
      <c r="DKF1142" s="3"/>
      <c r="DKG1142" s="3"/>
      <c r="DKH1142" s="3"/>
      <c r="DKI1142" s="3"/>
      <c r="DKJ1142" s="3"/>
      <c r="DKK1142" s="3"/>
      <c r="DKL1142" s="3"/>
      <c r="DKM1142" s="3"/>
      <c r="DKN1142" s="3"/>
      <c r="DKO1142" s="3"/>
      <c r="DKP1142" s="3"/>
      <c r="DKQ1142" s="3"/>
      <c r="DKR1142" s="3"/>
      <c r="DKS1142" s="3"/>
      <c r="DKT1142" s="3"/>
      <c r="DKU1142" s="3"/>
      <c r="DKV1142" s="3"/>
      <c r="DKW1142" s="3"/>
      <c r="DKX1142" s="3"/>
      <c r="DKY1142" s="3"/>
      <c r="DKZ1142" s="3"/>
      <c r="DLA1142" s="3"/>
      <c r="DLB1142" s="3"/>
      <c r="DLC1142" s="3"/>
      <c r="DLD1142" s="3"/>
      <c r="DLE1142" s="3"/>
      <c r="DLF1142" s="3"/>
      <c r="DLG1142" s="3"/>
      <c r="DLH1142" s="3"/>
      <c r="DLI1142" s="3"/>
      <c r="DLJ1142" s="3"/>
      <c r="DLK1142" s="3"/>
      <c r="DLL1142" s="3"/>
      <c r="DLM1142" s="3"/>
      <c r="DLN1142" s="3"/>
      <c r="DLO1142" s="3"/>
      <c r="DLP1142" s="3"/>
      <c r="DLQ1142" s="3"/>
      <c r="DLR1142" s="3"/>
      <c r="DLS1142" s="3"/>
      <c r="DLT1142" s="3"/>
      <c r="DLU1142" s="3"/>
      <c r="DLV1142" s="3"/>
      <c r="DLW1142" s="3"/>
      <c r="DLX1142" s="3"/>
      <c r="DLY1142" s="3"/>
      <c r="DLZ1142" s="3"/>
      <c r="DMA1142" s="3"/>
      <c r="DMB1142" s="3"/>
      <c r="DMC1142" s="3"/>
      <c r="DMD1142" s="3"/>
      <c r="DME1142" s="3"/>
      <c r="DMF1142" s="3"/>
      <c r="DMG1142" s="3"/>
      <c r="DMH1142" s="3"/>
      <c r="DMI1142" s="3"/>
      <c r="DMJ1142" s="3"/>
      <c r="DMK1142" s="3"/>
      <c r="DML1142" s="3"/>
      <c r="DMM1142" s="3"/>
      <c r="DMN1142" s="3"/>
      <c r="DMO1142" s="3"/>
      <c r="DMP1142" s="3"/>
      <c r="DMQ1142" s="3"/>
      <c r="DMR1142" s="3"/>
      <c r="DMS1142" s="3"/>
      <c r="DMT1142" s="3"/>
      <c r="DMU1142" s="3"/>
      <c r="DMV1142" s="3"/>
      <c r="DMW1142" s="3"/>
      <c r="DMX1142" s="3"/>
      <c r="DMY1142" s="3"/>
      <c r="DMZ1142" s="3"/>
      <c r="DNA1142" s="3"/>
      <c r="DNB1142" s="3"/>
      <c r="DNC1142" s="3"/>
      <c r="DND1142" s="3"/>
      <c r="DNE1142" s="3"/>
      <c r="DNF1142" s="3"/>
      <c r="DNG1142" s="3"/>
      <c r="DNH1142" s="3"/>
      <c r="DNI1142" s="3"/>
      <c r="DNJ1142" s="3"/>
      <c r="DNK1142" s="3"/>
      <c r="DNL1142" s="3"/>
      <c r="DNM1142" s="3"/>
      <c r="DNN1142" s="3"/>
      <c r="DNO1142" s="3"/>
      <c r="DNP1142" s="3"/>
      <c r="DNQ1142" s="3"/>
      <c r="DNR1142" s="3"/>
      <c r="DNS1142" s="3"/>
      <c r="DNT1142" s="3"/>
      <c r="DNU1142" s="3"/>
      <c r="DNV1142" s="3"/>
      <c r="DNW1142" s="3"/>
      <c r="DNX1142" s="3"/>
      <c r="DNY1142" s="3"/>
      <c r="DNZ1142" s="3"/>
      <c r="DOA1142" s="3"/>
      <c r="DOB1142" s="3"/>
      <c r="DOC1142" s="3"/>
      <c r="DOD1142" s="3"/>
      <c r="DOE1142" s="3"/>
      <c r="DOF1142" s="3"/>
      <c r="DOG1142" s="3"/>
      <c r="DOH1142" s="3"/>
      <c r="DOI1142" s="3"/>
      <c r="DOJ1142" s="3"/>
      <c r="DOK1142" s="3"/>
      <c r="DOL1142" s="3"/>
      <c r="DOM1142" s="3"/>
      <c r="DON1142" s="3"/>
      <c r="DOO1142" s="3"/>
      <c r="DOP1142" s="3"/>
      <c r="DOQ1142" s="3"/>
      <c r="DOR1142" s="3"/>
      <c r="DOS1142" s="3"/>
      <c r="DOT1142" s="3"/>
      <c r="DOU1142" s="3"/>
      <c r="DOV1142" s="3"/>
      <c r="DOW1142" s="3"/>
      <c r="DOX1142" s="3"/>
      <c r="DOY1142" s="3"/>
      <c r="DOZ1142" s="3"/>
      <c r="DPA1142" s="3"/>
      <c r="DPB1142" s="3"/>
      <c r="DPC1142" s="3"/>
      <c r="DPD1142" s="3"/>
      <c r="DPE1142" s="3"/>
      <c r="DPF1142" s="3"/>
      <c r="DPG1142" s="3"/>
      <c r="DPH1142" s="3"/>
      <c r="DPI1142" s="3"/>
      <c r="DPJ1142" s="3"/>
      <c r="DPK1142" s="3"/>
      <c r="DPL1142" s="3"/>
      <c r="DPM1142" s="3"/>
      <c r="DPN1142" s="3"/>
      <c r="DPO1142" s="3"/>
      <c r="DPP1142" s="3"/>
      <c r="DPQ1142" s="3"/>
      <c r="DPR1142" s="3"/>
      <c r="DPS1142" s="3"/>
      <c r="DPT1142" s="3"/>
      <c r="DPU1142" s="3"/>
      <c r="DPV1142" s="3"/>
      <c r="DPW1142" s="3"/>
      <c r="DPX1142" s="3"/>
      <c r="DPY1142" s="3"/>
      <c r="DPZ1142" s="3"/>
      <c r="DQA1142" s="3"/>
      <c r="DQB1142" s="3"/>
      <c r="DQC1142" s="3"/>
      <c r="DQD1142" s="3"/>
      <c r="DQE1142" s="3"/>
      <c r="DQF1142" s="3"/>
      <c r="DQG1142" s="3"/>
      <c r="DQH1142" s="3"/>
      <c r="DQI1142" s="3"/>
      <c r="DQJ1142" s="3"/>
      <c r="DQK1142" s="3"/>
      <c r="DQL1142" s="3"/>
      <c r="DQM1142" s="3"/>
      <c r="DQN1142" s="3"/>
      <c r="DQO1142" s="3"/>
      <c r="DQP1142" s="3"/>
      <c r="DQQ1142" s="3"/>
      <c r="DQR1142" s="3"/>
      <c r="DQS1142" s="3"/>
      <c r="DQT1142" s="3"/>
      <c r="DQU1142" s="3"/>
      <c r="DQV1142" s="3"/>
      <c r="DQW1142" s="3"/>
      <c r="DQX1142" s="3"/>
      <c r="DQY1142" s="3"/>
      <c r="DQZ1142" s="3"/>
      <c r="DRA1142" s="3"/>
      <c r="DRB1142" s="3"/>
      <c r="DRC1142" s="3"/>
      <c r="DRD1142" s="3"/>
      <c r="DRE1142" s="3"/>
      <c r="DRF1142" s="3"/>
      <c r="DRG1142" s="3"/>
      <c r="DRH1142" s="3"/>
      <c r="DRI1142" s="3"/>
      <c r="DRJ1142" s="3"/>
      <c r="DRK1142" s="3"/>
      <c r="DRL1142" s="3"/>
      <c r="DRM1142" s="3"/>
      <c r="DRN1142" s="3"/>
      <c r="DRO1142" s="3"/>
      <c r="DRP1142" s="3"/>
      <c r="DRQ1142" s="3"/>
      <c r="DRR1142" s="3"/>
      <c r="DRS1142" s="3"/>
      <c r="DRT1142" s="3"/>
      <c r="DRU1142" s="3"/>
      <c r="DRV1142" s="3"/>
      <c r="DRW1142" s="3"/>
      <c r="DRX1142" s="3"/>
      <c r="DRY1142" s="3"/>
      <c r="DRZ1142" s="3"/>
      <c r="DSA1142" s="3"/>
      <c r="DSB1142" s="3"/>
      <c r="DSC1142" s="3"/>
      <c r="DSD1142" s="3"/>
      <c r="DSE1142" s="3"/>
      <c r="DSF1142" s="3"/>
      <c r="DSG1142" s="3"/>
      <c r="DSH1142" s="3"/>
      <c r="DSI1142" s="3"/>
      <c r="DSJ1142" s="3"/>
      <c r="DSK1142" s="3"/>
      <c r="DSL1142" s="3"/>
      <c r="DSM1142" s="3"/>
      <c r="DSN1142" s="3"/>
      <c r="DSO1142" s="3"/>
      <c r="DSP1142" s="3"/>
      <c r="DSQ1142" s="3"/>
      <c r="DSR1142" s="3"/>
      <c r="DSS1142" s="3"/>
      <c r="DST1142" s="3"/>
      <c r="DSU1142" s="3"/>
      <c r="DSV1142" s="3"/>
      <c r="DSW1142" s="3"/>
      <c r="DSX1142" s="3"/>
      <c r="DSY1142" s="3"/>
      <c r="DSZ1142" s="3"/>
      <c r="DTA1142" s="3"/>
      <c r="DTB1142" s="3"/>
      <c r="DTC1142" s="3"/>
      <c r="DTD1142" s="3"/>
      <c r="DTE1142" s="3"/>
      <c r="DTF1142" s="3"/>
      <c r="DTG1142" s="3"/>
      <c r="DTH1142" s="3"/>
      <c r="DTI1142" s="3"/>
      <c r="DTJ1142" s="3"/>
      <c r="DTK1142" s="3"/>
      <c r="DTL1142" s="3"/>
      <c r="DTM1142" s="3"/>
      <c r="DTN1142" s="3"/>
      <c r="DTO1142" s="3"/>
      <c r="DTP1142" s="3"/>
      <c r="DTQ1142" s="3"/>
      <c r="DTR1142" s="3"/>
      <c r="DTS1142" s="3"/>
      <c r="DTT1142" s="3"/>
      <c r="DTU1142" s="3"/>
      <c r="DTV1142" s="3"/>
      <c r="DTW1142" s="3"/>
      <c r="DTX1142" s="3"/>
      <c r="DTY1142" s="3"/>
      <c r="DTZ1142" s="3"/>
      <c r="DUA1142" s="3"/>
      <c r="DUB1142" s="3"/>
      <c r="DUC1142" s="3"/>
      <c r="DUD1142" s="3"/>
      <c r="DUE1142" s="3"/>
      <c r="DUF1142" s="3"/>
      <c r="DUG1142" s="3"/>
      <c r="DUH1142" s="3"/>
      <c r="DUI1142" s="3"/>
      <c r="DUJ1142" s="3"/>
      <c r="DUK1142" s="3"/>
      <c r="DUL1142" s="3"/>
      <c r="DUM1142" s="3"/>
      <c r="DUN1142" s="3"/>
      <c r="DUO1142" s="3"/>
      <c r="DUP1142" s="3"/>
      <c r="DUQ1142" s="3"/>
      <c r="DUR1142" s="3"/>
      <c r="DUS1142" s="3"/>
      <c r="DUT1142" s="3"/>
      <c r="DUU1142" s="3"/>
      <c r="DUV1142" s="3"/>
      <c r="DUW1142" s="3"/>
      <c r="DUX1142" s="3"/>
      <c r="DUY1142" s="3"/>
      <c r="DUZ1142" s="3"/>
      <c r="DVA1142" s="3"/>
      <c r="DVB1142" s="3"/>
      <c r="DVC1142" s="3"/>
      <c r="DVD1142" s="3"/>
      <c r="DVE1142" s="3"/>
      <c r="DVF1142" s="3"/>
      <c r="DVG1142" s="3"/>
      <c r="DVH1142" s="3"/>
      <c r="DVI1142" s="3"/>
      <c r="DVJ1142" s="3"/>
      <c r="DVK1142" s="3"/>
      <c r="DVL1142" s="3"/>
      <c r="DVM1142" s="3"/>
      <c r="DVN1142" s="3"/>
      <c r="DVO1142" s="3"/>
      <c r="DVP1142" s="3"/>
      <c r="DVQ1142" s="3"/>
      <c r="DVR1142" s="3"/>
      <c r="DVS1142" s="3"/>
      <c r="DVT1142" s="3"/>
      <c r="DVU1142" s="3"/>
      <c r="DVV1142" s="3"/>
      <c r="DVW1142" s="3"/>
      <c r="DVX1142" s="3"/>
      <c r="DVY1142" s="3"/>
      <c r="DVZ1142" s="3"/>
      <c r="DWA1142" s="3"/>
      <c r="DWB1142" s="3"/>
      <c r="DWC1142" s="3"/>
      <c r="DWD1142" s="3"/>
      <c r="DWE1142" s="3"/>
      <c r="DWF1142" s="3"/>
      <c r="DWG1142" s="3"/>
      <c r="DWH1142" s="3"/>
      <c r="DWI1142" s="3"/>
      <c r="DWJ1142" s="3"/>
      <c r="DWK1142" s="3"/>
      <c r="DWL1142" s="3"/>
      <c r="DWM1142" s="3"/>
      <c r="DWN1142" s="3"/>
      <c r="DWO1142" s="3"/>
      <c r="DWP1142" s="3"/>
      <c r="DWQ1142" s="3"/>
      <c r="DWR1142" s="3"/>
      <c r="DWS1142" s="3"/>
      <c r="DWT1142" s="3"/>
      <c r="DWU1142" s="3"/>
      <c r="DWV1142" s="3"/>
      <c r="DWW1142" s="3"/>
      <c r="DWX1142" s="3"/>
      <c r="DWY1142" s="3"/>
      <c r="DWZ1142" s="3"/>
      <c r="DXA1142" s="3"/>
      <c r="DXB1142" s="3"/>
      <c r="DXC1142" s="3"/>
      <c r="DXD1142" s="3"/>
      <c r="DXE1142" s="3"/>
      <c r="DXF1142" s="3"/>
      <c r="DXG1142" s="3"/>
      <c r="DXH1142" s="3"/>
      <c r="DXI1142" s="3"/>
      <c r="DXJ1142" s="3"/>
      <c r="DXK1142" s="3"/>
      <c r="DXL1142" s="3"/>
      <c r="DXM1142" s="3"/>
      <c r="DXN1142" s="3"/>
      <c r="DXO1142" s="3"/>
      <c r="DXP1142" s="3"/>
      <c r="DXQ1142" s="3"/>
      <c r="DXR1142" s="3"/>
      <c r="DXS1142" s="3"/>
      <c r="DXT1142" s="3"/>
      <c r="DXU1142" s="3"/>
      <c r="DXV1142" s="3"/>
      <c r="DXW1142" s="3"/>
      <c r="DXX1142" s="3"/>
      <c r="DXY1142" s="3"/>
      <c r="DXZ1142" s="3"/>
      <c r="DYA1142" s="3"/>
      <c r="DYB1142" s="3"/>
      <c r="DYC1142" s="3"/>
      <c r="DYD1142" s="3"/>
      <c r="DYE1142" s="3"/>
      <c r="DYF1142" s="3"/>
      <c r="DYG1142" s="3"/>
      <c r="DYH1142" s="3"/>
      <c r="DYI1142" s="3"/>
      <c r="DYJ1142" s="3"/>
      <c r="DYK1142" s="3"/>
      <c r="DYL1142" s="3"/>
      <c r="DYM1142" s="3"/>
      <c r="DYN1142" s="3"/>
      <c r="DYO1142" s="3"/>
      <c r="DYP1142" s="3"/>
      <c r="DYQ1142" s="3"/>
      <c r="DYR1142" s="3"/>
      <c r="DYS1142" s="3"/>
      <c r="DYT1142" s="3"/>
      <c r="DYU1142" s="3"/>
      <c r="DYV1142" s="3"/>
      <c r="DYW1142" s="3"/>
      <c r="DYX1142" s="3"/>
      <c r="DYY1142" s="3"/>
      <c r="DYZ1142" s="3"/>
      <c r="DZA1142" s="3"/>
      <c r="DZB1142" s="3"/>
      <c r="DZC1142" s="3"/>
      <c r="DZD1142" s="3"/>
      <c r="DZE1142" s="3"/>
      <c r="DZF1142" s="3"/>
      <c r="DZG1142" s="3"/>
      <c r="DZH1142" s="3"/>
      <c r="DZI1142" s="3"/>
      <c r="DZJ1142" s="3"/>
      <c r="DZK1142" s="3"/>
      <c r="DZL1142" s="3"/>
      <c r="DZM1142" s="3"/>
      <c r="DZN1142" s="3"/>
      <c r="DZO1142" s="3"/>
      <c r="DZP1142" s="3"/>
      <c r="DZQ1142" s="3"/>
      <c r="DZR1142" s="3"/>
      <c r="DZS1142" s="3"/>
      <c r="DZT1142" s="3"/>
      <c r="DZU1142" s="3"/>
      <c r="DZV1142" s="3"/>
      <c r="DZW1142" s="3"/>
      <c r="DZX1142" s="3"/>
      <c r="DZY1142" s="3"/>
      <c r="DZZ1142" s="3"/>
      <c r="EAA1142" s="3"/>
      <c r="EAB1142" s="3"/>
      <c r="EAC1142" s="3"/>
      <c r="EAD1142" s="3"/>
      <c r="EAE1142" s="3"/>
      <c r="EAF1142" s="3"/>
      <c r="EAG1142" s="3"/>
      <c r="EAH1142" s="3"/>
      <c r="EAI1142" s="3"/>
      <c r="EAJ1142" s="3"/>
      <c r="EAK1142" s="3"/>
      <c r="EAL1142" s="3"/>
      <c r="EAM1142" s="3"/>
      <c r="EAN1142" s="3"/>
      <c r="EAO1142" s="3"/>
      <c r="EAP1142" s="3"/>
      <c r="EAQ1142" s="3"/>
      <c r="EAR1142" s="3"/>
      <c r="EAS1142" s="3"/>
      <c r="EAT1142" s="3"/>
      <c r="EAU1142" s="3"/>
      <c r="EAV1142" s="3"/>
      <c r="EAW1142" s="3"/>
      <c r="EAX1142" s="3"/>
      <c r="EAY1142" s="3"/>
      <c r="EAZ1142" s="3"/>
      <c r="EBA1142" s="3"/>
      <c r="EBB1142" s="3"/>
      <c r="EBC1142" s="3"/>
      <c r="EBD1142" s="3"/>
      <c r="EBE1142" s="3"/>
      <c r="EBF1142" s="3"/>
      <c r="EBG1142" s="3"/>
      <c r="EBH1142" s="3"/>
      <c r="EBI1142" s="3"/>
      <c r="EBJ1142" s="3"/>
      <c r="EBK1142" s="3"/>
      <c r="EBL1142" s="3"/>
      <c r="EBM1142" s="3"/>
      <c r="EBN1142" s="3"/>
      <c r="EBO1142" s="3"/>
      <c r="EBP1142" s="3"/>
      <c r="EBQ1142" s="3"/>
      <c r="EBR1142" s="3"/>
      <c r="EBS1142" s="3"/>
      <c r="EBT1142" s="3"/>
      <c r="EBU1142" s="3"/>
      <c r="EBV1142" s="3"/>
      <c r="EBW1142" s="3"/>
      <c r="EBX1142" s="3"/>
      <c r="EBY1142" s="3"/>
      <c r="EBZ1142" s="3"/>
      <c r="ECA1142" s="3"/>
      <c r="ECB1142" s="3"/>
      <c r="ECC1142" s="3"/>
      <c r="ECD1142" s="3"/>
      <c r="ECE1142" s="3"/>
      <c r="ECF1142" s="3"/>
      <c r="ECG1142" s="3"/>
      <c r="ECH1142" s="3"/>
      <c r="ECI1142" s="3"/>
      <c r="ECJ1142" s="3"/>
      <c r="ECK1142" s="3"/>
      <c r="ECL1142" s="3"/>
      <c r="ECM1142" s="3"/>
      <c r="ECN1142" s="3"/>
      <c r="ECO1142" s="3"/>
      <c r="ECP1142" s="3"/>
      <c r="ECQ1142" s="3"/>
      <c r="ECR1142" s="3"/>
      <c r="ECS1142" s="3"/>
      <c r="ECT1142" s="3"/>
      <c r="ECU1142" s="3"/>
      <c r="ECV1142" s="3"/>
      <c r="ECW1142" s="3"/>
      <c r="ECX1142" s="3"/>
      <c r="ECY1142" s="3"/>
      <c r="ECZ1142" s="3"/>
      <c r="EDA1142" s="3"/>
      <c r="EDB1142" s="3"/>
      <c r="EDC1142" s="3"/>
      <c r="EDD1142" s="3"/>
      <c r="EDE1142" s="3"/>
      <c r="EDF1142" s="3"/>
      <c r="EDG1142" s="3"/>
      <c r="EDH1142" s="3"/>
      <c r="EDI1142" s="3"/>
      <c r="EDJ1142" s="3"/>
      <c r="EDK1142" s="3"/>
      <c r="EDL1142" s="3"/>
      <c r="EDM1142" s="3"/>
      <c r="EDN1142" s="3"/>
      <c r="EDO1142" s="3"/>
      <c r="EDP1142" s="3"/>
      <c r="EDQ1142" s="3"/>
      <c r="EDR1142" s="3"/>
      <c r="EDS1142" s="3"/>
      <c r="EDT1142" s="3"/>
      <c r="EDU1142" s="3"/>
      <c r="EDV1142" s="3"/>
      <c r="EDW1142" s="3"/>
      <c r="EDX1142" s="3"/>
      <c r="EDY1142" s="3"/>
      <c r="EDZ1142" s="3"/>
      <c r="EEA1142" s="3"/>
      <c r="EEB1142" s="3"/>
      <c r="EEC1142" s="3"/>
      <c r="EED1142" s="3"/>
      <c r="EEE1142" s="3"/>
      <c r="EEF1142" s="3"/>
      <c r="EEG1142" s="3"/>
      <c r="EEH1142" s="3"/>
      <c r="EEI1142" s="3"/>
      <c r="EEJ1142" s="3"/>
      <c r="EEK1142" s="3"/>
      <c r="EEL1142" s="3"/>
      <c r="EEM1142" s="3"/>
      <c r="EEN1142" s="3"/>
      <c r="EEO1142" s="3"/>
      <c r="EEP1142" s="3"/>
      <c r="EEQ1142" s="3"/>
      <c r="EER1142" s="3"/>
      <c r="EES1142" s="3"/>
      <c r="EET1142" s="3"/>
      <c r="EEU1142" s="3"/>
      <c r="EEV1142" s="3"/>
      <c r="EEW1142" s="3"/>
      <c r="EEX1142" s="3"/>
      <c r="EEY1142" s="3"/>
      <c r="EEZ1142" s="3"/>
      <c r="EFA1142" s="3"/>
      <c r="EFB1142" s="3"/>
      <c r="EFC1142" s="3"/>
      <c r="EFD1142" s="3"/>
      <c r="EFE1142" s="3"/>
      <c r="EFF1142" s="3"/>
      <c r="EFG1142" s="3"/>
      <c r="EFH1142" s="3"/>
      <c r="EFI1142" s="3"/>
      <c r="EFJ1142" s="3"/>
      <c r="EFK1142" s="3"/>
      <c r="EFL1142" s="3"/>
      <c r="EFM1142" s="3"/>
      <c r="EFN1142" s="3"/>
      <c r="EFO1142" s="3"/>
      <c r="EFP1142" s="3"/>
      <c r="EFQ1142" s="3"/>
      <c r="EFR1142" s="3"/>
      <c r="EFS1142" s="3"/>
      <c r="EFT1142" s="3"/>
      <c r="EFU1142" s="3"/>
      <c r="EFV1142" s="3"/>
      <c r="EFW1142" s="3"/>
      <c r="EFX1142" s="3"/>
      <c r="EFY1142" s="3"/>
      <c r="EFZ1142" s="3"/>
      <c r="EGA1142" s="3"/>
      <c r="EGB1142" s="3"/>
      <c r="EGC1142" s="3"/>
      <c r="EGD1142" s="3"/>
      <c r="EGE1142" s="3"/>
      <c r="EGF1142" s="3"/>
      <c r="EGG1142" s="3"/>
      <c r="EGH1142" s="3"/>
      <c r="EGI1142" s="3"/>
      <c r="EGJ1142" s="3"/>
      <c r="EGK1142" s="3"/>
      <c r="EGL1142" s="3"/>
      <c r="EGM1142" s="3"/>
      <c r="EGN1142" s="3"/>
      <c r="EGO1142" s="3"/>
      <c r="EGP1142" s="3"/>
      <c r="EGQ1142" s="3"/>
      <c r="EGR1142" s="3"/>
      <c r="EGS1142" s="3"/>
      <c r="EGT1142" s="3"/>
      <c r="EGU1142" s="3"/>
      <c r="EGV1142" s="3"/>
      <c r="EGW1142" s="3"/>
      <c r="EGX1142" s="3"/>
      <c r="EGY1142" s="3"/>
      <c r="EGZ1142" s="3"/>
      <c r="EHA1142" s="3"/>
      <c r="EHB1142" s="3"/>
      <c r="EHC1142" s="3"/>
      <c r="EHD1142" s="3"/>
      <c r="EHE1142" s="3"/>
      <c r="EHF1142" s="3"/>
      <c r="EHG1142" s="3"/>
      <c r="EHH1142" s="3"/>
      <c r="EHI1142" s="3"/>
      <c r="EHJ1142" s="3"/>
      <c r="EHK1142" s="3"/>
      <c r="EHL1142" s="3"/>
      <c r="EHM1142" s="3"/>
      <c r="EHN1142" s="3"/>
      <c r="EHO1142" s="3"/>
      <c r="EHP1142" s="3"/>
      <c r="EHQ1142" s="3"/>
      <c r="EHR1142" s="3"/>
      <c r="EHS1142" s="3"/>
      <c r="EHT1142" s="3"/>
      <c r="EHU1142" s="3"/>
      <c r="EHV1142" s="3"/>
      <c r="EHW1142" s="3"/>
      <c r="EHX1142" s="3"/>
      <c r="EHY1142" s="3"/>
      <c r="EHZ1142" s="3"/>
      <c r="EIA1142" s="3"/>
      <c r="EIB1142" s="3"/>
      <c r="EIC1142" s="3"/>
      <c r="EID1142" s="3"/>
      <c r="EIE1142" s="3"/>
      <c r="EIF1142" s="3"/>
      <c r="EIG1142" s="3"/>
      <c r="EIH1142" s="3"/>
      <c r="EII1142" s="3"/>
      <c r="EIJ1142" s="3"/>
      <c r="EIK1142" s="3"/>
      <c r="EIL1142" s="3"/>
      <c r="EIM1142" s="3"/>
      <c r="EIN1142" s="3"/>
      <c r="EIO1142" s="3"/>
      <c r="EIP1142" s="3"/>
      <c r="EIQ1142" s="3"/>
      <c r="EIR1142" s="3"/>
      <c r="EIS1142" s="3"/>
      <c r="EIT1142" s="3"/>
      <c r="EIU1142" s="3"/>
      <c r="EIV1142" s="3"/>
      <c r="EIW1142" s="3"/>
      <c r="EIX1142" s="3"/>
      <c r="EIY1142" s="3"/>
      <c r="EIZ1142" s="3"/>
      <c r="EJA1142" s="3"/>
      <c r="EJB1142" s="3"/>
      <c r="EJC1142" s="3"/>
      <c r="EJD1142" s="3"/>
      <c r="EJE1142" s="3"/>
      <c r="EJF1142" s="3"/>
      <c r="EJG1142" s="3"/>
      <c r="EJH1142" s="3"/>
      <c r="EJI1142" s="3"/>
      <c r="EJJ1142" s="3"/>
      <c r="EJK1142" s="3"/>
      <c r="EJL1142" s="3"/>
      <c r="EJM1142" s="3"/>
      <c r="EJN1142" s="3"/>
      <c r="EJO1142" s="3"/>
      <c r="EJP1142" s="3"/>
      <c r="EJQ1142" s="3"/>
      <c r="EJR1142" s="3"/>
      <c r="EJS1142" s="3"/>
      <c r="EJT1142" s="3"/>
      <c r="EJU1142" s="3"/>
      <c r="EJV1142" s="3"/>
      <c r="EJW1142" s="3"/>
      <c r="EJX1142" s="3"/>
      <c r="EJY1142" s="3"/>
      <c r="EJZ1142" s="3"/>
      <c r="EKA1142" s="3"/>
      <c r="EKB1142" s="3"/>
      <c r="EKC1142" s="3"/>
      <c r="EKD1142" s="3"/>
      <c r="EKE1142" s="3"/>
      <c r="EKF1142" s="3"/>
      <c r="EKG1142" s="3"/>
      <c r="EKH1142" s="3"/>
      <c r="EKI1142" s="3"/>
      <c r="EKJ1142" s="3"/>
      <c r="EKK1142" s="3"/>
      <c r="EKL1142" s="3"/>
      <c r="EKM1142" s="3"/>
      <c r="EKN1142" s="3"/>
      <c r="EKO1142" s="3"/>
      <c r="EKP1142" s="3"/>
      <c r="EKQ1142" s="3"/>
      <c r="EKR1142" s="3"/>
      <c r="EKS1142" s="3"/>
      <c r="EKT1142" s="3"/>
      <c r="EKU1142" s="3"/>
      <c r="EKV1142" s="3"/>
      <c r="EKW1142" s="3"/>
      <c r="EKX1142" s="3"/>
      <c r="EKY1142" s="3"/>
      <c r="EKZ1142" s="3"/>
      <c r="ELA1142" s="3"/>
      <c r="ELB1142" s="3"/>
      <c r="ELC1142" s="3"/>
      <c r="ELD1142" s="3"/>
      <c r="ELE1142" s="3"/>
      <c r="ELF1142" s="3"/>
      <c r="ELG1142" s="3"/>
      <c r="ELH1142" s="3"/>
      <c r="ELI1142" s="3"/>
      <c r="ELJ1142" s="3"/>
      <c r="ELK1142" s="3"/>
      <c r="ELL1142" s="3"/>
      <c r="ELM1142" s="3"/>
      <c r="ELN1142" s="3"/>
      <c r="ELO1142" s="3"/>
      <c r="ELP1142" s="3"/>
      <c r="ELQ1142" s="3"/>
      <c r="ELR1142" s="3"/>
      <c r="ELS1142" s="3"/>
      <c r="ELT1142" s="3"/>
      <c r="ELU1142" s="3"/>
      <c r="ELV1142" s="3"/>
      <c r="ELW1142" s="3"/>
      <c r="ELX1142" s="3"/>
      <c r="ELY1142" s="3"/>
      <c r="ELZ1142" s="3"/>
      <c r="EMA1142" s="3"/>
      <c r="EMB1142" s="3"/>
      <c r="EMC1142" s="3"/>
      <c r="EMD1142" s="3"/>
      <c r="EME1142" s="3"/>
      <c r="EMF1142" s="3"/>
      <c r="EMG1142" s="3"/>
      <c r="EMH1142" s="3"/>
      <c r="EMI1142" s="3"/>
      <c r="EMJ1142" s="3"/>
      <c r="EMK1142" s="3"/>
      <c r="EML1142" s="3"/>
      <c r="EMM1142" s="3"/>
      <c r="EMN1142" s="3"/>
      <c r="EMO1142" s="3"/>
      <c r="EMP1142" s="3"/>
      <c r="EMQ1142" s="3"/>
      <c r="EMR1142" s="3"/>
      <c r="EMS1142" s="3"/>
      <c r="EMT1142" s="3"/>
      <c r="EMU1142" s="3"/>
      <c r="EMV1142" s="3"/>
      <c r="EMW1142" s="3"/>
      <c r="EMX1142" s="3"/>
      <c r="EMY1142" s="3"/>
      <c r="EMZ1142" s="3"/>
      <c r="ENA1142" s="3"/>
      <c r="ENB1142" s="3"/>
      <c r="ENC1142" s="3"/>
      <c r="END1142" s="3"/>
      <c r="ENE1142" s="3"/>
      <c r="ENF1142" s="3"/>
      <c r="ENG1142" s="3"/>
      <c r="ENH1142" s="3"/>
      <c r="ENI1142" s="3"/>
      <c r="ENJ1142" s="3"/>
      <c r="ENK1142" s="3"/>
      <c r="ENL1142" s="3"/>
      <c r="ENM1142" s="3"/>
      <c r="ENN1142" s="3"/>
      <c r="ENO1142" s="3"/>
      <c r="ENP1142" s="3"/>
      <c r="ENQ1142" s="3"/>
      <c r="ENR1142" s="3"/>
      <c r="ENS1142" s="3"/>
      <c r="ENT1142" s="3"/>
      <c r="ENU1142" s="3"/>
      <c r="ENV1142" s="3"/>
      <c r="ENW1142" s="3"/>
      <c r="ENX1142" s="3"/>
      <c r="ENY1142" s="3"/>
      <c r="ENZ1142" s="3"/>
      <c r="EOA1142" s="3"/>
      <c r="EOB1142" s="3"/>
      <c r="EOC1142" s="3"/>
      <c r="EOD1142" s="3"/>
      <c r="EOE1142" s="3"/>
      <c r="EOF1142" s="3"/>
      <c r="EOG1142" s="3"/>
      <c r="EOH1142" s="3"/>
      <c r="EOI1142" s="3"/>
      <c r="EOJ1142" s="3"/>
      <c r="EOK1142" s="3"/>
      <c r="EOL1142" s="3"/>
      <c r="EOM1142" s="3"/>
      <c r="EON1142" s="3"/>
      <c r="EOO1142" s="3"/>
      <c r="EOP1142" s="3"/>
      <c r="EOQ1142" s="3"/>
      <c r="EOR1142" s="3"/>
      <c r="EOS1142" s="3"/>
      <c r="EOT1142" s="3"/>
      <c r="EOU1142" s="3"/>
      <c r="EOV1142" s="3"/>
      <c r="EOW1142" s="3"/>
      <c r="EOX1142" s="3"/>
      <c r="EOY1142" s="3"/>
      <c r="EOZ1142" s="3"/>
      <c r="EPA1142" s="3"/>
      <c r="EPB1142" s="3"/>
      <c r="EPC1142" s="3"/>
      <c r="EPD1142" s="3"/>
      <c r="EPE1142" s="3"/>
      <c r="EPF1142" s="3"/>
      <c r="EPG1142" s="3"/>
      <c r="EPH1142" s="3"/>
      <c r="EPI1142" s="3"/>
      <c r="EPJ1142" s="3"/>
      <c r="EPK1142" s="3"/>
      <c r="EPL1142" s="3"/>
      <c r="EPM1142" s="3"/>
      <c r="EPN1142" s="3"/>
      <c r="EPO1142" s="3"/>
      <c r="EPP1142" s="3"/>
      <c r="EPQ1142" s="3"/>
      <c r="EPR1142" s="3"/>
      <c r="EPS1142" s="3"/>
      <c r="EPT1142" s="3"/>
      <c r="EPU1142" s="3"/>
      <c r="EPV1142" s="3"/>
      <c r="EPW1142" s="3"/>
      <c r="EPX1142" s="3"/>
      <c r="EPY1142" s="3"/>
      <c r="EPZ1142" s="3"/>
      <c r="EQA1142" s="3"/>
      <c r="EQB1142" s="3"/>
      <c r="EQC1142" s="3"/>
      <c r="EQD1142" s="3"/>
      <c r="EQE1142" s="3"/>
      <c r="EQF1142" s="3"/>
      <c r="EQG1142" s="3"/>
      <c r="EQH1142" s="3"/>
      <c r="EQI1142" s="3"/>
      <c r="EQJ1142" s="3"/>
      <c r="EQK1142" s="3"/>
      <c r="EQL1142" s="3"/>
      <c r="EQM1142" s="3"/>
      <c r="EQN1142" s="3"/>
      <c r="EQO1142" s="3"/>
      <c r="EQP1142" s="3"/>
      <c r="EQQ1142" s="3"/>
      <c r="EQR1142" s="3"/>
      <c r="EQS1142" s="3"/>
      <c r="EQT1142" s="3"/>
      <c r="EQU1142" s="3"/>
      <c r="EQV1142" s="3"/>
      <c r="EQW1142" s="3"/>
      <c r="EQX1142" s="3"/>
      <c r="EQY1142" s="3"/>
      <c r="EQZ1142" s="3"/>
      <c r="ERA1142" s="3"/>
      <c r="ERB1142" s="3"/>
      <c r="ERC1142" s="3"/>
      <c r="ERD1142" s="3"/>
      <c r="ERE1142" s="3"/>
      <c r="ERF1142" s="3"/>
      <c r="ERG1142" s="3"/>
      <c r="ERH1142" s="3"/>
      <c r="ERI1142" s="3"/>
      <c r="ERJ1142" s="3"/>
      <c r="ERK1142" s="3"/>
      <c r="ERL1142" s="3"/>
      <c r="ERM1142" s="3"/>
      <c r="ERN1142" s="3"/>
      <c r="ERO1142" s="3"/>
      <c r="ERP1142" s="3"/>
      <c r="ERQ1142" s="3"/>
      <c r="ERR1142" s="3"/>
      <c r="ERS1142" s="3"/>
      <c r="ERT1142" s="3"/>
      <c r="ERU1142" s="3"/>
      <c r="ERV1142" s="3"/>
      <c r="ERW1142" s="3"/>
      <c r="ERX1142" s="3"/>
      <c r="ERY1142" s="3"/>
      <c r="ERZ1142" s="3"/>
      <c r="ESA1142" s="3"/>
      <c r="ESB1142" s="3"/>
      <c r="ESC1142" s="3"/>
      <c r="ESD1142" s="3"/>
      <c r="ESE1142" s="3"/>
      <c r="ESF1142" s="3"/>
      <c r="ESG1142" s="3"/>
      <c r="ESH1142" s="3"/>
      <c r="ESI1142" s="3"/>
      <c r="ESJ1142" s="3"/>
      <c r="ESK1142" s="3"/>
      <c r="ESL1142" s="3"/>
      <c r="ESM1142" s="3"/>
      <c r="ESN1142" s="3"/>
      <c r="ESO1142" s="3"/>
      <c r="ESP1142" s="3"/>
      <c r="ESQ1142" s="3"/>
      <c r="ESR1142" s="3"/>
      <c r="ESS1142" s="3"/>
      <c r="EST1142" s="3"/>
      <c r="ESU1142" s="3"/>
      <c r="ESV1142" s="3"/>
      <c r="ESW1142" s="3"/>
      <c r="ESX1142" s="3"/>
      <c r="ESY1142" s="3"/>
      <c r="ESZ1142" s="3"/>
      <c r="ETA1142" s="3"/>
      <c r="ETB1142" s="3"/>
      <c r="ETC1142" s="3"/>
      <c r="ETD1142" s="3"/>
      <c r="ETE1142" s="3"/>
      <c r="ETF1142" s="3"/>
      <c r="ETG1142" s="3"/>
      <c r="ETH1142" s="3"/>
      <c r="ETI1142" s="3"/>
      <c r="ETJ1142" s="3"/>
      <c r="ETK1142" s="3"/>
      <c r="ETL1142" s="3"/>
      <c r="ETM1142" s="3"/>
      <c r="ETN1142" s="3"/>
      <c r="ETO1142" s="3"/>
      <c r="ETP1142" s="3"/>
      <c r="ETQ1142" s="3"/>
      <c r="ETR1142" s="3"/>
      <c r="ETS1142" s="3"/>
      <c r="ETT1142" s="3"/>
      <c r="ETU1142" s="3"/>
      <c r="ETV1142" s="3"/>
      <c r="ETW1142" s="3"/>
      <c r="ETX1142" s="3"/>
      <c r="ETY1142" s="3"/>
      <c r="ETZ1142" s="3"/>
      <c r="EUA1142" s="3"/>
      <c r="EUB1142" s="3"/>
      <c r="EUC1142" s="3"/>
      <c r="EUD1142" s="3"/>
      <c r="EUE1142" s="3"/>
      <c r="EUF1142" s="3"/>
      <c r="EUG1142" s="3"/>
      <c r="EUH1142" s="3"/>
      <c r="EUI1142" s="3"/>
      <c r="EUJ1142" s="3"/>
      <c r="EUK1142" s="3"/>
      <c r="EUL1142" s="3"/>
      <c r="EUM1142" s="3"/>
      <c r="EUN1142" s="3"/>
      <c r="EUO1142" s="3"/>
      <c r="EUP1142" s="3"/>
      <c r="EUQ1142" s="3"/>
      <c r="EUR1142" s="3"/>
      <c r="EUS1142" s="3"/>
      <c r="EUT1142" s="3"/>
      <c r="EUU1142" s="3"/>
      <c r="EUV1142" s="3"/>
      <c r="EUW1142" s="3"/>
      <c r="EUX1142" s="3"/>
      <c r="EUY1142" s="3"/>
      <c r="EUZ1142" s="3"/>
      <c r="EVA1142" s="3"/>
      <c r="EVB1142" s="3"/>
      <c r="EVC1142" s="3"/>
      <c r="EVD1142" s="3"/>
      <c r="EVE1142" s="3"/>
      <c r="EVF1142" s="3"/>
      <c r="EVG1142" s="3"/>
      <c r="EVH1142" s="3"/>
      <c r="EVI1142" s="3"/>
      <c r="EVJ1142" s="3"/>
      <c r="EVK1142" s="3"/>
      <c r="EVL1142" s="3"/>
      <c r="EVM1142" s="3"/>
      <c r="EVN1142" s="3"/>
      <c r="EVO1142" s="3"/>
      <c r="EVP1142" s="3"/>
      <c r="EVQ1142" s="3"/>
      <c r="EVR1142" s="3"/>
      <c r="EVS1142" s="3"/>
      <c r="EVT1142" s="3"/>
      <c r="EVU1142" s="3"/>
      <c r="EVV1142" s="3"/>
      <c r="EVW1142" s="3"/>
      <c r="EVX1142" s="3"/>
      <c r="EVY1142" s="3"/>
      <c r="EVZ1142" s="3"/>
      <c r="EWA1142" s="3"/>
      <c r="EWB1142" s="3"/>
      <c r="EWC1142" s="3"/>
      <c r="EWD1142" s="3"/>
      <c r="EWE1142" s="3"/>
      <c r="EWF1142" s="3"/>
      <c r="EWG1142" s="3"/>
      <c r="EWH1142" s="3"/>
      <c r="EWI1142" s="3"/>
      <c r="EWJ1142" s="3"/>
      <c r="EWK1142" s="3"/>
      <c r="EWL1142" s="3"/>
      <c r="EWM1142" s="3"/>
      <c r="EWN1142" s="3"/>
      <c r="EWO1142" s="3"/>
      <c r="EWP1142" s="3"/>
      <c r="EWQ1142" s="3"/>
      <c r="EWR1142" s="3"/>
      <c r="EWS1142" s="3"/>
      <c r="EWT1142" s="3"/>
      <c r="EWU1142" s="3"/>
      <c r="EWV1142" s="3"/>
      <c r="EWW1142" s="3"/>
      <c r="EWX1142" s="3"/>
      <c r="EWY1142" s="3"/>
      <c r="EWZ1142" s="3"/>
      <c r="EXA1142" s="3"/>
      <c r="EXB1142" s="3"/>
      <c r="EXC1142" s="3"/>
      <c r="EXD1142" s="3"/>
      <c r="EXE1142" s="3"/>
      <c r="EXF1142" s="3"/>
      <c r="EXG1142" s="3"/>
      <c r="EXH1142" s="3"/>
      <c r="EXI1142" s="3"/>
      <c r="EXJ1142" s="3"/>
      <c r="EXK1142" s="3"/>
      <c r="EXL1142" s="3"/>
      <c r="EXM1142" s="3"/>
      <c r="EXN1142" s="3"/>
      <c r="EXO1142" s="3"/>
      <c r="EXP1142" s="3"/>
      <c r="EXQ1142" s="3"/>
      <c r="EXR1142" s="3"/>
      <c r="EXS1142" s="3"/>
      <c r="EXT1142" s="3"/>
      <c r="EXU1142" s="3"/>
      <c r="EXV1142" s="3"/>
      <c r="EXW1142" s="3"/>
      <c r="EXX1142" s="3"/>
      <c r="EXY1142" s="3"/>
      <c r="EXZ1142" s="3"/>
      <c r="EYA1142" s="3"/>
      <c r="EYB1142" s="3"/>
      <c r="EYC1142" s="3"/>
      <c r="EYD1142" s="3"/>
      <c r="EYE1142" s="3"/>
      <c r="EYF1142" s="3"/>
      <c r="EYG1142" s="3"/>
      <c r="EYH1142" s="3"/>
      <c r="EYI1142" s="3"/>
      <c r="EYJ1142" s="3"/>
      <c r="EYK1142" s="3"/>
      <c r="EYL1142" s="3"/>
      <c r="EYM1142" s="3"/>
      <c r="EYN1142" s="3"/>
      <c r="EYO1142" s="3"/>
      <c r="EYP1142" s="3"/>
      <c r="EYQ1142" s="3"/>
      <c r="EYR1142" s="3"/>
      <c r="EYS1142" s="3"/>
      <c r="EYT1142" s="3"/>
      <c r="EYU1142" s="3"/>
      <c r="EYV1142" s="3"/>
      <c r="EYW1142" s="3"/>
      <c r="EYX1142" s="3"/>
      <c r="EYY1142" s="3"/>
      <c r="EYZ1142" s="3"/>
      <c r="EZA1142" s="3"/>
      <c r="EZB1142" s="3"/>
      <c r="EZC1142" s="3"/>
      <c r="EZD1142" s="3"/>
      <c r="EZE1142" s="3"/>
      <c r="EZF1142" s="3"/>
      <c r="EZG1142" s="3"/>
      <c r="EZH1142" s="3"/>
      <c r="EZI1142" s="3"/>
      <c r="EZJ1142" s="3"/>
      <c r="EZK1142" s="3"/>
      <c r="EZL1142" s="3"/>
      <c r="EZM1142" s="3"/>
      <c r="EZN1142" s="3"/>
      <c r="EZO1142" s="3"/>
      <c r="EZP1142" s="3"/>
      <c r="EZQ1142" s="3"/>
      <c r="EZR1142" s="3"/>
      <c r="EZS1142" s="3"/>
      <c r="EZT1142" s="3"/>
      <c r="EZU1142" s="3"/>
      <c r="EZV1142" s="3"/>
      <c r="EZW1142" s="3"/>
      <c r="EZX1142" s="3"/>
      <c r="EZY1142" s="3"/>
      <c r="EZZ1142" s="3"/>
      <c r="FAA1142" s="3"/>
      <c r="FAB1142" s="3"/>
      <c r="FAC1142" s="3"/>
      <c r="FAD1142" s="3"/>
      <c r="FAE1142" s="3"/>
      <c r="FAF1142" s="3"/>
      <c r="FAG1142" s="3"/>
      <c r="FAH1142" s="3"/>
      <c r="FAI1142" s="3"/>
      <c r="FAJ1142" s="3"/>
      <c r="FAK1142" s="3"/>
      <c r="FAL1142" s="3"/>
      <c r="FAM1142" s="3"/>
      <c r="FAN1142" s="3"/>
      <c r="FAO1142" s="3"/>
      <c r="FAP1142" s="3"/>
      <c r="FAQ1142" s="3"/>
      <c r="FAR1142" s="3"/>
      <c r="FAS1142" s="3"/>
      <c r="FAT1142" s="3"/>
      <c r="FAU1142" s="3"/>
      <c r="FAV1142" s="3"/>
      <c r="FAW1142" s="3"/>
      <c r="FAX1142" s="3"/>
      <c r="FAY1142" s="3"/>
      <c r="FAZ1142" s="3"/>
      <c r="FBA1142" s="3"/>
      <c r="FBB1142" s="3"/>
      <c r="FBC1142" s="3"/>
      <c r="FBD1142" s="3"/>
      <c r="FBE1142" s="3"/>
      <c r="FBF1142" s="3"/>
      <c r="FBG1142" s="3"/>
      <c r="FBH1142" s="3"/>
      <c r="FBI1142" s="3"/>
      <c r="FBJ1142" s="3"/>
      <c r="FBK1142" s="3"/>
      <c r="FBL1142" s="3"/>
      <c r="FBM1142" s="3"/>
      <c r="FBN1142" s="3"/>
      <c r="FBO1142" s="3"/>
      <c r="FBP1142" s="3"/>
      <c r="FBQ1142" s="3"/>
      <c r="FBR1142" s="3"/>
      <c r="FBS1142" s="3"/>
      <c r="FBT1142" s="3"/>
      <c r="FBU1142" s="3"/>
      <c r="FBV1142" s="3"/>
      <c r="FBW1142" s="3"/>
      <c r="FBX1142" s="3"/>
      <c r="FBY1142" s="3"/>
      <c r="FBZ1142" s="3"/>
      <c r="FCA1142" s="3"/>
      <c r="FCB1142" s="3"/>
      <c r="FCC1142" s="3"/>
      <c r="FCD1142" s="3"/>
      <c r="FCE1142" s="3"/>
      <c r="FCF1142" s="3"/>
      <c r="FCG1142" s="3"/>
      <c r="FCH1142" s="3"/>
      <c r="FCI1142" s="3"/>
      <c r="FCJ1142" s="3"/>
      <c r="FCK1142" s="3"/>
      <c r="FCL1142" s="3"/>
      <c r="FCM1142" s="3"/>
      <c r="FCN1142" s="3"/>
      <c r="FCO1142" s="3"/>
      <c r="FCP1142" s="3"/>
      <c r="FCQ1142" s="3"/>
      <c r="FCR1142" s="3"/>
      <c r="FCS1142" s="3"/>
      <c r="FCT1142" s="3"/>
      <c r="FCU1142" s="3"/>
      <c r="FCV1142" s="3"/>
      <c r="FCW1142" s="3"/>
      <c r="FCX1142" s="3"/>
      <c r="FCY1142" s="3"/>
      <c r="FCZ1142" s="3"/>
      <c r="FDA1142" s="3"/>
      <c r="FDB1142" s="3"/>
      <c r="FDC1142" s="3"/>
      <c r="FDD1142" s="3"/>
      <c r="FDE1142" s="3"/>
      <c r="FDF1142" s="3"/>
      <c r="FDG1142" s="3"/>
      <c r="FDH1142" s="3"/>
      <c r="FDI1142" s="3"/>
      <c r="FDJ1142" s="3"/>
      <c r="FDK1142" s="3"/>
      <c r="FDL1142" s="3"/>
      <c r="FDM1142" s="3"/>
      <c r="FDN1142" s="3"/>
      <c r="FDO1142" s="3"/>
      <c r="FDP1142" s="3"/>
      <c r="FDQ1142" s="3"/>
      <c r="FDR1142" s="3"/>
      <c r="FDS1142" s="3"/>
      <c r="FDT1142" s="3"/>
      <c r="FDU1142" s="3"/>
      <c r="FDV1142" s="3"/>
      <c r="FDW1142" s="3"/>
      <c r="FDX1142" s="3"/>
      <c r="FDY1142" s="3"/>
      <c r="FDZ1142" s="3"/>
      <c r="FEA1142" s="3"/>
      <c r="FEB1142" s="3"/>
      <c r="FEC1142" s="3"/>
      <c r="FED1142" s="3"/>
      <c r="FEE1142" s="3"/>
      <c r="FEF1142" s="3"/>
      <c r="FEG1142" s="3"/>
      <c r="FEH1142" s="3"/>
      <c r="FEI1142" s="3"/>
      <c r="FEJ1142" s="3"/>
      <c r="FEK1142" s="3"/>
      <c r="FEL1142" s="3"/>
      <c r="FEM1142" s="3"/>
      <c r="FEN1142" s="3"/>
      <c r="FEO1142" s="3"/>
      <c r="FEP1142" s="3"/>
      <c r="FEQ1142" s="3"/>
      <c r="FER1142" s="3"/>
      <c r="FES1142" s="3"/>
      <c r="FET1142" s="3"/>
      <c r="FEU1142" s="3"/>
      <c r="FEV1142" s="3"/>
      <c r="FEW1142" s="3"/>
      <c r="FEX1142" s="3"/>
      <c r="FEY1142" s="3"/>
      <c r="FEZ1142" s="3"/>
      <c r="FFA1142" s="3"/>
      <c r="FFB1142" s="3"/>
      <c r="FFC1142" s="3"/>
      <c r="FFD1142" s="3"/>
      <c r="FFE1142" s="3"/>
      <c r="FFF1142" s="3"/>
      <c r="FFG1142" s="3"/>
      <c r="FFH1142" s="3"/>
      <c r="FFI1142" s="3"/>
      <c r="FFJ1142" s="3"/>
      <c r="FFK1142" s="3"/>
      <c r="FFL1142" s="3"/>
      <c r="FFM1142" s="3"/>
      <c r="FFN1142" s="3"/>
      <c r="FFO1142" s="3"/>
      <c r="FFP1142" s="3"/>
      <c r="FFQ1142" s="3"/>
      <c r="FFR1142" s="3"/>
      <c r="FFS1142" s="3"/>
      <c r="FFT1142" s="3"/>
      <c r="FFU1142" s="3"/>
      <c r="FFV1142" s="3"/>
      <c r="FFW1142" s="3"/>
      <c r="FFX1142" s="3"/>
      <c r="FFY1142" s="3"/>
      <c r="FFZ1142" s="3"/>
      <c r="FGA1142" s="3"/>
      <c r="FGB1142" s="3"/>
      <c r="FGC1142" s="3"/>
      <c r="FGD1142" s="3"/>
      <c r="FGE1142" s="3"/>
      <c r="FGF1142" s="3"/>
      <c r="FGG1142" s="3"/>
      <c r="FGH1142" s="3"/>
      <c r="FGI1142" s="3"/>
      <c r="FGJ1142" s="3"/>
      <c r="FGK1142" s="3"/>
      <c r="FGL1142" s="3"/>
      <c r="FGM1142" s="3"/>
      <c r="FGN1142" s="3"/>
      <c r="FGO1142" s="3"/>
      <c r="FGP1142" s="3"/>
      <c r="FGQ1142" s="3"/>
      <c r="FGR1142" s="3"/>
      <c r="FGS1142" s="3"/>
      <c r="FGT1142" s="3"/>
      <c r="FGU1142" s="3"/>
      <c r="FGV1142" s="3"/>
      <c r="FGW1142" s="3"/>
      <c r="FGX1142" s="3"/>
      <c r="FGY1142" s="3"/>
      <c r="FGZ1142" s="3"/>
      <c r="FHA1142" s="3"/>
      <c r="FHB1142" s="3"/>
      <c r="FHC1142" s="3"/>
      <c r="FHD1142" s="3"/>
      <c r="FHE1142" s="3"/>
      <c r="FHF1142" s="3"/>
      <c r="FHG1142" s="3"/>
      <c r="FHH1142" s="3"/>
      <c r="FHI1142" s="3"/>
      <c r="FHJ1142" s="3"/>
      <c r="FHK1142" s="3"/>
      <c r="FHL1142" s="3"/>
      <c r="FHM1142" s="3"/>
      <c r="FHN1142" s="3"/>
      <c r="FHO1142" s="3"/>
      <c r="FHP1142" s="3"/>
      <c r="FHQ1142" s="3"/>
      <c r="FHR1142" s="3"/>
      <c r="FHS1142" s="3"/>
      <c r="FHT1142" s="3"/>
      <c r="FHU1142" s="3"/>
      <c r="FHV1142" s="3"/>
      <c r="FHW1142" s="3"/>
      <c r="FHX1142" s="3"/>
      <c r="FHY1142" s="3"/>
      <c r="FHZ1142" s="3"/>
      <c r="FIA1142" s="3"/>
      <c r="FIB1142" s="3"/>
      <c r="FIC1142" s="3"/>
      <c r="FID1142" s="3"/>
      <c r="FIE1142" s="3"/>
      <c r="FIF1142" s="3"/>
      <c r="FIG1142" s="3"/>
      <c r="FIH1142" s="3"/>
      <c r="FII1142" s="3"/>
      <c r="FIJ1142" s="3"/>
      <c r="FIK1142" s="3"/>
      <c r="FIL1142" s="3"/>
      <c r="FIM1142" s="3"/>
      <c r="FIN1142" s="3"/>
      <c r="FIO1142" s="3"/>
      <c r="FIP1142" s="3"/>
      <c r="FIQ1142" s="3"/>
      <c r="FIR1142" s="3"/>
      <c r="FIS1142" s="3"/>
      <c r="FIT1142" s="3"/>
      <c r="FIU1142" s="3"/>
      <c r="FIV1142" s="3"/>
      <c r="FIW1142" s="3"/>
      <c r="FIX1142" s="3"/>
      <c r="FIY1142" s="3"/>
      <c r="FIZ1142" s="3"/>
      <c r="FJA1142" s="3"/>
      <c r="FJB1142" s="3"/>
      <c r="FJC1142" s="3"/>
      <c r="FJD1142" s="3"/>
      <c r="FJE1142" s="3"/>
      <c r="FJF1142" s="3"/>
      <c r="FJG1142" s="3"/>
      <c r="FJH1142" s="3"/>
      <c r="FJI1142" s="3"/>
      <c r="FJJ1142" s="3"/>
      <c r="FJK1142" s="3"/>
      <c r="FJL1142" s="3"/>
      <c r="FJM1142" s="3"/>
      <c r="FJN1142" s="3"/>
      <c r="FJO1142" s="3"/>
      <c r="FJP1142" s="3"/>
      <c r="FJQ1142" s="3"/>
      <c r="FJR1142" s="3"/>
      <c r="FJS1142" s="3"/>
      <c r="FJT1142" s="3"/>
      <c r="FJU1142" s="3"/>
      <c r="FJV1142" s="3"/>
      <c r="FJW1142" s="3"/>
      <c r="FJX1142" s="3"/>
      <c r="FJY1142" s="3"/>
      <c r="FJZ1142" s="3"/>
      <c r="FKA1142" s="3"/>
      <c r="FKB1142" s="3"/>
      <c r="FKC1142" s="3"/>
      <c r="FKD1142" s="3"/>
      <c r="FKE1142" s="3"/>
      <c r="FKF1142" s="3"/>
      <c r="FKG1142" s="3"/>
      <c r="FKH1142" s="3"/>
      <c r="FKI1142" s="3"/>
      <c r="FKJ1142" s="3"/>
      <c r="FKK1142" s="3"/>
      <c r="FKL1142" s="3"/>
      <c r="FKM1142" s="3"/>
      <c r="FKN1142" s="3"/>
      <c r="FKO1142" s="3"/>
      <c r="FKP1142" s="3"/>
      <c r="FKQ1142" s="3"/>
      <c r="FKR1142" s="3"/>
      <c r="FKS1142" s="3"/>
      <c r="FKT1142" s="3"/>
      <c r="FKU1142" s="3"/>
      <c r="FKV1142" s="3"/>
      <c r="FKW1142" s="3"/>
      <c r="FKX1142" s="3"/>
      <c r="FKY1142" s="3"/>
      <c r="FKZ1142" s="3"/>
      <c r="FLA1142" s="3"/>
      <c r="FLB1142" s="3"/>
      <c r="FLC1142" s="3"/>
      <c r="FLD1142" s="3"/>
      <c r="FLE1142" s="3"/>
      <c r="FLF1142" s="3"/>
      <c r="FLG1142" s="3"/>
      <c r="FLH1142" s="3"/>
      <c r="FLI1142" s="3"/>
      <c r="FLJ1142" s="3"/>
      <c r="FLK1142" s="3"/>
      <c r="FLL1142" s="3"/>
      <c r="FLM1142" s="3"/>
      <c r="FLN1142" s="3"/>
      <c r="FLO1142" s="3"/>
      <c r="FLP1142" s="3"/>
      <c r="FLQ1142" s="3"/>
      <c r="FLR1142" s="3"/>
      <c r="FLS1142" s="3"/>
      <c r="FLT1142" s="3"/>
      <c r="FLU1142" s="3"/>
      <c r="FLV1142" s="3"/>
      <c r="FLW1142" s="3"/>
      <c r="FLX1142" s="3"/>
      <c r="FLY1142" s="3"/>
      <c r="FLZ1142" s="3"/>
      <c r="FMA1142" s="3"/>
      <c r="FMB1142" s="3"/>
      <c r="FMC1142" s="3"/>
      <c r="FMD1142" s="3"/>
      <c r="FME1142" s="3"/>
      <c r="FMF1142" s="3"/>
      <c r="FMG1142" s="3"/>
      <c r="FMH1142" s="3"/>
      <c r="FMI1142" s="3"/>
      <c r="FMJ1142" s="3"/>
      <c r="FMK1142" s="3"/>
      <c r="FML1142" s="3"/>
      <c r="FMM1142" s="3"/>
      <c r="FMN1142" s="3"/>
      <c r="FMO1142" s="3"/>
      <c r="FMP1142" s="3"/>
      <c r="FMQ1142" s="3"/>
      <c r="FMR1142" s="3"/>
      <c r="FMS1142" s="3"/>
      <c r="FMT1142" s="3"/>
      <c r="FMU1142" s="3"/>
      <c r="FMV1142" s="3"/>
      <c r="FMW1142" s="3"/>
      <c r="FMX1142" s="3"/>
      <c r="FMY1142" s="3"/>
      <c r="FMZ1142" s="3"/>
      <c r="FNA1142" s="3"/>
      <c r="FNB1142" s="3"/>
      <c r="FNC1142" s="3"/>
      <c r="FND1142" s="3"/>
      <c r="FNE1142" s="3"/>
      <c r="FNF1142" s="3"/>
      <c r="FNG1142" s="3"/>
      <c r="FNH1142" s="3"/>
      <c r="FNI1142" s="3"/>
      <c r="FNJ1142" s="3"/>
      <c r="FNK1142" s="3"/>
      <c r="FNL1142" s="3"/>
      <c r="FNM1142" s="3"/>
      <c r="FNN1142" s="3"/>
      <c r="FNO1142" s="3"/>
      <c r="FNP1142" s="3"/>
      <c r="FNQ1142" s="3"/>
      <c r="FNR1142" s="3"/>
      <c r="FNS1142" s="3"/>
      <c r="FNT1142" s="3"/>
      <c r="FNU1142" s="3"/>
      <c r="FNV1142" s="3"/>
      <c r="FNW1142" s="3"/>
      <c r="FNX1142" s="3"/>
      <c r="FNY1142" s="3"/>
      <c r="FNZ1142" s="3"/>
      <c r="FOA1142" s="3"/>
      <c r="FOB1142" s="3"/>
      <c r="FOC1142" s="3"/>
      <c r="FOD1142" s="3"/>
      <c r="FOE1142" s="3"/>
      <c r="FOF1142" s="3"/>
      <c r="FOG1142" s="3"/>
      <c r="FOH1142" s="3"/>
      <c r="FOI1142" s="3"/>
      <c r="FOJ1142" s="3"/>
      <c r="FOK1142" s="3"/>
      <c r="FOL1142" s="3"/>
      <c r="FOM1142" s="3"/>
      <c r="FON1142" s="3"/>
      <c r="FOO1142" s="3"/>
      <c r="FOP1142" s="3"/>
      <c r="FOQ1142" s="3"/>
      <c r="FOR1142" s="3"/>
      <c r="FOS1142" s="3"/>
      <c r="FOT1142" s="3"/>
      <c r="FOU1142" s="3"/>
      <c r="FOV1142" s="3"/>
      <c r="FOW1142" s="3"/>
      <c r="FOX1142" s="3"/>
      <c r="FOY1142" s="3"/>
      <c r="FOZ1142" s="3"/>
      <c r="FPA1142" s="3"/>
      <c r="FPB1142" s="3"/>
      <c r="FPC1142" s="3"/>
      <c r="FPD1142" s="3"/>
      <c r="FPE1142" s="3"/>
      <c r="FPF1142" s="3"/>
      <c r="FPG1142" s="3"/>
      <c r="FPH1142" s="3"/>
      <c r="FPI1142" s="3"/>
      <c r="FPJ1142" s="3"/>
      <c r="FPK1142" s="3"/>
      <c r="FPL1142" s="3"/>
      <c r="FPM1142" s="3"/>
      <c r="FPN1142" s="3"/>
      <c r="FPO1142" s="3"/>
      <c r="FPP1142" s="3"/>
      <c r="FPQ1142" s="3"/>
      <c r="FPR1142" s="3"/>
      <c r="FPS1142" s="3"/>
      <c r="FPT1142" s="3"/>
      <c r="FPU1142" s="3"/>
      <c r="FPV1142" s="3"/>
      <c r="FPW1142" s="3"/>
      <c r="FPX1142" s="3"/>
      <c r="FPY1142" s="3"/>
      <c r="FPZ1142" s="3"/>
      <c r="FQA1142" s="3"/>
      <c r="FQB1142" s="3"/>
      <c r="FQC1142" s="3"/>
      <c r="FQD1142" s="3"/>
      <c r="FQE1142" s="3"/>
      <c r="FQF1142" s="3"/>
      <c r="FQG1142" s="3"/>
      <c r="FQH1142" s="3"/>
      <c r="FQI1142" s="3"/>
      <c r="FQJ1142" s="3"/>
      <c r="FQK1142" s="3"/>
      <c r="FQL1142" s="3"/>
      <c r="FQM1142" s="3"/>
      <c r="FQN1142" s="3"/>
      <c r="FQO1142" s="3"/>
      <c r="FQP1142" s="3"/>
      <c r="FQQ1142" s="3"/>
      <c r="FQR1142" s="3"/>
      <c r="FQS1142" s="3"/>
      <c r="FQT1142" s="3"/>
      <c r="FQU1142" s="3"/>
      <c r="FQV1142" s="3"/>
      <c r="FQW1142" s="3"/>
      <c r="FQX1142" s="3"/>
      <c r="FQY1142" s="3"/>
      <c r="FQZ1142" s="3"/>
      <c r="FRA1142" s="3"/>
      <c r="FRB1142" s="3"/>
      <c r="FRC1142" s="3"/>
      <c r="FRD1142" s="3"/>
      <c r="FRE1142" s="3"/>
      <c r="FRF1142" s="3"/>
      <c r="FRG1142" s="3"/>
      <c r="FRH1142" s="3"/>
      <c r="FRI1142" s="3"/>
      <c r="FRJ1142" s="3"/>
      <c r="FRK1142" s="3"/>
      <c r="FRL1142" s="3"/>
      <c r="FRM1142" s="3"/>
      <c r="FRN1142" s="3"/>
      <c r="FRO1142" s="3"/>
      <c r="FRP1142" s="3"/>
      <c r="FRQ1142" s="3"/>
      <c r="FRR1142" s="3"/>
      <c r="FRS1142" s="3"/>
      <c r="FRT1142" s="3"/>
      <c r="FRU1142" s="3"/>
      <c r="FRV1142" s="3"/>
      <c r="FRW1142" s="3"/>
      <c r="FRX1142" s="3"/>
      <c r="FRY1142" s="3"/>
      <c r="FRZ1142" s="3"/>
      <c r="FSA1142" s="3"/>
      <c r="FSB1142" s="3"/>
      <c r="FSC1142" s="3"/>
      <c r="FSD1142" s="3"/>
      <c r="FSE1142" s="3"/>
      <c r="FSF1142" s="3"/>
      <c r="FSG1142" s="3"/>
      <c r="FSH1142" s="3"/>
      <c r="FSI1142" s="3"/>
      <c r="FSJ1142" s="3"/>
      <c r="FSK1142" s="3"/>
      <c r="FSL1142" s="3"/>
      <c r="FSM1142" s="3"/>
      <c r="FSN1142" s="3"/>
      <c r="FSO1142" s="3"/>
      <c r="FSP1142" s="3"/>
      <c r="FSQ1142" s="3"/>
      <c r="FSR1142" s="3"/>
      <c r="FSS1142" s="3"/>
      <c r="FST1142" s="3"/>
      <c r="FSU1142" s="3"/>
      <c r="FSV1142" s="3"/>
      <c r="FSW1142" s="3"/>
      <c r="FSX1142" s="3"/>
      <c r="FSY1142" s="3"/>
      <c r="FSZ1142" s="3"/>
      <c r="FTA1142" s="3"/>
      <c r="FTB1142" s="3"/>
      <c r="FTC1142" s="3"/>
      <c r="FTD1142" s="3"/>
      <c r="FTE1142" s="3"/>
      <c r="FTF1142" s="3"/>
      <c r="FTG1142" s="3"/>
      <c r="FTH1142" s="3"/>
      <c r="FTI1142" s="3"/>
      <c r="FTJ1142" s="3"/>
      <c r="FTK1142" s="3"/>
      <c r="FTL1142" s="3"/>
      <c r="FTM1142" s="3"/>
      <c r="FTN1142" s="3"/>
      <c r="FTO1142" s="3"/>
      <c r="FTP1142" s="3"/>
      <c r="FTQ1142" s="3"/>
      <c r="FTR1142" s="3"/>
      <c r="FTS1142" s="3"/>
      <c r="FTT1142" s="3"/>
      <c r="FTU1142" s="3"/>
      <c r="FTV1142" s="3"/>
      <c r="FTW1142" s="3"/>
      <c r="FTX1142" s="3"/>
      <c r="FTY1142" s="3"/>
      <c r="FTZ1142" s="3"/>
      <c r="FUA1142" s="3"/>
      <c r="FUB1142" s="3"/>
      <c r="FUC1142" s="3"/>
      <c r="FUD1142" s="3"/>
      <c r="FUE1142" s="3"/>
      <c r="FUF1142" s="3"/>
      <c r="FUG1142" s="3"/>
      <c r="FUH1142" s="3"/>
      <c r="FUI1142" s="3"/>
      <c r="FUJ1142" s="3"/>
      <c r="FUK1142" s="3"/>
      <c r="FUL1142" s="3"/>
      <c r="FUM1142" s="3"/>
      <c r="FUN1142" s="3"/>
      <c r="FUO1142" s="3"/>
      <c r="FUP1142" s="3"/>
      <c r="FUQ1142" s="3"/>
      <c r="FUR1142" s="3"/>
      <c r="FUS1142" s="3"/>
      <c r="FUT1142" s="3"/>
      <c r="FUU1142" s="3"/>
      <c r="FUV1142" s="3"/>
      <c r="FUW1142" s="3"/>
      <c r="FUX1142" s="3"/>
      <c r="FUY1142" s="3"/>
      <c r="FUZ1142" s="3"/>
      <c r="FVA1142" s="3"/>
      <c r="FVB1142" s="3"/>
      <c r="FVC1142" s="3"/>
      <c r="FVD1142" s="3"/>
      <c r="FVE1142" s="3"/>
      <c r="FVF1142" s="3"/>
      <c r="FVG1142" s="3"/>
      <c r="FVH1142" s="3"/>
      <c r="FVI1142" s="3"/>
      <c r="FVJ1142" s="3"/>
      <c r="FVK1142" s="3"/>
      <c r="FVL1142" s="3"/>
      <c r="FVM1142" s="3"/>
      <c r="FVN1142" s="3"/>
      <c r="FVO1142" s="3"/>
      <c r="FVP1142" s="3"/>
      <c r="FVQ1142" s="3"/>
      <c r="FVR1142" s="3"/>
      <c r="FVS1142" s="3"/>
      <c r="FVT1142" s="3"/>
      <c r="FVU1142" s="3"/>
      <c r="FVV1142" s="3"/>
      <c r="FVW1142" s="3"/>
      <c r="FVX1142" s="3"/>
      <c r="FVY1142" s="3"/>
      <c r="FVZ1142" s="3"/>
      <c r="FWA1142" s="3"/>
      <c r="FWB1142" s="3"/>
      <c r="FWC1142" s="3"/>
      <c r="FWD1142" s="3"/>
      <c r="FWE1142" s="3"/>
      <c r="FWF1142" s="3"/>
      <c r="FWG1142" s="3"/>
      <c r="FWH1142" s="3"/>
      <c r="FWI1142" s="3"/>
      <c r="FWJ1142" s="3"/>
      <c r="FWK1142" s="3"/>
      <c r="FWL1142" s="3"/>
      <c r="FWM1142" s="3"/>
      <c r="FWN1142" s="3"/>
      <c r="FWO1142" s="3"/>
      <c r="FWP1142" s="3"/>
      <c r="FWQ1142" s="3"/>
      <c r="FWR1142" s="3"/>
      <c r="FWS1142" s="3"/>
      <c r="FWT1142" s="3"/>
      <c r="FWU1142" s="3"/>
      <c r="FWV1142" s="3"/>
      <c r="FWW1142" s="3"/>
      <c r="FWX1142" s="3"/>
      <c r="FWY1142" s="3"/>
      <c r="FWZ1142" s="3"/>
      <c r="FXA1142" s="3"/>
      <c r="FXB1142" s="3"/>
      <c r="FXC1142" s="3"/>
      <c r="FXD1142" s="3"/>
      <c r="FXE1142" s="3"/>
      <c r="FXF1142" s="3"/>
      <c r="FXG1142" s="3"/>
      <c r="FXH1142" s="3"/>
      <c r="FXI1142" s="3"/>
      <c r="FXJ1142" s="3"/>
      <c r="FXK1142" s="3"/>
      <c r="FXL1142" s="3"/>
      <c r="FXM1142" s="3"/>
      <c r="FXN1142" s="3"/>
      <c r="FXO1142" s="3"/>
      <c r="FXP1142" s="3"/>
      <c r="FXQ1142" s="3"/>
      <c r="FXR1142" s="3"/>
      <c r="FXS1142" s="3"/>
      <c r="FXT1142" s="3"/>
      <c r="FXU1142" s="3"/>
      <c r="FXV1142" s="3"/>
      <c r="FXW1142" s="3"/>
      <c r="FXX1142" s="3"/>
      <c r="FXY1142" s="3"/>
      <c r="FXZ1142" s="3"/>
      <c r="FYA1142" s="3"/>
      <c r="FYB1142" s="3"/>
      <c r="FYC1142" s="3"/>
      <c r="FYD1142" s="3"/>
      <c r="FYE1142" s="3"/>
      <c r="FYF1142" s="3"/>
      <c r="FYG1142" s="3"/>
      <c r="FYH1142" s="3"/>
      <c r="FYI1142" s="3"/>
      <c r="FYJ1142" s="3"/>
      <c r="FYK1142" s="3"/>
      <c r="FYL1142" s="3"/>
      <c r="FYM1142" s="3"/>
      <c r="FYN1142" s="3"/>
      <c r="FYO1142" s="3"/>
      <c r="FYP1142" s="3"/>
      <c r="FYQ1142" s="3"/>
      <c r="FYR1142" s="3"/>
      <c r="FYS1142" s="3"/>
      <c r="FYT1142" s="3"/>
      <c r="FYU1142" s="3"/>
      <c r="FYV1142" s="3"/>
      <c r="FYW1142" s="3"/>
      <c r="FYX1142" s="3"/>
      <c r="FYY1142" s="3"/>
      <c r="FYZ1142" s="3"/>
      <c r="FZA1142" s="3"/>
      <c r="FZB1142" s="3"/>
      <c r="FZC1142" s="3"/>
      <c r="FZD1142" s="3"/>
      <c r="FZE1142" s="3"/>
      <c r="FZF1142" s="3"/>
      <c r="FZG1142" s="3"/>
      <c r="FZH1142" s="3"/>
      <c r="FZI1142" s="3"/>
      <c r="FZJ1142" s="3"/>
      <c r="FZK1142" s="3"/>
      <c r="FZL1142" s="3"/>
      <c r="FZM1142" s="3"/>
      <c r="FZN1142" s="3"/>
      <c r="FZO1142" s="3"/>
      <c r="FZP1142" s="3"/>
      <c r="FZQ1142" s="3"/>
      <c r="FZR1142" s="3"/>
      <c r="FZS1142" s="3"/>
      <c r="FZT1142" s="3"/>
      <c r="FZU1142" s="3"/>
      <c r="FZV1142" s="3"/>
      <c r="FZW1142" s="3"/>
      <c r="FZX1142" s="3"/>
      <c r="FZY1142" s="3"/>
      <c r="FZZ1142" s="3"/>
      <c r="GAA1142" s="3"/>
      <c r="GAB1142" s="3"/>
      <c r="GAC1142" s="3"/>
      <c r="GAD1142" s="3"/>
      <c r="GAE1142" s="3"/>
      <c r="GAF1142" s="3"/>
      <c r="GAG1142" s="3"/>
      <c r="GAH1142" s="3"/>
      <c r="GAI1142" s="3"/>
      <c r="GAJ1142" s="3"/>
      <c r="GAK1142" s="3"/>
      <c r="GAL1142" s="3"/>
      <c r="GAM1142" s="3"/>
      <c r="GAN1142" s="3"/>
      <c r="GAO1142" s="3"/>
      <c r="GAP1142" s="3"/>
      <c r="GAQ1142" s="3"/>
      <c r="GAR1142" s="3"/>
      <c r="GAS1142" s="3"/>
      <c r="GAT1142" s="3"/>
      <c r="GAU1142" s="3"/>
      <c r="GAV1142" s="3"/>
      <c r="GAW1142" s="3"/>
      <c r="GAX1142" s="3"/>
      <c r="GAY1142" s="3"/>
      <c r="GAZ1142" s="3"/>
      <c r="GBA1142" s="3"/>
      <c r="GBB1142" s="3"/>
      <c r="GBC1142" s="3"/>
      <c r="GBD1142" s="3"/>
      <c r="GBE1142" s="3"/>
      <c r="GBF1142" s="3"/>
      <c r="GBG1142" s="3"/>
      <c r="GBH1142" s="3"/>
      <c r="GBI1142" s="3"/>
      <c r="GBJ1142" s="3"/>
      <c r="GBK1142" s="3"/>
      <c r="GBL1142" s="3"/>
      <c r="GBM1142" s="3"/>
      <c r="GBN1142" s="3"/>
      <c r="GBO1142" s="3"/>
      <c r="GBP1142" s="3"/>
      <c r="GBQ1142" s="3"/>
      <c r="GBR1142" s="3"/>
      <c r="GBS1142" s="3"/>
      <c r="GBT1142" s="3"/>
      <c r="GBU1142" s="3"/>
      <c r="GBV1142" s="3"/>
      <c r="GBW1142" s="3"/>
      <c r="GBX1142" s="3"/>
      <c r="GBY1142" s="3"/>
      <c r="GBZ1142" s="3"/>
      <c r="GCA1142" s="3"/>
      <c r="GCB1142" s="3"/>
      <c r="GCC1142" s="3"/>
      <c r="GCD1142" s="3"/>
      <c r="GCE1142" s="3"/>
      <c r="GCF1142" s="3"/>
      <c r="GCG1142" s="3"/>
      <c r="GCH1142" s="3"/>
      <c r="GCI1142" s="3"/>
      <c r="GCJ1142" s="3"/>
      <c r="GCK1142" s="3"/>
      <c r="GCL1142" s="3"/>
      <c r="GCM1142" s="3"/>
      <c r="GCN1142" s="3"/>
      <c r="GCO1142" s="3"/>
      <c r="GCP1142" s="3"/>
      <c r="GCQ1142" s="3"/>
      <c r="GCR1142" s="3"/>
      <c r="GCS1142" s="3"/>
      <c r="GCT1142" s="3"/>
      <c r="GCU1142" s="3"/>
      <c r="GCV1142" s="3"/>
      <c r="GCW1142" s="3"/>
      <c r="GCX1142" s="3"/>
      <c r="GCY1142" s="3"/>
      <c r="GCZ1142" s="3"/>
      <c r="GDA1142" s="3"/>
      <c r="GDB1142" s="3"/>
      <c r="GDC1142" s="3"/>
      <c r="GDD1142" s="3"/>
      <c r="GDE1142" s="3"/>
      <c r="GDF1142" s="3"/>
      <c r="GDG1142" s="3"/>
      <c r="GDH1142" s="3"/>
      <c r="GDI1142" s="3"/>
      <c r="GDJ1142" s="3"/>
      <c r="GDK1142" s="3"/>
      <c r="GDL1142" s="3"/>
      <c r="GDM1142" s="3"/>
      <c r="GDN1142" s="3"/>
      <c r="GDO1142" s="3"/>
      <c r="GDP1142" s="3"/>
      <c r="GDQ1142" s="3"/>
      <c r="GDR1142" s="3"/>
      <c r="GDS1142" s="3"/>
      <c r="GDT1142" s="3"/>
      <c r="GDU1142" s="3"/>
      <c r="GDV1142" s="3"/>
      <c r="GDW1142" s="3"/>
      <c r="GDX1142" s="3"/>
      <c r="GDY1142" s="3"/>
      <c r="GDZ1142" s="3"/>
      <c r="GEA1142" s="3"/>
      <c r="GEB1142" s="3"/>
      <c r="GEC1142" s="3"/>
      <c r="GED1142" s="3"/>
      <c r="GEE1142" s="3"/>
      <c r="GEF1142" s="3"/>
      <c r="GEG1142" s="3"/>
      <c r="GEH1142" s="3"/>
      <c r="GEI1142" s="3"/>
      <c r="GEJ1142" s="3"/>
      <c r="GEK1142" s="3"/>
      <c r="GEL1142" s="3"/>
      <c r="GEM1142" s="3"/>
      <c r="GEN1142" s="3"/>
      <c r="GEO1142" s="3"/>
      <c r="GEP1142" s="3"/>
      <c r="GEQ1142" s="3"/>
      <c r="GER1142" s="3"/>
      <c r="GES1142" s="3"/>
      <c r="GET1142" s="3"/>
      <c r="GEU1142" s="3"/>
      <c r="GEV1142" s="3"/>
      <c r="GEW1142" s="3"/>
      <c r="GEX1142" s="3"/>
      <c r="GEY1142" s="3"/>
      <c r="GEZ1142" s="3"/>
      <c r="GFA1142" s="3"/>
      <c r="GFB1142" s="3"/>
      <c r="GFC1142" s="3"/>
      <c r="GFD1142" s="3"/>
      <c r="GFE1142" s="3"/>
      <c r="GFF1142" s="3"/>
      <c r="GFG1142" s="3"/>
      <c r="GFH1142" s="3"/>
      <c r="GFI1142" s="3"/>
      <c r="GFJ1142" s="3"/>
      <c r="GFK1142" s="3"/>
      <c r="GFL1142" s="3"/>
      <c r="GFM1142" s="3"/>
      <c r="GFN1142" s="3"/>
      <c r="GFO1142" s="3"/>
      <c r="GFP1142" s="3"/>
      <c r="GFQ1142" s="3"/>
      <c r="GFR1142" s="3"/>
      <c r="GFS1142" s="3"/>
      <c r="GFT1142" s="3"/>
      <c r="GFU1142" s="3"/>
      <c r="GFV1142" s="3"/>
      <c r="GFW1142" s="3"/>
      <c r="GFX1142" s="3"/>
      <c r="GFY1142" s="3"/>
      <c r="GFZ1142" s="3"/>
      <c r="GGA1142" s="3"/>
      <c r="GGB1142" s="3"/>
      <c r="GGC1142" s="3"/>
      <c r="GGD1142" s="3"/>
      <c r="GGE1142" s="3"/>
      <c r="GGF1142" s="3"/>
      <c r="GGG1142" s="3"/>
      <c r="GGH1142" s="3"/>
      <c r="GGI1142" s="3"/>
      <c r="GGJ1142" s="3"/>
      <c r="GGK1142" s="3"/>
      <c r="GGL1142" s="3"/>
      <c r="GGM1142" s="3"/>
      <c r="GGN1142" s="3"/>
      <c r="GGO1142" s="3"/>
      <c r="GGP1142" s="3"/>
      <c r="GGQ1142" s="3"/>
      <c r="GGR1142" s="3"/>
      <c r="GGS1142" s="3"/>
      <c r="GGT1142" s="3"/>
      <c r="GGU1142" s="3"/>
      <c r="GGV1142" s="3"/>
      <c r="GGW1142" s="3"/>
      <c r="GGX1142" s="3"/>
      <c r="GGY1142" s="3"/>
      <c r="GGZ1142" s="3"/>
      <c r="GHA1142" s="3"/>
      <c r="GHB1142" s="3"/>
      <c r="GHC1142" s="3"/>
      <c r="GHD1142" s="3"/>
      <c r="GHE1142" s="3"/>
      <c r="GHF1142" s="3"/>
      <c r="GHG1142" s="3"/>
      <c r="GHH1142" s="3"/>
      <c r="GHI1142" s="3"/>
      <c r="GHJ1142" s="3"/>
      <c r="GHK1142" s="3"/>
      <c r="GHL1142" s="3"/>
      <c r="GHM1142" s="3"/>
      <c r="GHN1142" s="3"/>
      <c r="GHO1142" s="3"/>
      <c r="GHP1142" s="3"/>
      <c r="GHQ1142" s="3"/>
      <c r="GHR1142" s="3"/>
      <c r="GHS1142" s="3"/>
      <c r="GHT1142" s="3"/>
      <c r="GHU1142" s="3"/>
      <c r="GHV1142" s="3"/>
      <c r="GHW1142" s="3"/>
      <c r="GHX1142" s="3"/>
      <c r="GHY1142" s="3"/>
      <c r="GHZ1142" s="3"/>
      <c r="GIA1142" s="3"/>
      <c r="GIB1142" s="3"/>
      <c r="GIC1142" s="3"/>
      <c r="GID1142" s="3"/>
      <c r="GIE1142" s="3"/>
      <c r="GIF1142" s="3"/>
      <c r="GIG1142" s="3"/>
      <c r="GIH1142" s="3"/>
      <c r="GII1142" s="3"/>
      <c r="GIJ1142" s="3"/>
      <c r="GIK1142" s="3"/>
      <c r="GIL1142" s="3"/>
      <c r="GIM1142" s="3"/>
      <c r="GIN1142" s="3"/>
      <c r="GIO1142" s="3"/>
      <c r="GIP1142" s="3"/>
      <c r="GIQ1142" s="3"/>
      <c r="GIR1142" s="3"/>
      <c r="GIS1142" s="3"/>
      <c r="GIT1142" s="3"/>
      <c r="GIU1142" s="3"/>
      <c r="GIV1142" s="3"/>
      <c r="GIW1142" s="3"/>
      <c r="GIX1142" s="3"/>
      <c r="GIY1142" s="3"/>
      <c r="GIZ1142" s="3"/>
      <c r="GJA1142" s="3"/>
      <c r="GJB1142" s="3"/>
      <c r="GJC1142" s="3"/>
      <c r="GJD1142" s="3"/>
      <c r="GJE1142" s="3"/>
      <c r="GJF1142" s="3"/>
      <c r="GJG1142" s="3"/>
      <c r="GJH1142" s="3"/>
      <c r="GJI1142" s="3"/>
      <c r="GJJ1142" s="3"/>
      <c r="GJK1142" s="3"/>
      <c r="GJL1142" s="3"/>
      <c r="GJM1142" s="3"/>
      <c r="GJN1142" s="3"/>
      <c r="GJO1142" s="3"/>
      <c r="GJP1142" s="3"/>
      <c r="GJQ1142" s="3"/>
      <c r="GJR1142" s="3"/>
      <c r="GJS1142" s="3"/>
      <c r="GJT1142" s="3"/>
      <c r="GJU1142" s="3"/>
      <c r="GJV1142" s="3"/>
      <c r="GJW1142" s="3"/>
      <c r="GJX1142" s="3"/>
      <c r="GJY1142" s="3"/>
      <c r="GJZ1142" s="3"/>
      <c r="GKA1142" s="3"/>
      <c r="GKB1142" s="3"/>
      <c r="GKC1142" s="3"/>
      <c r="GKD1142" s="3"/>
      <c r="GKE1142" s="3"/>
      <c r="GKF1142" s="3"/>
      <c r="GKG1142" s="3"/>
      <c r="GKH1142" s="3"/>
      <c r="GKI1142" s="3"/>
      <c r="GKJ1142" s="3"/>
      <c r="GKK1142" s="3"/>
      <c r="GKL1142" s="3"/>
      <c r="GKM1142" s="3"/>
      <c r="GKN1142" s="3"/>
      <c r="GKO1142" s="3"/>
      <c r="GKP1142" s="3"/>
      <c r="GKQ1142" s="3"/>
      <c r="GKR1142" s="3"/>
      <c r="GKS1142" s="3"/>
      <c r="GKT1142" s="3"/>
      <c r="GKU1142" s="3"/>
      <c r="GKV1142" s="3"/>
      <c r="GKW1142" s="3"/>
      <c r="GKX1142" s="3"/>
      <c r="GKY1142" s="3"/>
      <c r="GKZ1142" s="3"/>
      <c r="GLA1142" s="3"/>
      <c r="GLB1142" s="3"/>
      <c r="GLC1142" s="3"/>
      <c r="GLD1142" s="3"/>
      <c r="GLE1142" s="3"/>
      <c r="GLF1142" s="3"/>
      <c r="GLG1142" s="3"/>
      <c r="GLH1142" s="3"/>
      <c r="GLI1142" s="3"/>
      <c r="GLJ1142" s="3"/>
      <c r="GLK1142" s="3"/>
      <c r="GLL1142" s="3"/>
      <c r="GLM1142" s="3"/>
      <c r="GLN1142" s="3"/>
      <c r="GLO1142" s="3"/>
      <c r="GLP1142" s="3"/>
      <c r="GLQ1142" s="3"/>
      <c r="GLR1142" s="3"/>
      <c r="GLS1142" s="3"/>
      <c r="GLT1142" s="3"/>
      <c r="GLU1142" s="3"/>
      <c r="GLV1142" s="3"/>
      <c r="GLW1142" s="3"/>
      <c r="GLX1142" s="3"/>
      <c r="GLY1142" s="3"/>
      <c r="GLZ1142" s="3"/>
      <c r="GMA1142" s="3"/>
      <c r="GMB1142" s="3"/>
      <c r="GMC1142" s="3"/>
      <c r="GMD1142" s="3"/>
      <c r="GME1142" s="3"/>
      <c r="GMF1142" s="3"/>
      <c r="GMG1142" s="3"/>
      <c r="GMH1142" s="3"/>
      <c r="GMI1142" s="3"/>
      <c r="GMJ1142" s="3"/>
      <c r="GMK1142" s="3"/>
      <c r="GML1142" s="3"/>
      <c r="GMM1142" s="3"/>
      <c r="GMN1142" s="3"/>
      <c r="GMO1142" s="3"/>
      <c r="GMP1142" s="3"/>
      <c r="GMQ1142" s="3"/>
      <c r="GMR1142" s="3"/>
      <c r="GMS1142" s="3"/>
      <c r="GMT1142" s="3"/>
      <c r="GMU1142" s="3"/>
      <c r="GMV1142" s="3"/>
      <c r="GMW1142" s="3"/>
      <c r="GMX1142" s="3"/>
      <c r="GMY1142" s="3"/>
      <c r="GMZ1142" s="3"/>
      <c r="GNA1142" s="3"/>
      <c r="GNB1142" s="3"/>
      <c r="GNC1142" s="3"/>
      <c r="GND1142" s="3"/>
      <c r="GNE1142" s="3"/>
      <c r="GNF1142" s="3"/>
      <c r="GNG1142" s="3"/>
      <c r="GNH1142" s="3"/>
      <c r="GNI1142" s="3"/>
      <c r="GNJ1142" s="3"/>
      <c r="GNK1142" s="3"/>
      <c r="GNL1142" s="3"/>
      <c r="GNM1142" s="3"/>
      <c r="GNN1142" s="3"/>
      <c r="GNO1142" s="3"/>
      <c r="GNP1142" s="3"/>
      <c r="GNQ1142" s="3"/>
      <c r="GNR1142" s="3"/>
      <c r="GNS1142" s="3"/>
      <c r="GNT1142" s="3"/>
      <c r="GNU1142" s="3"/>
      <c r="GNV1142" s="3"/>
      <c r="GNW1142" s="3"/>
      <c r="GNX1142" s="3"/>
      <c r="GNY1142" s="3"/>
      <c r="GNZ1142" s="3"/>
      <c r="GOA1142" s="3"/>
      <c r="GOB1142" s="3"/>
      <c r="GOC1142" s="3"/>
      <c r="GOD1142" s="3"/>
      <c r="GOE1142" s="3"/>
      <c r="GOF1142" s="3"/>
      <c r="GOG1142" s="3"/>
      <c r="GOH1142" s="3"/>
      <c r="GOI1142" s="3"/>
      <c r="GOJ1142" s="3"/>
      <c r="GOK1142" s="3"/>
      <c r="GOL1142" s="3"/>
      <c r="GOM1142" s="3"/>
      <c r="GON1142" s="3"/>
      <c r="GOO1142" s="3"/>
      <c r="GOP1142" s="3"/>
      <c r="GOQ1142" s="3"/>
      <c r="GOR1142" s="3"/>
      <c r="GOS1142" s="3"/>
      <c r="GOT1142" s="3"/>
      <c r="GOU1142" s="3"/>
      <c r="GOV1142" s="3"/>
      <c r="GOW1142" s="3"/>
      <c r="GOX1142" s="3"/>
      <c r="GOY1142" s="3"/>
      <c r="GOZ1142" s="3"/>
      <c r="GPA1142" s="3"/>
      <c r="GPB1142" s="3"/>
      <c r="GPC1142" s="3"/>
      <c r="GPD1142" s="3"/>
      <c r="GPE1142" s="3"/>
      <c r="GPF1142" s="3"/>
      <c r="GPG1142" s="3"/>
      <c r="GPH1142" s="3"/>
      <c r="GPI1142" s="3"/>
      <c r="GPJ1142" s="3"/>
      <c r="GPK1142" s="3"/>
      <c r="GPL1142" s="3"/>
      <c r="GPM1142" s="3"/>
      <c r="GPN1142" s="3"/>
      <c r="GPO1142" s="3"/>
      <c r="GPP1142" s="3"/>
      <c r="GPQ1142" s="3"/>
      <c r="GPR1142" s="3"/>
      <c r="GPS1142" s="3"/>
      <c r="GPT1142" s="3"/>
      <c r="GPU1142" s="3"/>
      <c r="GPV1142" s="3"/>
      <c r="GPW1142" s="3"/>
      <c r="GPX1142" s="3"/>
      <c r="GPY1142" s="3"/>
      <c r="GPZ1142" s="3"/>
      <c r="GQA1142" s="3"/>
      <c r="GQB1142" s="3"/>
      <c r="GQC1142" s="3"/>
      <c r="GQD1142" s="3"/>
      <c r="GQE1142" s="3"/>
      <c r="GQF1142" s="3"/>
      <c r="GQG1142" s="3"/>
      <c r="GQH1142" s="3"/>
      <c r="GQI1142" s="3"/>
      <c r="GQJ1142" s="3"/>
      <c r="GQK1142" s="3"/>
      <c r="GQL1142" s="3"/>
      <c r="GQM1142" s="3"/>
      <c r="GQN1142" s="3"/>
      <c r="GQO1142" s="3"/>
      <c r="GQP1142" s="3"/>
      <c r="GQQ1142" s="3"/>
      <c r="GQR1142" s="3"/>
      <c r="GQS1142" s="3"/>
      <c r="GQT1142" s="3"/>
      <c r="GQU1142" s="3"/>
      <c r="GQV1142" s="3"/>
      <c r="GQW1142" s="3"/>
      <c r="GQX1142" s="3"/>
      <c r="GQY1142" s="3"/>
      <c r="GQZ1142" s="3"/>
      <c r="GRA1142" s="3"/>
      <c r="GRB1142" s="3"/>
      <c r="GRC1142" s="3"/>
      <c r="GRD1142" s="3"/>
      <c r="GRE1142" s="3"/>
      <c r="GRF1142" s="3"/>
      <c r="GRG1142" s="3"/>
      <c r="GRH1142" s="3"/>
      <c r="GRI1142" s="3"/>
      <c r="GRJ1142" s="3"/>
      <c r="GRK1142" s="3"/>
      <c r="GRL1142" s="3"/>
      <c r="GRM1142" s="3"/>
      <c r="GRN1142" s="3"/>
      <c r="GRO1142" s="3"/>
      <c r="GRP1142" s="3"/>
      <c r="GRQ1142" s="3"/>
      <c r="GRR1142" s="3"/>
      <c r="GRS1142" s="3"/>
      <c r="GRT1142" s="3"/>
      <c r="GRU1142" s="3"/>
      <c r="GRV1142" s="3"/>
      <c r="GRW1142" s="3"/>
      <c r="GRX1142" s="3"/>
      <c r="GRY1142" s="3"/>
      <c r="GRZ1142" s="3"/>
      <c r="GSA1142" s="3"/>
      <c r="GSB1142" s="3"/>
      <c r="GSC1142" s="3"/>
      <c r="GSD1142" s="3"/>
      <c r="GSE1142" s="3"/>
      <c r="GSF1142" s="3"/>
      <c r="GSG1142" s="3"/>
      <c r="GSH1142" s="3"/>
      <c r="GSI1142" s="3"/>
      <c r="GSJ1142" s="3"/>
      <c r="GSK1142" s="3"/>
      <c r="GSL1142" s="3"/>
      <c r="GSM1142" s="3"/>
      <c r="GSN1142" s="3"/>
      <c r="GSO1142" s="3"/>
      <c r="GSP1142" s="3"/>
      <c r="GSQ1142" s="3"/>
      <c r="GSR1142" s="3"/>
      <c r="GSS1142" s="3"/>
      <c r="GST1142" s="3"/>
      <c r="GSU1142" s="3"/>
      <c r="GSV1142" s="3"/>
      <c r="GSW1142" s="3"/>
      <c r="GSX1142" s="3"/>
      <c r="GSY1142" s="3"/>
      <c r="GSZ1142" s="3"/>
      <c r="GTA1142" s="3"/>
      <c r="GTB1142" s="3"/>
      <c r="GTC1142" s="3"/>
      <c r="GTD1142" s="3"/>
      <c r="GTE1142" s="3"/>
      <c r="GTF1142" s="3"/>
      <c r="GTG1142" s="3"/>
      <c r="GTH1142" s="3"/>
      <c r="GTI1142" s="3"/>
      <c r="GTJ1142" s="3"/>
      <c r="GTK1142" s="3"/>
      <c r="GTL1142" s="3"/>
      <c r="GTM1142" s="3"/>
      <c r="GTN1142" s="3"/>
      <c r="GTO1142" s="3"/>
      <c r="GTP1142" s="3"/>
      <c r="GTQ1142" s="3"/>
      <c r="GTR1142" s="3"/>
      <c r="GTS1142" s="3"/>
      <c r="GTT1142" s="3"/>
      <c r="GTU1142" s="3"/>
      <c r="GTV1142" s="3"/>
      <c r="GTW1142" s="3"/>
      <c r="GTX1142" s="3"/>
      <c r="GTY1142" s="3"/>
      <c r="GTZ1142" s="3"/>
      <c r="GUA1142" s="3"/>
      <c r="GUB1142" s="3"/>
      <c r="GUC1142" s="3"/>
      <c r="GUD1142" s="3"/>
      <c r="GUE1142" s="3"/>
      <c r="GUF1142" s="3"/>
      <c r="GUG1142" s="3"/>
      <c r="GUH1142" s="3"/>
      <c r="GUI1142" s="3"/>
      <c r="GUJ1142" s="3"/>
      <c r="GUK1142" s="3"/>
      <c r="GUL1142" s="3"/>
      <c r="GUM1142" s="3"/>
      <c r="GUN1142" s="3"/>
      <c r="GUO1142" s="3"/>
      <c r="GUP1142" s="3"/>
      <c r="GUQ1142" s="3"/>
      <c r="GUR1142" s="3"/>
      <c r="GUS1142" s="3"/>
      <c r="GUT1142" s="3"/>
      <c r="GUU1142" s="3"/>
      <c r="GUV1142" s="3"/>
      <c r="GUW1142" s="3"/>
      <c r="GUX1142" s="3"/>
      <c r="GUY1142" s="3"/>
      <c r="GUZ1142" s="3"/>
      <c r="GVA1142" s="3"/>
      <c r="GVB1142" s="3"/>
      <c r="GVC1142" s="3"/>
      <c r="GVD1142" s="3"/>
      <c r="GVE1142" s="3"/>
      <c r="GVF1142" s="3"/>
      <c r="GVG1142" s="3"/>
      <c r="GVH1142" s="3"/>
      <c r="GVI1142" s="3"/>
      <c r="GVJ1142" s="3"/>
      <c r="GVK1142" s="3"/>
      <c r="GVL1142" s="3"/>
      <c r="GVM1142" s="3"/>
      <c r="GVN1142" s="3"/>
      <c r="GVO1142" s="3"/>
      <c r="GVP1142" s="3"/>
      <c r="GVQ1142" s="3"/>
      <c r="GVR1142" s="3"/>
      <c r="GVS1142" s="3"/>
      <c r="GVT1142" s="3"/>
      <c r="GVU1142" s="3"/>
      <c r="GVV1142" s="3"/>
      <c r="GVW1142" s="3"/>
      <c r="GVX1142" s="3"/>
      <c r="GVY1142" s="3"/>
      <c r="GVZ1142" s="3"/>
      <c r="GWA1142" s="3"/>
      <c r="GWB1142" s="3"/>
      <c r="GWC1142" s="3"/>
      <c r="GWD1142" s="3"/>
      <c r="GWE1142" s="3"/>
      <c r="GWF1142" s="3"/>
      <c r="GWG1142" s="3"/>
      <c r="GWH1142" s="3"/>
      <c r="GWI1142" s="3"/>
      <c r="GWJ1142" s="3"/>
      <c r="GWK1142" s="3"/>
      <c r="GWL1142" s="3"/>
      <c r="GWM1142" s="3"/>
      <c r="GWN1142" s="3"/>
      <c r="GWO1142" s="3"/>
      <c r="GWP1142" s="3"/>
      <c r="GWQ1142" s="3"/>
      <c r="GWR1142" s="3"/>
      <c r="GWS1142" s="3"/>
      <c r="GWT1142" s="3"/>
      <c r="GWU1142" s="3"/>
      <c r="GWV1142" s="3"/>
      <c r="GWW1142" s="3"/>
      <c r="GWX1142" s="3"/>
      <c r="GWY1142" s="3"/>
      <c r="GWZ1142" s="3"/>
      <c r="GXA1142" s="3"/>
      <c r="GXB1142" s="3"/>
      <c r="GXC1142" s="3"/>
      <c r="GXD1142" s="3"/>
      <c r="GXE1142" s="3"/>
      <c r="GXF1142" s="3"/>
      <c r="GXG1142" s="3"/>
      <c r="GXH1142" s="3"/>
      <c r="GXI1142" s="3"/>
      <c r="GXJ1142" s="3"/>
      <c r="GXK1142" s="3"/>
      <c r="GXL1142" s="3"/>
      <c r="GXM1142" s="3"/>
      <c r="GXN1142" s="3"/>
      <c r="GXO1142" s="3"/>
      <c r="GXP1142" s="3"/>
      <c r="GXQ1142" s="3"/>
      <c r="GXR1142" s="3"/>
      <c r="GXS1142" s="3"/>
      <c r="GXT1142" s="3"/>
      <c r="GXU1142" s="3"/>
      <c r="GXV1142" s="3"/>
      <c r="GXW1142" s="3"/>
      <c r="GXX1142" s="3"/>
      <c r="GXY1142" s="3"/>
      <c r="GXZ1142" s="3"/>
      <c r="GYA1142" s="3"/>
      <c r="GYB1142" s="3"/>
      <c r="GYC1142" s="3"/>
      <c r="GYD1142" s="3"/>
      <c r="GYE1142" s="3"/>
      <c r="GYF1142" s="3"/>
      <c r="GYG1142" s="3"/>
      <c r="GYH1142" s="3"/>
      <c r="GYI1142" s="3"/>
      <c r="GYJ1142" s="3"/>
      <c r="GYK1142" s="3"/>
      <c r="GYL1142" s="3"/>
      <c r="GYM1142" s="3"/>
      <c r="GYN1142" s="3"/>
      <c r="GYO1142" s="3"/>
      <c r="GYP1142" s="3"/>
      <c r="GYQ1142" s="3"/>
      <c r="GYR1142" s="3"/>
      <c r="GYS1142" s="3"/>
      <c r="GYT1142" s="3"/>
      <c r="GYU1142" s="3"/>
      <c r="GYV1142" s="3"/>
      <c r="GYW1142" s="3"/>
      <c r="GYX1142" s="3"/>
      <c r="GYY1142" s="3"/>
      <c r="GYZ1142" s="3"/>
      <c r="GZA1142" s="3"/>
      <c r="GZB1142" s="3"/>
      <c r="GZC1142" s="3"/>
      <c r="GZD1142" s="3"/>
      <c r="GZE1142" s="3"/>
      <c r="GZF1142" s="3"/>
      <c r="GZG1142" s="3"/>
      <c r="GZH1142" s="3"/>
      <c r="GZI1142" s="3"/>
      <c r="GZJ1142" s="3"/>
      <c r="GZK1142" s="3"/>
      <c r="GZL1142" s="3"/>
      <c r="GZM1142" s="3"/>
      <c r="GZN1142" s="3"/>
      <c r="GZO1142" s="3"/>
      <c r="GZP1142" s="3"/>
      <c r="GZQ1142" s="3"/>
      <c r="GZR1142" s="3"/>
      <c r="GZS1142" s="3"/>
      <c r="GZT1142" s="3"/>
      <c r="GZU1142" s="3"/>
      <c r="GZV1142" s="3"/>
      <c r="GZW1142" s="3"/>
      <c r="GZX1142" s="3"/>
      <c r="GZY1142" s="3"/>
      <c r="GZZ1142" s="3"/>
      <c r="HAA1142" s="3"/>
      <c r="HAB1142" s="3"/>
      <c r="HAC1142" s="3"/>
      <c r="HAD1142" s="3"/>
      <c r="HAE1142" s="3"/>
      <c r="HAF1142" s="3"/>
      <c r="HAG1142" s="3"/>
      <c r="HAH1142" s="3"/>
      <c r="HAI1142" s="3"/>
      <c r="HAJ1142" s="3"/>
      <c r="HAK1142" s="3"/>
      <c r="HAL1142" s="3"/>
      <c r="HAM1142" s="3"/>
      <c r="HAN1142" s="3"/>
      <c r="HAO1142" s="3"/>
      <c r="HAP1142" s="3"/>
      <c r="HAQ1142" s="3"/>
      <c r="HAR1142" s="3"/>
      <c r="HAS1142" s="3"/>
      <c r="HAT1142" s="3"/>
      <c r="HAU1142" s="3"/>
      <c r="HAV1142" s="3"/>
      <c r="HAW1142" s="3"/>
      <c r="HAX1142" s="3"/>
      <c r="HAY1142" s="3"/>
      <c r="HAZ1142" s="3"/>
      <c r="HBA1142" s="3"/>
      <c r="HBB1142" s="3"/>
      <c r="HBC1142" s="3"/>
      <c r="HBD1142" s="3"/>
      <c r="HBE1142" s="3"/>
      <c r="HBF1142" s="3"/>
      <c r="HBG1142" s="3"/>
      <c r="HBH1142" s="3"/>
      <c r="HBI1142" s="3"/>
      <c r="HBJ1142" s="3"/>
      <c r="HBK1142" s="3"/>
      <c r="HBL1142" s="3"/>
      <c r="HBM1142" s="3"/>
      <c r="HBN1142" s="3"/>
      <c r="HBO1142" s="3"/>
      <c r="HBP1142" s="3"/>
      <c r="HBQ1142" s="3"/>
      <c r="HBR1142" s="3"/>
      <c r="HBS1142" s="3"/>
      <c r="HBT1142" s="3"/>
      <c r="HBU1142" s="3"/>
      <c r="HBV1142" s="3"/>
      <c r="HBW1142" s="3"/>
      <c r="HBX1142" s="3"/>
      <c r="HBY1142" s="3"/>
      <c r="HBZ1142" s="3"/>
      <c r="HCA1142" s="3"/>
      <c r="HCB1142" s="3"/>
      <c r="HCC1142" s="3"/>
      <c r="HCD1142" s="3"/>
      <c r="HCE1142" s="3"/>
      <c r="HCF1142" s="3"/>
      <c r="HCG1142" s="3"/>
      <c r="HCH1142" s="3"/>
      <c r="HCI1142" s="3"/>
      <c r="HCJ1142" s="3"/>
      <c r="HCK1142" s="3"/>
      <c r="HCL1142" s="3"/>
      <c r="HCM1142" s="3"/>
      <c r="HCN1142" s="3"/>
      <c r="HCO1142" s="3"/>
      <c r="HCP1142" s="3"/>
      <c r="HCQ1142" s="3"/>
      <c r="HCR1142" s="3"/>
      <c r="HCS1142" s="3"/>
      <c r="HCT1142" s="3"/>
      <c r="HCU1142" s="3"/>
      <c r="HCV1142" s="3"/>
      <c r="HCW1142" s="3"/>
      <c r="HCX1142" s="3"/>
      <c r="HCY1142" s="3"/>
      <c r="HCZ1142" s="3"/>
      <c r="HDA1142" s="3"/>
      <c r="HDB1142" s="3"/>
      <c r="HDC1142" s="3"/>
      <c r="HDD1142" s="3"/>
      <c r="HDE1142" s="3"/>
      <c r="HDF1142" s="3"/>
      <c r="HDG1142" s="3"/>
      <c r="HDH1142" s="3"/>
      <c r="HDI1142" s="3"/>
      <c r="HDJ1142" s="3"/>
      <c r="HDK1142" s="3"/>
      <c r="HDL1142" s="3"/>
      <c r="HDM1142" s="3"/>
      <c r="HDN1142" s="3"/>
      <c r="HDO1142" s="3"/>
      <c r="HDP1142" s="3"/>
      <c r="HDQ1142" s="3"/>
      <c r="HDR1142" s="3"/>
      <c r="HDS1142" s="3"/>
      <c r="HDT1142" s="3"/>
      <c r="HDU1142" s="3"/>
      <c r="HDV1142" s="3"/>
      <c r="HDW1142" s="3"/>
      <c r="HDX1142" s="3"/>
      <c r="HDY1142" s="3"/>
      <c r="HDZ1142" s="3"/>
      <c r="HEA1142" s="3"/>
      <c r="HEB1142" s="3"/>
      <c r="HEC1142" s="3"/>
      <c r="HED1142" s="3"/>
      <c r="HEE1142" s="3"/>
      <c r="HEF1142" s="3"/>
      <c r="HEG1142" s="3"/>
      <c r="HEH1142" s="3"/>
      <c r="HEI1142" s="3"/>
      <c r="HEJ1142" s="3"/>
      <c r="HEK1142" s="3"/>
      <c r="HEL1142" s="3"/>
      <c r="HEM1142" s="3"/>
      <c r="HEN1142" s="3"/>
      <c r="HEO1142" s="3"/>
      <c r="HEP1142" s="3"/>
      <c r="HEQ1142" s="3"/>
      <c r="HER1142" s="3"/>
      <c r="HES1142" s="3"/>
      <c r="HET1142" s="3"/>
      <c r="HEU1142" s="3"/>
      <c r="HEV1142" s="3"/>
      <c r="HEW1142" s="3"/>
      <c r="HEX1142" s="3"/>
      <c r="HEY1142" s="3"/>
      <c r="HEZ1142" s="3"/>
      <c r="HFA1142" s="3"/>
      <c r="HFB1142" s="3"/>
      <c r="HFC1142" s="3"/>
      <c r="HFD1142" s="3"/>
      <c r="HFE1142" s="3"/>
      <c r="HFF1142" s="3"/>
      <c r="HFG1142" s="3"/>
      <c r="HFH1142" s="3"/>
      <c r="HFI1142" s="3"/>
      <c r="HFJ1142" s="3"/>
      <c r="HFK1142" s="3"/>
      <c r="HFL1142" s="3"/>
      <c r="HFM1142" s="3"/>
      <c r="HFN1142" s="3"/>
      <c r="HFO1142" s="3"/>
      <c r="HFP1142" s="3"/>
      <c r="HFQ1142" s="3"/>
      <c r="HFR1142" s="3"/>
      <c r="HFS1142" s="3"/>
      <c r="HFT1142" s="3"/>
      <c r="HFU1142" s="3"/>
      <c r="HFV1142" s="3"/>
      <c r="HFW1142" s="3"/>
      <c r="HFX1142" s="3"/>
      <c r="HFY1142" s="3"/>
      <c r="HFZ1142" s="3"/>
      <c r="HGA1142" s="3"/>
      <c r="HGB1142" s="3"/>
      <c r="HGC1142" s="3"/>
      <c r="HGD1142" s="3"/>
      <c r="HGE1142" s="3"/>
      <c r="HGF1142" s="3"/>
      <c r="HGG1142" s="3"/>
      <c r="HGH1142" s="3"/>
      <c r="HGI1142" s="3"/>
      <c r="HGJ1142" s="3"/>
      <c r="HGK1142" s="3"/>
      <c r="HGL1142" s="3"/>
      <c r="HGM1142" s="3"/>
      <c r="HGN1142" s="3"/>
      <c r="HGO1142" s="3"/>
      <c r="HGP1142" s="3"/>
      <c r="HGQ1142" s="3"/>
      <c r="HGR1142" s="3"/>
      <c r="HGS1142" s="3"/>
      <c r="HGT1142" s="3"/>
      <c r="HGU1142" s="3"/>
      <c r="HGV1142" s="3"/>
      <c r="HGW1142" s="3"/>
      <c r="HGX1142" s="3"/>
      <c r="HGY1142" s="3"/>
      <c r="HGZ1142" s="3"/>
      <c r="HHA1142" s="3"/>
      <c r="HHB1142" s="3"/>
      <c r="HHC1142" s="3"/>
      <c r="HHD1142" s="3"/>
      <c r="HHE1142" s="3"/>
      <c r="HHF1142" s="3"/>
      <c r="HHG1142" s="3"/>
      <c r="HHH1142" s="3"/>
      <c r="HHI1142" s="3"/>
      <c r="HHJ1142" s="3"/>
      <c r="HHK1142" s="3"/>
      <c r="HHL1142" s="3"/>
      <c r="HHM1142" s="3"/>
      <c r="HHN1142" s="3"/>
      <c r="HHO1142" s="3"/>
      <c r="HHP1142" s="3"/>
      <c r="HHQ1142" s="3"/>
      <c r="HHR1142" s="3"/>
      <c r="HHS1142" s="3"/>
      <c r="HHT1142" s="3"/>
      <c r="HHU1142" s="3"/>
      <c r="HHV1142" s="3"/>
      <c r="HHW1142" s="3"/>
      <c r="HHX1142" s="3"/>
      <c r="HHY1142" s="3"/>
      <c r="HHZ1142" s="3"/>
      <c r="HIA1142" s="3"/>
      <c r="HIB1142" s="3"/>
      <c r="HIC1142" s="3"/>
      <c r="HID1142" s="3"/>
      <c r="HIE1142" s="3"/>
      <c r="HIF1142" s="3"/>
      <c r="HIG1142" s="3"/>
      <c r="HIH1142" s="3"/>
      <c r="HII1142" s="3"/>
      <c r="HIJ1142" s="3"/>
      <c r="HIK1142" s="3"/>
      <c r="HIL1142" s="3"/>
      <c r="HIM1142" s="3"/>
      <c r="HIN1142" s="3"/>
      <c r="HIO1142" s="3"/>
      <c r="HIP1142" s="3"/>
      <c r="HIQ1142" s="3"/>
      <c r="HIR1142" s="3"/>
      <c r="HIS1142" s="3"/>
      <c r="HIT1142" s="3"/>
      <c r="HIU1142" s="3"/>
      <c r="HIV1142" s="3"/>
      <c r="HIW1142" s="3"/>
      <c r="HIX1142" s="3"/>
      <c r="HIY1142" s="3"/>
      <c r="HIZ1142" s="3"/>
      <c r="HJA1142" s="3"/>
      <c r="HJB1142" s="3"/>
      <c r="HJC1142" s="3"/>
      <c r="HJD1142" s="3"/>
      <c r="HJE1142" s="3"/>
      <c r="HJF1142" s="3"/>
      <c r="HJG1142" s="3"/>
      <c r="HJH1142" s="3"/>
      <c r="HJI1142" s="3"/>
      <c r="HJJ1142" s="3"/>
      <c r="HJK1142" s="3"/>
      <c r="HJL1142" s="3"/>
      <c r="HJM1142" s="3"/>
      <c r="HJN1142" s="3"/>
      <c r="HJO1142" s="3"/>
      <c r="HJP1142" s="3"/>
      <c r="HJQ1142" s="3"/>
      <c r="HJR1142" s="3"/>
      <c r="HJS1142" s="3"/>
      <c r="HJT1142" s="3"/>
      <c r="HJU1142" s="3"/>
      <c r="HJV1142" s="3"/>
      <c r="HJW1142" s="3"/>
      <c r="HJX1142" s="3"/>
      <c r="HJY1142" s="3"/>
      <c r="HJZ1142" s="3"/>
      <c r="HKA1142" s="3"/>
      <c r="HKB1142" s="3"/>
      <c r="HKC1142" s="3"/>
      <c r="HKD1142" s="3"/>
      <c r="HKE1142" s="3"/>
      <c r="HKF1142" s="3"/>
      <c r="HKG1142" s="3"/>
      <c r="HKH1142" s="3"/>
      <c r="HKI1142" s="3"/>
      <c r="HKJ1142" s="3"/>
      <c r="HKK1142" s="3"/>
      <c r="HKL1142" s="3"/>
      <c r="HKM1142" s="3"/>
      <c r="HKN1142" s="3"/>
      <c r="HKO1142" s="3"/>
      <c r="HKP1142" s="3"/>
      <c r="HKQ1142" s="3"/>
      <c r="HKR1142" s="3"/>
      <c r="HKS1142" s="3"/>
      <c r="HKT1142" s="3"/>
      <c r="HKU1142" s="3"/>
      <c r="HKV1142" s="3"/>
      <c r="HKW1142" s="3"/>
      <c r="HKX1142" s="3"/>
      <c r="HKY1142" s="3"/>
      <c r="HKZ1142" s="3"/>
      <c r="HLA1142" s="3"/>
      <c r="HLB1142" s="3"/>
      <c r="HLC1142" s="3"/>
      <c r="HLD1142" s="3"/>
      <c r="HLE1142" s="3"/>
      <c r="HLF1142" s="3"/>
      <c r="HLG1142" s="3"/>
      <c r="HLH1142" s="3"/>
      <c r="HLI1142" s="3"/>
      <c r="HLJ1142" s="3"/>
      <c r="HLK1142" s="3"/>
      <c r="HLL1142" s="3"/>
      <c r="HLM1142" s="3"/>
      <c r="HLN1142" s="3"/>
      <c r="HLO1142" s="3"/>
      <c r="HLP1142" s="3"/>
      <c r="HLQ1142" s="3"/>
      <c r="HLR1142" s="3"/>
      <c r="HLS1142" s="3"/>
      <c r="HLT1142" s="3"/>
      <c r="HLU1142" s="3"/>
      <c r="HLV1142" s="3"/>
      <c r="HLW1142" s="3"/>
      <c r="HLX1142" s="3"/>
      <c r="HLY1142" s="3"/>
      <c r="HLZ1142" s="3"/>
      <c r="HMA1142" s="3"/>
      <c r="HMB1142" s="3"/>
      <c r="HMC1142" s="3"/>
      <c r="HMD1142" s="3"/>
      <c r="HME1142" s="3"/>
      <c r="HMF1142" s="3"/>
      <c r="HMG1142" s="3"/>
      <c r="HMH1142" s="3"/>
      <c r="HMI1142" s="3"/>
      <c r="HMJ1142" s="3"/>
      <c r="HMK1142" s="3"/>
      <c r="HML1142" s="3"/>
      <c r="HMM1142" s="3"/>
      <c r="HMN1142" s="3"/>
      <c r="HMO1142" s="3"/>
      <c r="HMP1142" s="3"/>
      <c r="HMQ1142" s="3"/>
      <c r="HMR1142" s="3"/>
      <c r="HMS1142" s="3"/>
      <c r="HMT1142" s="3"/>
      <c r="HMU1142" s="3"/>
      <c r="HMV1142" s="3"/>
      <c r="HMW1142" s="3"/>
      <c r="HMX1142" s="3"/>
      <c r="HMY1142" s="3"/>
      <c r="HMZ1142" s="3"/>
      <c r="HNA1142" s="3"/>
      <c r="HNB1142" s="3"/>
      <c r="HNC1142" s="3"/>
      <c r="HND1142" s="3"/>
      <c r="HNE1142" s="3"/>
      <c r="HNF1142" s="3"/>
      <c r="HNG1142" s="3"/>
      <c r="HNH1142" s="3"/>
      <c r="HNI1142" s="3"/>
      <c r="HNJ1142" s="3"/>
      <c r="HNK1142" s="3"/>
      <c r="HNL1142" s="3"/>
      <c r="HNM1142" s="3"/>
      <c r="HNN1142" s="3"/>
      <c r="HNO1142" s="3"/>
      <c r="HNP1142" s="3"/>
      <c r="HNQ1142" s="3"/>
      <c r="HNR1142" s="3"/>
      <c r="HNS1142" s="3"/>
      <c r="HNT1142" s="3"/>
      <c r="HNU1142" s="3"/>
      <c r="HNV1142" s="3"/>
      <c r="HNW1142" s="3"/>
      <c r="HNX1142" s="3"/>
      <c r="HNY1142" s="3"/>
      <c r="HNZ1142" s="3"/>
      <c r="HOA1142" s="3"/>
      <c r="HOB1142" s="3"/>
      <c r="HOC1142" s="3"/>
      <c r="HOD1142" s="3"/>
      <c r="HOE1142" s="3"/>
      <c r="HOF1142" s="3"/>
      <c r="HOG1142" s="3"/>
      <c r="HOH1142" s="3"/>
      <c r="HOI1142" s="3"/>
      <c r="HOJ1142" s="3"/>
      <c r="HOK1142" s="3"/>
      <c r="HOL1142" s="3"/>
      <c r="HOM1142" s="3"/>
      <c r="HON1142" s="3"/>
      <c r="HOO1142" s="3"/>
      <c r="HOP1142" s="3"/>
      <c r="HOQ1142" s="3"/>
      <c r="HOR1142" s="3"/>
      <c r="HOS1142" s="3"/>
      <c r="HOT1142" s="3"/>
      <c r="HOU1142" s="3"/>
      <c r="HOV1142" s="3"/>
      <c r="HOW1142" s="3"/>
      <c r="HOX1142" s="3"/>
      <c r="HOY1142" s="3"/>
      <c r="HOZ1142" s="3"/>
      <c r="HPA1142" s="3"/>
      <c r="HPB1142" s="3"/>
      <c r="HPC1142" s="3"/>
      <c r="HPD1142" s="3"/>
      <c r="HPE1142" s="3"/>
      <c r="HPF1142" s="3"/>
      <c r="HPG1142" s="3"/>
      <c r="HPH1142" s="3"/>
      <c r="HPI1142" s="3"/>
      <c r="HPJ1142" s="3"/>
      <c r="HPK1142" s="3"/>
      <c r="HPL1142" s="3"/>
      <c r="HPM1142" s="3"/>
      <c r="HPN1142" s="3"/>
      <c r="HPO1142" s="3"/>
      <c r="HPP1142" s="3"/>
      <c r="HPQ1142" s="3"/>
      <c r="HPR1142" s="3"/>
      <c r="HPS1142" s="3"/>
      <c r="HPT1142" s="3"/>
      <c r="HPU1142" s="3"/>
      <c r="HPV1142" s="3"/>
      <c r="HPW1142" s="3"/>
      <c r="HPX1142" s="3"/>
      <c r="HPY1142" s="3"/>
      <c r="HPZ1142" s="3"/>
      <c r="HQA1142" s="3"/>
      <c r="HQB1142" s="3"/>
      <c r="HQC1142" s="3"/>
      <c r="HQD1142" s="3"/>
      <c r="HQE1142" s="3"/>
      <c r="HQF1142" s="3"/>
      <c r="HQG1142" s="3"/>
      <c r="HQH1142" s="3"/>
      <c r="HQI1142" s="3"/>
      <c r="HQJ1142" s="3"/>
      <c r="HQK1142" s="3"/>
      <c r="HQL1142" s="3"/>
      <c r="HQM1142" s="3"/>
      <c r="HQN1142" s="3"/>
      <c r="HQO1142" s="3"/>
      <c r="HQP1142" s="3"/>
      <c r="HQQ1142" s="3"/>
      <c r="HQR1142" s="3"/>
      <c r="HQS1142" s="3"/>
      <c r="HQT1142" s="3"/>
      <c r="HQU1142" s="3"/>
      <c r="HQV1142" s="3"/>
      <c r="HQW1142" s="3"/>
      <c r="HQX1142" s="3"/>
      <c r="HQY1142" s="3"/>
      <c r="HQZ1142" s="3"/>
      <c r="HRA1142" s="3"/>
      <c r="HRB1142" s="3"/>
      <c r="HRC1142" s="3"/>
      <c r="HRD1142" s="3"/>
      <c r="HRE1142" s="3"/>
      <c r="HRF1142" s="3"/>
      <c r="HRG1142" s="3"/>
      <c r="HRH1142" s="3"/>
      <c r="HRI1142" s="3"/>
      <c r="HRJ1142" s="3"/>
      <c r="HRK1142" s="3"/>
      <c r="HRL1142" s="3"/>
      <c r="HRM1142" s="3"/>
      <c r="HRN1142" s="3"/>
      <c r="HRO1142" s="3"/>
      <c r="HRP1142" s="3"/>
      <c r="HRQ1142" s="3"/>
      <c r="HRR1142" s="3"/>
      <c r="HRS1142" s="3"/>
      <c r="HRT1142" s="3"/>
      <c r="HRU1142" s="3"/>
      <c r="HRV1142" s="3"/>
      <c r="HRW1142" s="3"/>
      <c r="HRX1142" s="3"/>
      <c r="HRY1142" s="3"/>
      <c r="HRZ1142" s="3"/>
      <c r="HSA1142" s="3"/>
      <c r="HSB1142" s="3"/>
      <c r="HSC1142" s="3"/>
      <c r="HSD1142" s="3"/>
      <c r="HSE1142" s="3"/>
      <c r="HSF1142" s="3"/>
      <c r="HSG1142" s="3"/>
      <c r="HSH1142" s="3"/>
      <c r="HSI1142" s="3"/>
      <c r="HSJ1142" s="3"/>
      <c r="HSK1142" s="3"/>
      <c r="HSL1142" s="3"/>
      <c r="HSM1142" s="3"/>
      <c r="HSN1142" s="3"/>
      <c r="HSO1142" s="3"/>
      <c r="HSP1142" s="3"/>
      <c r="HSQ1142" s="3"/>
      <c r="HSR1142" s="3"/>
      <c r="HSS1142" s="3"/>
      <c r="HST1142" s="3"/>
      <c r="HSU1142" s="3"/>
      <c r="HSV1142" s="3"/>
      <c r="HSW1142" s="3"/>
      <c r="HSX1142" s="3"/>
      <c r="HSY1142" s="3"/>
      <c r="HSZ1142" s="3"/>
      <c r="HTA1142" s="3"/>
      <c r="HTB1142" s="3"/>
      <c r="HTC1142" s="3"/>
      <c r="HTD1142" s="3"/>
      <c r="HTE1142" s="3"/>
      <c r="HTF1142" s="3"/>
      <c r="HTG1142" s="3"/>
      <c r="HTH1142" s="3"/>
      <c r="HTI1142" s="3"/>
      <c r="HTJ1142" s="3"/>
      <c r="HTK1142" s="3"/>
      <c r="HTL1142" s="3"/>
      <c r="HTM1142" s="3"/>
      <c r="HTN1142" s="3"/>
      <c r="HTO1142" s="3"/>
      <c r="HTP1142" s="3"/>
      <c r="HTQ1142" s="3"/>
      <c r="HTR1142" s="3"/>
      <c r="HTS1142" s="3"/>
      <c r="HTT1142" s="3"/>
      <c r="HTU1142" s="3"/>
      <c r="HTV1142" s="3"/>
      <c r="HTW1142" s="3"/>
      <c r="HTX1142" s="3"/>
      <c r="HTY1142" s="3"/>
      <c r="HTZ1142" s="3"/>
      <c r="HUA1142" s="3"/>
      <c r="HUB1142" s="3"/>
      <c r="HUC1142" s="3"/>
      <c r="HUD1142" s="3"/>
      <c r="HUE1142" s="3"/>
      <c r="HUF1142" s="3"/>
      <c r="HUG1142" s="3"/>
      <c r="HUH1142" s="3"/>
      <c r="HUI1142" s="3"/>
      <c r="HUJ1142" s="3"/>
      <c r="HUK1142" s="3"/>
      <c r="HUL1142" s="3"/>
      <c r="HUM1142" s="3"/>
      <c r="HUN1142" s="3"/>
      <c r="HUO1142" s="3"/>
      <c r="HUP1142" s="3"/>
      <c r="HUQ1142" s="3"/>
      <c r="HUR1142" s="3"/>
      <c r="HUS1142" s="3"/>
      <c r="HUT1142" s="3"/>
      <c r="HUU1142" s="3"/>
      <c r="HUV1142" s="3"/>
      <c r="HUW1142" s="3"/>
      <c r="HUX1142" s="3"/>
      <c r="HUY1142" s="3"/>
      <c r="HUZ1142" s="3"/>
      <c r="HVA1142" s="3"/>
      <c r="HVB1142" s="3"/>
      <c r="HVC1142" s="3"/>
      <c r="HVD1142" s="3"/>
      <c r="HVE1142" s="3"/>
      <c r="HVF1142" s="3"/>
      <c r="HVG1142" s="3"/>
      <c r="HVH1142" s="3"/>
      <c r="HVI1142" s="3"/>
      <c r="HVJ1142" s="3"/>
      <c r="HVK1142" s="3"/>
      <c r="HVL1142" s="3"/>
      <c r="HVM1142" s="3"/>
      <c r="HVN1142" s="3"/>
      <c r="HVO1142" s="3"/>
      <c r="HVP1142" s="3"/>
      <c r="HVQ1142" s="3"/>
      <c r="HVR1142" s="3"/>
      <c r="HVS1142" s="3"/>
      <c r="HVT1142" s="3"/>
      <c r="HVU1142" s="3"/>
      <c r="HVV1142" s="3"/>
      <c r="HVW1142" s="3"/>
      <c r="HVX1142" s="3"/>
      <c r="HVY1142" s="3"/>
      <c r="HVZ1142" s="3"/>
      <c r="HWA1142" s="3"/>
      <c r="HWB1142" s="3"/>
      <c r="HWC1142" s="3"/>
      <c r="HWD1142" s="3"/>
      <c r="HWE1142" s="3"/>
      <c r="HWF1142" s="3"/>
      <c r="HWG1142" s="3"/>
      <c r="HWH1142" s="3"/>
      <c r="HWI1142" s="3"/>
      <c r="HWJ1142" s="3"/>
      <c r="HWK1142" s="3"/>
      <c r="HWL1142" s="3"/>
      <c r="HWM1142" s="3"/>
      <c r="HWN1142" s="3"/>
      <c r="HWO1142" s="3"/>
      <c r="HWP1142" s="3"/>
      <c r="HWQ1142" s="3"/>
      <c r="HWR1142" s="3"/>
      <c r="HWS1142" s="3"/>
      <c r="HWT1142" s="3"/>
      <c r="HWU1142" s="3"/>
      <c r="HWV1142" s="3"/>
      <c r="HWW1142" s="3"/>
      <c r="HWX1142" s="3"/>
      <c r="HWY1142" s="3"/>
      <c r="HWZ1142" s="3"/>
      <c r="HXA1142" s="3"/>
      <c r="HXB1142" s="3"/>
      <c r="HXC1142" s="3"/>
      <c r="HXD1142" s="3"/>
      <c r="HXE1142" s="3"/>
      <c r="HXF1142" s="3"/>
      <c r="HXG1142" s="3"/>
      <c r="HXH1142" s="3"/>
      <c r="HXI1142" s="3"/>
      <c r="HXJ1142" s="3"/>
      <c r="HXK1142" s="3"/>
      <c r="HXL1142" s="3"/>
      <c r="HXM1142" s="3"/>
      <c r="HXN1142" s="3"/>
      <c r="HXO1142" s="3"/>
      <c r="HXP1142" s="3"/>
      <c r="HXQ1142" s="3"/>
      <c r="HXR1142" s="3"/>
      <c r="HXS1142" s="3"/>
      <c r="HXT1142" s="3"/>
      <c r="HXU1142" s="3"/>
      <c r="HXV1142" s="3"/>
      <c r="HXW1142" s="3"/>
      <c r="HXX1142" s="3"/>
      <c r="HXY1142" s="3"/>
      <c r="HXZ1142" s="3"/>
      <c r="HYA1142" s="3"/>
      <c r="HYB1142" s="3"/>
      <c r="HYC1142" s="3"/>
      <c r="HYD1142" s="3"/>
      <c r="HYE1142" s="3"/>
      <c r="HYF1142" s="3"/>
      <c r="HYG1142" s="3"/>
      <c r="HYH1142" s="3"/>
      <c r="HYI1142" s="3"/>
      <c r="HYJ1142" s="3"/>
      <c r="HYK1142" s="3"/>
      <c r="HYL1142" s="3"/>
      <c r="HYM1142" s="3"/>
      <c r="HYN1142" s="3"/>
      <c r="HYO1142" s="3"/>
      <c r="HYP1142" s="3"/>
      <c r="HYQ1142" s="3"/>
      <c r="HYR1142" s="3"/>
      <c r="HYS1142" s="3"/>
      <c r="HYT1142" s="3"/>
      <c r="HYU1142" s="3"/>
      <c r="HYV1142" s="3"/>
      <c r="HYW1142" s="3"/>
      <c r="HYX1142" s="3"/>
      <c r="HYY1142" s="3"/>
      <c r="HYZ1142" s="3"/>
      <c r="HZA1142" s="3"/>
      <c r="HZB1142" s="3"/>
      <c r="HZC1142" s="3"/>
      <c r="HZD1142" s="3"/>
      <c r="HZE1142" s="3"/>
      <c r="HZF1142" s="3"/>
      <c r="HZG1142" s="3"/>
      <c r="HZH1142" s="3"/>
      <c r="HZI1142" s="3"/>
      <c r="HZJ1142" s="3"/>
      <c r="HZK1142" s="3"/>
      <c r="HZL1142" s="3"/>
      <c r="HZM1142" s="3"/>
      <c r="HZN1142" s="3"/>
      <c r="HZO1142" s="3"/>
      <c r="HZP1142" s="3"/>
      <c r="HZQ1142" s="3"/>
      <c r="HZR1142" s="3"/>
      <c r="HZS1142" s="3"/>
      <c r="HZT1142" s="3"/>
      <c r="HZU1142" s="3"/>
      <c r="HZV1142" s="3"/>
      <c r="HZW1142" s="3"/>
      <c r="HZX1142" s="3"/>
      <c r="HZY1142" s="3"/>
      <c r="HZZ1142" s="3"/>
      <c r="IAA1142" s="3"/>
      <c r="IAB1142" s="3"/>
      <c r="IAC1142" s="3"/>
      <c r="IAD1142" s="3"/>
      <c r="IAE1142" s="3"/>
      <c r="IAF1142" s="3"/>
      <c r="IAG1142" s="3"/>
      <c r="IAH1142" s="3"/>
      <c r="IAI1142" s="3"/>
      <c r="IAJ1142" s="3"/>
      <c r="IAK1142" s="3"/>
      <c r="IAL1142" s="3"/>
      <c r="IAM1142" s="3"/>
      <c r="IAN1142" s="3"/>
      <c r="IAO1142" s="3"/>
      <c r="IAP1142" s="3"/>
      <c r="IAQ1142" s="3"/>
      <c r="IAR1142" s="3"/>
      <c r="IAS1142" s="3"/>
      <c r="IAT1142" s="3"/>
      <c r="IAU1142" s="3"/>
      <c r="IAV1142" s="3"/>
      <c r="IAW1142" s="3"/>
      <c r="IAX1142" s="3"/>
      <c r="IAY1142" s="3"/>
      <c r="IAZ1142" s="3"/>
      <c r="IBA1142" s="3"/>
      <c r="IBB1142" s="3"/>
      <c r="IBC1142" s="3"/>
      <c r="IBD1142" s="3"/>
      <c r="IBE1142" s="3"/>
      <c r="IBF1142" s="3"/>
      <c r="IBG1142" s="3"/>
      <c r="IBH1142" s="3"/>
      <c r="IBI1142" s="3"/>
      <c r="IBJ1142" s="3"/>
      <c r="IBK1142" s="3"/>
      <c r="IBL1142" s="3"/>
      <c r="IBM1142" s="3"/>
      <c r="IBN1142" s="3"/>
      <c r="IBO1142" s="3"/>
      <c r="IBP1142" s="3"/>
      <c r="IBQ1142" s="3"/>
      <c r="IBR1142" s="3"/>
      <c r="IBS1142" s="3"/>
      <c r="IBT1142" s="3"/>
      <c r="IBU1142" s="3"/>
      <c r="IBV1142" s="3"/>
      <c r="IBW1142" s="3"/>
      <c r="IBX1142" s="3"/>
      <c r="IBY1142" s="3"/>
      <c r="IBZ1142" s="3"/>
      <c r="ICA1142" s="3"/>
      <c r="ICB1142" s="3"/>
      <c r="ICC1142" s="3"/>
      <c r="ICD1142" s="3"/>
      <c r="ICE1142" s="3"/>
      <c r="ICF1142" s="3"/>
      <c r="ICG1142" s="3"/>
      <c r="ICH1142" s="3"/>
      <c r="ICI1142" s="3"/>
      <c r="ICJ1142" s="3"/>
      <c r="ICK1142" s="3"/>
      <c r="ICL1142" s="3"/>
      <c r="ICM1142" s="3"/>
      <c r="ICN1142" s="3"/>
      <c r="ICO1142" s="3"/>
      <c r="ICP1142" s="3"/>
      <c r="ICQ1142" s="3"/>
      <c r="ICR1142" s="3"/>
      <c r="ICS1142" s="3"/>
      <c r="ICT1142" s="3"/>
      <c r="ICU1142" s="3"/>
      <c r="ICV1142" s="3"/>
      <c r="ICW1142" s="3"/>
      <c r="ICX1142" s="3"/>
      <c r="ICY1142" s="3"/>
      <c r="ICZ1142" s="3"/>
      <c r="IDA1142" s="3"/>
      <c r="IDB1142" s="3"/>
      <c r="IDC1142" s="3"/>
      <c r="IDD1142" s="3"/>
      <c r="IDE1142" s="3"/>
      <c r="IDF1142" s="3"/>
      <c r="IDG1142" s="3"/>
      <c r="IDH1142" s="3"/>
      <c r="IDI1142" s="3"/>
      <c r="IDJ1142" s="3"/>
      <c r="IDK1142" s="3"/>
      <c r="IDL1142" s="3"/>
      <c r="IDM1142" s="3"/>
      <c r="IDN1142" s="3"/>
      <c r="IDO1142" s="3"/>
      <c r="IDP1142" s="3"/>
      <c r="IDQ1142" s="3"/>
      <c r="IDR1142" s="3"/>
      <c r="IDS1142" s="3"/>
      <c r="IDT1142" s="3"/>
      <c r="IDU1142" s="3"/>
      <c r="IDV1142" s="3"/>
      <c r="IDW1142" s="3"/>
      <c r="IDX1142" s="3"/>
      <c r="IDY1142" s="3"/>
      <c r="IDZ1142" s="3"/>
      <c r="IEA1142" s="3"/>
      <c r="IEB1142" s="3"/>
      <c r="IEC1142" s="3"/>
      <c r="IED1142" s="3"/>
      <c r="IEE1142" s="3"/>
      <c r="IEF1142" s="3"/>
      <c r="IEG1142" s="3"/>
      <c r="IEH1142" s="3"/>
      <c r="IEI1142" s="3"/>
      <c r="IEJ1142" s="3"/>
      <c r="IEK1142" s="3"/>
      <c r="IEL1142" s="3"/>
      <c r="IEM1142" s="3"/>
      <c r="IEN1142" s="3"/>
      <c r="IEO1142" s="3"/>
      <c r="IEP1142" s="3"/>
      <c r="IEQ1142" s="3"/>
      <c r="IER1142" s="3"/>
      <c r="IES1142" s="3"/>
      <c r="IET1142" s="3"/>
      <c r="IEU1142" s="3"/>
      <c r="IEV1142" s="3"/>
      <c r="IEW1142" s="3"/>
      <c r="IEX1142" s="3"/>
      <c r="IEY1142" s="3"/>
      <c r="IEZ1142" s="3"/>
      <c r="IFA1142" s="3"/>
      <c r="IFB1142" s="3"/>
      <c r="IFC1142" s="3"/>
      <c r="IFD1142" s="3"/>
      <c r="IFE1142" s="3"/>
      <c r="IFF1142" s="3"/>
      <c r="IFG1142" s="3"/>
      <c r="IFH1142" s="3"/>
      <c r="IFI1142" s="3"/>
      <c r="IFJ1142" s="3"/>
      <c r="IFK1142" s="3"/>
      <c r="IFL1142" s="3"/>
      <c r="IFM1142" s="3"/>
      <c r="IFN1142" s="3"/>
      <c r="IFO1142" s="3"/>
      <c r="IFP1142" s="3"/>
      <c r="IFQ1142" s="3"/>
      <c r="IFR1142" s="3"/>
      <c r="IFS1142" s="3"/>
      <c r="IFT1142" s="3"/>
      <c r="IFU1142" s="3"/>
      <c r="IFV1142" s="3"/>
      <c r="IFW1142" s="3"/>
      <c r="IFX1142" s="3"/>
      <c r="IFY1142" s="3"/>
      <c r="IFZ1142" s="3"/>
      <c r="IGA1142" s="3"/>
      <c r="IGB1142" s="3"/>
      <c r="IGC1142" s="3"/>
      <c r="IGD1142" s="3"/>
      <c r="IGE1142" s="3"/>
      <c r="IGF1142" s="3"/>
      <c r="IGG1142" s="3"/>
      <c r="IGH1142" s="3"/>
      <c r="IGI1142" s="3"/>
      <c r="IGJ1142" s="3"/>
      <c r="IGK1142" s="3"/>
      <c r="IGL1142" s="3"/>
      <c r="IGM1142" s="3"/>
      <c r="IGN1142" s="3"/>
      <c r="IGO1142" s="3"/>
      <c r="IGP1142" s="3"/>
      <c r="IGQ1142" s="3"/>
      <c r="IGR1142" s="3"/>
      <c r="IGS1142" s="3"/>
      <c r="IGT1142" s="3"/>
      <c r="IGU1142" s="3"/>
      <c r="IGV1142" s="3"/>
      <c r="IGW1142" s="3"/>
      <c r="IGX1142" s="3"/>
      <c r="IGY1142" s="3"/>
      <c r="IGZ1142" s="3"/>
      <c r="IHA1142" s="3"/>
      <c r="IHB1142" s="3"/>
      <c r="IHC1142" s="3"/>
      <c r="IHD1142" s="3"/>
      <c r="IHE1142" s="3"/>
      <c r="IHF1142" s="3"/>
      <c r="IHG1142" s="3"/>
      <c r="IHH1142" s="3"/>
      <c r="IHI1142" s="3"/>
      <c r="IHJ1142" s="3"/>
      <c r="IHK1142" s="3"/>
      <c r="IHL1142" s="3"/>
      <c r="IHM1142" s="3"/>
      <c r="IHN1142" s="3"/>
      <c r="IHO1142" s="3"/>
      <c r="IHP1142" s="3"/>
      <c r="IHQ1142" s="3"/>
      <c r="IHR1142" s="3"/>
      <c r="IHS1142" s="3"/>
      <c r="IHT1142" s="3"/>
      <c r="IHU1142" s="3"/>
      <c r="IHV1142" s="3"/>
      <c r="IHW1142" s="3"/>
      <c r="IHX1142" s="3"/>
      <c r="IHY1142" s="3"/>
      <c r="IHZ1142" s="3"/>
      <c r="IIA1142" s="3"/>
      <c r="IIB1142" s="3"/>
      <c r="IIC1142" s="3"/>
      <c r="IID1142" s="3"/>
      <c r="IIE1142" s="3"/>
      <c r="IIF1142" s="3"/>
      <c r="IIG1142" s="3"/>
      <c r="IIH1142" s="3"/>
      <c r="III1142" s="3"/>
      <c r="IIJ1142" s="3"/>
      <c r="IIK1142" s="3"/>
      <c r="IIL1142" s="3"/>
      <c r="IIM1142" s="3"/>
      <c r="IIN1142" s="3"/>
      <c r="IIO1142" s="3"/>
      <c r="IIP1142" s="3"/>
      <c r="IIQ1142" s="3"/>
      <c r="IIR1142" s="3"/>
      <c r="IIS1142" s="3"/>
      <c r="IIT1142" s="3"/>
      <c r="IIU1142" s="3"/>
      <c r="IIV1142" s="3"/>
      <c r="IIW1142" s="3"/>
      <c r="IIX1142" s="3"/>
      <c r="IIY1142" s="3"/>
      <c r="IIZ1142" s="3"/>
      <c r="IJA1142" s="3"/>
      <c r="IJB1142" s="3"/>
      <c r="IJC1142" s="3"/>
      <c r="IJD1142" s="3"/>
      <c r="IJE1142" s="3"/>
      <c r="IJF1142" s="3"/>
      <c r="IJG1142" s="3"/>
      <c r="IJH1142" s="3"/>
      <c r="IJI1142" s="3"/>
      <c r="IJJ1142" s="3"/>
      <c r="IJK1142" s="3"/>
      <c r="IJL1142" s="3"/>
      <c r="IJM1142" s="3"/>
      <c r="IJN1142" s="3"/>
      <c r="IJO1142" s="3"/>
      <c r="IJP1142" s="3"/>
      <c r="IJQ1142" s="3"/>
      <c r="IJR1142" s="3"/>
      <c r="IJS1142" s="3"/>
      <c r="IJT1142" s="3"/>
      <c r="IJU1142" s="3"/>
      <c r="IJV1142" s="3"/>
      <c r="IJW1142" s="3"/>
      <c r="IJX1142" s="3"/>
      <c r="IJY1142" s="3"/>
      <c r="IJZ1142" s="3"/>
      <c r="IKA1142" s="3"/>
      <c r="IKB1142" s="3"/>
      <c r="IKC1142" s="3"/>
      <c r="IKD1142" s="3"/>
      <c r="IKE1142" s="3"/>
      <c r="IKF1142" s="3"/>
      <c r="IKG1142" s="3"/>
      <c r="IKH1142" s="3"/>
      <c r="IKI1142" s="3"/>
      <c r="IKJ1142" s="3"/>
      <c r="IKK1142" s="3"/>
      <c r="IKL1142" s="3"/>
      <c r="IKM1142" s="3"/>
      <c r="IKN1142" s="3"/>
      <c r="IKO1142" s="3"/>
      <c r="IKP1142" s="3"/>
      <c r="IKQ1142" s="3"/>
      <c r="IKR1142" s="3"/>
      <c r="IKS1142" s="3"/>
      <c r="IKT1142" s="3"/>
      <c r="IKU1142" s="3"/>
      <c r="IKV1142" s="3"/>
      <c r="IKW1142" s="3"/>
      <c r="IKX1142" s="3"/>
      <c r="IKY1142" s="3"/>
      <c r="IKZ1142" s="3"/>
      <c r="ILA1142" s="3"/>
      <c r="ILB1142" s="3"/>
      <c r="ILC1142" s="3"/>
      <c r="ILD1142" s="3"/>
      <c r="ILE1142" s="3"/>
      <c r="ILF1142" s="3"/>
      <c r="ILG1142" s="3"/>
      <c r="ILH1142" s="3"/>
      <c r="ILI1142" s="3"/>
      <c r="ILJ1142" s="3"/>
      <c r="ILK1142" s="3"/>
      <c r="ILL1142" s="3"/>
      <c r="ILM1142" s="3"/>
      <c r="ILN1142" s="3"/>
      <c r="ILO1142" s="3"/>
      <c r="ILP1142" s="3"/>
      <c r="ILQ1142" s="3"/>
      <c r="ILR1142" s="3"/>
      <c r="ILS1142" s="3"/>
      <c r="ILT1142" s="3"/>
      <c r="ILU1142" s="3"/>
      <c r="ILV1142" s="3"/>
      <c r="ILW1142" s="3"/>
      <c r="ILX1142" s="3"/>
      <c r="ILY1142" s="3"/>
      <c r="ILZ1142" s="3"/>
      <c r="IMA1142" s="3"/>
      <c r="IMB1142" s="3"/>
      <c r="IMC1142" s="3"/>
      <c r="IMD1142" s="3"/>
      <c r="IME1142" s="3"/>
      <c r="IMF1142" s="3"/>
      <c r="IMG1142" s="3"/>
      <c r="IMH1142" s="3"/>
      <c r="IMI1142" s="3"/>
      <c r="IMJ1142" s="3"/>
      <c r="IMK1142" s="3"/>
      <c r="IML1142" s="3"/>
      <c r="IMM1142" s="3"/>
      <c r="IMN1142" s="3"/>
      <c r="IMO1142" s="3"/>
      <c r="IMP1142" s="3"/>
      <c r="IMQ1142" s="3"/>
      <c r="IMR1142" s="3"/>
      <c r="IMS1142" s="3"/>
      <c r="IMT1142" s="3"/>
      <c r="IMU1142" s="3"/>
      <c r="IMV1142" s="3"/>
      <c r="IMW1142" s="3"/>
      <c r="IMX1142" s="3"/>
      <c r="IMY1142" s="3"/>
      <c r="IMZ1142" s="3"/>
      <c r="INA1142" s="3"/>
      <c r="INB1142" s="3"/>
      <c r="INC1142" s="3"/>
      <c r="IND1142" s="3"/>
      <c r="INE1142" s="3"/>
      <c r="INF1142" s="3"/>
      <c r="ING1142" s="3"/>
      <c r="INH1142" s="3"/>
      <c r="INI1142" s="3"/>
      <c r="INJ1142" s="3"/>
      <c r="INK1142" s="3"/>
      <c r="INL1142" s="3"/>
      <c r="INM1142" s="3"/>
      <c r="INN1142" s="3"/>
      <c r="INO1142" s="3"/>
      <c r="INP1142" s="3"/>
      <c r="INQ1142" s="3"/>
      <c r="INR1142" s="3"/>
      <c r="INS1142" s="3"/>
      <c r="INT1142" s="3"/>
      <c r="INU1142" s="3"/>
      <c r="INV1142" s="3"/>
      <c r="INW1142" s="3"/>
      <c r="INX1142" s="3"/>
      <c r="INY1142" s="3"/>
      <c r="INZ1142" s="3"/>
      <c r="IOA1142" s="3"/>
      <c r="IOB1142" s="3"/>
      <c r="IOC1142" s="3"/>
      <c r="IOD1142" s="3"/>
      <c r="IOE1142" s="3"/>
      <c r="IOF1142" s="3"/>
      <c r="IOG1142" s="3"/>
      <c r="IOH1142" s="3"/>
      <c r="IOI1142" s="3"/>
      <c r="IOJ1142" s="3"/>
      <c r="IOK1142" s="3"/>
      <c r="IOL1142" s="3"/>
      <c r="IOM1142" s="3"/>
      <c r="ION1142" s="3"/>
      <c r="IOO1142" s="3"/>
      <c r="IOP1142" s="3"/>
      <c r="IOQ1142" s="3"/>
      <c r="IOR1142" s="3"/>
      <c r="IOS1142" s="3"/>
      <c r="IOT1142" s="3"/>
      <c r="IOU1142" s="3"/>
      <c r="IOV1142" s="3"/>
      <c r="IOW1142" s="3"/>
      <c r="IOX1142" s="3"/>
      <c r="IOY1142" s="3"/>
      <c r="IOZ1142" s="3"/>
      <c r="IPA1142" s="3"/>
      <c r="IPB1142" s="3"/>
      <c r="IPC1142" s="3"/>
      <c r="IPD1142" s="3"/>
      <c r="IPE1142" s="3"/>
      <c r="IPF1142" s="3"/>
      <c r="IPG1142" s="3"/>
      <c r="IPH1142" s="3"/>
      <c r="IPI1142" s="3"/>
      <c r="IPJ1142" s="3"/>
      <c r="IPK1142" s="3"/>
      <c r="IPL1142" s="3"/>
      <c r="IPM1142" s="3"/>
      <c r="IPN1142" s="3"/>
      <c r="IPO1142" s="3"/>
      <c r="IPP1142" s="3"/>
      <c r="IPQ1142" s="3"/>
      <c r="IPR1142" s="3"/>
      <c r="IPS1142" s="3"/>
      <c r="IPT1142" s="3"/>
      <c r="IPU1142" s="3"/>
      <c r="IPV1142" s="3"/>
      <c r="IPW1142" s="3"/>
      <c r="IPX1142" s="3"/>
      <c r="IPY1142" s="3"/>
      <c r="IPZ1142" s="3"/>
      <c r="IQA1142" s="3"/>
      <c r="IQB1142" s="3"/>
      <c r="IQC1142" s="3"/>
      <c r="IQD1142" s="3"/>
      <c r="IQE1142" s="3"/>
      <c r="IQF1142" s="3"/>
      <c r="IQG1142" s="3"/>
      <c r="IQH1142" s="3"/>
      <c r="IQI1142" s="3"/>
      <c r="IQJ1142" s="3"/>
      <c r="IQK1142" s="3"/>
      <c r="IQL1142" s="3"/>
      <c r="IQM1142" s="3"/>
      <c r="IQN1142" s="3"/>
      <c r="IQO1142" s="3"/>
      <c r="IQP1142" s="3"/>
      <c r="IQQ1142" s="3"/>
      <c r="IQR1142" s="3"/>
      <c r="IQS1142" s="3"/>
      <c r="IQT1142" s="3"/>
      <c r="IQU1142" s="3"/>
      <c r="IQV1142" s="3"/>
      <c r="IQW1142" s="3"/>
      <c r="IQX1142" s="3"/>
      <c r="IQY1142" s="3"/>
      <c r="IQZ1142" s="3"/>
      <c r="IRA1142" s="3"/>
      <c r="IRB1142" s="3"/>
      <c r="IRC1142" s="3"/>
      <c r="IRD1142" s="3"/>
      <c r="IRE1142" s="3"/>
      <c r="IRF1142" s="3"/>
      <c r="IRG1142" s="3"/>
      <c r="IRH1142" s="3"/>
      <c r="IRI1142" s="3"/>
      <c r="IRJ1142" s="3"/>
      <c r="IRK1142" s="3"/>
      <c r="IRL1142" s="3"/>
      <c r="IRM1142" s="3"/>
      <c r="IRN1142" s="3"/>
      <c r="IRO1142" s="3"/>
      <c r="IRP1142" s="3"/>
      <c r="IRQ1142" s="3"/>
      <c r="IRR1142" s="3"/>
      <c r="IRS1142" s="3"/>
      <c r="IRT1142" s="3"/>
      <c r="IRU1142" s="3"/>
      <c r="IRV1142" s="3"/>
      <c r="IRW1142" s="3"/>
      <c r="IRX1142" s="3"/>
      <c r="IRY1142" s="3"/>
      <c r="IRZ1142" s="3"/>
      <c r="ISA1142" s="3"/>
      <c r="ISB1142" s="3"/>
      <c r="ISC1142" s="3"/>
      <c r="ISD1142" s="3"/>
      <c r="ISE1142" s="3"/>
      <c r="ISF1142" s="3"/>
      <c r="ISG1142" s="3"/>
      <c r="ISH1142" s="3"/>
      <c r="ISI1142" s="3"/>
      <c r="ISJ1142" s="3"/>
      <c r="ISK1142" s="3"/>
      <c r="ISL1142" s="3"/>
      <c r="ISM1142" s="3"/>
      <c r="ISN1142" s="3"/>
      <c r="ISO1142" s="3"/>
      <c r="ISP1142" s="3"/>
      <c r="ISQ1142" s="3"/>
      <c r="ISR1142" s="3"/>
      <c r="ISS1142" s="3"/>
      <c r="IST1142" s="3"/>
      <c r="ISU1142" s="3"/>
      <c r="ISV1142" s="3"/>
      <c r="ISW1142" s="3"/>
      <c r="ISX1142" s="3"/>
      <c r="ISY1142" s="3"/>
      <c r="ISZ1142" s="3"/>
      <c r="ITA1142" s="3"/>
      <c r="ITB1142" s="3"/>
      <c r="ITC1142" s="3"/>
      <c r="ITD1142" s="3"/>
      <c r="ITE1142" s="3"/>
      <c r="ITF1142" s="3"/>
      <c r="ITG1142" s="3"/>
      <c r="ITH1142" s="3"/>
      <c r="ITI1142" s="3"/>
      <c r="ITJ1142" s="3"/>
      <c r="ITK1142" s="3"/>
      <c r="ITL1142" s="3"/>
      <c r="ITM1142" s="3"/>
      <c r="ITN1142" s="3"/>
      <c r="ITO1142" s="3"/>
      <c r="ITP1142" s="3"/>
      <c r="ITQ1142" s="3"/>
      <c r="ITR1142" s="3"/>
      <c r="ITS1142" s="3"/>
      <c r="ITT1142" s="3"/>
      <c r="ITU1142" s="3"/>
      <c r="ITV1142" s="3"/>
      <c r="ITW1142" s="3"/>
      <c r="ITX1142" s="3"/>
      <c r="ITY1142" s="3"/>
      <c r="ITZ1142" s="3"/>
      <c r="IUA1142" s="3"/>
      <c r="IUB1142" s="3"/>
      <c r="IUC1142" s="3"/>
      <c r="IUD1142" s="3"/>
      <c r="IUE1142" s="3"/>
      <c r="IUF1142" s="3"/>
      <c r="IUG1142" s="3"/>
      <c r="IUH1142" s="3"/>
      <c r="IUI1142" s="3"/>
      <c r="IUJ1142" s="3"/>
      <c r="IUK1142" s="3"/>
      <c r="IUL1142" s="3"/>
      <c r="IUM1142" s="3"/>
      <c r="IUN1142" s="3"/>
      <c r="IUO1142" s="3"/>
      <c r="IUP1142" s="3"/>
      <c r="IUQ1142" s="3"/>
      <c r="IUR1142" s="3"/>
      <c r="IUS1142" s="3"/>
      <c r="IUT1142" s="3"/>
      <c r="IUU1142" s="3"/>
      <c r="IUV1142" s="3"/>
      <c r="IUW1142" s="3"/>
      <c r="IUX1142" s="3"/>
      <c r="IUY1142" s="3"/>
      <c r="IUZ1142" s="3"/>
      <c r="IVA1142" s="3"/>
      <c r="IVB1142" s="3"/>
      <c r="IVC1142" s="3"/>
      <c r="IVD1142" s="3"/>
      <c r="IVE1142" s="3"/>
      <c r="IVF1142" s="3"/>
      <c r="IVG1142" s="3"/>
      <c r="IVH1142" s="3"/>
      <c r="IVI1142" s="3"/>
      <c r="IVJ1142" s="3"/>
      <c r="IVK1142" s="3"/>
      <c r="IVL1142" s="3"/>
      <c r="IVM1142" s="3"/>
      <c r="IVN1142" s="3"/>
      <c r="IVO1142" s="3"/>
      <c r="IVP1142" s="3"/>
      <c r="IVQ1142" s="3"/>
      <c r="IVR1142" s="3"/>
      <c r="IVS1142" s="3"/>
      <c r="IVT1142" s="3"/>
      <c r="IVU1142" s="3"/>
      <c r="IVV1142" s="3"/>
      <c r="IVW1142" s="3"/>
      <c r="IVX1142" s="3"/>
      <c r="IVY1142" s="3"/>
      <c r="IVZ1142" s="3"/>
      <c r="IWA1142" s="3"/>
      <c r="IWB1142" s="3"/>
      <c r="IWC1142" s="3"/>
      <c r="IWD1142" s="3"/>
      <c r="IWE1142" s="3"/>
      <c r="IWF1142" s="3"/>
      <c r="IWG1142" s="3"/>
      <c r="IWH1142" s="3"/>
      <c r="IWI1142" s="3"/>
      <c r="IWJ1142" s="3"/>
      <c r="IWK1142" s="3"/>
      <c r="IWL1142" s="3"/>
      <c r="IWM1142" s="3"/>
      <c r="IWN1142" s="3"/>
      <c r="IWO1142" s="3"/>
      <c r="IWP1142" s="3"/>
      <c r="IWQ1142" s="3"/>
      <c r="IWR1142" s="3"/>
      <c r="IWS1142" s="3"/>
      <c r="IWT1142" s="3"/>
      <c r="IWU1142" s="3"/>
      <c r="IWV1142" s="3"/>
      <c r="IWW1142" s="3"/>
      <c r="IWX1142" s="3"/>
      <c r="IWY1142" s="3"/>
      <c r="IWZ1142" s="3"/>
      <c r="IXA1142" s="3"/>
      <c r="IXB1142" s="3"/>
      <c r="IXC1142" s="3"/>
      <c r="IXD1142" s="3"/>
      <c r="IXE1142" s="3"/>
      <c r="IXF1142" s="3"/>
      <c r="IXG1142" s="3"/>
      <c r="IXH1142" s="3"/>
      <c r="IXI1142" s="3"/>
      <c r="IXJ1142" s="3"/>
      <c r="IXK1142" s="3"/>
      <c r="IXL1142" s="3"/>
      <c r="IXM1142" s="3"/>
      <c r="IXN1142" s="3"/>
      <c r="IXO1142" s="3"/>
      <c r="IXP1142" s="3"/>
      <c r="IXQ1142" s="3"/>
      <c r="IXR1142" s="3"/>
      <c r="IXS1142" s="3"/>
      <c r="IXT1142" s="3"/>
      <c r="IXU1142" s="3"/>
      <c r="IXV1142" s="3"/>
      <c r="IXW1142" s="3"/>
      <c r="IXX1142" s="3"/>
      <c r="IXY1142" s="3"/>
      <c r="IXZ1142" s="3"/>
      <c r="IYA1142" s="3"/>
      <c r="IYB1142" s="3"/>
      <c r="IYC1142" s="3"/>
      <c r="IYD1142" s="3"/>
      <c r="IYE1142" s="3"/>
      <c r="IYF1142" s="3"/>
      <c r="IYG1142" s="3"/>
      <c r="IYH1142" s="3"/>
      <c r="IYI1142" s="3"/>
      <c r="IYJ1142" s="3"/>
      <c r="IYK1142" s="3"/>
      <c r="IYL1142" s="3"/>
      <c r="IYM1142" s="3"/>
      <c r="IYN1142" s="3"/>
      <c r="IYO1142" s="3"/>
      <c r="IYP1142" s="3"/>
      <c r="IYQ1142" s="3"/>
      <c r="IYR1142" s="3"/>
      <c r="IYS1142" s="3"/>
      <c r="IYT1142" s="3"/>
      <c r="IYU1142" s="3"/>
      <c r="IYV1142" s="3"/>
      <c r="IYW1142" s="3"/>
      <c r="IYX1142" s="3"/>
      <c r="IYY1142" s="3"/>
      <c r="IYZ1142" s="3"/>
      <c r="IZA1142" s="3"/>
      <c r="IZB1142" s="3"/>
      <c r="IZC1142" s="3"/>
      <c r="IZD1142" s="3"/>
      <c r="IZE1142" s="3"/>
      <c r="IZF1142" s="3"/>
      <c r="IZG1142" s="3"/>
      <c r="IZH1142" s="3"/>
      <c r="IZI1142" s="3"/>
      <c r="IZJ1142" s="3"/>
      <c r="IZK1142" s="3"/>
      <c r="IZL1142" s="3"/>
      <c r="IZM1142" s="3"/>
      <c r="IZN1142" s="3"/>
      <c r="IZO1142" s="3"/>
      <c r="IZP1142" s="3"/>
      <c r="IZQ1142" s="3"/>
      <c r="IZR1142" s="3"/>
      <c r="IZS1142" s="3"/>
      <c r="IZT1142" s="3"/>
      <c r="IZU1142" s="3"/>
      <c r="IZV1142" s="3"/>
      <c r="IZW1142" s="3"/>
      <c r="IZX1142" s="3"/>
      <c r="IZY1142" s="3"/>
      <c r="IZZ1142" s="3"/>
      <c r="JAA1142" s="3"/>
      <c r="JAB1142" s="3"/>
      <c r="JAC1142" s="3"/>
      <c r="JAD1142" s="3"/>
      <c r="JAE1142" s="3"/>
      <c r="JAF1142" s="3"/>
      <c r="JAG1142" s="3"/>
      <c r="JAH1142" s="3"/>
      <c r="JAI1142" s="3"/>
      <c r="JAJ1142" s="3"/>
      <c r="JAK1142" s="3"/>
      <c r="JAL1142" s="3"/>
      <c r="JAM1142" s="3"/>
      <c r="JAN1142" s="3"/>
      <c r="JAO1142" s="3"/>
      <c r="JAP1142" s="3"/>
      <c r="JAQ1142" s="3"/>
      <c r="JAR1142" s="3"/>
      <c r="JAS1142" s="3"/>
      <c r="JAT1142" s="3"/>
      <c r="JAU1142" s="3"/>
      <c r="JAV1142" s="3"/>
      <c r="JAW1142" s="3"/>
      <c r="JAX1142" s="3"/>
      <c r="JAY1142" s="3"/>
      <c r="JAZ1142" s="3"/>
      <c r="JBA1142" s="3"/>
      <c r="JBB1142" s="3"/>
      <c r="JBC1142" s="3"/>
      <c r="JBD1142" s="3"/>
      <c r="JBE1142" s="3"/>
      <c r="JBF1142" s="3"/>
      <c r="JBG1142" s="3"/>
      <c r="JBH1142" s="3"/>
      <c r="JBI1142" s="3"/>
      <c r="JBJ1142" s="3"/>
      <c r="JBK1142" s="3"/>
      <c r="JBL1142" s="3"/>
      <c r="JBM1142" s="3"/>
      <c r="JBN1142" s="3"/>
      <c r="JBO1142" s="3"/>
      <c r="JBP1142" s="3"/>
      <c r="JBQ1142" s="3"/>
      <c r="JBR1142" s="3"/>
      <c r="JBS1142" s="3"/>
      <c r="JBT1142" s="3"/>
      <c r="JBU1142" s="3"/>
      <c r="JBV1142" s="3"/>
      <c r="JBW1142" s="3"/>
      <c r="JBX1142" s="3"/>
      <c r="JBY1142" s="3"/>
      <c r="JBZ1142" s="3"/>
      <c r="JCA1142" s="3"/>
      <c r="JCB1142" s="3"/>
      <c r="JCC1142" s="3"/>
      <c r="JCD1142" s="3"/>
      <c r="JCE1142" s="3"/>
      <c r="JCF1142" s="3"/>
      <c r="JCG1142" s="3"/>
      <c r="JCH1142" s="3"/>
      <c r="JCI1142" s="3"/>
      <c r="JCJ1142" s="3"/>
      <c r="JCK1142" s="3"/>
      <c r="JCL1142" s="3"/>
      <c r="JCM1142" s="3"/>
      <c r="JCN1142" s="3"/>
      <c r="JCO1142" s="3"/>
      <c r="JCP1142" s="3"/>
      <c r="JCQ1142" s="3"/>
      <c r="JCR1142" s="3"/>
      <c r="JCS1142" s="3"/>
      <c r="JCT1142" s="3"/>
      <c r="JCU1142" s="3"/>
      <c r="JCV1142" s="3"/>
      <c r="JCW1142" s="3"/>
      <c r="JCX1142" s="3"/>
      <c r="JCY1142" s="3"/>
      <c r="JCZ1142" s="3"/>
      <c r="JDA1142" s="3"/>
      <c r="JDB1142" s="3"/>
      <c r="JDC1142" s="3"/>
      <c r="JDD1142" s="3"/>
      <c r="JDE1142" s="3"/>
      <c r="JDF1142" s="3"/>
      <c r="JDG1142" s="3"/>
      <c r="JDH1142" s="3"/>
      <c r="JDI1142" s="3"/>
      <c r="JDJ1142" s="3"/>
      <c r="JDK1142" s="3"/>
      <c r="JDL1142" s="3"/>
      <c r="JDM1142" s="3"/>
      <c r="JDN1142" s="3"/>
      <c r="JDO1142" s="3"/>
      <c r="JDP1142" s="3"/>
      <c r="JDQ1142" s="3"/>
      <c r="JDR1142" s="3"/>
      <c r="JDS1142" s="3"/>
      <c r="JDT1142" s="3"/>
      <c r="JDU1142" s="3"/>
      <c r="JDV1142" s="3"/>
      <c r="JDW1142" s="3"/>
      <c r="JDX1142" s="3"/>
      <c r="JDY1142" s="3"/>
      <c r="JDZ1142" s="3"/>
      <c r="JEA1142" s="3"/>
      <c r="JEB1142" s="3"/>
      <c r="JEC1142" s="3"/>
      <c r="JED1142" s="3"/>
      <c r="JEE1142" s="3"/>
      <c r="JEF1142" s="3"/>
      <c r="JEG1142" s="3"/>
      <c r="JEH1142" s="3"/>
      <c r="JEI1142" s="3"/>
      <c r="JEJ1142" s="3"/>
      <c r="JEK1142" s="3"/>
      <c r="JEL1142" s="3"/>
      <c r="JEM1142" s="3"/>
      <c r="JEN1142" s="3"/>
      <c r="JEO1142" s="3"/>
      <c r="JEP1142" s="3"/>
      <c r="JEQ1142" s="3"/>
      <c r="JER1142" s="3"/>
      <c r="JES1142" s="3"/>
      <c r="JET1142" s="3"/>
      <c r="JEU1142" s="3"/>
      <c r="JEV1142" s="3"/>
      <c r="JEW1142" s="3"/>
      <c r="JEX1142" s="3"/>
      <c r="JEY1142" s="3"/>
      <c r="JEZ1142" s="3"/>
      <c r="JFA1142" s="3"/>
      <c r="JFB1142" s="3"/>
      <c r="JFC1142" s="3"/>
      <c r="JFD1142" s="3"/>
      <c r="JFE1142" s="3"/>
      <c r="JFF1142" s="3"/>
      <c r="JFG1142" s="3"/>
      <c r="JFH1142" s="3"/>
      <c r="JFI1142" s="3"/>
      <c r="JFJ1142" s="3"/>
      <c r="JFK1142" s="3"/>
      <c r="JFL1142" s="3"/>
      <c r="JFM1142" s="3"/>
      <c r="JFN1142" s="3"/>
      <c r="JFO1142" s="3"/>
      <c r="JFP1142" s="3"/>
      <c r="JFQ1142" s="3"/>
      <c r="JFR1142" s="3"/>
      <c r="JFS1142" s="3"/>
      <c r="JFT1142" s="3"/>
      <c r="JFU1142" s="3"/>
      <c r="JFV1142" s="3"/>
      <c r="JFW1142" s="3"/>
      <c r="JFX1142" s="3"/>
      <c r="JFY1142" s="3"/>
      <c r="JFZ1142" s="3"/>
      <c r="JGA1142" s="3"/>
      <c r="JGB1142" s="3"/>
      <c r="JGC1142" s="3"/>
      <c r="JGD1142" s="3"/>
      <c r="JGE1142" s="3"/>
      <c r="JGF1142" s="3"/>
      <c r="JGG1142" s="3"/>
      <c r="JGH1142" s="3"/>
      <c r="JGI1142" s="3"/>
      <c r="JGJ1142" s="3"/>
      <c r="JGK1142" s="3"/>
      <c r="JGL1142" s="3"/>
      <c r="JGM1142" s="3"/>
      <c r="JGN1142" s="3"/>
      <c r="JGO1142" s="3"/>
      <c r="JGP1142" s="3"/>
      <c r="JGQ1142" s="3"/>
      <c r="JGR1142" s="3"/>
      <c r="JGS1142" s="3"/>
      <c r="JGT1142" s="3"/>
      <c r="JGU1142" s="3"/>
      <c r="JGV1142" s="3"/>
      <c r="JGW1142" s="3"/>
      <c r="JGX1142" s="3"/>
      <c r="JGY1142" s="3"/>
      <c r="JGZ1142" s="3"/>
      <c r="JHA1142" s="3"/>
      <c r="JHB1142" s="3"/>
      <c r="JHC1142" s="3"/>
      <c r="JHD1142" s="3"/>
      <c r="JHE1142" s="3"/>
      <c r="JHF1142" s="3"/>
      <c r="JHG1142" s="3"/>
      <c r="JHH1142" s="3"/>
      <c r="JHI1142" s="3"/>
      <c r="JHJ1142" s="3"/>
      <c r="JHK1142" s="3"/>
      <c r="JHL1142" s="3"/>
      <c r="JHM1142" s="3"/>
      <c r="JHN1142" s="3"/>
      <c r="JHO1142" s="3"/>
      <c r="JHP1142" s="3"/>
      <c r="JHQ1142" s="3"/>
      <c r="JHR1142" s="3"/>
      <c r="JHS1142" s="3"/>
      <c r="JHT1142" s="3"/>
      <c r="JHU1142" s="3"/>
      <c r="JHV1142" s="3"/>
      <c r="JHW1142" s="3"/>
      <c r="JHX1142" s="3"/>
      <c r="JHY1142" s="3"/>
      <c r="JHZ1142" s="3"/>
      <c r="JIA1142" s="3"/>
      <c r="JIB1142" s="3"/>
      <c r="JIC1142" s="3"/>
      <c r="JID1142" s="3"/>
      <c r="JIE1142" s="3"/>
      <c r="JIF1142" s="3"/>
      <c r="JIG1142" s="3"/>
      <c r="JIH1142" s="3"/>
      <c r="JII1142" s="3"/>
      <c r="JIJ1142" s="3"/>
      <c r="JIK1142" s="3"/>
      <c r="JIL1142" s="3"/>
      <c r="JIM1142" s="3"/>
      <c r="JIN1142" s="3"/>
      <c r="JIO1142" s="3"/>
      <c r="JIP1142" s="3"/>
      <c r="JIQ1142" s="3"/>
      <c r="JIR1142" s="3"/>
      <c r="JIS1142" s="3"/>
      <c r="JIT1142" s="3"/>
      <c r="JIU1142" s="3"/>
      <c r="JIV1142" s="3"/>
      <c r="JIW1142" s="3"/>
      <c r="JIX1142" s="3"/>
      <c r="JIY1142" s="3"/>
      <c r="JIZ1142" s="3"/>
      <c r="JJA1142" s="3"/>
      <c r="JJB1142" s="3"/>
      <c r="JJC1142" s="3"/>
      <c r="JJD1142" s="3"/>
      <c r="JJE1142" s="3"/>
      <c r="JJF1142" s="3"/>
      <c r="JJG1142" s="3"/>
      <c r="JJH1142" s="3"/>
      <c r="JJI1142" s="3"/>
      <c r="JJJ1142" s="3"/>
      <c r="JJK1142" s="3"/>
      <c r="JJL1142" s="3"/>
      <c r="JJM1142" s="3"/>
      <c r="JJN1142" s="3"/>
      <c r="JJO1142" s="3"/>
      <c r="JJP1142" s="3"/>
      <c r="JJQ1142" s="3"/>
      <c r="JJR1142" s="3"/>
      <c r="JJS1142" s="3"/>
      <c r="JJT1142" s="3"/>
      <c r="JJU1142" s="3"/>
      <c r="JJV1142" s="3"/>
      <c r="JJW1142" s="3"/>
      <c r="JJX1142" s="3"/>
      <c r="JJY1142" s="3"/>
      <c r="JJZ1142" s="3"/>
      <c r="JKA1142" s="3"/>
      <c r="JKB1142" s="3"/>
      <c r="JKC1142" s="3"/>
      <c r="JKD1142" s="3"/>
      <c r="JKE1142" s="3"/>
      <c r="JKF1142" s="3"/>
      <c r="JKG1142" s="3"/>
      <c r="JKH1142" s="3"/>
      <c r="JKI1142" s="3"/>
      <c r="JKJ1142" s="3"/>
      <c r="JKK1142" s="3"/>
      <c r="JKL1142" s="3"/>
      <c r="JKM1142" s="3"/>
      <c r="JKN1142" s="3"/>
      <c r="JKO1142" s="3"/>
      <c r="JKP1142" s="3"/>
      <c r="JKQ1142" s="3"/>
      <c r="JKR1142" s="3"/>
      <c r="JKS1142" s="3"/>
      <c r="JKT1142" s="3"/>
      <c r="JKU1142" s="3"/>
      <c r="JKV1142" s="3"/>
      <c r="JKW1142" s="3"/>
      <c r="JKX1142" s="3"/>
      <c r="JKY1142" s="3"/>
      <c r="JKZ1142" s="3"/>
      <c r="JLA1142" s="3"/>
      <c r="JLB1142" s="3"/>
      <c r="JLC1142" s="3"/>
      <c r="JLD1142" s="3"/>
      <c r="JLE1142" s="3"/>
      <c r="JLF1142" s="3"/>
      <c r="JLG1142" s="3"/>
      <c r="JLH1142" s="3"/>
      <c r="JLI1142" s="3"/>
      <c r="JLJ1142" s="3"/>
      <c r="JLK1142" s="3"/>
      <c r="JLL1142" s="3"/>
      <c r="JLM1142" s="3"/>
      <c r="JLN1142" s="3"/>
      <c r="JLO1142" s="3"/>
      <c r="JLP1142" s="3"/>
      <c r="JLQ1142" s="3"/>
      <c r="JLR1142" s="3"/>
      <c r="JLS1142" s="3"/>
      <c r="JLT1142" s="3"/>
      <c r="JLU1142" s="3"/>
      <c r="JLV1142" s="3"/>
      <c r="JLW1142" s="3"/>
      <c r="JLX1142" s="3"/>
      <c r="JLY1142" s="3"/>
      <c r="JLZ1142" s="3"/>
      <c r="JMA1142" s="3"/>
      <c r="JMB1142" s="3"/>
      <c r="JMC1142" s="3"/>
      <c r="JMD1142" s="3"/>
      <c r="JME1142" s="3"/>
      <c r="JMF1142" s="3"/>
      <c r="JMG1142" s="3"/>
      <c r="JMH1142" s="3"/>
      <c r="JMI1142" s="3"/>
      <c r="JMJ1142" s="3"/>
      <c r="JMK1142" s="3"/>
      <c r="JML1142" s="3"/>
      <c r="JMM1142" s="3"/>
      <c r="JMN1142" s="3"/>
      <c r="JMO1142" s="3"/>
      <c r="JMP1142" s="3"/>
      <c r="JMQ1142" s="3"/>
      <c r="JMR1142" s="3"/>
      <c r="JMS1142" s="3"/>
      <c r="JMT1142" s="3"/>
      <c r="JMU1142" s="3"/>
      <c r="JMV1142" s="3"/>
      <c r="JMW1142" s="3"/>
      <c r="JMX1142" s="3"/>
      <c r="JMY1142" s="3"/>
      <c r="JMZ1142" s="3"/>
      <c r="JNA1142" s="3"/>
      <c r="JNB1142" s="3"/>
      <c r="JNC1142" s="3"/>
      <c r="JND1142" s="3"/>
      <c r="JNE1142" s="3"/>
      <c r="JNF1142" s="3"/>
      <c r="JNG1142" s="3"/>
      <c r="JNH1142" s="3"/>
      <c r="JNI1142" s="3"/>
      <c r="JNJ1142" s="3"/>
      <c r="JNK1142" s="3"/>
      <c r="JNL1142" s="3"/>
      <c r="JNM1142" s="3"/>
      <c r="JNN1142" s="3"/>
      <c r="JNO1142" s="3"/>
      <c r="JNP1142" s="3"/>
      <c r="JNQ1142" s="3"/>
      <c r="JNR1142" s="3"/>
      <c r="JNS1142" s="3"/>
      <c r="JNT1142" s="3"/>
      <c r="JNU1142" s="3"/>
      <c r="JNV1142" s="3"/>
      <c r="JNW1142" s="3"/>
      <c r="JNX1142" s="3"/>
      <c r="JNY1142" s="3"/>
      <c r="JNZ1142" s="3"/>
      <c r="JOA1142" s="3"/>
      <c r="JOB1142" s="3"/>
      <c r="JOC1142" s="3"/>
      <c r="JOD1142" s="3"/>
      <c r="JOE1142" s="3"/>
      <c r="JOF1142" s="3"/>
      <c r="JOG1142" s="3"/>
      <c r="JOH1142" s="3"/>
      <c r="JOI1142" s="3"/>
      <c r="JOJ1142" s="3"/>
      <c r="JOK1142" s="3"/>
      <c r="JOL1142" s="3"/>
      <c r="JOM1142" s="3"/>
      <c r="JON1142" s="3"/>
      <c r="JOO1142" s="3"/>
      <c r="JOP1142" s="3"/>
      <c r="JOQ1142" s="3"/>
      <c r="JOR1142" s="3"/>
      <c r="JOS1142" s="3"/>
      <c r="JOT1142" s="3"/>
      <c r="JOU1142" s="3"/>
      <c r="JOV1142" s="3"/>
      <c r="JOW1142" s="3"/>
      <c r="JOX1142" s="3"/>
      <c r="JOY1142" s="3"/>
      <c r="JOZ1142" s="3"/>
      <c r="JPA1142" s="3"/>
      <c r="JPB1142" s="3"/>
      <c r="JPC1142" s="3"/>
      <c r="JPD1142" s="3"/>
      <c r="JPE1142" s="3"/>
      <c r="JPF1142" s="3"/>
      <c r="JPG1142" s="3"/>
      <c r="JPH1142" s="3"/>
      <c r="JPI1142" s="3"/>
      <c r="JPJ1142" s="3"/>
      <c r="JPK1142" s="3"/>
      <c r="JPL1142" s="3"/>
      <c r="JPM1142" s="3"/>
      <c r="JPN1142" s="3"/>
      <c r="JPO1142" s="3"/>
      <c r="JPP1142" s="3"/>
      <c r="JPQ1142" s="3"/>
      <c r="JPR1142" s="3"/>
      <c r="JPS1142" s="3"/>
      <c r="JPT1142" s="3"/>
      <c r="JPU1142" s="3"/>
      <c r="JPV1142" s="3"/>
      <c r="JPW1142" s="3"/>
      <c r="JPX1142" s="3"/>
      <c r="JPY1142" s="3"/>
      <c r="JPZ1142" s="3"/>
      <c r="JQA1142" s="3"/>
      <c r="JQB1142" s="3"/>
      <c r="JQC1142" s="3"/>
      <c r="JQD1142" s="3"/>
      <c r="JQE1142" s="3"/>
      <c r="JQF1142" s="3"/>
      <c r="JQG1142" s="3"/>
      <c r="JQH1142" s="3"/>
      <c r="JQI1142" s="3"/>
      <c r="JQJ1142" s="3"/>
      <c r="JQK1142" s="3"/>
      <c r="JQL1142" s="3"/>
      <c r="JQM1142" s="3"/>
      <c r="JQN1142" s="3"/>
      <c r="JQO1142" s="3"/>
      <c r="JQP1142" s="3"/>
      <c r="JQQ1142" s="3"/>
      <c r="JQR1142" s="3"/>
      <c r="JQS1142" s="3"/>
      <c r="JQT1142" s="3"/>
      <c r="JQU1142" s="3"/>
      <c r="JQV1142" s="3"/>
      <c r="JQW1142" s="3"/>
      <c r="JQX1142" s="3"/>
      <c r="JQY1142" s="3"/>
      <c r="JQZ1142" s="3"/>
      <c r="JRA1142" s="3"/>
      <c r="JRB1142" s="3"/>
      <c r="JRC1142" s="3"/>
      <c r="JRD1142" s="3"/>
      <c r="JRE1142" s="3"/>
      <c r="JRF1142" s="3"/>
      <c r="JRG1142" s="3"/>
      <c r="JRH1142" s="3"/>
      <c r="JRI1142" s="3"/>
      <c r="JRJ1142" s="3"/>
      <c r="JRK1142" s="3"/>
      <c r="JRL1142" s="3"/>
      <c r="JRM1142" s="3"/>
      <c r="JRN1142" s="3"/>
      <c r="JRO1142" s="3"/>
      <c r="JRP1142" s="3"/>
      <c r="JRQ1142" s="3"/>
      <c r="JRR1142" s="3"/>
      <c r="JRS1142" s="3"/>
      <c r="JRT1142" s="3"/>
      <c r="JRU1142" s="3"/>
      <c r="JRV1142" s="3"/>
      <c r="JRW1142" s="3"/>
      <c r="JRX1142" s="3"/>
      <c r="JRY1142" s="3"/>
      <c r="JRZ1142" s="3"/>
      <c r="JSA1142" s="3"/>
      <c r="JSB1142" s="3"/>
      <c r="JSC1142" s="3"/>
      <c r="JSD1142" s="3"/>
      <c r="JSE1142" s="3"/>
      <c r="JSF1142" s="3"/>
      <c r="JSG1142" s="3"/>
      <c r="JSH1142" s="3"/>
      <c r="JSI1142" s="3"/>
      <c r="JSJ1142" s="3"/>
      <c r="JSK1142" s="3"/>
      <c r="JSL1142" s="3"/>
      <c r="JSM1142" s="3"/>
      <c r="JSN1142" s="3"/>
      <c r="JSO1142" s="3"/>
      <c r="JSP1142" s="3"/>
      <c r="JSQ1142" s="3"/>
      <c r="JSR1142" s="3"/>
      <c r="JSS1142" s="3"/>
      <c r="JST1142" s="3"/>
      <c r="JSU1142" s="3"/>
      <c r="JSV1142" s="3"/>
      <c r="JSW1142" s="3"/>
      <c r="JSX1142" s="3"/>
      <c r="JSY1142" s="3"/>
      <c r="JSZ1142" s="3"/>
      <c r="JTA1142" s="3"/>
      <c r="JTB1142" s="3"/>
      <c r="JTC1142" s="3"/>
      <c r="JTD1142" s="3"/>
      <c r="JTE1142" s="3"/>
      <c r="JTF1142" s="3"/>
      <c r="JTG1142" s="3"/>
      <c r="JTH1142" s="3"/>
      <c r="JTI1142" s="3"/>
      <c r="JTJ1142" s="3"/>
      <c r="JTK1142" s="3"/>
      <c r="JTL1142" s="3"/>
      <c r="JTM1142" s="3"/>
      <c r="JTN1142" s="3"/>
      <c r="JTO1142" s="3"/>
      <c r="JTP1142" s="3"/>
      <c r="JTQ1142" s="3"/>
      <c r="JTR1142" s="3"/>
      <c r="JTS1142" s="3"/>
      <c r="JTT1142" s="3"/>
      <c r="JTU1142" s="3"/>
      <c r="JTV1142" s="3"/>
      <c r="JTW1142" s="3"/>
      <c r="JTX1142" s="3"/>
      <c r="JTY1142" s="3"/>
      <c r="JTZ1142" s="3"/>
      <c r="JUA1142" s="3"/>
      <c r="JUB1142" s="3"/>
      <c r="JUC1142" s="3"/>
      <c r="JUD1142" s="3"/>
      <c r="JUE1142" s="3"/>
      <c r="JUF1142" s="3"/>
      <c r="JUG1142" s="3"/>
      <c r="JUH1142" s="3"/>
      <c r="JUI1142" s="3"/>
      <c r="JUJ1142" s="3"/>
      <c r="JUK1142" s="3"/>
      <c r="JUL1142" s="3"/>
      <c r="JUM1142" s="3"/>
      <c r="JUN1142" s="3"/>
      <c r="JUO1142" s="3"/>
      <c r="JUP1142" s="3"/>
      <c r="JUQ1142" s="3"/>
      <c r="JUR1142" s="3"/>
      <c r="JUS1142" s="3"/>
      <c r="JUT1142" s="3"/>
      <c r="JUU1142" s="3"/>
      <c r="JUV1142" s="3"/>
      <c r="JUW1142" s="3"/>
      <c r="JUX1142" s="3"/>
      <c r="JUY1142" s="3"/>
      <c r="JUZ1142" s="3"/>
      <c r="JVA1142" s="3"/>
      <c r="JVB1142" s="3"/>
      <c r="JVC1142" s="3"/>
      <c r="JVD1142" s="3"/>
      <c r="JVE1142" s="3"/>
      <c r="JVF1142" s="3"/>
      <c r="JVG1142" s="3"/>
      <c r="JVH1142" s="3"/>
      <c r="JVI1142" s="3"/>
      <c r="JVJ1142" s="3"/>
      <c r="JVK1142" s="3"/>
      <c r="JVL1142" s="3"/>
      <c r="JVM1142" s="3"/>
      <c r="JVN1142" s="3"/>
      <c r="JVO1142" s="3"/>
      <c r="JVP1142" s="3"/>
      <c r="JVQ1142" s="3"/>
      <c r="JVR1142" s="3"/>
      <c r="JVS1142" s="3"/>
      <c r="JVT1142" s="3"/>
      <c r="JVU1142" s="3"/>
      <c r="JVV1142" s="3"/>
      <c r="JVW1142" s="3"/>
      <c r="JVX1142" s="3"/>
      <c r="JVY1142" s="3"/>
      <c r="JVZ1142" s="3"/>
      <c r="JWA1142" s="3"/>
      <c r="JWB1142" s="3"/>
      <c r="JWC1142" s="3"/>
      <c r="JWD1142" s="3"/>
      <c r="JWE1142" s="3"/>
      <c r="JWF1142" s="3"/>
      <c r="JWG1142" s="3"/>
      <c r="JWH1142" s="3"/>
      <c r="JWI1142" s="3"/>
      <c r="JWJ1142" s="3"/>
      <c r="JWK1142" s="3"/>
      <c r="JWL1142" s="3"/>
      <c r="JWM1142" s="3"/>
      <c r="JWN1142" s="3"/>
      <c r="JWO1142" s="3"/>
      <c r="JWP1142" s="3"/>
      <c r="JWQ1142" s="3"/>
      <c r="JWR1142" s="3"/>
      <c r="JWS1142" s="3"/>
      <c r="JWT1142" s="3"/>
      <c r="JWU1142" s="3"/>
      <c r="JWV1142" s="3"/>
      <c r="JWW1142" s="3"/>
      <c r="JWX1142" s="3"/>
      <c r="JWY1142" s="3"/>
      <c r="JWZ1142" s="3"/>
      <c r="JXA1142" s="3"/>
      <c r="JXB1142" s="3"/>
      <c r="JXC1142" s="3"/>
      <c r="JXD1142" s="3"/>
      <c r="JXE1142" s="3"/>
      <c r="JXF1142" s="3"/>
      <c r="JXG1142" s="3"/>
      <c r="JXH1142" s="3"/>
      <c r="JXI1142" s="3"/>
      <c r="JXJ1142" s="3"/>
      <c r="JXK1142" s="3"/>
      <c r="JXL1142" s="3"/>
      <c r="JXM1142" s="3"/>
      <c r="JXN1142" s="3"/>
      <c r="JXO1142" s="3"/>
      <c r="JXP1142" s="3"/>
      <c r="JXQ1142" s="3"/>
      <c r="JXR1142" s="3"/>
      <c r="JXS1142" s="3"/>
      <c r="JXT1142" s="3"/>
      <c r="JXU1142" s="3"/>
      <c r="JXV1142" s="3"/>
      <c r="JXW1142" s="3"/>
      <c r="JXX1142" s="3"/>
      <c r="JXY1142" s="3"/>
      <c r="JXZ1142" s="3"/>
      <c r="JYA1142" s="3"/>
      <c r="JYB1142" s="3"/>
      <c r="JYC1142" s="3"/>
      <c r="JYD1142" s="3"/>
      <c r="JYE1142" s="3"/>
      <c r="JYF1142" s="3"/>
      <c r="JYG1142" s="3"/>
      <c r="JYH1142" s="3"/>
      <c r="JYI1142" s="3"/>
      <c r="JYJ1142" s="3"/>
      <c r="JYK1142" s="3"/>
      <c r="JYL1142" s="3"/>
      <c r="JYM1142" s="3"/>
      <c r="JYN1142" s="3"/>
      <c r="JYO1142" s="3"/>
      <c r="JYP1142" s="3"/>
      <c r="JYQ1142" s="3"/>
      <c r="JYR1142" s="3"/>
      <c r="JYS1142" s="3"/>
      <c r="JYT1142" s="3"/>
      <c r="JYU1142" s="3"/>
      <c r="JYV1142" s="3"/>
      <c r="JYW1142" s="3"/>
      <c r="JYX1142" s="3"/>
      <c r="JYY1142" s="3"/>
      <c r="JYZ1142" s="3"/>
      <c r="JZA1142" s="3"/>
      <c r="JZB1142" s="3"/>
      <c r="JZC1142" s="3"/>
      <c r="JZD1142" s="3"/>
      <c r="JZE1142" s="3"/>
      <c r="JZF1142" s="3"/>
      <c r="JZG1142" s="3"/>
      <c r="JZH1142" s="3"/>
      <c r="JZI1142" s="3"/>
      <c r="JZJ1142" s="3"/>
      <c r="JZK1142" s="3"/>
      <c r="JZL1142" s="3"/>
      <c r="JZM1142" s="3"/>
      <c r="JZN1142" s="3"/>
      <c r="JZO1142" s="3"/>
      <c r="JZP1142" s="3"/>
      <c r="JZQ1142" s="3"/>
      <c r="JZR1142" s="3"/>
      <c r="JZS1142" s="3"/>
      <c r="JZT1142" s="3"/>
      <c r="JZU1142" s="3"/>
      <c r="JZV1142" s="3"/>
      <c r="JZW1142" s="3"/>
      <c r="JZX1142" s="3"/>
      <c r="JZY1142" s="3"/>
      <c r="JZZ1142" s="3"/>
      <c r="KAA1142" s="3"/>
      <c r="KAB1142" s="3"/>
      <c r="KAC1142" s="3"/>
      <c r="KAD1142" s="3"/>
      <c r="KAE1142" s="3"/>
      <c r="KAF1142" s="3"/>
      <c r="KAG1142" s="3"/>
      <c r="KAH1142" s="3"/>
      <c r="KAI1142" s="3"/>
      <c r="KAJ1142" s="3"/>
      <c r="KAK1142" s="3"/>
      <c r="KAL1142" s="3"/>
      <c r="KAM1142" s="3"/>
      <c r="KAN1142" s="3"/>
      <c r="KAO1142" s="3"/>
      <c r="KAP1142" s="3"/>
      <c r="KAQ1142" s="3"/>
      <c r="KAR1142" s="3"/>
      <c r="KAS1142" s="3"/>
      <c r="KAT1142" s="3"/>
      <c r="KAU1142" s="3"/>
      <c r="KAV1142" s="3"/>
      <c r="KAW1142" s="3"/>
      <c r="KAX1142" s="3"/>
      <c r="KAY1142" s="3"/>
      <c r="KAZ1142" s="3"/>
      <c r="KBA1142" s="3"/>
      <c r="KBB1142" s="3"/>
      <c r="KBC1142" s="3"/>
      <c r="KBD1142" s="3"/>
      <c r="KBE1142" s="3"/>
      <c r="KBF1142" s="3"/>
      <c r="KBG1142" s="3"/>
      <c r="KBH1142" s="3"/>
      <c r="KBI1142" s="3"/>
      <c r="KBJ1142" s="3"/>
      <c r="KBK1142" s="3"/>
      <c r="KBL1142" s="3"/>
      <c r="KBM1142" s="3"/>
      <c r="KBN1142" s="3"/>
      <c r="KBO1142" s="3"/>
      <c r="KBP1142" s="3"/>
      <c r="KBQ1142" s="3"/>
      <c r="KBR1142" s="3"/>
      <c r="KBS1142" s="3"/>
      <c r="KBT1142" s="3"/>
      <c r="KBU1142" s="3"/>
      <c r="KBV1142" s="3"/>
      <c r="KBW1142" s="3"/>
      <c r="KBX1142" s="3"/>
      <c r="KBY1142" s="3"/>
      <c r="KBZ1142" s="3"/>
      <c r="KCA1142" s="3"/>
      <c r="KCB1142" s="3"/>
      <c r="KCC1142" s="3"/>
      <c r="KCD1142" s="3"/>
      <c r="KCE1142" s="3"/>
      <c r="KCF1142" s="3"/>
      <c r="KCG1142" s="3"/>
      <c r="KCH1142" s="3"/>
      <c r="KCI1142" s="3"/>
      <c r="KCJ1142" s="3"/>
      <c r="KCK1142" s="3"/>
      <c r="KCL1142" s="3"/>
      <c r="KCM1142" s="3"/>
      <c r="KCN1142" s="3"/>
      <c r="KCO1142" s="3"/>
      <c r="KCP1142" s="3"/>
      <c r="KCQ1142" s="3"/>
      <c r="KCR1142" s="3"/>
      <c r="KCS1142" s="3"/>
      <c r="KCT1142" s="3"/>
      <c r="KCU1142" s="3"/>
      <c r="KCV1142" s="3"/>
      <c r="KCW1142" s="3"/>
      <c r="KCX1142" s="3"/>
      <c r="KCY1142" s="3"/>
      <c r="KCZ1142" s="3"/>
      <c r="KDA1142" s="3"/>
      <c r="KDB1142" s="3"/>
      <c r="KDC1142" s="3"/>
      <c r="KDD1142" s="3"/>
      <c r="KDE1142" s="3"/>
      <c r="KDF1142" s="3"/>
      <c r="KDG1142" s="3"/>
      <c r="KDH1142" s="3"/>
      <c r="KDI1142" s="3"/>
      <c r="KDJ1142" s="3"/>
      <c r="KDK1142" s="3"/>
      <c r="KDL1142" s="3"/>
      <c r="KDM1142" s="3"/>
      <c r="KDN1142" s="3"/>
      <c r="KDO1142" s="3"/>
      <c r="KDP1142" s="3"/>
      <c r="KDQ1142" s="3"/>
      <c r="KDR1142" s="3"/>
      <c r="KDS1142" s="3"/>
      <c r="KDT1142" s="3"/>
      <c r="KDU1142" s="3"/>
      <c r="KDV1142" s="3"/>
      <c r="KDW1142" s="3"/>
      <c r="KDX1142" s="3"/>
      <c r="KDY1142" s="3"/>
      <c r="KDZ1142" s="3"/>
      <c r="KEA1142" s="3"/>
      <c r="KEB1142" s="3"/>
      <c r="KEC1142" s="3"/>
      <c r="KED1142" s="3"/>
      <c r="KEE1142" s="3"/>
      <c r="KEF1142" s="3"/>
      <c r="KEG1142" s="3"/>
      <c r="KEH1142" s="3"/>
      <c r="KEI1142" s="3"/>
      <c r="KEJ1142" s="3"/>
      <c r="KEK1142" s="3"/>
      <c r="KEL1142" s="3"/>
      <c r="KEM1142" s="3"/>
      <c r="KEN1142" s="3"/>
      <c r="KEO1142" s="3"/>
      <c r="KEP1142" s="3"/>
      <c r="KEQ1142" s="3"/>
      <c r="KER1142" s="3"/>
      <c r="KES1142" s="3"/>
      <c r="KET1142" s="3"/>
      <c r="KEU1142" s="3"/>
      <c r="KEV1142" s="3"/>
      <c r="KEW1142" s="3"/>
      <c r="KEX1142" s="3"/>
      <c r="KEY1142" s="3"/>
      <c r="KEZ1142" s="3"/>
      <c r="KFA1142" s="3"/>
      <c r="KFB1142" s="3"/>
      <c r="KFC1142" s="3"/>
      <c r="KFD1142" s="3"/>
      <c r="KFE1142" s="3"/>
      <c r="KFF1142" s="3"/>
      <c r="KFG1142" s="3"/>
      <c r="KFH1142" s="3"/>
      <c r="KFI1142" s="3"/>
      <c r="KFJ1142" s="3"/>
      <c r="KFK1142" s="3"/>
      <c r="KFL1142" s="3"/>
      <c r="KFM1142" s="3"/>
      <c r="KFN1142" s="3"/>
      <c r="KFO1142" s="3"/>
      <c r="KFP1142" s="3"/>
      <c r="KFQ1142" s="3"/>
      <c r="KFR1142" s="3"/>
      <c r="KFS1142" s="3"/>
      <c r="KFT1142" s="3"/>
      <c r="KFU1142" s="3"/>
      <c r="KFV1142" s="3"/>
      <c r="KFW1142" s="3"/>
      <c r="KFX1142" s="3"/>
      <c r="KFY1142" s="3"/>
      <c r="KFZ1142" s="3"/>
      <c r="KGA1142" s="3"/>
      <c r="KGB1142" s="3"/>
      <c r="KGC1142" s="3"/>
      <c r="KGD1142" s="3"/>
      <c r="KGE1142" s="3"/>
      <c r="KGF1142" s="3"/>
      <c r="KGG1142" s="3"/>
      <c r="KGH1142" s="3"/>
      <c r="KGI1142" s="3"/>
      <c r="KGJ1142" s="3"/>
      <c r="KGK1142" s="3"/>
      <c r="KGL1142" s="3"/>
      <c r="KGM1142" s="3"/>
      <c r="KGN1142" s="3"/>
      <c r="KGO1142" s="3"/>
      <c r="KGP1142" s="3"/>
      <c r="KGQ1142" s="3"/>
      <c r="KGR1142" s="3"/>
      <c r="KGS1142" s="3"/>
      <c r="KGT1142" s="3"/>
      <c r="KGU1142" s="3"/>
      <c r="KGV1142" s="3"/>
      <c r="KGW1142" s="3"/>
      <c r="KGX1142" s="3"/>
      <c r="KGY1142" s="3"/>
      <c r="KGZ1142" s="3"/>
      <c r="KHA1142" s="3"/>
      <c r="KHB1142" s="3"/>
      <c r="KHC1142" s="3"/>
      <c r="KHD1142" s="3"/>
      <c r="KHE1142" s="3"/>
      <c r="KHF1142" s="3"/>
      <c r="KHG1142" s="3"/>
      <c r="KHH1142" s="3"/>
      <c r="KHI1142" s="3"/>
      <c r="KHJ1142" s="3"/>
      <c r="KHK1142" s="3"/>
      <c r="KHL1142" s="3"/>
      <c r="KHM1142" s="3"/>
      <c r="KHN1142" s="3"/>
      <c r="KHO1142" s="3"/>
      <c r="KHP1142" s="3"/>
      <c r="KHQ1142" s="3"/>
      <c r="KHR1142" s="3"/>
      <c r="KHS1142" s="3"/>
      <c r="KHT1142" s="3"/>
      <c r="KHU1142" s="3"/>
      <c r="KHV1142" s="3"/>
      <c r="KHW1142" s="3"/>
      <c r="KHX1142" s="3"/>
      <c r="KHY1142" s="3"/>
      <c r="KHZ1142" s="3"/>
      <c r="KIA1142" s="3"/>
      <c r="KIB1142" s="3"/>
      <c r="KIC1142" s="3"/>
      <c r="KID1142" s="3"/>
      <c r="KIE1142" s="3"/>
      <c r="KIF1142" s="3"/>
      <c r="KIG1142" s="3"/>
      <c r="KIH1142" s="3"/>
      <c r="KII1142" s="3"/>
      <c r="KIJ1142" s="3"/>
      <c r="KIK1142" s="3"/>
      <c r="KIL1142" s="3"/>
      <c r="KIM1142" s="3"/>
      <c r="KIN1142" s="3"/>
      <c r="KIO1142" s="3"/>
      <c r="KIP1142" s="3"/>
      <c r="KIQ1142" s="3"/>
      <c r="KIR1142" s="3"/>
      <c r="KIS1142" s="3"/>
      <c r="KIT1142" s="3"/>
      <c r="KIU1142" s="3"/>
      <c r="KIV1142" s="3"/>
      <c r="KIW1142" s="3"/>
      <c r="KIX1142" s="3"/>
      <c r="KIY1142" s="3"/>
      <c r="KIZ1142" s="3"/>
      <c r="KJA1142" s="3"/>
      <c r="KJB1142" s="3"/>
      <c r="KJC1142" s="3"/>
      <c r="KJD1142" s="3"/>
      <c r="KJE1142" s="3"/>
      <c r="KJF1142" s="3"/>
      <c r="KJG1142" s="3"/>
      <c r="KJH1142" s="3"/>
      <c r="KJI1142" s="3"/>
      <c r="KJJ1142" s="3"/>
      <c r="KJK1142" s="3"/>
      <c r="KJL1142" s="3"/>
      <c r="KJM1142" s="3"/>
      <c r="KJN1142" s="3"/>
      <c r="KJO1142" s="3"/>
      <c r="KJP1142" s="3"/>
      <c r="KJQ1142" s="3"/>
      <c r="KJR1142" s="3"/>
      <c r="KJS1142" s="3"/>
      <c r="KJT1142" s="3"/>
      <c r="KJU1142" s="3"/>
      <c r="KJV1142" s="3"/>
      <c r="KJW1142" s="3"/>
      <c r="KJX1142" s="3"/>
      <c r="KJY1142" s="3"/>
      <c r="KJZ1142" s="3"/>
      <c r="KKA1142" s="3"/>
      <c r="KKB1142" s="3"/>
      <c r="KKC1142" s="3"/>
      <c r="KKD1142" s="3"/>
      <c r="KKE1142" s="3"/>
      <c r="KKF1142" s="3"/>
      <c r="KKG1142" s="3"/>
      <c r="KKH1142" s="3"/>
      <c r="KKI1142" s="3"/>
      <c r="KKJ1142" s="3"/>
      <c r="KKK1142" s="3"/>
      <c r="KKL1142" s="3"/>
      <c r="KKM1142" s="3"/>
      <c r="KKN1142" s="3"/>
      <c r="KKO1142" s="3"/>
      <c r="KKP1142" s="3"/>
      <c r="KKQ1142" s="3"/>
      <c r="KKR1142" s="3"/>
      <c r="KKS1142" s="3"/>
      <c r="KKT1142" s="3"/>
      <c r="KKU1142" s="3"/>
      <c r="KKV1142" s="3"/>
      <c r="KKW1142" s="3"/>
      <c r="KKX1142" s="3"/>
      <c r="KKY1142" s="3"/>
      <c r="KKZ1142" s="3"/>
      <c r="KLA1142" s="3"/>
      <c r="KLB1142" s="3"/>
      <c r="KLC1142" s="3"/>
      <c r="KLD1142" s="3"/>
      <c r="KLE1142" s="3"/>
      <c r="KLF1142" s="3"/>
      <c r="KLG1142" s="3"/>
      <c r="KLH1142" s="3"/>
      <c r="KLI1142" s="3"/>
      <c r="KLJ1142" s="3"/>
      <c r="KLK1142" s="3"/>
      <c r="KLL1142" s="3"/>
      <c r="KLM1142" s="3"/>
      <c r="KLN1142" s="3"/>
      <c r="KLO1142" s="3"/>
      <c r="KLP1142" s="3"/>
      <c r="KLQ1142" s="3"/>
      <c r="KLR1142" s="3"/>
      <c r="KLS1142" s="3"/>
      <c r="KLT1142" s="3"/>
      <c r="KLU1142" s="3"/>
      <c r="KLV1142" s="3"/>
      <c r="KLW1142" s="3"/>
      <c r="KLX1142" s="3"/>
      <c r="KLY1142" s="3"/>
      <c r="KLZ1142" s="3"/>
      <c r="KMA1142" s="3"/>
      <c r="KMB1142" s="3"/>
      <c r="KMC1142" s="3"/>
      <c r="KMD1142" s="3"/>
      <c r="KME1142" s="3"/>
      <c r="KMF1142" s="3"/>
      <c r="KMG1142" s="3"/>
      <c r="KMH1142" s="3"/>
      <c r="KMI1142" s="3"/>
      <c r="KMJ1142" s="3"/>
      <c r="KMK1142" s="3"/>
      <c r="KML1142" s="3"/>
      <c r="KMM1142" s="3"/>
      <c r="KMN1142" s="3"/>
      <c r="KMO1142" s="3"/>
      <c r="KMP1142" s="3"/>
      <c r="KMQ1142" s="3"/>
      <c r="KMR1142" s="3"/>
      <c r="KMS1142" s="3"/>
      <c r="KMT1142" s="3"/>
      <c r="KMU1142" s="3"/>
      <c r="KMV1142" s="3"/>
      <c r="KMW1142" s="3"/>
      <c r="KMX1142" s="3"/>
      <c r="KMY1142" s="3"/>
      <c r="KMZ1142" s="3"/>
      <c r="KNA1142" s="3"/>
      <c r="KNB1142" s="3"/>
      <c r="KNC1142" s="3"/>
      <c r="KND1142" s="3"/>
      <c r="KNE1142" s="3"/>
      <c r="KNF1142" s="3"/>
      <c r="KNG1142" s="3"/>
      <c r="KNH1142" s="3"/>
      <c r="KNI1142" s="3"/>
      <c r="KNJ1142" s="3"/>
      <c r="KNK1142" s="3"/>
      <c r="KNL1142" s="3"/>
      <c r="KNM1142" s="3"/>
      <c r="KNN1142" s="3"/>
      <c r="KNO1142" s="3"/>
      <c r="KNP1142" s="3"/>
      <c r="KNQ1142" s="3"/>
      <c r="KNR1142" s="3"/>
      <c r="KNS1142" s="3"/>
      <c r="KNT1142" s="3"/>
      <c r="KNU1142" s="3"/>
      <c r="KNV1142" s="3"/>
      <c r="KNW1142" s="3"/>
      <c r="KNX1142" s="3"/>
      <c r="KNY1142" s="3"/>
      <c r="KNZ1142" s="3"/>
      <c r="KOA1142" s="3"/>
      <c r="KOB1142" s="3"/>
      <c r="KOC1142" s="3"/>
      <c r="KOD1142" s="3"/>
      <c r="KOE1142" s="3"/>
      <c r="KOF1142" s="3"/>
      <c r="KOG1142" s="3"/>
      <c r="KOH1142" s="3"/>
      <c r="KOI1142" s="3"/>
      <c r="KOJ1142" s="3"/>
      <c r="KOK1142" s="3"/>
      <c r="KOL1142" s="3"/>
      <c r="KOM1142" s="3"/>
      <c r="KON1142" s="3"/>
      <c r="KOO1142" s="3"/>
      <c r="KOP1142" s="3"/>
      <c r="KOQ1142" s="3"/>
      <c r="KOR1142" s="3"/>
      <c r="KOS1142" s="3"/>
      <c r="KOT1142" s="3"/>
      <c r="KOU1142" s="3"/>
      <c r="KOV1142" s="3"/>
      <c r="KOW1142" s="3"/>
      <c r="KOX1142" s="3"/>
      <c r="KOY1142" s="3"/>
      <c r="KOZ1142" s="3"/>
      <c r="KPA1142" s="3"/>
      <c r="KPB1142" s="3"/>
      <c r="KPC1142" s="3"/>
      <c r="KPD1142" s="3"/>
      <c r="KPE1142" s="3"/>
      <c r="KPF1142" s="3"/>
      <c r="KPG1142" s="3"/>
      <c r="KPH1142" s="3"/>
      <c r="KPI1142" s="3"/>
      <c r="KPJ1142" s="3"/>
      <c r="KPK1142" s="3"/>
      <c r="KPL1142" s="3"/>
      <c r="KPM1142" s="3"/>
      <c r="KPN1142" s="3"/>
      <c r="KPO1142" s="3"/>
      <c r="KPP1142" s="3"/>
      <c r="KPQ1142" s="3"/>
      <c r="KPR1142" s="3"/>
      <c r="KPS1142" s="3"/>
      <c r="KPT1142" s="3"/>
      <c r="KPU1142" s="3"/>
      <c r="KPV1142" s="3"/>
      <c r="KPW1142" s="3"/>
      <c r="KPX1142" s="3"/>
      <c r="KPY1142" s="3"/>
      <c r="KPZ1142" s="3"/>
      <c r="KQA1142" s="3"/>
      <c r="KQB1142" s="3"/>
      <c r="KQC1142" s="3"/>
      <c r="KQD1142" s="3"/>
      <c r="KQE1142" s="3"/>
      <c r="KQF1142" s="3"/>
      <c r="KQG1142" s="3"/>
      <c r="KQH1142" s="3"/>
      <c r="KQI1142" s="3"/>
      <c r="KQJ1142" s="3"/>
      <c r="KQK1142" s="3"/>
      <c r="KQL1142" s="3"/>
      <c r="KQM1142" s="3"/>
      <c r="KQN1142" s="3"/>
      <c r="KQO1142" s="3"/>
      <c r="KQP1142" s="3"/>
      <c r="KQQ1142" s="3"/>
      <c r="KQR1142" s="3"/>
      <c r="KQS1142" s="3"/>
      <c r="KQT1142" s="3"/>
      <c r="KQU1142" s="3"/>
      <c r="KQV1142" s="3"/>
      <c r="KQW1142" s="3"/>
      <c r="KQX1142" s="3"/>
      <c r="KQY1142" s="3"/>
      <c r="KQZ1142" s="3"/>
      <c r="KRA1142" s="3"/>
      <c r="KRB1142" s="3"/>
      <c r="KRC1142" s="3"/>
      <c r="KRD1142" s="3"/>
      <c r="KRE1142" s="3"/>
      <c r="KRF1142" s="3"/>
      <c r="KRG1142" s="3"/>
      <c r="KRH1142" s="3"/>
      <c r="KRI1142" s="3"/>
      <c r="KRJ1142" s="3"/>
      <c r="KRK1142" s="3"/>
      <c r="KRL1142" s="3"/>
      <c r="KRM1142" s="3"/>
      <c r="KRN1142" s="3"/>
      <c r="KRO1142" s="3"/>
      <c r="KRP1142" s="3"/>
      <c r="KRQ1142" s="3"/>
      <c r="KRR1142" s="3"/>
      <c r="KRS1142" s="3"/>
      <c r="KRT1142" s="3"/>
      <c r="KRU1142" s="3"/>
      <c r="KRV1142" s="3"/>
      <c r="KRW1142" s="3"/>
      <c r="KRX1142" s="3"/>
      <c r="KRY1142" s="3"/>
      <c r="KRZ1142" s="3"/>
      <c r="KSA1142" s="3"/>
      <c r="KSB1142" s="3"/>
      <c r="KSC1142" s="3"/>
      <c r="KSD1142" s="3"/>
      <c r="KSE1142" s="3"/>
      <c r="KSF1142" s="3"/>
      <c r="KSG1142" s="3"/>
      <c r="KSH1142" s="3"/>
      <c r="KSI1142" s="3"/>
      <c r="KSJ1142" s="3"/>
      <c r="KSK1142" s="3"/>
      <c r="KSL1142" s="3"/>
      <c r="KSM1142" s="3"/>
      <c r="KSN1142" s="3"/>
      <c r="KSO1142" s="3"/>
      <c r="KSP1142" s="3"/>
      <c r="KSQ1142" s="3"/>
      <c r="KSR1142" s="3"/>
      <c r="KSS1142" s="3"/>
      <c r="KST1142" s="3"/>
      <c r="KSU1142" s="3"/>
      <c r="KSV1142" s="3"/>
      <c r="KSW1142" s="3"/>
      <c r="KSX1142" s="3"/>
      <c r="KSY1142" s="3"/>
      <c r="KSZ1142" s="3"/>
      <c r="KTA1142" s="3"/>
      <c r="KTB1142" s="3"/>
      <c r="KTC1142" s="3"/>
      <c r="KTD1142" s="3"/>
      <c r="KTE1142" s="3"/>
      <c r="KTF1142" s="3"/>
      <c r="KTG1142" s="3"/>
      <c r="KTH1142" s="3"/>
      <c r="KTI1142" s="3"/>
      <c r="KTJ1142" s="3"/>
      <c r="KTK1142" s="3"/>
      <c r="KTL1142" s="3"/>
      <c r="KTM1142" s="3"/>
      <c r="KTN1142" s="3"/>
      <c r="KTO1142" s="3"/>
      <c r="KTP1142" s="3"/>
      <c r="KTQ1142" s="3"/>
      <c r="KTR1142" s="3"/>
      <c r="KTS1142" s="3"/>
      <c r="KTT1142" s="3"/>
      <c r="KTU1142" s="3"/>
      <c r="KTV1142" s="3"/>
      <c r="KTW1142" s="3"/>
      <c r="KTX1142" s="3"/>
      <c r="KTY1142" s="3"/>
      <c r="KTZ1142" s="3"/>
      <c r="KUA1142" s="3"/>
      <c r="KUB1142" s="3"/>
      <c r="KUC1142" s="3"/>
      <c r="KUD1142" s="3"/>
      <c r="KUE1142" s="3"/>
      <c r="KUF1142" s="3"/>
      <c r="KUG1142" s="3"/>
      <c r="KUH1142" s="3"/>
      <c r="KUI1142" s="3"/>
      <c r="KUJ1142" s="3"/>
      <c r="KUK1142" s="3"/>
      <c r="KUL1142" s="3"/>
      <c r="KUM1142" s="3"/>
      <c r="KUN1142" s="3"/>
      <c r="KUO1142" s="3"/>
      <c r="KUP1142" s="3"/>
      <c r="KUQ1142" s="3"/>
      <c r="KUR1142" s="3"/>
      <c r="KUS1142" s="3"/>
      <c r="KUT1142" s="3"/>
      <c r="KUU1142" s="3"/>
      <c r="KUV1142" s="3"/>
      <c r="KUW1142" s="3"/>
      <c r="KUX1142" s="3"/>
      <c r="KUY1142" s="3"/>
      <c r="KUZ1142" s="3"/>
      <c r="KVA1142" s="3"/>
      <c r="KVB1142" s="3"/>
      <c r="KVC1142" s="3"/>
      <c r="KVD1142" s="3"/>
      <c r="KVE1142" s="3"/>
      <c r="KVF1142" s="3"/>
      <c r="KVG1142" s="3"/>
      <c r="KVH1142" s="3"/>
      <c r="KVI1142" s="3"/>
      <c r="KVJ1142" s="3"/>
      <c r="KVK1142" s="3"/>
      <c r="KVL1142" s="3"/>
      <c r="KVM1142" s="3"/>
      <c r="KVN1142" s="3"/>
      <c r="KVO1142" s="3"/>
      <c r="KVP1142" s="3"/>
      <c r="KVQ1142" s="3"/>
      <c r="KVR1142" s="3"/>
      <c r="KVS1142" s="3"/>
      <c r="KVT1142" s="3"/>
      <c r="KVU1142" s="3"/>
      <c r="KVV1142" s="3"/>
      <c r="KVW1142" s="3"/>
      <c r="KVX1142" s="3"/>
      <c r="KVY1142" s="3"/>
      <c r="KVZ1142" s="3"/>
      <c r="KWA1142" s="3"/>
      <c r="KWB1142" s="3"/>
      <c r="KWC1142" s="3"/>
      <c r="KWD1142" s="3"/>
      <c r="KWE1142" s="3"/>
      <c r="KWF1142" s="3"/>
      <c r="KWG1142" s="3"/>
      <c r="KWH1142" s="3"/>
      <c r="KWI1142" s="3"/>
      <c r="KWJ1142" s="3"/>
      <c r="KWK1142" s="3"/>
      <c r="KWL1142" s="3"/>
      <c r="KWM1142" s="3"/>
      <c r="KWN1142" s="3"/>
      <c r="KWO1142" s="3"/>
      <c r="KWP1142" s="3"/>
      <c r="KWQ1142" s="3"/>
      <c r="KWR1142" s="3"/>
      <c r="KWS1142" s="3"/>
      <c r="KWT1142" s="3"/>
      <c r="KWU1142" s="3"/>
      <c r="KWV1142" s="3"/>
      <c r="KWW1142" s="3"/>
      <c r="KWX1142" s="3"/>
      <c r="KWY1142" s="3"/>
      <c r="KWZ1142" s="3"/>
      <c r="KXA1142" s="3"/>
      <c r="KXB1142" s="3"/>
      <c r="KXC1142" s="3"/>
      <c r="KXD1142" s="3"/>
      <c r="KXE1142" s="3"/>
      <c r="KXF1142" s="3"/>
      <c r="KXG1142" s="3"/>
      <c r="KXH1142" s="3"/>
      <c r="KXI1142" s="3"/>
      <c r="KXJ1142" s="3"/>
      <c r="KXK1142" s="3"/>
      <c r="KXL1142" s="3"/>
      <c r="KXM1142" s="3"/>
      <c r="KXN1142" s="3"/>
      <c r="KXO1142" s="3"/>
      <c r="KXP1142" s="3"/>
      <c r="KXQ1142" s="3"/>
      <c r="KXR1142" s="3"/>
      <c r="KXS1142" s="3"/>
      <c r="KXT1142" s="3"/>
      <c r="KXU1142" s="3"/>
      <c r="KXV1142" s="3"/>
      <c r="KXW1142" s="3"/>
      <c r="KXX1142" s="3"/>
      <c r="KXY1142" s="3"/>
      <c r="KXZ1142" s="3"/>
      <c r="KYA1142" s="3"/>
      <c r="KYB1142" s="3"/>
      <c r="KYC1142" s="3"/>
      <c r="KYD1142" s="3"/>
      <c r="KYE1142" s="3"/>
      <c r="KYF1142" s="3"/>
      <c r="KYG1142" s="3"/>
      <c r="KYH1142" s="3"/>
      <c r="KYI1142" s="3"/>
      <c r="KYJ1142" s="3"/>
      <c r="KYK1142" s="3"/>
      <c r="KYL1142" s="3"/>
      <c r="KYM1142" s="3"/>
      <c r="KYN1142" s="3"/>
      <c r="KYO1142" s="3"/>
      <c r="KYP1142" s="3"/>
      <c r="KYQ1142" s="3"/>
      <c r="KYR1142" s="3"/>
      <c r="KYS1142" s="3"/>
      <c r="KYT1142" s="3"/>
      <c r="KYU1142" s="3"/>
      <c r="KYV1142" s="3"/>
      <c r="KYW1142" s="3"/>
      <c r="KYX1142" s="3"/>
      <c r="KYY1142" s="3"/>
      <c r="KYZ1142" s="3"/>
      <c r="KZA1142" s="3"/>
      <c r="KZB1142" s="3"/>
      <c r="KZC1142" s="3"/>
      <c r="KZD1142" s="3"/>
      <c r="KZE1142" s="3"/>
      <c r="KZF1142" s="3"/>
      <c r="KZG1142" s="3"/>
      <c r="KZH1142" s="3"/>
      <c r="KZI1142" s="3"/>
      <c r="KZJ1142" s="3"/>
      <c r="KZK1142" s="3"/>
      <c r="KZL1142" s="3"/>
      <c r="KZM1142" s="3"/>
      <c r="KZN1142" s="3"/>
      <c r="KZO1142" s="3"/>
      <c r="KZP1142" s="3"/>
      <c r="KZQ1142" s="3"/>
      <c r="KZR1142" s="3"/>
      <c r="KZS1142" s="3"/>
      <c r="KZT1142" s="3"/>
      <c r="KZU1142" s="3"/>
      <c r="KZV1142" s="3"/>
      <c r="KZW1142" s="3"/>
      <c r="KZX1142" s="3"/>
      <c r="KZY1142" s="3"/>
      <c r="KZZ1142" s="3"/>
      <c r="LAA1142" s="3"/>
      <c r="LAB1142" s="3"/>
      <c r="LAC1142" s="3"/>
      <c r="LAD1142" s="3"/>
      <c r="LAE1142" s="3"/>
      <c r="LAF1142" s="3"/>
      <c r="LAG1142" s="3"/>
      <c r="LAH1142" s="3"/>
      <c r="LAI1142" s="3"/>
      <c r="LAJ1142" s="3"/>
      <c r="LAK1142" s="3"/>
      <c r="LAL1142" s="3"/>
      <c r="LAM1142" s="3"/>
      <c r="LAN1142" s="3"/>
      <c r="LAO1142" s="3"/>
      <c r="LAP1142" s="3"/>
      <c r="LAQ1142" s="3"/>
      <c r="LAR1142" s="3"/>
      <c r="LAS1142" s="3"/>
      <c r="LAT1142" s="3"/>
      <c r="LAU1142" s="3"/>
      <c r="LAV1142" s="3"/>
      <c r="LAW1142" s="3"/>
      <c r="LAX1142" s="3"/>
      <c r="LAY1142" s="3"/>
      <c r="LAZ1142" s="3"/>
      <c r="LBA1142" s="3"/>
      <c r="LBB1142" s="3"/>
      <c r="LBC1142" s="3"/>
      <c r="LBD1142" s="3"/>
      <c r="LBE1142" s="3"/>
      <c r="LBF1142" s="3"/>
      <c r="LBG1142" s="3"/>
      <c r="LBH1142" s="3"/>
      <c r="LBI1142" s="3"/>
      <c r="LBJ1142" s="3"/>
      <c r="LBK1142" s="3"/>
      <c r="LBL1142" s="3"/>
      <c r="LBM1142" s="3"/>
      <c r="LBN1142" s="3"/>
      <c r="LBO1142" s="3"/>
      <c r="LBP1142" s="3"/>
      <c r="LBQ1142" s="3"/>
      <c r="LBR1142" s="3"/>
      <c r="LBS1142" s="3"/>
      <c r="LBT1142" s="3"/>
      <c r="LBU1142" s="3"/>
      <c r="LBV1142" s="3"/>
      <c r="LBW1142" s="3"/>
      <c r="LBX1142" s="3"/>
      <c r="LBY1142" s="3"/>
      <c r="LBZ1142" s="3"/>
      <c r="LCA1142" s="3"/>
      <c r="LCB1142" s="3"/>
      <c r="LCC1142" s="3"/>
      <c r="LCD1142" s="3"/>
      <c r="LCE1142" s="3"/>
      <c r="LCF1142" s="3"/>
      <c r="LCG1142" s="3"/>
      <c r="LCH1142" s="3"/>
      <c r="LCI1142" s="3"/>
      <c r="LCJ1142" s="3"/>
      <c r="LCK1142" s="3"/>
      <c r="LCL1142" s="3"/>
      <c r="LCM1142" s="3"/>
      <c r="LCN1142" s="3"/>
      <c r="LCO1142" s="3"/>
      <c r="LCP1142" s="3"/>
      <c r="LCQ1142" s="3"/>
      <c r="LCR1142" s="3"/>
      <c r="LCS1142" s="3"/>
      <c r="LCT1142" s="3"/>
      <c r="LCU1142" s="3"/>
      <c r="LCV1142" s="3"/>
      <c r="LCW1142" s="3"/>
      <c r="LCX1142" s="3"/>
      <c r="LCY1142" s="3"/>
      <c r="LCZ1142" s="3"/>
      <c r="LDA1142" s="3"/>
      <c r="LDB1142" s="3"/>
      <c r="LDC1142" s="3"/>
      <c r="LDD1142" s="3"/>
      <c r="LDE1142" s="3"/>
      <c r="LDF1142" s="3"/>
      <c r="LDG1142" s="3"/>
      <c r="LDH1142" s="3"/>
      <c r="LDI1142" s="3"/>
      <c r="LDJ1142" s="3"/>
      <c r="LDK1142" s="3"/>
      <c r="LDL1142" s="3"/>
      <c r="LDM1142" s="3"/>
      <c r="LDN1142" s="3"/>
      <c r="LDO1142" s="3"/>
      <c r="LDP1142" s="3"/>
      <c r="LDQ1142" s="3"/>
      <c r="LDR1142" s="3"/>
      <c r="LDS1142" s="3"/>
      <c r="LDT1142" s="3"/>
      <c r="LDU1142" s="3"/>
      <c r="LDV1142" s="3"/>
      <c r="LDW1142" s="3"/>
      <c r="LDX1142" s="3"/>
      <c r="LDY1142" s="3"/>
      <c r="LDZ1142" s="3"/>
      <c r="LEA1142" s="3"/>
      <c r="LEB1142" s="3"/>
      <c r="LEC1142" s="3"/>
      <c r="LED1142" s="3"/>
      <c r="LEE1142" s="3"/>
      <c r="LEF1142" s="3"/>
      <c r="LEG1142" s="3"/>
      <c r="LEH1142" s="3"/>
      <c r="LEI1142" s="3"/>
      <c r="LEJ1142" s="3"/>
      <c r="LEK1142" s="3"/>
      <c r="LEL1142" s="3"/>
      <c r="LEM1142" s="3"/>
      <c r="LEN1142" s="3"/>
      <c r="LEO1142" s="3"/>
      <c r="LEP1142" s="3"/>
      <c r="LEQ1142" s="3"/>
      <c r="LER1142" s="3"/>
      <c r="LES1142" s="3"/>
      <c r="LET1142" s="3"/>
      <c r="LEU1142" s="3"/>
      <c r="LEV1142" s="3"/>
      <c r="LEW1142" s="3"/>
      <c r="LEX1142" s="3"/>
      <c r="LEY1142" s="3"/>
      <c r="LEZ1142" s="3"/>
      <c r="LFA1142" s="3"/>
      <c r="LFB1142" s="3"/>
      <c r="LFC1142" s="3"/>
      <c r="LFD1142" s="3"/>
      <c r="LFE1142" s="3"/>
      <c r="LFF1142" s="3"/>
      <c r="LFG1142" s="3"/>
      <c r="LFH1142" s="3"/>
      <c r="LFI1142" s="3"/>
      <c r="LFJ1142" s="3"/>
      <c r="LFK1142" s="3"/>
      <c r="LFL1142" s="3"/>
      <c r="LFM1142" s="3"/>
      <c r="LFN1142" s="3"/>
      <c r="LFO1142" s="3"/>
      <c r="LFP1142" s="3"/>
      <c r="LFQ1142" s="3"/>
      <c r="LFR1142" s="3"/>
      <c r="LFS1142" s="3"/>
      <c r="LFT1142" s="3"/>
      <c r="LFU1142" s="3"/>
      <c r="LFV1142" s="3"/>
      <c r="LFW1142" s="3"/>
      <c r="LFX1142" s="3"/>
      <c r="LFY1142" s="3"/>
      <c r="LFZ1142" s="3"/>
      <c r="LGA1142" s="3"/>
      <c r="LGB1142" s="3"/>
      <c r="LGC1142" s="3"/>
      <c r="LGD1142" s="3"/>
      <c r="LGE1142" s="3"/>
      <c r="LGF1142" s="3"/>
      <c r="LGG1142" s="3"/>
      <c r="LGH1142" s="3"/>
      <c r="LGI1142" s="3"/>
      <c r="LGJ1142" s="3"/>
      <c r="LGK1142" s="3"/>
      <c r="LGL1142" s="3"/>
      <c r="LGM1142" s="3"/>
      <c r="LGN1142" s="3"/>
      <c r="LGO1142" s="3"/>
      <c r="LGP1142" s="3"/>
      <c r="LGQ1142" s="3"/>
      <c r="LGR1142" s="3"/>
      <c r="LGS1142" s="3"/>
      <c r="LGT1142" s="3"/>
      <c r="LGU1142" s="3"/>
      <c r="LGV1142" s="3"/>
      <c r="LGW1142" s="3"/>
      <c r="LGX1142" s="3"/>
      <c r="LGY1142" s="3"/>
      <c r="LGZ1142" s="3"/>
      <c r="LHA1142" s="3"/>
      <c r="LHB1142" s="3"/>
      <c r="LHC1142" s="3"/>
      <c r="LHD1142" s="3"/>
      <c r="LHE1142" s="3"/>
      <c r="LHF1142" s="3"/>
      <c r="LHG1142" s="3"/>
      <c r="LHH1142" s="3"/>
      <c r="LHI1142" s="3"/>
      <c r="LHJ1142" s="3"/>
      <c r="LHK1142" s="3"/>
      <c r="LHL1142" s="3"/>
      <c r="LHM1142" s="3"/>
      <c r="LHN1142" s="3"/>
      <c r="LHO1142" s="3"/>
      <c r="LHP1142" s="3"/>
      <c r="LHQ1142" s="3"/>
      <c r="LHR1142" s="3"/>
      <c r="LHS1142" s="3"/>
      <c r="LHT1142" s="3"/>
      <c r="LHU1142" s="3"/>
      <c r="LHV1142" s="3"/>
      <c r="LHW1142" s="3"/>
      <c r="LHX1142" s="3"/>
      <c r="LHY1142" s="3"/>
      <c r="LHZ1142" s="3"/>
      <c r="LIA1142" s="3"/>
      <c r="LIB1142" s="3"/>
      <c r="LIC1142" s="3"/>
      <c r="LID1142" s="3"/>
      <c r="LIE1142" s="3"/>
      <c r="LIF1142" s="3"/>
      <c r="LIG1142" s="3"/>
      <c r="LIH1142" s="3"/>
      <c r="LII1142" s="3"/>
      <c r="LIJ1142" s="3"/>
      <c r="LIK1142" s="3"/>
      <c r="LIL1142" s="3"/>
      <c r="LIM1142" s="3"/>
      <c r="LIN1142" s="3"/>
      <c r="LIO1142" s="3"/>
      <c r="LIP1142" s="3"/>
      <c r="LIQ1142" s="3"/>
      <c r="LIR1142" s="3"/>
      <c r="LIS1142" s="3"/>
      <c r="LIT1142" s="3"/>
      <c r="LIU1142" s="3"/>
      <c r="LIV1142" s="3"/>
      <c r="LIW1142" s="3"/>
      <c r="LIX1142" s="3"/>
      <c r="LIY1142" s="3"/>
      <c r="LIZ1142" s="3"/>
      <c r="LJA1142" s="3"/>
      <c r="LJB1142" s="3"/>
      <c r="LJC1142" s="3"/>
      <c r="LJD1142" s="3"/>
      <c r="LJE1142" s="3"/>
      <c r="LJF1142" s="3"/>
      <c r="LJG1142" s="3"/>
      <c r="LJH1142" s="3"/>
      <c r="LJI1142" s="3"/>
      <c r="LJJ1142" s="3"/>
      <c r="LJK1142" s="3"/>
      <c r="LJL1142" s="3"/>
      <c r="LJM1142" s="3"/>
      <c r="LJN1142" s="3"/>
      <c r="LJO1142" s="3"/>
      <c r="LJP1142" s="3"/>
      <c r="LJQ1142" s="3"/>
      <c r="LJR1142" s="3"/>
      <c r="LJS1142" s="3"/>
      <c r="LJT1142" s="3"/>
      <c r="LJU1142" s="3"/>
      <c r="LJV1142" s="3"/>
      <c r="LJW1142" s="3"/>
      <c r="LJX1142" s="3"/>
      <c r="LJY1142" s="3"/>
      <c r="LJZ1142" s="3"/>
      <c r="LKA1142" s="3"/>
      <c r="LKB1142" s="3"/>
      <c r="LKC1142" s="3"/>
      <c r="LKD1142" s="3"/>
      <c r="LKE1142" s="3"/>
      <c r="LKF1142" s="3"/>
      <c r="LKG1142" s="3"/>
      <c r="LKH1142" s="3"/>
      <c r="LKI1142" s="3"/>
      <c r="LKJ1142" s="3"/>
      <c r="LKK1142" s="3"/>
      <c r="LKL1142" s="3"/>
      <c r="LKM1142" s="3"/>
      <c r="LKN1142" s="3"/>
      <c r="LKO1142" s="3"/>
      <c r="LKP1142" s="3"/>
      <c r="LKQ1142" s="3"/>
      <c r="LKR1142" s="3"/>
      <c r="LKS1142" s="3"/>
      <c r="LKT1142" s="3"/>
      <c r="LKU1142" s="3"/>
      <c r="LKV1142" s="3"/>
      <c r="LKW1142" s="3"/>
      <c r="LKX1142" s="3"/>
      <c r="LKY1142" s="3"/>
      <c r="LKZ1142" s="3"/>
      <c r="LLA1142" s="3"/>
      <c r="LLB1142" s="3"/>
      <c r="LLC1142" s="3"/>
      <c r="LLD1142" s="3"/>
      <c r="LLE1142" s="3"/>
      <c r="LLF1142" s="3"/>
      <c r="LLG1142" s="3"/>
      <c r="LLH1142" s="3"/>
      <c r="LLI1142" s="3"/>
      <c r="LLJ1142" s="3"/>
      <c r="LLK1142" s="3"/>
      <c r="LLL1142" s="3"/>
      <c r="LLM1142" s="3"/>
      <c r="LLN1142" s="3"/>
      <c r="LLO1142" s="3"/>
      <c r="LLP1142" s="3"/>
      <c r="LLQ1142" s="3"/>
      <c r="LLR1142" s="3"/>
      <c r="LLS1142" s="3"/>
      <c r="LLT1142" s="3"/>
      <c r="LLU1142" s="3"/>
      <c r="LLV1142" s="3"/>
      <c r="LLW1142" s="3"/>
      <c r="LLX1142" s="3"/>
      <c r="LLY1142" s="3"/>
      <c r="LLZ1142" s="3"/>
      <c r="LMA1142" s="3"/>
      <c r="LMB1142" s="3"/>
      <c r="LMC1142" s="3"/>
      <c r="LMD1142" s="3"/>
      <c r="LME1142" s="3"/>
      <c r="LMF1142" s="3"/>
      <c r="LMG1142" s="3"/>
      <c r="LMH1142" s="3"/>
      <c r="LMI1142" s="3"/>
      <c r="LMJ1142" s="3"/>
      <c r="LMK1142" s="3"/>
      <c r="LML1142" s="3"/>
      <c r="LMM1142" s="3"/>
      <c r="LMN1142" s="3"/>
      <c r="LMO1142" s="3"/>
      <c r="LMP1142" s="3"/>
      <c r="LMQ1142" s="3"/>
      <c r="LMR1142" s="3"/>
      <c r="LMS1142" s="3"/>
      <c r="LMT1142" s="3"/>
      <c r="LMU1142" s="3"/>
      <c r="LMV1142" s="3"/>
      <c r="LMW1142" s="3"/>
      <c r="LMX1142" s="3"/>
      <c r="LMY1142" s="3"/>
      <c r="LMZ1142" s="3"/>
      <c r="LNA1142" s="3"/>
      <c r="LNB1142" s="3"/>
      <c r="LNC1142" s="3"/>
      <c r="LND1142" s="3"/>
      <c r="LNE1142" s="3"/>
      <c r="LNF1142" s="3"/>
      <c r="LNG1142" s="3"/>
      <c r="LNH1142" s="3"/>
      <c r="LNI1142" s="3"/>
      <c r="LNJ1142" s="3"/>
      <c r="LNK1142" s="3"/>
      <c r="LNL1142" s="3"/>
      <c r="LNM1142" s="3"/>
      <c r="LNN1142" s="3"/>
      <c r="LNO1142" s="3"/>
      <c r="LNP1142" s="3"/>
      <c r="LNQ1142" s="3"/>
      <c r="LNR1142" s="3"/>
      <c r="LNS1142" s="3"/>
      <c r="LNT1142" s="3"/>
      <c r="LNU1142" s="3"/>
      <c r="LNV1142" s="3"/>
      <c r="LNW1142" s="3"/>
      <c r="LNX1142" s="3"/>
      <c r="LNY1142" s="3"/>
      <c r="LNZ1142" s="3"/>
      <c r="LOA1142" s="3"/>
      <c r="LOB1142" s="3"/>
      <c r="LOC1142" s="3"/>
      <c r="LOD1142" s="3"/>
      <c r="LOE1142" s="3"/>
      <c r="LOF1142" s="3"/>
      <c r="LOG1142" s="3"/>
      <c r="LOH1142" s="3"/>
      <c r="LOI1142" s="3"/>
      <c r="LOJ1142" s="3"/>
      <c r="LOK1142" s="3"/>
      <c r="LOL1142" s="3"/>
      <c r="LOM1142" s="3"/>
      <c r="LON1142" s="3"/>
      <c r="LOO1142" s="3"/>
      <c r="LOP1142" s="3"/>
      <c r="LOQ1142" s="3"/>
      <c r="LOR1142" s="3"/>
      <c r="LOS1142" s="3"/>
      <c r="LOT1142" s="3"/>
      <c r="LOU1142" s="3"/>
      <c r="LOV1142" s="3"/>
      <c r="LOW1142" s="3"/>
      <c r="LOX1142" s="3"/>
      <c r="LOY1142" s="3"/>
      <c r="LOZ1142" s="3"/>
      <c r="LPA1142" s="3"/>
      <c r="LPB1142" s="3"/>
      <c r="LPC1142" s="3"/>
      <c r="LPD1142" s="3"/>
      <c r="LPE1142" s="3"/>
      <c r="LPF1142" s="3"/>
      <c r="LPG1142" s="3"/>
      <c r="LPH1142" s="3"/>
      <c r="LPI1142" s="3"/>
      <c r="LPJ1142" s="3"/>
      <c r="LPK1142" s="3"/>
      <c r="LPL1142" s="3"/>
      <c r="LPM1142" s="3"/>
      <c r="LPN1142" s="3"/>
      <c r="LPO1142" s="3"/>
      <c r="LPP1142" s="3"/>
      <c r="LPQ1142" s="3"/>
      <c r="LPR1142" s="3"/>
      <c r="LPS1142" s="3"/>
      <c r="LPT1142" s="3"/>
      <c r="LPU1142" s="3"/>
      <c r="LPV1142" s="3"/>
      <c r="LPW1142" s="3"/>
      <c r="LPX1142" s="3"/>
      <c r="LPY1142" s="3"/>
      <c r="LPZ1142" s="3"/>
      <c r="LQA1142" s="3"/>
      <c r="LQB1142" s="3"/>
      <c r="LQC1142" s="3"/>
      <c r="LQD1142" s="3"/>
      <c r="LQE1142" s="3"/>
      <c r="LQF1142" s="3"/>
      <c r="LQG1142" s="3"/>
      <c r="LQH1142" s="3"/>
      <c r="LQI1142" s="3"/>
      <c r="LQJ1142" s="3"/>
      <c r="LQK1142" s="3"/>
      <c r="LQL1142" s="3"/>
      <c r="LQM1142" s="3"/>
      <c r="LQN1142" s="3"/>
      <c r="LQO1142" s="3"/>
      <c r="LQP1142" s="3"/>
      <c r="LQQ1142" s="3"/>
      <c r="LQR1142" s="3"/>
      <c r="LQS1142" s="3"/>
      <c r="LQT1142" s="3"/>
      <c r="LQU1142" s="3"/>
      <c r="LQV1142" s="3"/>
      <c r="LQW1142" s="3"/>
      <c r="LQX1142" s="3"/>
      <c r="LQY1142" s="3"/>
      <c r="LQZ1142" s="3"/>
      <c r="LRA1142" s="3"/>
      <c r="LRB1142" s="3"/>
      <c r="LRC1142" s="3"/>
      <c r="LRD1142" s="3"/>
      <c r="LRE1142" s="3"/>
      <c r="LRF1142" s="3"/>
      <c r="LRG1142" s="3"/>
      <c r="LRH1142" s="3"/>
      <c r="LRI1142" s="3"/>
      <c r="LRJ1142" s="3"/>
      <c r="LRK1142" s="3"/>
      <c r="LRL1142" s="3"/>
      <c r="LRM1142" s="3"/>
      <c r="LRN1142" s="3"/>
      <c r="LRO1142" s="3"/>
      <c r="LRP1142" s="3"/>
      <c r="LRQ1142" s="3"/>
      <c r="LRR1142" s="3"/>
      <c r="LRS1142" s="3"/>
      <c r="LRT1142" s="3"/>
      <c r="LRU1142" s="3"/>
      <c r="LRV1142" s="3"/>
      <c r="LRW1142" s="3"/>
      <c r="LRX1142" s="3"/>
      <c r="LRY1142" s="3"/>
      <c r="LRZ1142" s="3"/>
      <c r="LSA1142" s="3"/>
      <c r="LSB1142" s="3"/>
      <c r="LSC1142" s="3"/>
      <c r="LSD1142" s="3"/>
      <c r="LSE1142" s="3"/>
      <c r="LSF1142" s="3"/>
      <c r="LSG1142" s="3"/>
      <c r="LSH1142" s="3"/>
      <c r="LSI1142" s="3"/>
      <c r="LSJ1142" s="3"/>
      <c r="LSK1142" s="3"/>
      <c r="LSL1142" s="3"/>
      <c r="LSM1142" s="3"/>
      <c r="LSN1142" s="3"/>
      <c r="LSO1142" s="3"/>
      <c r="LSP1142" s="3"/>
      <c r="LSQ1142" s="3"/>
      <c r="LSR1142" s="3"/>
      <c r="LSS1142" s="3"/>
      <c r="LST1142" s="3"/>
      <c r="LSU1142" s="3"/>
      <c r="LSV1142" s="3"/>
      <c r="LSW1142" s="3"/>
      <c r="LSX1142" s="3"/>
      <c r="LSY1142" s="3"/>
      <c r="LSZ1142" s="3"/>
      <c r="LTA1142" s="3"/>
      <c r="LTB1142" s="3"/>
      <c r="LTC1142" s="3"/>
      <c r="LTD1142" s="3"/>
      <c r="LTE1142" s="3"/>
      <c r="LTF1142" s="3"/>
      <c r="LTG1142" s="3"/>
      <c r="LTH1142" s="3"/>
      <c r="LTI1142" s="3"/>
      <c r="LTJ1142" s="3"/>
      <c r="LTK1142" s="3"/>
      <c r="LTL1142" s="3"/>
      <c r="LTM1142" s="3"/>
      <c r="LTN1142" s="3"/>
      <c r="LTO1142" s="3"/>
      <c r="LTP1142" s="3"/>
      <c r="LTQ1142" s="3"/>
      <c r="LTR1142" s="3"/>
      <c r="LTS1142" s="3"/>
      <c r="LTT1142" s="3"/>
      <c r="LTU1142" s="3"/>
      <c r="LTV1142" s="3"/>
      <c r="LTW1142" s="3"/>
      <c r="LTX1142" s="3"/>
      <c r="LTY1142" s="3"/>
      <c r="LTZ1142" s="3"/>
      <c r="LUA1142" s="3"/>
      <c r="LUB1142" s="3"/>
      <c r="LUC1142" s="3"/>
      <c r="LUD1142" s="3"/>
      <c r="LUE1142" s="3"/>
      <c r="LUF1142" s="3"/>
      <c r="LUG1142" s="3"/>
      <c r="LUH1142" s="3"/>
      <c r="LUI1142" s="3"/>
      <c r="LUJ1142" s="3"/>
      <c r="LUK1142" s="3"/>
      <c r="LUL1142" s="3"/>
      <c r="LUM1142" s="3"/>
      <c r="LUN1142" s="3"/>
      <c r="LUO1142" s="3"/>
      <c r="LUP1142" s="3"/>
      <c r="LUQ1142" s="3"/>
      <c r="LUR1142" s="3"/>
      <c r="LUS1142" s="3"/>
      <c r="LUT1142" s="3"/>
      <c r="LUU1142" s="3"/>
      <c r="LUV1142" s="3"/>
      <c r="LUW1142" s="3"/>
      <c r="LUX1142" s="3"/>
      <c r="LUY1142" s="3"/>
      <c r="LUZ1142" s="3"/>
      <c r="LVA1142" s="3"/>
      <c r="LVB1142" s="3"/>
      <c r="LVC1142" s="3"/>
      <c r="LVD1142" s="3"/>
      <c r="LVE1142" s="3"/>
      <c r="LVF1142" s="3"/>
      <c r="LVG1142" s="3"/>
      <c r="LVH1142" s="3"/>
      <c r="LVI1142" s="3"/>
      <c r="LVJ1142" s="3"/>
      <c r="LVK1142" s="3"/>
      <c r="LVL1142" s="3"/>
      <c r="LVM1142" s="3"/>
      <c r="LVN1142" s="3"/>
      <c r="LVO1142" s="3"/>
      <c r="LVP1142" s="3"/>
      <c r="LVQ1142" s="3"/>
      <c r="LVR1142" s="3"/>
      <c r="LVS1142" s="3"/>
      <c r="LVT1142" s="3"/>
      <c r="LVU1142" s="3"/>
      <c r="LVV1142" s="3"/>
      <c r="LVW1142" s="3"/>
      <c r="LVX1142" s="3"/>
      <c r="LVY1142" s="3"/>
      <c r="LVZ1142" s="3"/>
      <c r="LWA1142" s="3"/>
      <c r="LWB1142" s="3"/>
      <c r="LWC1142" s="3"/>
      <c r="LWD1142" s="3"/>
      <c r="LWE1142" s="3"/>
      <c r="LWF1142" s="3"/>
      <c r="LWG1142" s="3"/>
      <c r="LWH1142" s="3"/>
      <c r="LWI1142" s="3"/>
      <c r="LWJ1142" s="3"/>
      <c r="LWK1142" s="3"/>
      <c r="LWL1142" s="3"/>
      <c r="LWM1142" s="3"/>
      <c r="LWN1142" s="3"/>
      <c r="LWO1142" s="3"/>
      <c r="LWP1142" s="3"/>
      <c r="LWQ1142" s="3"/>
      <c r="LWR1142" s="3"/>
      <c r="LWS1142" s="3"/>
      <c r="LWT1142" s="3"/>
      <c r="LWU1142" s="3"/>
      <c r="LWV1142" s="3"/>
      <c r="LWW1142" s="3"/>
      <c r="LWX1142" s="3"/>
      <c r="LWY1142" s="3"/>
      <c r="LWZ1142" s="3"/>
      <c r="LXA1142" s="3"/>
      <c r="LXB1142" s="3"/>
      <c r="LXC1142" s="3"/>
      <c r="LXD1142" s="3"/>
      <c r="LXE1142" s="3"/>
      <c r="LXF1142" s="3"/>
      <c r="LXG1142" s="3"/>
      <c r="LXH1142" s="3"/>
      <c r="LXI1142" s="3"/>
      <c r="LXJ1142" s="3"/>
      <c r="LXK1142" s="3"/>
      <c r="LXL1142" s="3"/>
      <c r="LXM1142" s="3"/>
      <c r="LXN1142" s="3"/>
      <c r="LXO1142" s="3"/>
      <c r="LXP1142" s="3"/>
      <c r="LXQ1142" s="3"/>
      <c r="LXR1142" s="3"/>
      <c r="LXS1142" s="3"/>
      <c r="LXT1142" s="3"/>
      <c r="LXU1142" s="3"/>
      <c r="LXV1142" s="3"/>
      <c r="LXW1142" s="3"/>
      <c r="LXX1142" s="3"/>
      <c r="LXY1142" s="3"/>
      <c r="LXZ1142" s="3"/>
      <c r="LYA1142" s="3"/>
      <c r="LYB1142" s="3"/>
      <c r="LYC1142" s="3"/>
      <c r="LYD1142" s="3"/>
      <c r="LYE1142" s="3"/>
      <c r="LYF1142" s="3"/>
      <c r="LYG1142" s="3"/>
      <c r="LYH1142" s="3"/>
      <c r="LYI1142" s="3"/>
      <c r="LYJ1142" s="3"/>
      <c r="LYK1142" s="3"/>
      <c r="LYL1142" s="3"/>
      <c r="LYM1142" s="3"/>
      <c r="LYN1142" s="3"/>
      <c r="LYO1142" s="3"/>
      <c r="LYP1142" s="3"/>
      <c r="LYQ1142" s="3"/>
      <c r="LYR1142" s="3"/>
      <c r="LYS1142" s="3"/>
      <c r="LYT1142" s="3"/>
      <c r="LYU1142" s="3"/>
      <c r="LYV1142" s="3"/>
      <c r="LYW1142" s="3"/>
      <c r="LYX1142" s="3"/>
      <c r="LYY1142" s="3"/>
      <c r="LYZ1142" s="3"/>
      <c r="LZA1142" s="3"/>
      <c r="LZB1142" s="3"/>
      <c r="LZC1142" s="3"/>
      <c r="LZD1142" s="3"/>
      <c r="LZE1142" s="3"/>
      <c r="LZF1142" s="3"/>
      <c r="LZG1142" s="3"/>
      <c r="LZH1142" s="3"/>
      <c r="LZI1142" s="3"/>
      <c r="LZJ1142" s="3"/>
      <c r="LZK1142" s="3"/>
      <c r="LZL1142" s="3"/>
      <c r="LZM1142" s="3"/>
      <c r="LZN1142" s="3"/>
      <c r="LZO1142" s="3"/>
      <c r="LZP1142" s="3"/>
      <c r="LZQ1142" s="3"/>
      <c r="LZR1142" s="3"/>
      <c r="LZS1142" s="3"/>
      <c r="LZT1142" s="3"/>
      <c r="LZU1142" s="3"/>
      <c r="LZV1142" s="3"/>
      <c r="LZW1142" s="3"/>
      <c r="LZX1142" s="3"/>
      <c r="LZY1142" s="3"/>
      <c r="LZZ1142" s="3"/>
      <c r="MAA1142" s="3"/>
      <c r="MAB1142" s="3"/>
      <c r="MAC1142" s="3"/>
      <c r="MAD1142" s="3"/>
      <c r="MAE1142" s="3"/>
      <c r="MAF1142" s="3"/>
      <c r="MAG1142" s="3"/>
      <c r="MAH1142" s="3"/>
      <c r="MAI1142" s="3"/>
      <c r="MAJ1142" s="3"/>
      <c r="MAK1142" s="3"/>
      <c r="MAL1142" s="3"/>
      <c r="MAM1142" s="3"/>
      <c r="MAN1142" s="3"/>
      <c r="MAO1142" s="3"/>
      <c r="MAP1142" s="3"/>
      <c r="MAQ1142" s="3"/>
      <c r="MAR1142" s="3"/>
      <c r="MAS1142" s="3"/>
      <c r="MAT1142" s="3"/>
      <c r="MAU1142" s="3"/>
      <c r="MAV1142" s="3"/>
      <c r="MAW1142" s="3"/>
      <c r="MAX1142" s="3"/>
      <c r="MAY1142" s="3"/>
      <c r="MAZ1142" s="3"/>
      <c r="MBA1142" s="3"/>
      <c r="MBB1142" s="3"/>
      <c r="MBC1142" s="3"/>
      <c r="MBD1142" s="3"/>
      <c r="MBE1142" s="3"/>
      <c r="MBF1142" s="3"/>
      <c r="MBG1142" s="3"/>
      <c r="MBH1142" s="3"/>
      <c r="MBI1142" s="3"/>
      <c r="MBJ1142" s="3"/>
      <c r="MBK1142" s="3"/>
      <c r="MBL1142" s="3"/>
      <c r="MBM1142" s="3"/>
      <c r="MBN1142" s="3"/>
      <c r="MBO1142" s="3"/>
      <c r="MBP1142" s="3"/>
      <c r="MBQ1142" s="3"/>
      <c r="MBR1142" s="3"/>
      <c r="MBS1142" s="3"/>
      <c r="MBT1142" s="3"/>
      <c r="MBU1142" s="3"/>
      <c r="MBV1142" s="3"/>
      <c r="MBW1142" s="3"/>
      <c r="MBX1142" s="3"/>
      <c r="MBY1142" s="3"/>
      <c r="MBZ1142" s="3"/>
      <c r="MCA1142" s="3"/>
      <c r="MCB1142" s="3"/>
      <c r="MCC1142" s="3"/>
      <c r="MCD1142" s="3"/>
      <c r="MCE1142" s="3"/>
      <c r="MCF1142" s="3"/>
      <c r="MCG1142" s="3"/>
      <c r="MCH1142" s="3"/>
      <c r="MCI1142" s="3"/>
      <c r="MCJ1142" s="3"/>
      <c r="MCK1142" s="3"/>
      <c r="MCL1142" s="3"/>
      <c r="MCM1142" s="3"/>
      <c r="MCN1142" s="3"/>
      <c r="MCO1142" s="3"/>
      <c r="MCP1142" s="3"/>
      <c r="MCQ1142" s="3"/>
      <c r="MCR1142" s="3"/>
      <c r="MCS1142" s="3"/>
      <c r="MCT1142" s="3"/>
      <c r="MCU1142" s="3"/>
      <c r="MCV1142" s="3"/>
      <c r="MCW1142" s="3"/>
      <c r="MCX1142" s="3"/>
      <c r="MCY1142" s="3"/>
      <c r="MCZ1142" s="3"/>
      <c r="MDA1142" s="3"/>
      <c r="MDB1142" s="3"/>
      <c r="MDC1142" s="3"/>
      <c r="MDD1142" s="3"/>
      <c r="MDE1142" s="3"/>
      <c r="MDF1142" s="3"/>
      <c r="MDG1142" s="3"/>
      <c r="MDH1142" s="3"/>
      <c r="MDI1142" s="3"/>
      <c r="MDJ1142" s="3"/>
      <c r="MDK1142" s="3"/>
      <c r="MDL1142" s="3"/>
      <c r="MDM1142" s="3"/>
      <c r="MDN1142" s="3"/>
      <c r="MDO1142" s="3"/>
      <c r="MDP1142" s="3"/>
      <c r="MDQ1142" s="3"/>
      <c r="MDR1142" s="3"/>
      <c r="MDS1142" s="3"/>
      <c r="MDT1142" s="3"/>
      <c r="MDU1142" s="3"/>
      <c r="MDV1142" s="3"/>
      <c r="MDW1142" s="3"/>
      <c r="MDX1142" s="3"/>
      <c r="MDY1142" s="3"/>
      <c r="MDZ1142" s="3"/>
      <c r="MEA1142" s="3"/>
      <c r="MEB1142" s="3"/>
      <c r="MEC1142" s="3"/>
      <c r="MED1142" s="3"/>
      <c r="MEE1142" s="3"/>
      <c r="MEF1142" s="3"/>
      <c r="MEG1142" s="3"/>
      <c r="MEH1142" s="3"/>
      <c r="MEI1142" s="3"/>
      <c r="MEJ1142" s="3"/>
      <c r="MEK1142" s="3"/>
      <c r="MEL1142" s="3"/>
      <c r="MEM1142" s="3"/>
      <c r="MEN1142" s="3"/>
      <c r="MEO1142" s="3"/>
      <c r="MEP1142" s="3"/>
      <c r="MEQ1142" s="3"/>
      <c r="MER1142" s="3"/>
      <c r="MES1142" s="3"/>
      <c r="MET1142" s="3"/>
      <c r="MEU1142" s="3"/>
      <c r="MEV1142" s="3"/>
      <c r="MEW1142" s="3"/>
      <c r="MEX1142" s="3"/>
      <c r="MEY1142" s="3"/>
      <c r="MEZ1142" s="3"/>
      <c r="MFA1142" s="3"/>
      <c r="MFB1142" s="3"/>
      <c r="MFC1142" s="3"/>
      <c r="MFD1142" s="3"/>
      <c r="MFE1142" s="3"/>
      <c r="MFF1142" s="3"/>
      <c r="MFG1142" s="3"/>
      <c r="MFH1142" s="3"/>
      <c r="MFI1142" s="3"/>
      <c r="MFJ1142" s="3"/>
      <c r="MFK1142" s="3"/>
      <c r="MFL1142" s="3"/>
      <c r="MFM1142" s="3"/>
      <c r="MFN1142" s="3"/>
      <c r="MFO1142" s="3"/>
      <c r="MFP1142" s="3"/>
      <c r="MFQ1142" s="3"/>
      <c r="MFR1142" s="3"/>
      <c r="MFS1142" s="3"/>
      <c r="MFT1142" s="3"/>
      <c r="MFU1142" s="3"/>
      <c r="MFV1142" s="3"/>
      <c r="MFW1142" s="3"/>
      <c r="MFX1142" s="3"/>
      <c r="MFY1142" s="3"/>
      <c r="MFZ1142" s="3"/>
      <c r="MGA1142" s="3"/>
      <c r="MGB1142" s="3"/>
      <c r="MGC1142" s="3"/>
      <c r="MGD1142" s="3"/>
      <c r="MGE1142" s="3"/>
      <c r="MGF1142" s="3"/>
      <c r="MGG1142" s="3"/>
      <c r="MGH1142" s="3"/>
      <c r="MGI1142" s="3"/>
      <c r="MGJ1142" s="3"/>
      <c r="MGK1142" s="3"/>
      <c r="MGL1142" s="3"/>
      <c r="MGM1142" s="3"/>
      <c r="MGN1142" s="3"/>
      <c r="MGO1142" s="3"/>
      <c r="MGP1142" s="3"/>
      <c r="MGQ1142" s="3"/>
      <c r="MGR1142" s="3"/>
      <c r="MGS1142" s="3"/>
      <c r="MGT1142" s="3"/>
      <c r="MGU1142" s="3"/>
      <c r="MGV1142" s="3"/>
      <c r="MGW1142" s="3"/>
      <c r="MGX1142" s="3"/>
      <c r="MGY1142" s="3"/>
      <c r="MGZ1142" s="3"/>
      <c r="MHA1142" s="3"/>
      <c r="MHB1142" s="3"/>
      <c r="MHC1142" s="3"/>
      <c r="MHD1142" s="3"/>
      <c r="MHE1142" s="3"/>
      <c r="MHF1142" s="3"/>
      <c r="MHG1142" s="3"/>
      <c r="MHH1142" s="3"/>
      <c r="MHI1142" s="3"/>
      <c r="MHJ1142" s="3"/>
      <c r="MHK1142" s="3"/>
      <c r="MHL1142" s="3"/>
      <c r="MHM1142" s="3"/>
      <c r="MHN1142" s="3"/>
      <c r="MHO1142" s="3"/>
      <c r="MHP1142" s="3"/>
      <c r="MHQ1142" s="3"/>
      <c r="MHR1142" s="3"/>
      <c r="MHS1142" s="3"/>
      <c r="MHT1142" s="3"/>
      <c r="MHU1142" s="3"/>
      <c r="MHV1142" s="3"/>
      <c r="MHW1142" s="3"/>
      <c r="MHX1142" s="3"/>
      <c r="MHY1142" s="3"/>
      <c r="MHZ1142" s="3"/>
      <c r="MIA1142" s="3"/>
      <c r="MIB1142" s="3"/>
      <c r="MIC1142" s="3"/>
      <c r="MID1142" s="3"/>
      <c r="MIE1142" s="3"/>
      <c r="MIF1142" s="3"/>
      <c r="MIG1142" s="3"/>
      <c r="MIH1142" s="3"/>
      <c r="MII1142" s="3"/>
      <c r="MIJ1142" s="3"/>
      <c r="MIK1142" s="3"/>
      <c r="MIL1142" s="3"/>
      <c r="MIM1142" s="3"/>
      <c r="MIN1142" s="3"/>
      <c r="MIO1142" s="3"/>
      <c r="MIP1142" s="3"/>
      <c r="MIQ1142" s="3"/>
      <c r="MIR1142" s="3"/>
      <c r="MIS1142" s="3"/>
      <c r="MIT1142" s="3"/>
      <c r="MIU1142" s="3"/>
      <c r="MIV1142" s="3"/>
      <c r="MIW1142" s="3"/>
      <c r="MIX1142" s="3"/>
      <c r="MIY1142" s="3"/>
      <c r="MIZ1142" s="3"/>
      <c r="MJA1142" s="3"/>
      <c r="MJB1142" s="3"/>
      <c r="MJC1142" s="3"/>
      <c r="MJD1142" s="3"/>
      <c r="MJE1142" s="3"/>
      <c r="MJF1142" s="3"/>
      <c r="MJG1142" s="3"/>
      <c r="MJH1142" s="3"/>
      <c r="MJI1142" s="3"/>
      <c r="MJJ1142" s="3"/>
      <c r="MJK1142" s="3"/>
      <c r="MJL1142" s="3"/>
      <c r="MJM1142" s="3"/>
      <c r="MJN1142" s="3"/>
      <c r="MJO1142" s="3"/>
      <c r="MJP1142" s="3"/>
      <c r="MJQ1142" s="3"/>
      <c r="MJR1142" s="3"/>
      <c r="MJS1142" s="3"/>
      <c r="MJT1142" s="3"/>
      <c r="MJU1142" s="3"/>
      <c r="MJV1142" s="3"/>
      <c r="MJW1142" s="3"/>
      <c r="MJX1142" s="3"/>
      <c r="MJY1142" s="3"/>
      <c r="MJZ1142" s="3"/>
      <c r="MKA1142" s="3"/>
      <c r="MKB1142" s="3"/>
      <c r="MKC1142" s="3"/>
      <c r="MKD1142" s="3"/>
      <c r="MKE1142" s="3"/>
      <c r="MKF1142" s="3"/>
      <c r="MKG1142" s="3"/>
      <c r="MKH1142" s="3"/>
      <c r="MKI1142" s="3"/>
      <c r="MKJ1142" s="3"/>
      <c r="MKK1142" s="3"/>
      <c r="MKL1142" s="3"/>
      <c r="MKM1142" s="3"/>
      <c r="MKN1142" s="3"/>
      <c r="MKO1142" s="3"/>
      <c r="MKP1142" s="3"/>
      <c r="MKQ1142" s="3"/>
      <c r="MKR1142" s="3"/>
      <c r="MKS1142" s="3"/>
      <c r="MKT1142" s="3"/>
      <c r="MKU1142" s="3"/>
      <c r="MKV1142" s="3"/>
      <c r="MKW1142" s="3"/>
      <c r="MKX1142" s="3"/>
      <c r="MKY1142" s="3"/>
      <c r="MKZ1142" s="3"/>
      <c r="MLA1142" s="3"/>
      <c r="MLB1142" s="3"/>
      <c r="MLC1142" s="3"/>
      <c r="MLD1142" s="3"/>
      <c r="MLE1142" s="3"/>
      <c r="MLF1142" s="3"/>
      <c r="MLG1142" s="3"/>
      <c r="MLH1142" s="3"/>
      <c r="MLI1142" s="3"/>
      <c r="MLJ1142" s="3"/>
      <c r="MLK1142" s="3"/>
      <c r="MLL1142" s="3"/>
      <c r="MLM1142" s="3"/>
      <c r="MLN1142" s="3"/>
      <c r="MLO1142" s="3"/>
      <c r="MLP1142" s="3"/>
      <c r="MLQ1142" s="3"/>
      <c r="MLR1142" s="3"/>
      <c r="MLS1142" s="3"/>
      <c r="MLT1142" s="3"/>
      <c r="MLU1142" s="3"/>
      <c r="MLV1142" s="3"/>
      <c r="MLW1142" s="3"/>
      <c r="MLX1142" s="3"/>
      <c r="MLY1142" s="3"/>
      <c r="MLZ1142" s="3"/>
      <c r="MMA1142" s="3"/>
      <c r="MMB1142" s="3"/>
      <c r="MMC1142" s="3"/>
      <c r="MMD1142" s="3"/>
      <c r="MME1142" s="3"/>
      <c r="MMF1142" s="3"/>
      <c r="MMG1142" s="3"/>
      <c r="MMH1142" s="3"/>
      <c r="MMI1142" s="3"/>
      <c r="MMJ1142" s="3"/>
      <c r="MMK1142" s="3"/>
      <c r="MML1142" s="3"/>
      <c r="MMM1142" s="3"/>
      <c r="MMN1142" s="3"/>
      <c r="MMO1142" s="3"/>
      <c r="MMP1142" s="3"/>
      <c r="MMQ1142" s="3"/>
      <c r="MMR1142" s="3"/>
      <c r="MMS1142" s="3"/>
      <c r="MMT1142" s="3"/>
      <c r="MMU1142" s="3"/>
      <c r="MMV1142" s="3"/>
      <c r="MMW1142" s="3"/>
      <c r="MMX1142" s="3"/>
      <c r="MMY1142" s="3"/>
      <c r="MMZ1142" s="3"/>
      <c r="MNA1142" s="3"/>
      <c r="MNB1142" s="3"/>
      <c r="MNC1142" s="3"/>
      <c r="MND1142" s="3"/>
      <c r="MNE1142" s="3"/>
      <c r="MNF1142" s="3"/>
      <c r="MNG1142" s="3"/>
      <c r="MNH1142" s="3"/>
      <c r="MNI1142" s="3"/>
      <c r="MNJ1142" s="3"/>
      <c r="MNK1142" s="3"/>
      <c r="MNL1142" s="3"/>
      <c r="MNM1142" s="3"/>
      <c r="MNN1142" s="3"/>
      <c r="MNO1142" s="3"/>
      <c r="MNP1142" s="3"/>
      <c r="MNQ1142" s="3"/>
      <c r="MNR1142" s="3"/>
      <c r="MNS1142" s="3"/>
      <c r="MNT1142" s="3"/>
      <c r="MNU1142" s="3"/>
      <c r="MNV1142" s="3"/>
      <c r="MNW1142" s="3"/>
      <c r="MNX1142" s="3"/>
      <c r="MNY1142" s="3"/>
      <c r="MNZ1142" s="3"/>
      <c r="MOA1142" s="3"/>
      <c r="MOB1142" s="3"/>
      <c r="MOC1142" s="3"/>
      <c r="MOD1142" s="3"/>
      <c r="MOE1142" s="3"/>
      <c r="MOF1142" s="3"/>
      <c r="MOG1142" s="3"/>
      <c r="MOH1142" s="3"/>
      <c r="MOI1142" s="3"/>
      <c r="MOJ1142" s="3"/>
      <c r="MOK1142" s="3"/>
      <c r="MOL1142" s="3"/>
      <c r="MOM1142" s="3"/>
      <c r="MON1142" s="3"/>
      <c r="MOO1142" s="3"/>
      <c r="MOP1142" s="3"/>
      <c r="MOQ1142" s="3"/>
      <c r="MOR1142" s="3"/>
      <c r="MOS1142" s="3"/>
      <c r="MOT1142" s="3"/>
      <c r="MOU1142" s="3"/>
      <c r="MOV1142" s="3"/>
      <c r="MOW1142" s="3"/>
      <c r="MOX1142" s="3"/>
      <c r="MOY1142" s="3"/>
      <c r="MOZ1142" s="3"/>
      <c r="MPA1142" s="3"/>
      <c r="MPB1142" s="3"/>
      <c r="MPC1142" s="3"/>
      <c r="MPD1142" s="3"/>
      <c r="MPE1142" s="3"/>
      <c r="MPF1142" s="3"/>
      <c r="MPG1142" s="3"/>
      <c r="MPH1142" s="3"/>
      <c r="MPI1142" s="3"/>
      <c r="MPJ1142" s="3"/>
      <c r="MPK1142" s="3"/>
      <c r="MPL1142" s="3"/>
      <c r="MPM1142" s="3"/>
      <c r="MPN1142" s="3"/>
      <c r="MPO1142" s="3"/>
      <c r="MPP1142" s="3"/>
      <c r="MPQ1142" s="3"/>
      <c r="MPR1142" s="3"/>
      <c r="MPS1142" s="3"/>
      <c r="MPT1142" s="3"/>
      <c r="MPU1142" s="3"/>
      <c r="MPV1142" s="3"/>
      <c r="MPW1142" s="3"/>
      <c r="MPX1142" s="3"/>
      <c r="MPY1142" s="3"/>
      <c r="MPZ1142" s="3"/>
      <c r="MQA1142" s="3"/>
      <c r="MQB1142" s="3"/>
      <c r="MQC1142" s="3"/>
      <c r="MQD1142" s="3"/>
      <c r="MQE1142" s="3"/>
      <c r="MQF1142" s="3"/>
      <c r="MQG1142" s="3"/>
      <c r="MQH1142" s="3"/>
      <c r="MQI1142" s="3"/>
      <c r="MQJ1142" s="3"/>
      <c r="MQK1142" s="3"/>
      <c r="MQL1142" s="3"/>
      <c r="MQM1142" s="3"/>
      <c r="MQN1142" s="3"/>
      <c r="MQO1142" s="3"/>
      <c r="MQP1142" s="3"/>
      <c r="MQQ1142" s="3"/>
      <c r="MQR1142" s="3"/>
      <c r="MQS1142" s="3"/>
      <c r="MQT1142" s="3"/>
      <c r="MQU1142" s="3"/>
      <c r="MQV1142" s="3"/>
      <c r="MQW1142" s="3"/>
      <c r="MQX1142" s="3"/>
      <c r="MQY1142" s="3"/>
      <c r="MQZ1142" s="3"/>
      <c r="MRA1142" s="3"/>
      <c r="MRB1142" s="3"/>
      <c r="MRC1142" s="3"/>
      <c r="MRD1142" s="3"/>
      <c r="MRE1142" s="3"/>
      <c r="MRF1142" s="3"/>
      <c r="MRG1142" s="3"/>
      <c r="MRH1142" s="3"/>
      <c r="MRI1142" s="3"/>
      <c r="MRJ1142" s="3"/>
      <c r="MRK1142" s="3"/>
      <c r="MRL1142" s="3"/>
      <c r="MRM1142" s="3"/>
      <c r="MRN1142" s="3"/>
      <c r="MRO1142" s="3"/>
      <c r="MRP1142" s="3"/>
      <c r="MRQ1142" s="3"/>
      <c r="MRR1142" s="3"/>
      <c r="MRS1142" s="3"/>
      <c r="MRT1142" s="3"/>
      <c r="MRU1142" s="3"/>
      <c r="MRV1142" s="3"/>
      <c r="MRW1142" s="3"/>
      <c r="MRX1142" s="3"/>
      <c r="MRY1142" s="3"/>
      <c r="MRZ1142" s="3"/>
      <c r="MSA1142" s="3"/>
      <c r="MSB1142" s="3"/>
      <c r="MSC1142" s="3"/>
      <c r="MSD1142" s="3"/>
      <c r="MSE1142" s="3"/>
      <c r="MSF1142" s="3"/>
      <c r="MSG1142" s="3"/>
      <c r="MSH1142" s="3"/>
      <c r="MSI1142" s="3"/>
      <c r="MSJ1142" s="3"/>
      <c r="MSK1142" s="3"/>
      <c r="MSL1142" s="3"/>
      <c r="MSM1142" s="3"/>
      <c r="MSN1142" s="3"/>
      <c r="MSO1142" s="3"/>
      <c r="MSP1142" s="3"/>
      <c r="MSQ1142" s="3"/>
      <c r="MSR1142" s="3"/>
      <c r="MSS1142" s="3"/>
      <c r="MST1142" s="3"/>
      <c r="MSU1142" s="3"/>
      <c r="MSV1142" s="3"/>
      <c r="MSW1142" s="3"/>
      <c r="MSX1142" s="3"/>
      <c r="MSY1142" s="3"/>
      <c r="MSZ1142" s="3"/>
      <c r="MTA1142" s="3"/>
      <c r="MTB1142" s="3"/>
      <c r="MTC1142" s="3"/>
      <c r="MTD1142" s="3"/>
      <c r="MTE1142" s="3"/>
      <c r="MTF1142" s="3"/>
      <c r="MTG1142" s="3"/>
      <c r="MTH1142" s="3"/>
      <c r="MTI1142" s="3"/>
      <c r="MTJ1142" s="3"/>
      <c r="MTK1142" s="3"/>
      <c r="MTL1142" s="3"/>
      <c r="MTM1142" s="3"/>
      <c r="MTN1142" s="3"/>
      <c r="MTO1142" s="3"/>
      <c r="MTP1142" s="3"/>
      <c r="MTQ1142" s="3"/>
      <c r="MTR1142" s="3"/>
      <c r="MTS1142" s="3"/>
      <c r="MTT1142" s="3"/>
      <c r="MTU1142" s="3"/>
      <c r="MTV1142" s="3"/>
      <c r="MTW1142" s="3"/>
      <c r="MTX1142" s="3"/>
      <c r="MTY1142" s="3"/>
      <c r="MTZ1142" s="3"/>
      <c r="MUA1142" s="3"/>
      <c r="MUB1142" s="3"/>
      <c r="MUC1142" s="3"/>
      <c r="MUD1142" s="3"/>
      <c r="MUE1142" s="3"/>
      <c r="MUF1142" s="3"/>
      <c r="MUG1142" s="3"/>
      <c r="MUH1142" s="3"/>
      <c r="MUI1142" s="3"/>
      <c r="MUJ1142" s="3"/>
      <c r="MUK1142" s="3"/>
      <c r="MUL1142" s="3"/>
      <c r="MUM1142" s="3"/>
      <c r="MUN1142" s="3"/>
      <c r="MUO1142" s="3"/>
      <c r="MUP1142" s="3"/>
      <c r="MUQ1142" s="3"/>
      <c r="MUR1142" s="3"/>
      <c r="MUS1142" s="3"/>
      <c r="MUT1142" s="3"/>
      <c r="MUU1142" s="3"/>
      <c r="MUV1142" s="3"/>
      <c r="MUW1142" s="3"/>
      <c r="MUX1142" s="3"/>
      <c r="MUY1142" s="3"/>
      <c r="MUZ1142" s="3"/>
      <c r="MVA1142" s="3"/>
      <c r="MVB1142" s="3"/>
      <c r="MVC1142" s="3"/>
      <c r="MVD1142" s="3"/>
      <c r="MVE1142" s="3"/>
      <c r="MVF1142" s="3"/>
      <c r="MVG1142" s="3"/>
      <c r="MVH1142" s="3"/>
      <c r="MVI1142" s="3"/>
      <c r="MVJ1142" s="3"/>
      <c r="MVK1142" s="3"/>
      <c r="MVL1142" s="3"/>
      <c r="MVM1142" s="3"/>
      <c r="MVN1142" s="3"/>
      <c r="MVO1142" s="3"/>
      <c r="MVP1142" s="3"/>
      <c r="MVQ1142" s="3"/>
      <c r="MVR1142" s="3"/>
      <c r="MVS1142" s="3"/>
      <c r="MVT1142" s="3"/>
      <c r="MVU1142" s="3"/>
      <c r="MVV1142" s="3"/>
      <c r="MVW1142" s="3"/>
      <c r="MVX1142" s="3"/>
      <c r="MVY1142" s="3"/>
      <c r="MVZ1142" s="3"/>
      <c r="MWA1142" s="3"/>
      <c r="MWB1142" s="3"/>
      <c r="MWC1142" s="3"/>
      <c r="MWD1142" s="3"/>
      <c r="MWE1142" s="3"/>
      <c r="MWF1142" s="3"/>
      <c r="MWG1142" s="3"/>
      <c r="MWH1142" s="3"/>
      <c r="MWI1142" s="3"/>
      <c r="MWJ1142" s="3"/>
      <c r="MWK1142" s="3"/>
      <c r="MWL1142" s="3"/>
      <c r="MWM1142" s="3"/>
      <c r="MWN1142" s="3"/>
      <c r="MWO1142" s="3"/>
      <c r="MWP1142" s="3"/>
      <c r="MWQ1142" s="3"/>
      <c r="MWR1142" s="3"/>
      <c r="MWS1142" s="3"/>
      <c r="MWT1142" s="3"/>
      <c r="MWU1142" s="3"/>
      <c r="MWV1142" s="3"/>
      <c r="MWW1142" s="3"/>
      <c r="MWX1142" s="3"/>
      <c r="MWY1142" s="3"/>
      <c r="MWZ1142" s="3"/>
      <c r="MXA1142" s="3"/>
      <c r="MXB1142" s="3"/>
      <c r="MXC1142" s="3"/>
      <c r="MXD1142" s="3"/>
      <c r="MXE1142" s="3"/>
      <c r="MXF1142" s="3"/>
      <c r="MXG1142" s="3"/>
      <c r="MXH1142" s="3"/>
      <c r="MXI1142" s="3"/>
      <c r="MXJ1142" s="3"/>
      <c r="MXK1142" s="3"/>
      <c r="MXL1142" s="3"/>
      <c r="MXM1142" s="3"/>
      <c r="MXN1142" s="3"/>
      <c r="MXO1142" s="3"/>
      <c r="MXP1142" s="3"/>
      <c r="MXQ1142" s="3"/>
      <c r="MXR1142" s="3"/>
      <c r="MXS1142" s="3"/>
      <c r="MXT1142" s="3"/>
      <c r="MXU1142" s="3"/>
      <c r="MXV1142" s="3"/>
      <c r="MXW1142" s="3"/>
      <c r="MXX1142" s="3"/>
      <c r="MXY1142" s="3"/>
      <c r="MXZ1142" s="3"/>
      <c r="MYA1142" s="3"/>
      <c r="MYB1142" s="3"/>
      <c r="MYC1142" s="3"/>
      <c r="MYD1142" s="3"/>
      <c r="MYE1142" s="3"/>
      <c r="MYF1142" s="3"/>
      <c r="MYG1142" s="3"/>
      <c r="MYH1142" s="3"/>
      <c r="MYI1142" s="3"/>
      <c r="MYJ1142" s="3"/>
      <c r="MYK1142" s="3"/>
      <c r="MYL1142" s="3"/>
      <c r="MYM1142" s="3"/>
      <c r="MYN1142" s="3"/>
      <c r="MYO1142" s="3"/>
      <c r="MYP1142" s="3"/>
      <c r="MYQ1142" s="3"/>
      <c r="MYR1142" s="3"/>
      <c r="MYS1142" s="3"/>
      <c r="MYT1142" s="3"/>
      <c r="MYU1142" s="3"/>
      <c r="MYV1142" s="3"/>
      <c r="MYW1142" s="3"/>
      <c r="MYX1142" s="3"/>
      <c r="MYY1142" s="3"/>
      <c r="MYZ1142" s="3"/>
      <c r="MZA1142" s="3"/>
      <c r="MZB1142" s="3"/>
      <c r="MZC1142" s="3"/>
      <c r="MZD1142" s="3"/>
      <c r="MZE1142" s="3"/>
      <c r="MZF1142" s="3"/>
      <c r="MZG1142" s="3"/>
      <c r="MZH1142" s="3"/>
      <c r="MZI1142" s="3"/>
      <c r="MZJ1142" s="3"/>
      <c r="MZK1142" s="3"/>
      <c r="MZL1142" s="3"/>
      <c r="MZM1142" s="3"/>
      <c r="MZN1142" s="3"/>
      <c r="MZO1142" s="3"/>
      <c r="MZP1142" s="3"/>
      <c r="MZQ1142" s="3"/>
      <c r="MZR1142" s="3"/>
      <c r="MZS1142" s="3"/>
      <c r="MZT1142" s="3"/>
      <c r="MZU1142" s="3"/>
      <c r="MZV1142" s="3"/>
      <c r="MZW1142" s="3"/>
      <c r="MZX1142" s="3"/>
      <c r="MZY1142" s="3"/>
      <c r="MZZ1142" s="3"/>
      <c r="NAA1142" s="3"/>
      <c r="NAB1142" s="3"/>
      <c r="NAC1142" s="3"/>
      <c r="NAD1142" s="3"/>
      <c r="NAE1142" s="3"/>
      <c r="NAF1142" s="3"/>
      <c r="NAG1142" s="3"/>
      <c r="NAH1142" s="3"/>
      <c r="NAI1142" s="3"/>
      <c r="NAJ1142" s="3"/>
      <c r="NAK1142" s="3"/>
      <c r="NAL1142" s="3"/>
      <c r="NAM1142" s="3"/>
      <c r="NAN1142" s="3"/>
      <c r="NAO1142" s="3"/>
      <c r="NAP1142" s="3"/>
      <c r="NAQ1142" s="3"/>
      <c r="NAR1142" s="3"/>
      <c r="NAS1142" s="3"/>
      <c r="NAT1142" s="3"/>
      <c r="NAU1142" s="3"/>
      <c r="NAV1142" s="3"/>
      <c r="NAW1142" s="3"/>
      <c r="NAX1142" s="3"/>
      <c r="NAY1142" s="3"/>
      <c r="NAZ1142" s="3"/>
      <c r="NBA1142" s="3"/>
      <c r="NBB1142" s="3"/>
      <c r="NBC1142" s="3"/>
      <c r="NBD1142" s="3"/>
      <c r="NBE1142" s="3"/>
      <c r="NBF1142" s="3"/>
      <c r="NBG1142" s="3"/>
      <c r="NBH1142" s="3"/>
      <c r="NBI1142" s="3"/>
      <c r="NBJ1142" s="3"/>
      <c r="NBK1142" s="3"/>
      <c r="NBL1142" s="3"/>
      <c r="NBM1142" s="3"/>
      <c r="NBN1142" s="3"/>
      <c r="NBO1142" s="3"/>
      <c r="NBP1142" s="3"/>
      <c r="NBQ1142" s="3"/>
      <c r="NBR1142" s="3"/>
      <c r="NBS1142" s="3"/>
      <c r="NBT1142" s="3"/>
      <c r="NBU1142" s="3"/>
      <c r="NBV1142" s="3"/>
      <c r="NBW1142" s="3"/>
      <c r="NBX1142" s="3"/>
      <c r="NBY1142" s="3"/>
      <c r="NBZ1142" s="3"/>
      <c r="NCA1142" s="3"/>
      <c r="NCB1142" s="3"/>
      <c r="NCC1142" s="3"/>
      <c r="NCD1142" s="3"/>
      <c r="NCE1142" s="3"/>
      <c r="NCF1142" s="3"/>
      <c r="NCG1142" s="3"/>
      <c r="NCH1142" s="3"/>
      <c r="NCI1142" s="3"/>
      <c r="NCJ1142" s="3"/>
      <c r="NCK1142" s="3"/>
      <c r="NCL1142" s="3"/>
      <c r="NCM1142" s="3"/>
      <c r="NCN1142" s="3"/>
      <c r="NCO1142" s="3"/>
      <c r="NCP1142" s="3"/>
      <c r="NCQ1142" s="3"/>
      <c r="NCR1142" s="3"/>
      <c r="NCS1142" s="3"/>
      <c r="NCT1142" s="3"/>
      <c r="NCU1142" s="3"/>
      <c r="NCV1142" s="3"/>
      <c r="NCW1142" s="3"/>
      <c r="NCX1142" s="3"/>
      <c r="NCY1142" s="3"/>
      <c r="NCZ1142" s="3"/>
      <c r="NDA1142" s="3"/>
      <c r="NDB1142" s="3"/>
      <c r="NDC1142" s="3"/>
      <c r="NDD1142" s="3"/>
      <c r="NDE1142" s="3"/>
      <c r="NDF1142" s="3"/>
      <c r="NDG1142" s="3"/>
      <c r="NDH1142" s="3"/>
      <c r="NDI1142" s="3"/>
      <c r="NDJ1142" s="3"/>
      <c r="NDK1142" s="3"/>
      <c r="NDL1142" s="3"/>
      <c r="NDM1142" s="3"/>
      <c r="NDN1142" s="3"/>
      <c r="NDO1142" s="3"/>
      <c r="NDP1142" s="3"/>
      <c r="NDQ1142" s="3"/>
      <c r="NDR1142" s="3"/>
      <c r="NDS1142" s="3"/>
      <c r="NDT1142" s="3"/>
      <c r="NDU1142" s="3"/>
      <c r="NDV1142" s="3"/>
      <c r="NDW1142" s="3"/>
      <c r="NDX1142" s="3"/>
      <c r="NDY1142" s="3"/>
      <c r="NDZ1142" s="3"/>
      <c r="NEA1142" s="3"/>
      <c r="NEB1142" s="3"/>
      <c r="NEC1142" s="3"/>
      <c r="NED1142" s="3"/>
      <c r="NEE1142" s="3"/>
      <c r="NEF1142" s="3"/>
      <c r="NEG1142" s="3"/>
      <c r="NEH1142" s="3"/>
      <c r="NEI1142" s="3"/>
      <c r="NEJ1142" s="3"/>
      <c r="NEK1142" s="3"/>
      <c r="NEL1142" s="3"/>
      <c r="NEM1142" s="3"/>
      <c r="NEN1142" s="3"/>
      <c r="NEO1142" s="3"/>
      <c r="NEP1142" s="3"/>
      <c r="NEQ1142" s="3"/>
      <c r="NER1142" s="3"/>
      <c r="NES1142" s="3"/>
      <c r="NET1142" s="3"/>
      <c r="NEU1142" s="3"/>
      <c r="NEV1142" s="3"/>
      <c r="NEW1142" s="3"/>
      <c r="NEX1142" s="3"/>
      <c r="NEY1142" s="3"/>
      <c r="NEZ1142" s="3"/>
      <c r="NFA1142" s="3"/>
      <c r="NFB1142" s="3"/>
      <c r="NFC1142" s="3"/>
      <c r="NFD1142" s="3"/>
      <c r="NFE1142" s="3"/>
      <c r="NFF1142" s="3"/>
      <c r="NFG1142" s="3"/>
      <c r="NFH1142" s="3"/>
      <c r="NFI1142" s="3"/>
      <c r="NFJ1142" s="3"/>
      <c r="NFK1142" s="3"/>
      <c r="NFL1142" s="3"/>
      <c r="NFM1142" s="3"/>
      <c r="NFN1142" s="3"/>
      <c r="NFO1142" s="3"/>
      <c r="NFP1142" s="3"/>
      <c r="NFQ1142" s="3"/>
      <c r="NFR1142" s="3"/>
      <c r="NFS1142" s="3"/>
      <c r="NFT1142" s="3"/>
      <c r="NFU1142" s="3"/>
      <c r="NFV1142" s="3"/>
      <c r="NFW1142" s="3"/>
      <c r="NFX1142" s="3"/>
      <c r="NFY1142" s="3"/>
      <c r="NFZ1142" s="3"/>
      <c r="NGA1142" s="3"/>
      <c r="NGB1142" s="3"/>
      <c r="NGC1142" s="3"/>
      <c r="NGD1142" s="3"/>
      <c r="NGE1142" s="3"/>
      <c r="NGF1142" s="3"/>
      <c r="NGG1142" s="3"/>
      <c r="NGH1142" s="3"/>
      <c r="NGI1142" s="3"/>
      <c r="NGJ1142" s="3"/>
      <c r="NGK1142" s="3"/>
      <c r="NGL1142" s="3"/>
      <c r="NGM1142" s="3"/>
      <c r="NGN1142" s="3"/>
      <c r="NGO1142" s="3"/>
      <c r="NGP1142" s="3"/>
      <c r="NGQ1142" s="3"/>
      <c r="NGR1142" s="3"/>
      <c r="NGS1142" s="3"/>
      <c r="NGT1142" s="3"/>
      <c r="NGU1142" s="3"/>
      <c r="NGV1142" s="3"/>
      <c r="NGW1142" s="3"/>
      <c r="NGX1142" s="3"/>
      <c r="NGY1142" s="3"/>
      <c r="NGZ1142" s="3"/>
      <c r="NHA1142" s="3"/>
      <c r="NHB1142" s="3"/>
      <c r="NHC1142" s="3"/>
      <c r="NHD1142" s="3"/>
      <c r="NHE1142" s="3"/>
      <c r="NHF1142" s="3"/>
      <c r="NHG1142" s="3"/>
      <c r="NHH1142" s="3"/>
      <c r="NHI1142" s="3"/>
      <c r="NHJ1142" s="3"/>
      <c r="NHK1142" s="3"/>
      <c r="NHL1142" s="3"/>
      <c r="NHM1142" s="3"/>
      <c r="NHN1142" s="3"/>
      <c r="NHO1142" s="3"/>
      <c r="NHP1142" s="3"/>
      <c r="NHQ1142" s="3"/>
      <c r="NHR1142" s="3"/>
      <c r="NHS1142" s="3"/>
      <c r="NHT1142" s="3"/>
      <c r="NHU1142" s="3"/>
      <c r="NHV1142" s="3"/>
      <c r="NHW1142" s="3"/>
      <c r="NHX1142" s="3"/>
      <c r="NHY1142" s="3"/>
      <c r="NHZ1142" s="3"/>
      <c r="NIA1142" s="3"/>
      <c r="NIB1142" s="3"/>
      <c r="NIC1142" s="3"/>
      <c r="NID1142" s="3"/>
      <c r="NIE1142" s="3"/>
      <c r="NIF1142" s="3"/>
      <c r="NIG1142" s="3"/>
      <c r="NIH1142" s="3"/>
      <c r="NII1142" s="3"/>
      <c r="NIJ1142" s="3"/>
      <c r="NIK1142" s="3"/>
      <c r="NIL1142" s="3"/>
      <c r="NIM1142" s="3"/>
      <c r="NIN1142" s="3"/>
      <c r="NIO1142" s="3"/>
      <c r="NIP1142" s="3"/>
      <c r="NIQ1142" s="3"/>
      <c r="NIR1142" s="3"/>
      <c r="NIS1142" s="3"/>
      <c r="NIT1142" s="3"/>
      <c r="NIU1142" s="3"/>
      <c r="NIV1142" s="3"/>
      <c r="NIW1142" s="3"/>
      <c r="NIX1142" s="3"/>
      <c r="NIY1142" s="3"/>
      <c r="NIZ1142" s="3"/>
      <c r="NJA1142" s="3"/>
      <c r="NJB1142" s="3"/>
      <c r="NJC1142" s="3"/>
      <c r="NJD1142" s="3"/>
      <c r="NJE1142" s="3"/>
      <c r="NJF1142" s="3"/>
      <c r="NJG1142" s="3"/>
      <c r="NJH1142" s="3"/>
      <c r="NJI1142" s="3"/>
      <c r="NJJ1142" s="3"/>
      <c r="NJK1142" s="3"/>
      <c r="NJL1142" s="3"/>
      <c r="NJM1142" s="3"/>
      <c r="NJN1142" s="3"/>
      <c r="NJO1142" s="3"/>
      <c r="NJP1142" s="3"/>
      <c r="NJQ1142" s="3"/>
      <c r="NJR1142" s="3"/>
      <c r="NJS1142" s="3"/>
      <c r="NJT1142" s="3"/>
      <c r="NJU1142" s="3"/>
      <c r="NJV1142" s="3"/>
      <c r="NJW1142" s="3"/>
      <c r="NJX1142" s="3"/>
      <c r="NJY1142" s="3"/>
      <c r="NJZ1142" s="3"/>
      <c r="NKA1142" s="3"/>
      <c r="NKB1142" s="3"/>
      <c r="NKC1142" s="3"/>
      <c r="NKD1142" s="3"/>
      <c r="NKE1142" s="3"/>
      <c r="NKF1142" s="3"/>
      <c r="NKG1142" s="3"/>
      <c r="NKH1142" s="3"/>
      <c r="NKI1142" s="3"/>
      <c r="NKJ1142" s="3"/>
      <c r="NKK1142" s="3"/>
      <c r="NKL1142" s="3"/>
      <c r="NKM1142" s="3"/>
      <c r="NKN1142" s="3"/>
      <c r="NKO1142" s="3"/>
      <c r="NKP1142" s="3"/>
      <c r="NKQ1142" s="3"/>
      <c r="NKR1142" s="3"/>
      <c r="NKS1142" s="3"/>
      <c r="NKT1142" s="3"/>
      <c r="NKU1142" s="3"/>
      <c r="NKV1142" s="3"/>
      <c r="NKW1142" s="3"/>
      <c r="NKX1142" s="3"/>
      <c r="NKY1142" s="3"/>
      <c r="NKZ1142" s="3"/>
      <c r="NLA1142" s="3"/>
      <c r="NLB1142" s="3"/>
      <c r="NLC1142" s="3"/>
      <c r="NLD1142" s="3"/>
      <c r="NLE1142" s="3"/>
      <c r="NLF1142" s="3"/>
      <c r="NLG1142" s="3"/>
      <c r="NLH1142" s="3"/>
      <c r="NLI1142" s="3"/>
      <c r="NLJ1142" s="3"/>
      <c r="NLK1142" s="3"/>
      <c r="NLL1142" s="3"/>
      <c r="NLM1142" s="3"/>
      <c r="NLN1142" s="3"/>
      <c r="NLO1142" s="3"/>
      <c r="NLP1142" s="3"/>
      <c r="NLQ1142" s="3"/>
      <c r="NLR1142" s="3"/>
      <c r="NLS1142" s="3"/>
      <c r="NLT1142" s="3"/>
      <c r="NLU1142" s="3"/>
      <c r="NLV1142" s="3"/>
      <c r="NLW1142" s="3"/>
      <c r="NLX1142" s="3"/>
      <c r="NLY1142" s="3"/>
      <c r="NLZ1142" s="3"/>
      <c r="NMA1142" s="3"/>
      <c r="NMB1142" s="3"/>
      <c r="NMC1142" s="3"/>
      <c r="NMD1142" s="3"/>
      <c r="NME1142" s="3"/>
      <c r="NMF1142" s="3"/>
      <c r="NMG1142" s="3"/>
      <c r="NMH1142" s="3"/>
      <c r="NMI1142" s="3"/>
      <c r="NMJ1142" s="3"/>
      <c r="NMK1142" s="3"/>
      <c r="NML1142" s="3"/>
      <c r="NMM1142" s="3"/>
      <c r="NMN1142" s="3"/>
      <c r="NMO1142" s="3"/>
      <c r="NMP1142" s="3"/>
      <c r="NMQ1142" s="3"/>
      <c r="NMR1142" s="3"/>
      <c r="NMS1142" s="3"/>
      <c r="NMT1142" s="3"/>
      <c r="NMU1142" s="3"/>
      <c r="NMV1142" s="3"/>
      <c r="NMW1142" s="3"/>
      <c r="NMX1142" s="3"/>
      <c r="NMY1142" s="3"/>
      <c r="NMZ1142" s="3"/>
      <c r="NNA1142" s="3"/>
      <c r="NNB1142" s="3"/>
      <c r="NNC1142" s="3"/>
      <c r="NND1142" s="3"/>
      <c r="NNE1142" s="3"/>
      <c r="NNF1142" s="3"/>
      <c r="NNG1142" s="3"/>
      <c r="NNH1142" s="3"/>
      <c r="NNI1142" s="3"/>
      <c r="NNJ1142" s="3"/>
      <c r="NNK1142" s="3"/>
      <c r="NNL1142" s="3"/>
      <c r="NNM1142" s="3"/>
      <c r="NNN1142" s="3"/>
      <c r="NNO1142" s="3"/>
      <c r="NNP1142" s="3"/>
      <c r="NNQ1142" s="3"/>
      <c r="NNR1142" s="3"/>
      <c r="NNS1142" s="3"/>
      <c r="NNT1142" s="3"/>
      <c r="NNU1142" s="3"/>
      <c r="NNV1142" s="3"/>
      <c r="NNW1142" s="3"/>
      <c r="NNX1142" s="3"/>
      <c r="NNY1142" s="3"/>
      <c r="NNZ1142" s="3"/>
      <c r="NOA1142" s="3"/>
      <c r="NOB1142" s="3"/>
      <c r="NOC1142" s="3"/>
      <c r="NOD1142" s="3"/>
      <c r="NOE1142" s="3"/>
      <c r="NOF1142" s="3"/>
      <c r="NOG1142" s="3"/>
      <c r="NOH1142" s="3"/>
      <c r="NOI1142" s="3"/>
      <c r="NOJ1142" s="3"/>
      <c r="NOK1142" s="3"/>
      <c r="NOL1142" s="3"/>
      <c r="NOM1142" s="3"/>
      <c r="NON1142" s="3"/>
      <c r="NOO1142" s="3"/>
      <c r="NOP1142" s="3"/>
      <c r="NOQ1142" s="3"/>
      <c r="NOR1142" s="3"/>
      <c r="NOS1142" s="3"/>
      <c r="NOT1142" s="3"/>
      <c r="NOU1142" s="3"/>
      <c r="NOV1142" s="3"/>
      <c r="NOW1142" s="3"/>
      <c r="NOX1142" s="3"/>
      <c r="NOY1142" s="3"/>
      <c r="NOZ1142" s="3"/>
      <c r="NPA1142" s="3"/>
      <c r="NPB1142" s="3"/>
      <c r="NPC1142" s="3"/>
      <c r="NPD1142" s="3"/>
      <c r="NPE1142" s="3"/>
      <c r="NPF1142" s="3"/>
      <c r="NPG1142" s="3"/>
      <c r="NPH1142" s="3"/>
      <c r="NPI1142" s="3"/>
      <c r="NPJ1142" s="3"/>
      <c r="NPK1142" s="3"/>
      <c r="NPL1142" s="3"/>
      <c r="NPM1142" s="3"/>
      <c r="NPN1142" s="3"/>
      <c r="NPO1142" s="3"/>
      <c r="NPP1142" s="3"/>
      <c r="NPQ1142" s="3"/>
      <c r="NPR1142" s="3"/>
      <c r="NPS1142" s="3"/>
      <c r="NPT1142" s="3"/>
      <c r="NPU1142" s="3"/>
      <c r="NPV1142" s="3"/>
      <c r="NPW1142" s="3"/>
      <c r="NPX1142" s="3"/>
      <c r="NPY1142" s="3"/>
      <c r="NPZ1142" s="3"/>
      <c r="NQA1142" s="3"/>
      <c r="NQB1142" s="3"/>
      <c r="NQC1142" s="3"/>
      <c r="NQD1142" s="3"/>
      <c r="NQE1142" s="3"/>
      <c r="NQF1142" s="3"/>
      <c r="NQG1142" s="3"/>
      <c r="NQH1142" s="3"/>
      <c r="NQI1142" s="3"/>
      <c r="NQJ1142" s="3"/>
      <c r="NQK1142" s="3"/>
      <c r="NQL1142" s="3"/>
      <c r="NQM1142" s="3"/>
      <c r="NQN1142" s="3"/>
      <c r="NQO1142" s="3"/>
      <c r="NQP1142" s="3"/>
      <c r="NQQ1142" s="3"/>
      <c r="NQR1142" s="3"/>
      <c r="NQS1142" s="3"/>
      <c r="NQT1142" s="3"/>
      <c r="NQU1142" s="3"/>
      <c r="NQV1142" s="3"/>
      <c r="NQW1142" s="3"/>
      <c r="NQX1142" s="3"/>
      <c r="NQY1142" s="3"/>
      <c r="NQZ1142" s="3"/>
      <c r="NRA1142" s="3"/>
      <c r="NRB1142" s="3"/>
      <c r="NRC1142" s="3"/>
      <c r="NRD1142" s="3"/>
      <c r="NRE1142" s="3"/>
      <c r="NRF1142" s="3"/>
      <c r="NRG1142" s="3"/>
      <c r="NRH1142" s="3"/>
      <c r="NRI1142" s="3"/>
      <c r="NRJ1142" s="3"/>
      <c r="NRK1142" s="3"/>
      <c r="NRL1142" s="3"/>
      <c r="NRM1142" s="3"/>
      <c r="NRN1142" s="3"/>
      <c r="NRO1142" s="3"/>
      <c r="NRP1142" s="3"/>
      <c r="NRQ1142" s="3"/>
      <c r="NRR1142" s="3"/>
      <c r="NRS1142" s="3"/>
      <c r="NRT1142" s="3"/>
      <c r="NRU1142" s="3"/>
      <c r="NRV1142" s="3"/>
      <c r="NRW1142" s="3"/>
      <c r="NRX1142" s="3"/>
      <c r="NRY1142" s="3"/>
      <c r="NRZ1142" s="3"/>
      <c r="NSA1142" s="3"/>
      <c r="NSB1142" s="3"/>
      <c r="NSC1142" s="3"/>
      <c r="NSD1142" s="3"/>
      <c r="NSE1142" s="3"/>
      <c r="NSF1142" s="3"/>
      <c r="NSG1142" s="3"/>
      <c r="NSH1142" s="3"/>
      <c r="NSI1142" s="3"/>
      <c r="NSJ1142" s="3"/>
      <c r="NSK1142" s="3"/>
      <c r="NSL1142" s="3"/>
      <c r="NSM1142" s="3"/>
      <c r="NSN1142" s="3"/>
      <c r="NSO1142" s="3"/>
      <c r="NSP1142" s="3"/>
      <c r="NSQ1142" s="3"/>
      <c r="NSR1142" s="3"/>
      <c r="NSS1142" s="3"/>
      <c r="NST1142" s="3"/>
      <c r="NSU1142" s="3"/>
      <c r="NSV1142" s="3"/>
      <c r="NSW1142" s="3"/>
      <c r="NSX1142" s="3"/>
      <c r="NSY1142" s="3"/>
      <c r="NSZ1142" s="3"/>
      <c r="NTA1142" s="3"/>
      <c r="NTB1142" s="3"/>
      <c r="NTC1142" s="3"/>
      <c r="NTD1142" s="3"/>
      <c r="NTE1142" s="3"/>
      <c r="NTF1142" s="3"/>
      <c r="NTG1142" s="3"/>
      <c r="NTH1142" s="3"/>
      <c r="NTI1142" s="3"/>
      <c r="NTJ1142" s="3"/>
      <c r="NTK1142" s="3"/>
      <c r="NTL1142" s="3"/>
      <c r="NTM1142" s="3"/>
      <c r="NTN1142" s="3"/>
      <c r="NTO1142" s="3"/>
      <c r="NTP1142" s="3"/>
      <c r="NTQ1142" s="3"/>
      <c r="NTR1142" s="3"/>
      <c r="NTS1142" s="3"/>
      <c r="NTT1142" s="3"/>
      <c r="NTU1142" s="3"/>
      <c r="NTV1142" s="3"/>
      <c r="NTW1142" s="3"/>
      <c r="NTX1142" s="3"/>
      <c r="NTY1142" s="3"/>
      <c r="NTZ1142" s="3"/>
      <c r="NUA1142" s="3"/>
      <c r="NUB1142" s="3"/>
      <c r="NUC1142" s="3"/>
      <c r="NUD1142" s="3"/>
      <c r="NUE1142" s="3"/>
      <c r="NUF1142" s="3"/>
      <c r="NUG1142" s="3"/>
      <c r="NUH1142" s="3"/>
      <c r="NUI1142" s="3"/>
      <c r="NUJ1142" s="3"/>
      <c r="NUK1142" s="3"/>
      <c r="NUL1142" s="3"/>
      <c r="NUM1142" s="3"/>
      <c r="NUN1142" s="3"/>
      <c r="NUO1142" s="3"/>
      <c r="NUP1142" s="3"/>
      <c r="NUQ1142" s="3"/>
      <c r="NUR1142" s="3"/>
      <c r="NUS1142" s="3"/>
      <c r="NUT1142" s="3"/>
      <c r="NUU1142" s="3"/>
      <c r="NUV1142" s="3"/>
      <c r="NUW1142" s="3"/>
      <c r="NUX1142" s="3"/>
      <c r="NUY1142" s="3"/>
      <c r="NUZ1142" s="3"/>
      <c r="NVA1142" s="3"/>
      <c r="NVB1142" s="3"/>
      <c r="NVC1142" s="3"/>
      <c r="NVD1142" s="3"/>
      <c r="NVE1142" s="3"/>
      <c r="NVF1142" s="3"/>
      <c r="NVG1142" s="3"/>
      <c r="NVH1142" s="3"/>
      <c r="NVI1142" s="3"/>
      <c r="NVJ1142" s="3"/>
      <c r="NVK1142" s="3"/>
      <c r="NVL1142" s="3"/>
      <c r="NVM1142" s="3"/>
      <c r="NVN1142" s="3"/>
      <c r="NVO1142" s="3"/>
      <c r="NVP1142" s="3"/>
      <c r="NVQ1142" s="3"/>
      <c r="NVR1142" s="3"/>
      <c r="NVS1142" s="3"/>
      <c r="NVT1142" s="3"/>
      <c r="NVU1142" s="3"/>
      <c r="NVV1142" s="3"/>
      <c r="NVW1142" s="3"/>
      <c r="NVX1142" s="3"/>
      <c r="NVY1142" s="3"/>
      <c r="NVZ1142" s="3"/>
      <c r="NWA1142" s="3"/>
      <c r="NWB1142" s="3"/>
      <c r="NWC1142" s="3"/>
      <c r="NWD1142" s="3"/>
      <c r="NWE1142" s="3"/>
      <c r="NWF1142" s="3"/>
      <c r="NWG1142" s="3"/>
      <c r="NWH1142" s="3"/>
      <c r="NWI1142" s="3"/>
      <c r="NWJ1142" s="3"/>
      <c r="NWK1142" s="3"/>
      <c r="NWL1142" s="3"/>
      <c r="NWM1142" s="3"/>
      <c r="NWN1142" s="3"/>
      <c r="NWO1142" s="3"/>
      <c r="NWP1142" s="3"/>
      <c r="NWQ1142" s="3"/>
      <c r="NWR1142" s="3"/>
      <c r="NWS1142" s="3"/>
      <c r="NWT1142" s="3"/>
      <c r="NWU1142" s="3"/>
      <c r="NWV1142" s="3"/>
      <c r="NWW1142" s="3"/>
      <c r="NWX1142" s="3"/>
      <c r="NWY1142" s="3"/>
      <c r="NWZ1142" s="3"/>
      <c r="NXA1142" s="3"/>
      <c r="NXB1142" s="3"/>
      <c r="NXC1142" s="3"/>
      <c r="NXD1142" s="3"/>
      <c r="NXE1142" s="3"/>
      <c r="NXF1142" s="3"/>
      <c r="NXG1142" s="3"/>
      <c r="NXH1142" s="3"/>
      <c r="NXI1142" s="3"/>
      <c r="NXJ1142" s="3"/>
      <c r="NXK1142" s="3"/>
      <c r="NXL1142" s="3"/>
      <c r="NXM1142" s="3"/>
      <c r="NXN1142" s="3"/>
      <c r="NXO1142" s="3"/>
      <c r="NXP1142" s="3"/>
      <c r="NXQ1142" s="3"/>
      <c r="NXR1142" s="3"/>
      <c r="NXS1142" s="3"/>
      <c r="NXT1142" s="3"/>
      <c r="NXU1142" s="3"/>
      <c r="NXV1142" s="3"/>
      <c r="NXW1142" s="3"/>
      <c r="NXX1142" s="3"/>
      <c r="NXY1142" s="3"/>
      <c r="NXZ1142" s="3"/>
      <c r="NYA1142" s="3"/>
      <c r="NYB1142" s="3"/>
      <c r="NYC1142" s="3"/>
      <c r="NYD1142" s="3"/>
      <c r="NYE1142" s="3"/>
      <c r="NYF1142" s="3"/>
      <c r="NYG1142" s="3"/>
      <c r="NYH1142" s="3"/>
      <c r="NYI1142" s="3"/>
      <c r="NYJ1142" s="3"/>
      <c r="NYK1142" s="3"/>
      <c r="NYL1142" s="3"/>
      <c r="NYM1142" s="3"/>
      <c r="NYN1142" s="3"/>
      <c r="NYO1142" s="3"/>
      <c r="NYP1142" s="3"/>
      <c r="NYQ1142" s="3"/>
      <c r="NYR1142" s="3"/>
      <c r="NYS1142" s="3"/>
      <c r="NYT1142" s="3"/>
      <c r="NYU1142" s="3"/>
      <c r="NYV1142" s="3"/>
      <c r="NYW1142" s="3"/>
      <c r="NYX1142" s="3"/>
      <c r="NYY1142" s="3"/>
      <c r="NYZ1142" s="3"/>
      <c r="NZA1142" s="3"/>
      <c r="NZB1142" s="3"/>
      <c r="NZC1142" s="3"/>
      <c r="NZD1142" s="3"/>
      <c r="NZE1142" s="3"/>
      <c r="NZF1142" s="3"/>
      <c r="NZG1142" s="3"/>
      <c r="NZH1142" s="3"/>
      <c r="NZI1142" s="3"/>
      <c r="NZJ1142" s="3"/>
      <c r="NZK1142" s="3"/>
      <c r="NZL1142" s="3"/>
      <c r="NZM1142" s="3"/>
      <c r="NZN1142" s="3"/>
      <c r="NZO1142" s="3"/>
      <c r="NZP1142" s="3"/>
      <c r="NZQ1142" s="3"/>
      <c r="NZR1142" s="3"/>
      <c r="NZS1142" s="3"/>
      <c r="NZT1142" s="3"/>
      <c r="NZU1142" s="3"/>
      <c r="NZV1142" s="3"/>
      <c r="NZW1142" s="3"/>
      <c r="NZX1142" s="3"/>
      <c r="NZY1142" s="3"/>
      <c r="NZZ1142" s="3"/>
      <c r="OAA1142" s="3"/>
      <c r="OAB1142" s="3"/>
      <c r="OAC1142" s="3"/>
      <c r="OAD1142" s="3"/>
      <c r="OAE1142" s="3"/>
      <c r="OAF1142" s="3"/>
      <c r="OAG1142" s="3"/>
      <c r="OAH1142" s="3"/>
      <c r="OAI1142" s="3"/>
      <c r="OAJ1142" s="3"/>
      <c r="OAK1142" s="3"/>
      <c r="OAL1142" s="3"/>
      <c r="OAM1142" s="3"/>
      <c r="OAN1142" s="3"/>
      <c r="OAO1142" s="3"/>
      <c r="OAP1142" s="3"/>
      <c r="OAQ1142" s="3"/>
      <c r="OAR1142" s="3"/>
      <c r="OAS1142" s="3"/>
      <c r="OAT1142" s="3"/>
      <c r="OAU1142" s="3"/>
      <c r="OAV1142" s="3"/>
      <c r="OAW1142" s="3"/>
      <c r="OAX1142" s="3"/>
      <c r="OAY1142" s="3"/>
      <c r="OAZ1142" s="3"/>
      <c r="OBA1142" s="3"/>
      <c r="OBB1142" s="3"/>
      <c r="OBC1142" s="3"/>
      <c r="OBD1142" s="3"/>
      <c r="OBE1142" s="3"/>
      <c r="OBF1142" s="3"/>
      <c r="OBG1142" s="3"/>
      <c r="OBH1142" s="3"/>
      <c r="OBI1142" s="3"/>
      <c r="OBJ1142" s="3"/>
      <c r="OBK1142" s="3"/>
      <c r="OBL1142" s="3"/>
      <c r="OBM1142" s="3"/>
      <c r="OBN1142" s="3"/>
      <c r="OBO1142" s="3"/>
      <c r="OBP1142" s="3"/>
      <c r="OBQ1142" s="3"/>
      <c r="OBR1142" s="3"/>
      <c r="OBS1142" s="3"/>
      <c r="OBT1142" s="3"/>
      <c r="OBU1142" s="3"/>
      <c r="OBV1142" s="3"/>
      <c r="OBW1142" s="3"/>
      <c r="OBX1142" s="3"/>
      <c r="OBY1142" s="3"/>
      <c r="OBZ1142" s="3"/>
      <c r="OCA1142" s="3"/>
      <c r="OCB1142" s="3"/>
      <c r="OCC1142" s="3"/>
      <c r="OCD1142" s="3"/>
      <c r="OCE1142" s="3"/>
      <c r="OCF1142" s="3"/>
      <c r="OCG1142" s="3"/>
      <c r="OCH1142" s="3"/>
      <c r="OCI1142" s="3"/>
      <c r="OCJ1142" s="3"/>
      <c r="OCK1142" s="3"/>
      <c r="OCL1142" s="3"/>
      <c r="OCM1142" s="3"/>
      <c r="OCN1142" s="3"/>
      <c r="OCO1142" s="3"/>
      <c r="OCP1142" s="3"/>
      <c r="OCQ1142" s="3"/>
      <c r="OCR1142" s="3"/>
      <c r="OCS1142" s="3"/>
      <c r="OCT1142" s="3"/>
      <c r="OCU1142" s="3"/>
      <c r="OCV1142" s="3"/>
      <c r="OCW1142" s="3"/>
      <c r="OCX1142" s="3"/>
      <c r="OCY1142" s="3"/>
      <c r="OCZ1142" s="3"/>
      <c r="ODA1142" s="3"/>
      <c r="ODB1142" s="3"/>
      <c r="ODC1142" s="3"/>
      <c r="ODD1142" s="3"/>
      <c r="ODE1142" s="3"/>
      <c r="ODF1142" s="3"/>
      <c r="ODG1142" s="3"/>
      <c r="ODH1142" s="3"/>
      <c r="ODI1142" s="3"/>
      <c r="ODJ1142" s="3"/>
      <c r="ODK1142" s="3"/>
      <c r="ODL1142" s="3"/>
      <c r="ODM1142" s="3"/>
      <c r="ODN1142" s="3"/>
      <c r="ODO1142" s="3"/>
      <c r="ODP1142" s="3"/>
      <c r="ODQ1142" s="3"/>
      <c r="ODR1142" s="3"/>
      <c r="ODS1142" s="3"/>
      <c r="ODT1142" s="3"/>
      <c r="ODU1142" s="3"/>
      <c r="ODV1142" s="3"/>
      <c r="ODW1142" s="3"/>
      <c r="ODX1142" s="3"/>
      <c r="ODY1142" s="3"/>
      <c r="ODZ1142" s="3"/>
      <c r="OEA1142" s="3"/>
      <c r="OEB1142" s="3"/>
      <c r="OEC1142" s="3"/>
      <c r="OED1142" s="3"/>
      <c r="OEE1142" s="3"/>
      <c r="OEF1142" s="3"/>
      <c r="OEG1142" s="3"/>
      <c r="OEH1142" s="3"/>
      <c r="OEI1142" s="3"/>
      <c r="OEJ1142" s="3"/>
      <c r="OEK1142" s="3"/>
      <c r="OEL1142" s="3"/>
      <c r="OEM1142" s="3"/>
      <c r="OEN1142" s="3"/>
      <c r="OEO1142" s="3"/>
      <c r="OEP1142" s="3"/>
      <c r="OEQ1142" s="3"/>
      <c r="OER1142" s="3"/>
      <c r="OES1142" s="3"/>
      <c r="OET1142" s="3"/>
      <c r="OEU1142" s="3"/>
      <c r="OEV1142" s="3"/>
      <c r="OEW1142" s="3"/>
      <c r="OEX1142" s="3"/>
      <c r="OEY1142" s="3"/>
      <c r="OEZ1142" s="3"/>
      <c r="OFA1142" s="3"/>
      <c r="OFB1142" s="3"/>
      <c r="OFC1142" s="3"/>
      <c r="OFD1142" s="3"/>
      <c r="OFE1142" s="3"/>
      <c r="OFF1142" s="3"/>
      <c r="OFG1142" s="3"/>
      <c r="OFH1142" s="3"/>
      <c r="OFI1142" s="3"/>
      <c r="OFJ1142" s="3"/>
      <c r="OFK1142" s="3"/>
      <c r="OFL1142" s="3"/>
      <c r="OFM1142" s="3"/>
      <c r="OFN1142" s="3"/>
      <c r="OFO1142" s="3"/>
      <c r="OFP1142" s="3"/>
      <c r="OFQ1142" s="3"/>
      <c r="OFR1142" s="3"/>
      <c r="OFS1142" s="3"/>
      <c r="OFT1142" s="3"/>
      <c r="OFU1142" s="3"/>
      <c r="OFV1142" s="3"/>
      <c r="OFW1142" s="3"/>
      <c r="OFX1142" s="3"/>
      <c r="OFY1142" s="3"/>
      <c r="OFZ1142" s="3"/>
      <c r="OGA1142" s="3"/>
      <c r="OGB1142" s="3"/>
      <c r="OGC1142" s="3"/>
      <c r="OGD1142" s="3"/>
      <c r="OGE1142" s="3"/>
      <c r="OGF1142" s="3"/>
      <c r="OGG1142" s="3"/>
      <c r="OGH1142" s="3"/>
      <c r="OGI1142" s="3"/>
      <c r="OGJ1142" s="3"/>
      <c r="OGK1142" s="3"/>
      <c r="OGL1142" s="3"/>
      <c r="OGM1142" s="3"/>
      <c r="OGN1142" s="3"/>
      <c r="OGO1142" s="3"/>
      <c r="OGP1142" s="3"/>
      <c r="OGQ1142" s="3"/>
      <c r="OGR1142" s="3"/>
      <c r="OGS1142" s="3"/>
      <c r="OGT1142" s="3"/>
      <c r="OGU1142" s="3"/>
      <c r="OGV1142" s="3"/>
      <c r="OGW1142" s="3"/>
      <c r="OGX1142" s="3"/>
      <c r="OGY1142" s="3"/>
      <c r="OGZ1142" s="3"/>
      <c r="OHA1142" s="3"/>
      <c r="OHB1142" s="3"/>
      <c r="OHC1142" s="3"/>
      <c r="OHD1142" s="3"/>
      <c r="OHE1142" s="3"/>
      <c r="OHF1142" s="3"/>
      <c r="OHG1142" s="3"/>
      <c r="OHH1142" s="3"/>
      <c r="OHI1142" s="3"/>
      <c r="OHJ1142" s="3"/>
      <c r="OHK1142" s="3"/>
      <c r="OHL1142" s="3"/>
      <c r="OHM1142" s="3"/>
      <c r="OHN1142" s="3"/>
      <c r="OHO1142" s="3"/>
      <c r="OHP1142" s="3"/>
      <c r="OHQ1142" s="3"/>
      <c r="OHR1142" s="3"/>
      <c r="OHS1142" s="3"/>
      <c r="OHT1142" s="3"/>
      <c r="OHU1142" s="3"/>
      <c r="OHV1142" s="3"/>
      <c r="OHW1142" s="3"/>
      <c r="OHX1142" s="3"/>
      <c r="OHY1142" s="3"/>
      <c r="OHZ1142" s="3"/>
      <c r="OIA1142" s="3"/>
      <c r="OIB1142" s="3"/>
      <c r="OIC1142" s="3"/>
      <c r="OID1142" s="3"/>
      <c r="OIE1142" s="3"/>
      <c r="OIF1142" s="3"/>
      <c r="OIG1142" s="3"/>
      <c r="OIH1142" s="3"/>
      <c r="OII1142" s="3"/>
      <c r="OIJ1142" s="3"/>
      <c r="OIK1142" s="3"/>
      <c r="OIL1142" s="3"/>
      <c r="OIM1142" s="3"/>
      <c r="OIN1142" s="3"/>
      <c r="OIO1142" s="3"/>
      <c r="OIP1142" s="3"/>
      <c r="OIQ1142" s="3"/>
      <c r="OIR1142" s="3"/>
      <c r="OIS1142" s="3"/>
      <c r="OIT1142" s="3"/>
      <c r="OIU1142" s="3"/>
      <c r="OIV1142" s="3"/>
      <c r="OIW1142" s="3"/>
      <c r="OIX1142" s="3"/>
      <c r="OIY1142" s="3"/>
      <c r="OIZ1142" s="3"/>
      <c r="OJA1142" s="3"/>
      <c r="OJB1142" s="3"/>
      <c r="OJC1142" s="3"/>
      <c r="OJD1142" s="3"/>
      <c r="OJE1142" s="3"/>
      <c r="OJF1142" s="3"/>
      <c r="OJG1142" s="3"/>
      <c r="OJH1142" s="3"/>
      <c r="OJI1142" s="3"/>
      <c r="OJJ1142" s="3"/>
      <c r="OJK1142" s="3"/>
      <c r="OJL1142" s="3"/>
      <c r="OJM1142" s="3"/>
      <c r="OJN1142" s="3"/>
      <c r="OJO1142" s="3"/>
      <c r="OJP1142" s="3"/>
      <c r="OJQ1142" s="3"/>
      <c r="OJR1142" s="3"/>
      <c r="OJS1142" s="3"/>
      <c r="OJT1142" s="3"/>
      <c r="OJU1142" s="3"/>
      <c r="OJV1142" s="3"/>
      <c r="OJW1142" s="3"/>
      <c r="OJX1142" s="3"/>
      <c r="OJY1142" s="3"/>
      <c r="OJZ1142" s="3"/>
      <c r="OKA1142" s="3"/>
      <c r="OKB1142" s="3"/>
      <c r="OKC1142" s="3"/>
      <c r="OKD1142" s="3"/>
      <c r="OKE1142" s="3"/>
      <c r="OKF1142" s="3"/>
      <c r="OKG1142" s="3"/>
      <c r="OKH1142" s="3"/>
      <c r="OKI1142" s="3"/>
      <c r="OKJ1142" s="3"/>
      <c r="OKK1142" s="3"/>
      <c r="OKL1142" s="3"/>
      <c r="OKM1142" s="3"/>
      <c r="OKN1142" s="3"/>
      <c r="OKO1142" s="3"/>
      <c r="OKP1142" s="3"/>
      <c r="OKQ1142" s="3"/>
      <c r="OKR1142" s="3"/>
      <c r="OKS1142" s="3"/>
      <c r="OKT1142" s="3"/>
      <c r="OKU1142" s="3"/>
      <c r="OKV1142" s="3"/>
      <c r="OKW1142" s="3"/>
      <c r="OKX1142" s="3"/>
      <c r="OKY1142" s="3"/>
      <c r="OKZ1142" s="3"/>
      <c r="OLA1142" s="3"/>
      <c r="OLB1142" s="3"/>
      <c r="OLC1142" s="3"/>
      <c r="OLD1142" s="3"/>
      <c r="OLE1142" s="3"/>
      <c r="OLF1142" s="3"/>
      <c r="OLG1142" s="3"/>
      <c r="OLH1142" s="3"/>
      <c r="OLI1142" s="3"/>
      <c r="OLJ1142" s="3"/>
      <c r="OLK1142" s="3"/>
      <c r="OLL1142" s="3"/>
      <c r="OLM1142" s="3"/>
      <c r="OLN1142" s="3"/>
      <c r="OLO1142" s="3"/>
      <c r="OLP1142" s="3"/>
      <c r="OLQ1142" s="3"/>
      <c r="OLR1142" s="3"/>
      <c r="OLS1142" s="3"/>
      <c r="OLT1142" s="3"/>
      <c r="OLU1142" s="3"/>
      <c r="OLV1142" s="3"/>
      <c r="OLW1142" s="3"/>
      <c r="OLX1142" s="3"/>
      <c r="OLY1142" s="3"/>
      <c r="OLZ1142" s="3"/>
      <c r="OMA1142" s="3"/>
      <c r="OMB1142" s="3"/>
      <c r="OMC1142" s="3"/>
      <c r="OMD1142" s="3"/>
      <c r="OME1142" s="3"/>
      <c r="OMF1142" s="3"/>
      <c r="OMG1142" s="3"/>
      <c r="OMH1142" s="3"/>
      <c r="OMI1142" s="3"/>
      <c r="OMJ1142" s="3"/>
      <c r="OMK1142" s="3"/>
      <c r="OML1142" s="3"/>
      <c r="OMM1142" s="3"/>
      <c r="OMN1142" s="3"/>
      <c r="OMO1142" s="3"/>
      <c r="OMP1142" s="3"/>
      <c r="OMQ1142" s="3"/>
      <c r="OMR1142" s="3"/>
      <c r="OMS1142" s="3"/>
      <c r="OMT1142" s="3"/>
      <c r="OMU1142" s="3"/>
      <c r="OMV1142" s="3"/>
      <c r="OMW1142" s="3"/>
      <c r="OMX1142" s="3"/>
      <c r="OMY1142" s="3"/>
      <c r="OMZ1142" s="3"/>
      <c r="ONA1142" s="3"/>
      <c r="ONB1142" s="3"/>
      <c r="ONC1142" s="3"/>
      <c r="OND1142" s="3"/>
      <c r="ONE1142" s="3"/>
      <c r="ONF1142" s="3"/>
      <c r="ONG1142" s="3"/>
      <c r="ONH1142" s="3"/>
      <c r="ONI1142" s="3"/>
      <c r="ONJ1142" s="3"/>
      <c r="ONK1142" s="3"/>
      <c r="ONL1142" s="3"/>
      <c r="ONM1142" s="3"/>
      <c r="ONN1142" s="3"/>
      <c r="ONO1142" s="3"/>
      <c r="ONP1142" s="3"/>
      <c r="ONQ1142" s="3"/>
      <c r="ONR1142" s="3"/>
      <c r="ONS1142" s="3"/>
      <c r="ONT1142" s="3"/>
      <c r="ONU1142" s="3"/>
      <c r="ONV1142" s="3"/>
      <c r="ONW1142" s="3"/>
      <c r="ONX1142" s="3"/>
      <c r="ONY1142" s="3"/>
      <c r="ONZ1142" s="3"/>
      <c r="OOA1142" s="3"/>
      <c r="OOB1142" s="3"/>
      <c r="OOC1142" s="3"/>
      <c r="OOD1142" s="3"/>
      <c r="OOE1142" s="3"/>
      <c r="OOF1142" s="3"/>
      <c r="OOG1142" s="3"/>
      <c r="OOH1142" s="3"/>
      <c r="OOI1142" s="3"/>
      <c r="OOJ1142" s="3"/>
      <c r="OOK1142" s="3"/>
      <c r="OOL1142" s="3"/>
      <c r="OOM1142" s="3"/>
      <c r="OON1142" s="3"/>
      <c r="OOO1142" s="3"/>
      <c r="OOP1142" s="3"/>
      <c r="OOQ1142" s="3"/>
      <c r="OOR1142" s="3"/>
      <c r="OOS1142" s="3"/>
      <c r="OOT1142" s="3"/>
      <c r="OOU1142" s="3"/>
      <c r="OOV1142" s="3"/>
      <c r="OOW1142" s="3"/>
      <c r="OOX1142" s="3"/>
      <c r="OOY1142" s="3"/>
      <c r="OOZ1142" s="3"/>
      <c r="OPA1142" s="3"/>
      <c r="OPB1142" s="3"/>
      <c r="OPC1142" s="3"/>
      <c r="OPD1142" s="3"/>
      <c r="OPE1142" s="3"/>
      <c r="OPF1142" s="3"/>
      <c r="OPG1142" s="3"/>
      <c r="OPH1142" s="3"/>
      <c r="OPI1142" s="3"/>
      <c r="OPJ1142" s="3"/>
      <c r="OPK1142" s="3"/>
      <c r="OPL1142" s="3"/>
      <c r="OPM1142" s="3"/>
      <c r="OPN1142" s="3"/>
      <c r="OPO1142" s="3"/>
      <c r="OPP1142" s="3"/>
      <c r="OPQ1142" s="3"/>
      <c r="OPR1142" s="3"/>
      <c r="OPS1142" s="3"/>
      <c r="OPT1142" s="3"/>
      <c r="OPU1142" s="3"/>
      <c r="OPV1142" s="3"/>
      <c r="OPW1142" s="3"/>
      <c r="OPX1142" s="3"/>
      <c r="OPY1142" s="3"/>
      <c r="OPZ1142" s="3"/>
      <c r="OQA1142" s="3"/>
      <c r="OQB1142" s="3"/>
      <c r="OQC1142" s="3"/>
      <c r="OQD1142" s="3"/>
      <c r="OQE1142" s="3"/>
      <c r="OQF1142" s="3"/>
      <c r="OQG1142" s="3"/>
      <c r="OQH1142" s="3"/>
      <c r="OQI1142" s="3"/>
      <c r="OQJ1142" s="3"/>
      <c r="OQK1142" s="3"/>
      <c r="OQL1142" s="3"/>
      <c r="OQM1142" s="3"/>
      <c r="OQN1142" s="3"/>
      <c r="OQO1142" s="3"/>
      <c r="OQP1142" s="3"/>
      <c r="OQQ1142" s="3"/>
      <c r="OQR1142" s="3"/>
      <c r="OQS1142" s="3"/>
      <c r="OQT1142" s="3"/>
      <c r="OQU1142" s="3"/>
      <c r="OQV1142" s="3"/>
      <c r="OQW1142" s="3"/>
      <c r="OQX1142" s="3"/>
      <c r="OQY1142" s="3"/>
      <c r="OQZ1142" s="3"/>
      <c r="ORA1142" s="3"/>
      <c r="ORB1142" s="3"/>
      <c r="ORC1142" s="3"/>
      <c r="ORD1142" s="3"/>
      <c r="ORE1142" s="3"/>
      <c r="ORF1142" s="3"/>
      <c r="ORG1142" s="3"/>
      <c r="ORH1142" s="3"/>
      <c r="ORI1142" s="3"/>
      <c r="ORJ1142" s="3"/>
      <c r="ORK1142" s="3"/>
      <c r="ORL1142" s="3"/>
      <c r="ORM1142" s="3"/>
      <c r="ORN1142" s="3"/>
      <c r="ORO1142" s="3"/>
      <c r="ORP1142" s="3"/>
      <c r="ORQ1142" s="3"/>
      <c r="ORR1142" s="3"/>
      <c r="ORS1142" s="3"/>
      <c r="ORT1142" s="3"/>
      <c r="ORU1142" s="3"/>
      <c r="ORV1142" s="3"/>
      <c r="ORW1142" s="3"/>
      <c r="ORX1142" s="3"/>
      <c r="ORY1142" s="3"/>
      <c r="ORZ1142" s="3"/>
      <c r="OSA1142" s="3"/>
      <c r="OSB1142" s="3"/>
      <c r="OSC1142" s="3"/>
      <c r="OSD1142" s="3"/>
      <c r="OSE1142" s="3"/>
      <c r="OSF1142" s="3"/>
      <c r="OSG1142" s="3"/>
      <c r="OSH1142" s="3"/>
      <c r="OSI1142" s="3"/>
      <c r="OSJ1142" s="3"/>
      <c r="OSK1142" s="3"/>
      <c r="OSL1142" s="3"/>
      <c r="OSM1142" s="3"/>
      <c r="OSN1142" s="3"/>
      <c r="OSO1142" s="3"/>
      <c r="OSP1142" s="3"/>
      <c r="OSQ1142" s="3"/>
      <c r="OSR1142" s="3"/>
      <c r="OSS1142" s="3"/>
      <c r="OST1142" s="3"/>
      <c r="OSU1142" s="3"/>
      <c r="OSV1142" s="3"/>
      <c r="OSW1142" s="3"/>
      <c r="OSX1142" s="3"/>
      <c r="OSY1142" s="3"/>
      <c r="OSZ1142" s="3"/>
      <c r="OTA1142" s="3"/>
      <c r="OTB1142" s="3"/>
      <c r="OTC1142" s="3"/>
      <c r="OTD1142" s="3"/>
      <c r="OTE1142" s="3"/>
      <c r="OTF1142" s="3"/>
      <c r="OTG1142" s="3"/>
      <c r="OTH1142" s="3"/>
      <c r="OTI1142" s="3"/>
      <c r="OTJ1142" s="3"/>
      <c r="OTK1142" s="3"/>
      <c r="OTL1142" s="3"/>
      <c r="OTM1142" s="3"/>
      <c r="OTN1142" s="3"/>
      <c r="OTO1142" s="3"/>
      <c r="OTP1142" s="3"/>
      <c r="OTQ1142" s="3"/>
      <c r="OTR1142" s="3"/>
      <c r="OTS1142" s="3"/>
      <c r="OTT1142" s="3"/>
      <c r="OTU1142" s="3"/>
      <c r="OTV1142" s="3"/>
      <c r="OTW1142" s="3"/>
      <c r="OTX1142" s="3"/>
      <c r="OTY1142" s="3"/>
      <c r="OTZ1142" s="3"/>
      <c r="OUA1142" s="3"/>
      <c r="OUB1142" s="3"/>
      <c r="OUC1142" s="3"/>
      <c r="OUD1142" s="3"/>
      <c r="OUE1142" s="3"/>
      <c r="OUF1142" s="3"/>
      <c r="OUG1142" s="3"/>
      <c r="OUH1142" s="3"/>
      <c r="OUI1142" s="3"/>
      <c r="OUJ1142" s="3"/>
      <c r="OUK1142" s="3"/>
      <c r="OUL1142" s="3"/>
      <c r="OUM1142" s="3"/>
      <c r="OUN1142" s="3"/>
      <c r="OUO1142" s="3"/>
      <c r="OUP1142" s="3"/>
      <c r="OUQ1142" s="3"/>
      <c r="OUR1142" s="3"/>
      <c r="OUS1142" s="3"/>
      <c r="OUT1142" s="3"/>
      <c r="OUU1142" s="3"/>
      <c r="OUV1142" s="3"/>
      <c r="OUW1142" s="3"/>
      <c r="OUX1142" s="3"/>
      <c r="OUY1142" s="3"/>
      <c r="OUZ1142" s="3"/>
      <c r="OVA1142" s="3"/>
      <c r="OVB1142" s="3"/>
      <c r="OVC1142" s="3"/>
      <c r="OVD1142" s="3"/>
      <c r="OVE1142" s="3"/>
      <c r="OVF1142" s="3"/>
      <c r="OVG1142" s="3"/>
      <c r="OVH1142" s="3"/>
      <c r="OVI1142" s="3"/>
      <c r="OVJ1142" s="3"/>
      <c r="OVK1142" s="3"/>
      <c r="OVL1142" s="3"/>
      <c r="OVM1142" s="3"/>
      <c r="OVN1142" s="3"/>
      <c r="OVO1142" s="3"/>
      <c r="OVP1142" s="3"/>
      <c r="OVQ1142" s="3"/>
      <c r="OVR1142" s="3"/>
      <c r="OVS1142" s="3"/>
      <c r="OVT1142" s="3"/>
      <c r="OVU1142" s="3"/>
      <c r="OVV1142" s="3"/>
      <c r="OVW1142" s="3"/>
      <c r="OVX1142" s="3"/>
      <c r="OVY1142" s="3"/>
      <c r="OVZ1142" s="3"/>
      <c r="OWA1142" s="3"/>
      <c r="OWB1142" s="3"/>
      <c r="OWC1142" s="3"/>
      <c r="OWD1142" s="3"/>
      <c r="OWE1142" s="3"/>
      <c r="OWF1142" s="3"/>
      <c r="OWG1142" s="3"/>
      <c r="OWH1142" s="3"/>
      <c r="OWI1142" s="3"/>
      <c r="OWJ1142" s="3"/>
      <c r="OWK1142" s="3"/>
      <c r="OWL1142" s="3"/>
      <c r="OWM1142" s="3"/>
      <c r="OWN1142" s="3"/>
      <c r="OWO1142" s="3"/>
      <c r="OWP1142" s="3"/>
      <c r="OWQ1142" s="3"/>
      <c r="OWR1142" s="3"/>
      <c r="OWS1142" s="3"/>
      <c r="OWT1142" s="3"/>
      <c r="OWU1142" s="3"/>
      <c r="OWV1142" s="3"/>
      <c r="OWW1142" s="3"/>
      <c r="OWX1142" s="3"/>
      <c r="OWY1142" s="3"/>
      <c r="OWZ1142" s="3"/>
      <c r="OXA1142" s="3"/>
      <c r="OXB1142" s="3"/>
      <c r="OXC1142" s="3"/>
      <c r="OXD1142" s="3"/>
      <c r="OXE1142" s="3"/>
      <c r="OXF1142" s="3"/>
      <c r="OXG1142" s="3"/>
      <c r="OXH1142" s="3"/>
      <c r="OXI1142" s="3"/>
      <c r="OXJ1142" s="3"/>
      <c r="OXK1142" s="3"/>
      <c r="OXL1142" s="3"/>
      <c r="OXM1142" s="3"/>
      <c r="OXN1142" s="3"/>
      <c r="OXO1142" s="3"/>
      <c r="OXP1142" s="3"/>
      <c r="OXQ1142" s="3"/>
      <c r="OXR1142" s="3"/>
      <c r="OXS1142" s="3"/>
      <c r="OXT1142" s="3"/>
      <c r="OXU1142" s="3"/>
      <c r="OXV1142" s="3"/>
      <c r="OXW1142" s="3"/>
      <c r="OXX1142" s="3"/>
      <c r="OXY1142" s="3"/>
      <c r="OXZ1142" s="3"/>
      <c r="OYA1142" s="3"/>
      <c r="OYB1142" s="3"/>
      <c r="OYC1142" s="3"/>
      <c r="OYD1142" s="3"/>
      <c r="OYE1142" s="3"/>
      <c r="OYF1142" s="3"/>
      <c r="OYG1142" s="3"/>
      <c r="OYH1142" s="3"/>
      <c r="OYI1142" s="3"/>
      <c r="OYJ1142" s="3"/>
      <c r="OYK1142" s="3"/>
      <c r="OYL1142" s="3"/>
      <c r="OYM1142" s="3"/>
      <c r="OYN1142" s="3"/>
      <c r="OYO1142" s="3"/>
      <c r="OYP1142" s="3"/>
      <c r="OYQ1142" s="3"/>
      <c r="OYR1142" s="3"/>
      <c r="OYS1142" s="3"/>
      <c r="OYT1142" s="3"/>
      <c r="OYU1142" s="3"/>
      <c r="OYV1142" s="3"/>
      <c r="OYW1142" s="3"/>
      <c r="OYX1142" s="3"/>
      <c r="OYY1142" s="3"/>
      <c r="OYZ1142" s="3"/>
      <c r="OZA1142" s="3"/>
      <c r="OZB1142" s="3"/>
      <c r="OZC1142" s="3"/>
      <c r="OZD1142" s="3"/>
      <c r="OZE1142" s="3"/>
      <c r="OZF1142" s="3"/>
      <c r="OZG1142" s="3"/>
      <c r="OZH1142" s="3"/>
      <c r="OZI1142" s="3"/>
      <c r="OZJ1142" s="3"/>
      <c r="OZK1142" s="3"/>
      <c r="OZL1142" s="3"/>
      <c r="OZM1142" s="3"/>
      <c r="OZN1142" s="3"/>
      <c r="OZO1142" s="3"/>
      <c r="OZP1142" s="3"/>
      <c r="OZQ1142" s="3"/>
      <c r="OZR1142" s="3"/>
      <c r="OZS1142" s="3"/>
      <c r="OZT1142" s="3"/>
      <c r="OZU1142" s="3"/>
      <c r="OZV1142" s="3"/>
      <c r="OZW1142" s="3"/>
      <c r="OZX1142" s="3"/>
      <c r="OZY1142" s="3"/>
      <c r="OZZ1142" s="3"/>
      <c r="PAA1142" s="3"/>
      <c r="PAB1142" s="3"/>
      <c r="PAC1142" s="3"/>
      <c r="PAD1142" s="3"/>
      <c r="PAE1142" s="3"/>
      <c r="PAF1142" s="3"/>
      <c r="PAG1142" s="3"/>
      <c r="PAH1142" s="3"/>
      <c r="PAI1142" s="3"/>
      <c r="PAJ1142" s="3"/>
      <c r="PAK1142" s="3"/>
      <c r="PAL1142" s="3"/>
      <c r="PAM1142" s="3"/>
      <c r="PAN1142" s="3"/>
      <c r="PAO1142" s="3"/>
      <c r="PAP1142" s="3"/>
      <c r="PAQ1142" s="3"/>
      <c r="PAR1142" s="3"/>
      <c r="PAS1142" s="3"/>
      <c r="PAT1142" s="3"/>
      <c r="PAU1142" s="3"/>
      <c r="PAV1142" s="3"/>
      <c r="PAW1142" s="3"/>
      <c r="PAX1142" s="3"/>
      <c r="PAY1142" s="3"/>
      <c r="PAZ1142" s="3"/>
      <c r="PBA1142" s="3"/>
      <c r="PBB1142" s="3"/>
      <c r="PBC1142" s="3"/>
      <c r="PBD1142" s="3"/>
      <c r="PBE1142" s="3"/>
      <c r="PBF1142" s="3"/>
      <c r="PBG1142" s="3"/>
      <c r="PBH1142" s="3"/>
      <c r="PBI1142" s="3"/>
      <c r="PBJ1142" s="3"/>
      <c r="PBK1142" s="3"/>
      <c r="PBL1142" s="3"/>
      <c r="PBM1142" s="3"/>
      <c r="PBN1142" s="3"/>
      <c r="PBO1142" s="3"/>
      <c r="PBP1142" s="3"/>
      <c r="PBQ1142" s="3"/>
      <c r="PBR1142" s="3"/>
      <c r="PBS1142" s="3"/>
      <c r="PBT1142" s="3"/>
      <c r="PBU1142" s="3"/>
      <c r="PBV1142" s="3"/>
      <c r="PBW1142" s="3"/>
      <c r="PBX1142" s="3"/>
      <c r="PBY1142" s="3"/>
      <c r="PBZ1142" s="3"/>
      <c r="PCA1142" s="3"/>
      <c r="PCB1142" s="3"/>
      <c r="PCC1142" s="3"/>
      <c r="PCD1142" s="3"/>
      <c r="PCE1142" s="3"/>
      <c r="PCF1142" s="3"/>
      <c r="PCG1142" s="3"/>
      <c r="PCH1142" s="3"/>
      <c r="PCI1142" s="3"/>
      <c r="PCJ1142" s="3"/>
      <c r="PCK1142" s="3"/>
      <c r="PCL1142" s="3"/>
      <c r="PCM1142" s="3"/>
      <c r="PCN1142" s="3"/>
      <c r="PCO1142" s="3"/>
      <c r="PCP1142" s="3"/>
      <c r="PCQ1142" s="3"/>
      <c r="PCR1142" s="3"/>
      <c r="PCS1142" s="3"/>
      <c r="PCT1142" s="3"/>
      <c r="PCU1142" s="3"/>
      <c r="PCV1142" s="3"/>
      <c r="PCW1142" s="3"/>
      <c r="PCX1142" s="3"/>
      <c r="PCY1142" s="3"/>
      <c r="PCZ1142" s="3"/>
      <c r="PDA1142" s="3"/>
      <c r="PDB1142" s="3"/>
      <c r="PDC1142" s="3"/>
      <c r="PDD1142" s="3"/>
      <c r="PDE1142" s="3"/>
      <c r="PDF1142" s="3"/>
      <c r="PDG1142" s="3"/>
      <c r="PDH1142" s="3"/>
      <c r="PDI1142" s="3"/>
      <c r="PDJ1142" s="3"/>
      <c r="PDK1142" s="3"/>
      <c r="PDL1142" s="3"/>
      <c r="PDM1142" s="3"/>
      <c r="PDN1142" s="3"/>
      <c r="PDO1142" s="3"/>
      <c r="PDP1142" s="3"/>
      <c r="PDQ1142" s="3"/>
      <c r="PDR1142" s="3"/>
      <c r="PDS1142" s="3"/>
      <c r="PDT1142" s="3"/>
      <c r="PDU1142" s="3"/>
      <c r="PDV1142" s="3"/>
      <c r="PDW1142" s="3"/>
      <c r="PDX1142" s="3"/>
      <c r="PDY1142" s="3"/>
      <c r="PDZ1142" s="3"/>
      <c r="PEA1142" s="3"/>
      <c r="PEB1142" s="3"/>
      <c r="PEC1142" s="3"/>
      <c r="PED1142" s="3"/>
      <c r="PEE1142" s="3"/>
      <c r="PEF1142" s="3"/>
      <c r="PEG1142" s="3"/>
      <c r="PEH1142" s="3"/>
      <c r="PEI1142" s="3"/>
      <c r="PEJ1142" s="3"/>
      <c r="PEK1142" s="3"/>
      <c r="PEL1142" s="3"/>
      <c r="PEM1142" s="3"/>
      <c r="PEN1142" s="3"/>
      <c r="PEO1142" s="3"/>
      <c r="PEP1142" s="3"/>
      <c r="PEQ1142" s="3"/>
      <c r="PER1142" s="3"/>
      <c r="PES1142" s="3"/>
      <c r="PET1142" s="3"/>
      <c r="PEU1142" s="3"/>
      <c r="PEV1142" s="3"/>
      <c r="PEW1142" s="3"/>
      <c r="PEX1142" s="3"/>
      <c r="PEY1142" s="3"/>
      <c r="PEZ1142" s="3"/>
      <c r="PFA1142" s="3"/>
      <c r="PFB1142" s="3"/>
      <c r="PFC1142" s="3"/>
      <c r="PFD1142" s="3"/>
      <c r="PFE1142" s="3"/>
      <c r="PFF1142" s="3"/>
      <c r="PFG1142" s="3"/>
      <c r="PFH1142" s="3"/>
      <c r="PFI1142" s="3"/>
      <c r="PFJ1142" s="3"/>
      <c r="PFK1142" s="3"/>
      <c r="PFL1142" s="3"/>
      <c r="PFM1142" s="3"/>
      <c r="PFN1142" s="3"/>
      <c r="PFO1142" s="3"/>
      <c r="PFP1142" s="3"/>
      <c r="PFQ1142" s="3"/>
      <c r="PFR1142" s="3"/>
      <c r="PFS1142" s="3"/>
      <c r="PFT1142" s="3"/>
      <c r="PFU1142" s="3"/>
      <c r="PFV1142" s="3"/>
      <c r="PFW1142" s="3"/>
      <c r="PFX1142" s="3"/>
      <c r="PFY1142" s="3"/>
      <c r="PFZ1142" s="3"/>
      <c r="PGA1142" s="3"/>
      <c r="PGB1142" s="3"/>
      <c r="PGC1142" s="3"/>
      <c r="PGD1142" s="3"/>
      <c r="PGE1142" s="3"/>
      <c r="PGF1142" s="3"/>
      <c r="PGG1142" s="3"/>
      <c r="PGH1142" s="3"/>
      <c r="PGI1142" s="3"/>
      <c r="PGJ1142" s="3"/>
      <c r="PGK1142" s="3"/>
      <c r="PGL1142" s="3"/>
      <c r="PGM1142" s="3"/>
      <c r="PGN1142" s="3"/>
      <c r="PGO1142" s="3"/>
      <c r="PGP1142" s="3"/>
      <c r="PGQ1142" s="3"/>
      <c r="PGR1142" s="3"/>
      <c r="PGS1142" s="3"/>
      <c r="PGT1142" s="3"/>
      <c r="PGU1142" s="3"/>
      <c r="PGV1142" s="3"/>
      <c r="PGW1142" s="3"/>
      <c r="PGX1142" s="3"/>
      <c r="PGY1142" s="3"/>
      <c r="PGZ1142" s="3"/>
      <c r="PHA1142" s="3"/>
      <c r="PHB1142" s="3"/>
      <c r="PHC1142" s="3"/>
      <c r="PHD1142" s="3"/>
      <c r="PHE1142" s="3"/>
      <c r="PHF1142" s="3"/>
      <c r="PHG1142" s="3"/>
      <c r="PHH1142" s="3"/>
      <c r="PHI1142" s="3"/>
      <c r="PHJ1142" s="3"/>
      <c r="PHK1142" s="3"/>
      <c r="PHL1142" s="3"/>
      <c r="PHM1142" s="3"/>
      <c r="PHN1142" s="3"/>
      <c r="PHO1142" s="3"/>
      <c r="PHP1142" s="3"/>
      <c r="PHQ1142" s="3"/>
      <c r="PHR1142" s="3"/>
      <c r="PHS1142" s="3"/>
      <c r="PHT1142" s="3"/>
      <c r="PHU1142" s="3"/>
      <c r="PHV1142" s="3"/>
      <c r="PHW1142" s="3"/>
      <c r="PHX1142" s="3"/>
      <c r="PHY1142" s="3"/>
      <c r="PHZ1142" s="3"/>
      <c r="PIA1142" s="3"/>
      <c r="PIB1142" s="3"/>
      <c r="PIC1142" s="3"/>
      <c r="PID1142" s="3"/>
      <c r="PIE1142" s="3"/>
      <c r="PIF1142" s="3"/>
      <c r="PIG1142" s="3"/>
      <c r="PIH1142" s="3"/>
      <c r="PII1142" s="3"/>
      <c r="PIJ1142" s="3"/>
      <c r="PIK1142" s="3"/>
      <c r="PIL1142" s="3"/>
      <c r="PIM1142" s="3"/>
      <c r="PIN1142" s="3"/>
      <c r="PIO1142" s="3"/>
      <c r="PIP1142" s="3"/>
      <c r="PIQ1142" s="3"/>
      <c r="PIR1142" s="3"/>
      <c r="PIS1142" s="3"/>
      <c r="PIT1142" s="3"/>
      <c r="PIU1142" s="3"/>
      <c r="PIV1142" s="3"/>
      <c r="PIW1142" s="3"/>
      <c r="PIX1142" s="3"/>
      <c r="PIY1142" s="3"/>
      <c r="PIZ1142" s="3"/>
      <c r="PJA1142" s="3"/>
      <c r="PJB1142" s="3"/>
      <c r="PJC1142" s="3"/>
      <c r="PJD1142" s="3"/>
      <c r="PJE1142" s="3"/>
      <c r="PJF1142" s="3"/>
      <c r="PJG1142" s="3"/>
      <c r="PJH1142" s="3"/>
      <c r="PJI1142" s="3"/>
      <c r="PJJ1142" s="3"/>
      <c r="PJK1142" s="3"/>
      <c r="PJL1142" s="3"/>
      <c r="PJM1142" s="3"/>
      <c r="PJN1142" s="3"/>
      <c r="PJO1142" s="3"/>
      <c r="PJP1142" s="3"/>
      <c r="PJQ1142" s="3"/>
      <c r="PJR1142" s="3"/>
      <c r="PJS1142" s="3"/>
      <c r="PJT1142" s="3"/>
      <c r="PJU1142" s="3"/>
      <c r="PJV1142" s="3"/>
      <c r="PJW1142" s="3"/>
      <c r="PJX1142" s="3"/>
      <c r="PJY1142" s="3"/>
      <c r="PJZ1142" s="3"/>
      <c r="PKA1142" s="3"/>
      <c r="PKB1142" s="3"/>
      <c r="PKC1142" s="3"/>
      <c r="PKD1142" s="3"/>
      <c r="PKE1142" s="3"/>
      <c r="PKF1142" s="3"/>
      <c r="PKG1142" s="3"/>
      <c r="PKH1142" s="3"/>
      <c r="PKI1142" s="3"/>
      <c r="PKJ1142" s="3"/>
      <c r="PKK1142" s="3"/>
      <c r="PKL1142" s="3"/>
      <c r="PKM1142" s="3"/>
      <c r="PKN1142" s="3"/>
      <c r="PKO1142" s="3"/>
      <c r="PKP1142" s="3"/>
      <c r="PKQ1142" s="3"/>
      <c r="PKR1142" s="3"/>
      <c r="PKS1142" s="3"/>
      <c r="PKT1142" s="3"/>
      <c r="PKU1142" s="3"/>
      <c r="PKV1142" s="3"/>
      <c r="PKW1142" s="3"/>
      <c r="PKX1142" s="3"/>
      <c r="PKY1142" s="3"/>
      <c r="PKZ1142" s="3"/>
      <c r="PLA1142" s="3"/>
      <c r="PLB1142" s="3"/>
      <c r="PLC1142" s="3"/>
      <c r="PLD1142" s="3"/>
      <c r="PLE1142" s="3"/>
      <c r="PLF1142" s="3"/>
      <c r="PLG1142" s="3"/>
      <c r="PLH1142" s="3"/>
      <c r="PLI1142" s="3"/>
      <c r="PLJ1142" s="3"/>
      <c r="PLK1142" s="3"/>
      <c r="PLL1142" s="3"/>
      <c r="PLM1142" s="3"/>
      <c r="PLN1142" s="3"/>
      <c r="PLO1142" s="3"/>
      <c r="PLP1142" s="3"/>
      <c r="PLQ1142" s="3"/>
      <c r="PLR1142" s="3"/>
      <c r="PLS1142" s="3"/>
      <c r="PLT1142" s="3"/>
      <c r="PLU1142" s="3"/>
      <c r="PLV1142" s="3"/>
      <c r="PLW1142" s="3"/>
      <c r="PLX1142" s="3"/>
      <c r="PLY1142" s="3"/>
      <c r="PLZ1142" s="3"/>
      <c r="PMA1142" s="3"/>
      <c r="PMB1142" s="3"/>
      <c r="PMC1142" s="3"/>
      <c r="PMD1142" s="3"/>
      <c r="PME1142" s="3"/>
      <c r="PMF1142" s="3"/>
      <c r="PMG1142" s="3"/>
      <c r="PMH1142" s="3"/>
      <c r="PMI1142" s="3"/>
      <c r="PMJ1142" s="3"/>
      <c r="PMK1142" s="3"/>
      <c r="PML1142" s="3"/>
      <c r="PMM1142" s="3"/>
      <c r="PMN1142" s="3"/>
      <c r="PMO1142" s="3"/>
      <c r="PMP1142" s="3"/>
      <c r="PMQ1142" s="3"/>
      <c r="PMR1142" s="3"/>
      <c r="PMS1142" s="3"/>
      <c r="PMT1142" s="3"/>
      <c r="PMU1142" s="3"/>
      <c r="PMV1142" s="3"/>
      <c r="PMW1142" s="3"/>
      <c r="PMX1142" s="3"/>
      <c r="PMY1142" s="3"/>
      <c r="PMZ1142" s="3"/>
      <c r="PNA1142" s="3"/>
      <c r="PNB1142" s="3"/>
      <c r="PNC1142" s="3"/>
      <c r="PND1142" s="3"/>
      <c r="PNE1142" s="3"/>
      <c r="PNF1142" s="3"/>
      <c r="PNG1142" s="3"/>
      <c r="PNH1142" s="3"/>
      <c r="PNI1142" s="3"/>
      <c r="PNJ1142" s="3"/>
      <c r="PNK1142" s="3"/>
      <c r="PNL1142" s="3"/>
      <c r="PNM1142" s="3"/>
      <c r="PNN1142" s="3"/>
      <c r="PNO1142" s="3"/>
      <c r="PNP1142" s="3"/>
      <c r="PNQ1142" s="3"/>
      <c r="PNR1142" s="3"/>
      <c r="PNS1142" s="3"/>
      <c r="PNT1142" s="3"/>
      <c r="PNU1142" s="3"/>
      <c r="PNV1142" s="3"/>
      <c r="PNW1142" s="3"/>
      <c r="PNX1142" s="3"/>
      <c r="PNY1142" s="3"/>
      <c r="PNZ1142" s="3"/>
      <c r="POA1142" s="3"/>
      <c r="POB1142" s="3"/>
      <c r="POC1142" s="3"/>
      <c r="POD1142" s="3"/>
      <c r="POE1142" s="3"/>
      <c r="POF1142" s="3"/>
      <c r="POG1142" s="3"/>
      <c r="POH1142" s="3"/>
      <c r="POI1142" s="3"/>
      <c r="POJ1142" s="3"/>
      <c r="POK1142" s="3"/>
      <c r="POL1142" s="3"/>
      <c r="POM1142" s="3"/>
      <c r="PON1142" s="3"/>
      <c r="POO1142" s="3"/>
      <c r="POP1142" s="3"/>
      <c r="POQ1142" s="3"/>
      <c r="POR1142" s="3"/>
      <c r="POS1142" s="3"/>
      <c r="POT1142" s="3"/>
      <c r="POU1142" s="3"/>
      <c r="POV1142" s="3"/>
      <c r="POW1142" s="3"/>
      <c r="POX1142" s="3"/>
      <c r="POY1142" s="3"/>
      <c r="POZ1142" s="3"/>
      <c r="PPA1142" s="3"/>
      <c r="PPB1142" s="3"/>
      <c r="PPC1142" s="3"/>
      <c r="PPD1142" s="3"/>
      <c r="PPE1142" s="3"/>
      <c r="PPF1142" s="3"/>
      <c r="PPG1142" s="3"/>
      <c r="PPH1142" s="3"/>
      <c r="PPI1142" s="3"/>
      <c r="PPJ1142" s="3"/>
      <c r="PPK1142" s="3"/>
      <c r="PPL1142" s="3"/>
      <c r="PPM1142" s="3"/>
      <c r="PPN1142" s="3"/>
      <c r="PPO1142" s="3"/>
      <c r="PPP1142" s="3"/>
      <c r="PPQ1142" s="3"/>
      <c r="PPR1142" s="3"/>
      <c r="PPS1142" s="3"/>
      <c r="PPT1142" s="3"/>
      <c r="PPU1142" s="3"/>
      <c r="PPV1142" s="3"/>
      <c r="PPW1142" s="3"/>
      <c r="PPX1142" s="3"/>
      <c r="PPY1142" s="3"/>
      <c r="PPZ1142" s="3"/>
      <c r="PQA1142" s="3"/>
      <c r="PQB1142" s="3"/>
      <c r="PQC1142" s="3"/>
      <c r="PQD1142" s="3"/>
      <c r="PQE1142" s="3"/>
      <c r="PQF1142" s="3"/>
      <c r="PQG1142" s="3"/>
      <c r="PQH1142" s="3"/>
      <c r="PQI1142" s="3"/>
      <c r="PQJ1142" s="3"/>
      <c r="PQK1142" s="3"/>
      <c r="PQL1142" s="3"/>
      <c r="PQM1142" s="3"/>
      <c r="PQN1142" s="3"/>
      <c r="PQO1142" s="3"/>
      <c r="PQP1142" s="3"/>
      <c r="PQQ1142" s="3"/>
      <c r="PQR1142" s="3"/>
      <c r="PQS1142" s="3"/>
      <c r="PQT1142" s="3"/>
      <c r="PQU1142" s="3"/>
      <c r="PQV1142" s="3"/>
      <c r="PQW1142" s="3"/>
      <c r="PQX1142" s="3"/>
      <c r="PQY1142" s="3"/>
      <c r="PQZ1142" s="3"/>
      <c r="PRA1142" s="3"/>
      <c r="PRB1142" s="3"/>
      <c r="PRC1142" s="3"/>
      <c r="PRD1142" s="3"/>
      <c r="PRE1142" s="3"/>
      <c r="PRF1142" s="3"/>
      <c r="PRG1142" s="3"/>
      <c r="PRH1142" s="3"/>
      <c r="PRI1142" s="3"/>
      <c r="PRJ1142" s="3"/>
      <c r="PRK1142" s="3"/>
      <c r="PRL1142" s="3"/>
      <c r="PRM1142" s="3"/>
      <c r="PRN1142" s="3"/>
      <c r="PRO1142" s="3"/>
      <c r="PRP1142" s="3"/>
      <c r="PRQ1142" s="3"/>
      <c r="PRR1142" s="3"/>
      <c r="PRS1142" s="3"/>
      <c r="PRT1142" s="3"/>
      <c r="PRU1142" s="3"/>
      <c r="PRV1142" s="3"/>
      <c r="PRW1142" s="3"/>
      <c r="PRX1142" s="3"/>
      <c r="PRY1142" s="3"/>
      <c r="PRZ1142" s="3"/>
      <c r="PSA1142" s="3"/>
      <c r="PSB1142" s="3"/>
      <c r="PSC1142" s="3"/>
      <c r="PSD1142" s="3"/>
      <c r="PSE1142" s="3"/>
      <c r="PSF1142" s="3"/>
      <c r="PSG1142" s="3"/>
      <c r="PSH1142" s="3"/>
      <c r="PSI1142" s="3"/>
      <c r="PSJ1142" s="3"/>
      <c r="PSK1142" s="3"/>
      <c r="PSL1142" s="3"/>
      <c r="PSM1142" s="3"/>
      <c r="PSN1142" s="3"/>
      <c r="PSO1142" s="3"/>
      <c r="PSP1142" s="3"/>
      <c r="PSQ1142" s="3"/>
      <c r="PSR1142" s="3"/>
      <c r="PSS1142" s="3"/>
      <c r="PST1142" s="3"/>
      <c r="PSU1142" s="3"/>
      <c r="PSV1142" s="3"/>
      <c r="PSW1142" s="3"/>
      <c r="PSX1142" s="3"/>
      <c r="PSY1142" s="3"/>
      <c r="PSZ1142" s="3"/>
      <c r="PTA1142" s="3"/>
      <c r="PTB1142" s="3"/>
      <c r="PTC1142" s="3"/>
      <c r="PTD1142" s="3"/>
      <c r="PTE1142" s="3"/>
      <c r="PTF1142" s="3"/>
      <c r="PTG1142" s="3"/>
      <c r="PTH1142" s="3"/>
      <c r="PTI1142" s="3"/>
      <c r="PTJ1142" s="3"/>
      <c r="PTK1142" s="3"/>
      <c r="PTL1142" s="3"/>
      <c r="PTM1142" s="3"/>
      <c r="PTN1142" s="3"/>
      <c r="PTO1142" s="3"/>
      <c r="PTP1142" s="3"/>
      <c r="PTQ1142" s="3"/>
      <c r="PTR1142" s="3"/>
      <c r="PTS1142" s="3"/>
      <c r="PTT1142" s="3"/>
      <c r="PTU1142" s="3"/>
      <c r="PTV1142" s="3"/>
      <c r="PTW1142" s="3"/>
      <c r="PTX1142" s="3"/>
      <c r="PTY1142" s="3"/>
      <c r="PTZ1142" s="3"/>
      <c r="PUA1142" s="3"/>
      <c r="PUB1142" s="3"/>
      <c r="PUC1142" s="3"/>
      <c r="PUD1142" s="3"/>
      <c r="PUE1142" s="3"/>
      <c r="PUF1142" s="3"/>
      <c r="PUG1142" s="3"/>
      <c r="PUH1142" s="3"/>
      <c r="PUI1142" s="3"/>
      <c r="PUJ1142" s="3"/>
      <c r="PUK1142" s="3"/>
      <c r="PUL1142" s="3"/>
      <c r="PUM1142" s="3"/>
      <c r="PUN1142" s="3"/>
      <c r="PUO1142" s="3"/>
      <c r="PUP1142" s="3"/>
      <c r="PUQ1142" s="3"/>
      <c r="PUR1142" s="3"/>
      <c r="PUS1142" s="3"/>
      <c r="PUT1142" s="3"/>
      <c r="PUU1142" s="3"/>
      <c r="PUV1142" s="3"/>
      <c r="PUW1142" s="3"/>
      <c r="PUX1142" s="3"/>
      <c r="PUY1142" s="3"/>
      <c r="PUZ1142" s="3"/>
      <c r="PVA1142" s="3"/>
      <c r="PVB1142" s="3"/>
      <c r="PVC1142" s="3"/>
      <c r="PVD1142" s="3"/>
      <c r="PVE1142" s="3"/>
      <c r="PVF1142" s="3"/>
      <c r="PVG1142" s="3"/>
      <c r="PVH1142" s="3"/>
      <c r="PVI1142" s="3"/>
      <c r="PVJ1142" s="3"/>
      <c r="PVK1142" s="3"/>
      <c r="PVL1142" s="3"/>
      <c r="PVM1142" s="3"/>
      <c r="PVN1142" s="3"/>
      <c r="PVO1142" s="3"/>
      <c r="PVP1142" s="3"/>
      <c r="PVQ1142" s="3"/>
      <c r="PVR1142" s="3"/>
      <c r="PVS1142" s="3"/>
      <c r="PVT1142" s="3"/>
      <c r="PVU1142" s="3"/>
      <c r="PVV1142" s="3"/>
      <c r="PVW1142" s="3"/>
      <c r="PVX1142" s="3"/>
      <c r="PVY1142" s="3"/>
      <c r="PVZ1142" s="3"/>
      <c r="PWA1142" s="3"/>
      <c r="PWB1142" s="3"/>
      <c r="PWC1142" s="3"/>
      <c r="PWD1142" s="3"/>
      <c r="PWE1142" s="3"/>
      <c r="PWF1142" s="3"/>
      <c r="PWG1142" s="3"/>
      <c r="PWH1142" s="3"/>
      <c r="PWI1142" s="3"/>
      <c r="PWJ1142" s="3"/>
      <c r="PWK1142" s="3"/>
      <c r="PWL1142" s="3"/>
      <c r="PWM1142" s="3"/>
      <c r="PWN1142" s="3"/>
      <c r="PWO1142" s="3"/>
      <c r="PWP1142" s="3"/>
      <c r="PWQ1142" s="3"/>
      <c r="PWR1142" s="3"/>
      <c r="PWS1142" s="3"/>
      <c r="PWT1142" s="3"/>
      <c r="PWU1142" s="3"/>
      <c r="PWV1142" s="3"/>
      <c r="PWW1142" s="3"/>
      <c r="PWX1142" s="3"/>
      <c r="PWY1142" s="3"/>
      <c r="PWZ1142" s="3"/>
      <c r="PXA1142" s="3"/>
      <c r="PXB1142" s="3"/>
      <c r="PXC1142" s="3"/>
      <c r="PXD1142" s="3"/>
      <c r="PXE1142" s="3"/>
      <c r="PXF1142" s="3"/>
      <c r="PXG1142" s="3"/>
      <c r="PXH1142" s="3"/>
      <c r="PXI1142" s="3"/>
      <c r="PXJ1142" s="3"/>
      <c r="PXK1142" s="3"/>
      <c r="PXL1142" s="3"/>
      <c r="PXM1142" s="3"/>
      <c r="PXN1142" s="3"/>
      <c r="PXO1142" s="3"/>
      <c r="PXP1142" s="3"/>
      <c r="PXQ1142" s="3"/>
      <c r="PXR1142" s="3"/>
      <c r="PXS1142" s="3"/>
      <c r="PXT1142" s="3"/>
      <c r="PXU1142" s="3"/>
      <c r="PXV1142" s="3"/>
      <c r="PXW1142" s="3"/>
      <c r="PXX1142" s="3"/>
      <c r="PXY1142" s="3"/>
      <c r="PXZ1142" s="3"/>
      <c r="PYA1142" s="3"/>
      <c r="PYB1142" s="3"/>
      <c r="PYC1142" s="3"/>
      <c r="PYD1142" s="3"/>
      <c r="PYE1142" s="3"/>
      <c r="PYF1142" s="3"/>
      <c r="PYG1142" s="3"/>
      <c r="PYH1142" s="3"/>
      <c r="PYI1142" s="3"/>
      <c r="PYJ1142" s="3"/>
      <c r="PYK1142" s="3"/>
      <c r="PYL1142" s="3"/>
      <c r="PYM1142" s="3"/>
      <c r="PYN1142" s="3"/>
      <c r="PYO1142" s="3"/>
      <c r="PYP1142" s="3"/>
      <c r="PYQ1142" s="3"/>
      <c r="PYR1142" s="3"/>
      <c r="PYS1142" s="3"/>
      <c r="PYT1142" s="3"/>
      <c r="PYU1142" s="3"/>
      <c r="PYV1142" s="3"/>
      <c r="PYW1142" s="3"/>
      <c r="PYX1142" s="3"/>
      <c r="PYY1142" s="3"/>
      <c r="PYZ1142" s="3"/>
      <c r="PZA1142" s="3"/>
      <c r="PZB1142" s="3"/>
      <c r="PZC1142" s="3"/>
      <c r="PZD1142" s="3"/>
      <c r="PZE1142" s="3"/>
      <c r="PZF1142" s="3"/>
      <c r="PZG1142" s="3"/>
      <c r="PZH1142" s="3"/>
      <c r="PZI1142" s="3"/>
      <c r="PZJ1142" s="3"/>
      <c r="PZK1142" s="3"/>
      <c r="PZL1142" s="3"/>
      <c r="PZM1142" s="3"/>
      <c r="PZN1142" s="3"/>
      <c r="PZO1142" s="3"/>
      <c r="PZP1142" s="3"/>
      <c r="PZQ1142" s="3"/>
      <c r="PZR1142" s="3"/>
      <c r="PZS1142" s="3"/>
      <c r="PZT1142" s="3"/>
      <c r="PZU1142" s="3"/>
      <c r="PZV1142" s="3"/>
      <c r="PZW1142" s="3"/>
      <c r="PZX1142" s="3"/>
      <c r="PZY1142" s="3"/>
      <c r="PZZ1142" s="3"/>
      <c r="QAA1142" s="3"/>
      <c r="QAB1142" s="3"/>
      <c r="QAC1142" s="3"/>
      <c r="QAD1142" s="3"/>
      <c r="QAE1142" s="3"/>
      <c r="QAF1142" s="3"/>
      <c r="QAG1142" s="3"/>
      <c r="QAH1142" s="3"/>
      <c r="QAI1142" s="3"/>
      <c r="QAJ1142" s="3"/>
      <c r="QAK1142" s="3"/>
      <c r="QAL1142" s="3"/>
      <c r="QAM1142" s="3"/>
      <c r="QAN1142" s="3"/>
      <c r="QAO1142" s="3"/>
      <c r="QAP1142" s="3"/>
      <c r="QAQ1142" s="3"/>
      <c r="QAR1142" s="3"/>
      <c r="QAS1142" s="3"/>
      <c r="QAT1142" s="3"/>
      <c r="QAU1142" s="3"/>
      <c r="QAV1142" s="3"/>
      <c r="QAW1142" s="3"/>
      <c r="QAX1142" s="3"/>
      <c r="QAY1142" s="3"/>
      <c r="QAZ1142" s="3"/>
      <c r="QBA1142" s="3"/>
      <c r="QBB1142" s="3"/>
      <c r="QBC1142" s="3"/>
      <c r="QBD1142" s="3"/>
      <c r="QBE1142" s="3"/>
      <c r="QBF1142" s="3"/>
      <c r="QBG1142" s="3"/>
      <c r="QBH1142" s="3"/>
      <c r="QBI1142" s="3"/>
      <c r="QBJ1142" s="3"/>
      <c r="QBK1142" s="3"/>
      <c r="QBL1142" s="3"/>
      <c r="QBM1142" s="3"/>
      <c r="QBN1142" s="3"/>
      <c r="QBO1142" s="3"/>
      <c r="QBP1142" s="3"/>
      <c r="QBQ1142" s="3"/>
      <c r="QBR1142" s="3"/>
      <c r="QBS1142" s="3"/>
      <c r="QBT1142" s="3"/>
      <c r="QBU1142" s="3"/>
      <c r="QBV1142" s="3"/>
      <c r="QBW1142" s="3"/>
      <c r="QBX1142" s="3"/>
      <c r="QBY1142" s="3"/>
      <c r="QBZ1142" s="3"/>
      <c r="QCA1142" s="3"/>
      <c r="QCB1142" s="3"/>
      <c r="QCC1142" s="3"/>
      <c r="QCD1142" s="3"/>
      <c r="QCE1142" s="3"/>
      <c r="QCF1142" s="3"/>
      <c r="QCG1142" s="3"/>
      <c r="QCH1142" s="3"/>
      <c r="QCI1142" s="3"/>
      <c r="QCJ1142" s="3"/>
      <c r="QCK1142" s="3"/>
      <c r="QCL1142" s="3"/>
      <c r="QCM1142" s="3"/>
      <c r="QCN1142" s="3"/>
      <c r="QCO1142" s="3"/>
      <c r="QCP1142" s="3"/>
      <c r="QCQ1142" s="3"/>
      <c r="QCR1142" s="3"/>
      <c r="QCS1142" s="3"/>
      <c r="QCT1142" s="3"/>
      <c r="QCU1142" s="3"/>
      <c r="QCV1142" s="3"/>
      <c r="QCW1142" s="3"/>
      <c r="QCX1142" s="3"/>
      <c r="QCY1142" s="3"/>
      <c r="QCZ1142" s="3"/>
      <c r="QDA1142" s="3"/>
      <c r="QDB1142" s="3"/>
      <c r="QDC1142" s="3"/>
      <c r="QDD1142" s="3"/>
      <c r="QDE1142" s="3"/>
      <c r="QDF1142" s="3"/>
      <c r="QDG1142" s="3"/>
      <c r="QDH1142" s="3"/>
      <c r="QDI1142" s="3"/>
      <c r="QDJ1142" s="3"/>
      <c r="QDK1142" s="3"/>
      <c r="QDL1142" s="3"/>
      <c r="QDM1142" s="3"/>
      <c r="QDN1142" s="3"/>
      <c r="QDO1142" s="3"/>
      <c r="QDP1142" s="3"/>
      <c r="QDQ1142" s="3"/>
      <c r="QDR1142" s="3"/>
      <c r="QDS1142" s="3"/>
      <c r="QDT1142" s="3"/>
      <c r="QDU1142" s="3"/>
      <c r="QDV1142" s="3"/>
      <c r="QDW1142" s="3"/>
      <c r="QDX1142" s="3"/>
      <c r="QDY1142" s="3"/>
      <c r="QDZ1142" s="3"/>
      <c r="QEA1142" s="3"/>
      <c r="QEB1142" s="3"/>
      <c r="QEC1142" s="3"/>
      <c r="QED1142" s="3"/>
      <c r="QEE1142" s="3"/>
      <c r="QEF1142" s="3"/>
      <c r="QEG1142" s="3"/>
      <c r="QEH1142" s="3"/>
      <c r="QEI1142" s="3"/>
      <c r="QEJ1142" s="3"/>
      <c r="QEK1142" s="3"/>
      <c r="QEL1142" s="3"/>
      <c r="QEM1142" s="3"/>
      <c r="QEN1142" s="3"/>
      <c r="QEO1142" s="3"/>
      <c r="QEP1142" s="3"/>
      <c r="QEQ1142" s="3"/>
      <c r="QER1142" s="3"/>
      <c r="QES1142" s="3"/>
      <c r="QET1142" s="3"/>
      <c r="QEU1142" s="3"/>
      <c r="QEV1142" s="3"/>
      <c r="QEW1142" s="3"/>
      <c r="QEX1142" s="3"/>
      <c r="QEY1142" s="3"/>
      <c r="QEZ1142" s="3"/>
      <c r="QFA1142" s="3"/>
      <c r="QFB1142" s="3"/>
      <c r="QFC1142" s="3"/>
      <c r="QFD1142" s="3"/>
      <c r="QFE1142" s="3"/>
      <c r="QFF1142" s="3"/>
      <c r="QFG1142" s="3"/>
      <c r="QFH1142" s="3"/>
      <c r="QFI1142" s="3"/>
      <c r="QFJ1142" s="3"/>
      <c r="QFK1142" s="3"/>
      <c r="QFL1142" s="3"/>
      <c r="QFM1142" s="3"/>
      <c r="QFN1142" s="3"/>
      <c r="QFO1142" s="3"/>
      <c r="QFP1142" s="3"/>
      <c r="QFQ1142" s="3"/>
      <c r="QFR1142" s="3"/>
      <c r="QFS1142" s="3"/>
      <c r="QFT1142" s="3"/>
      <c r="QFU1142" s="3"/>
      <c r="QFV1142" s="3"/>
      <c r="QFW1142" s="3"/>
      <c r="QFX1142" s="3"/>
      <c r="QFY1142" s="3"/>
      <c r="QFZ1142" s="3"/>
      <c r="QGA1142" s="3"/>
      <c r="QGB1142" s="3"/>
      <c r="QGC1142" s="3"/>
      <c r="QGD1142" s="3"/>
      <c r="QGE1142" s="3"/>
      <c r="QGF1142" s="3"/>
      <c r="QGG1142" s="3"/>
      <c r="QGH1142" s="3"/>
      <c r="QGI1142" s="3"/>
      <c r="QGJ1142" s="3"/>
      <c r="QGK1142" s="3"/>
      <c r="QGL1142" s="3"/>
      <c r="QGM1142" s="3"/>
      <c r="QGN1142" s="3"/>
      <c r="QGO1142" s="3"/>
      <c r="QGP1142" s="3"/>
      <c r="QGQ1142" s="3"/>
      <c r="QGR1142" s="3"/>
      <c r="QGS1142" s="3"/>
      <c r="QGT1142" s="3"/>
      <c r="QGU1142" s="3"/>
      <c r="QGV1142" s="3"/>
      <c r="QGW1142" s="3"/>
      <c r="QGX1142" s="3"/>
      <c r="QGY1142" s="3"/>
      <c r="QGZ1142" s="3"/>
      <c r="QHA1142" s="3"/>
      <c r="QHB1142" s="3"/>
      <c r="QHC1142" s="3"/>
      <c r="QHD1142" s="3"/>
      <c r="QHE1142" s="3"/>
      <c r="QHF1142" s="3"/>
      <c r="QHG1142" s="3"/>
      <c r="QHH1142" s="3"/>
      <c r="QHI1142" s="3"/>
      <c r="QHJ1142" s="3"/>
      <c r="QHK1142" s="3"/>
      <c r="QHL1142" s="3"/>
      <c r="QHM1142" s="3"/>
      <c r="QHN1142" s="3"/>
      <c r="QHO1142" s="3"/>
      <c r="QHP1142" s="3"/>
      <c r="QHQ1142" s="3"/>
      <c r="QHR1142" s="3"/>
      <c r="QHS1142" s="3"/>
      <c r="QHT1142" s="3"/>
      <c r="QHU1142" s="3"/>
      <c r="QHV1142" s="3"/>
      <c r="QHW1142" s="3"/>
      <c r="QHX1142" s="3"/>
      <c r="QHY1142" s="3"/>
      <c r="QHZ1142" s="3"/>
      <c r="QIA1142" s="3"/>
      <c r="QIB1142" s="3"/>
      <c r="QIC1142" s="3"/>
      <c r="QID1142" s="3"/>
      <c r="QIE1142" s="3"/>
      <c r="QIF1142" s="3"/>
      <c r="QIG1142" s="3"/>
      <c r="QIH1142" s="3"/>
      <c r="QII1142" s="3"/>
      <c r="QIJ1142" s="3"/>
      <c r="QIK1142" s="3"/>
      <c r="QIL1142" s="3"/>
      <c r="QIM1142" s="3"/>
      <c r="QIN1142" s="3"/>
      <c r="QIO1142" s="3"/>
      <c r="QIP1142" s="3"/>
      <c r="QIQ1142" s="3"/>
      <c r="QIR1142" s="3"/>
      <c r="QIS1142" s="3"/>
      <c r="QIT1142" s="3"/>
      <c r="QIU1142" s="3"/>
      <c r="QIV1142" s="3"/>
      <c r="QIW1142" s="3"/>
      <c r="QIX1142" s="3"/>
      <c r="QIY1142" s="3"/>
      <c r="QIZ1142" s="3"/>
      <c r="QJA1142" s="3"/>
      <c r="QJB1142" s="3"/>
      <c r="QJC1142" s="3"/>
      <c r="QJD1142" s="3"/>
      <c r="QJE1142" s="3"/>
      <c r="QJF1142" s="3"/>
      <c r="QJG1142" s="3"/>
      <c r="QJH1142" s="3"/>
      <c r="QJI1142" s="3"/>
      <c r="QJJ1142" s="3"/>
      <c r="QJK1142" s="3"/>
      <c r="QJL1142" s="3"/>
      <c r="QJM1142" s="3"/>
      <c r="QJN1142" s="3"/>
      <c r="QJO1142" s="3"/>
      <c r="QJP1142" s="3"/>
      <c r="QJQ1142" s="3"/>
      <c r="QJR1142" s="3"/>
      <c r="QJS1142" s="3"/>
      <c r="QJT1142" s="3"/>
      <c r="QJU1142" s="3"/>
      <c r="QJV1142" s="3"/>
      <c r="QJW1142" s="3"/>
      <c r="QJX1142" s="3"/>
      <c r="QJY1142" s="3"/>
      <c r="QJZ1142" s="3"/>
      <c r="QKA1142" s="3"/>
      <c r="QKB1142" s="3"/>
      <c r="QKC1142" s="3"/>
      <c r="QKD1142" s="3"/>
      <c r="QKE1142" s="3"/>
      <c r="QKF1142" s="3"/>
      <c r="QKG1142" s="3"/>
      <c r="QKH1142" s="3"/>
      <c r="QKI1142" s="3"/>
      <c r="QKJ1142" s="3"/>
      <c r="QKK1142" s="3"/>
      <c r="QKL1142" s="3"/>
      <c r="QKM1142" s="3"/>
      <c r="QKN1142" s="3"/>
      <c r="QKO1142" s="3"/>
      <c r="QKP1142" s="3"/>
      <c r="QKQ1142" s="3"/>
      <c r="QKR1142" s="3"/>
      <c r="QKS1142" s="3"/>
      <c r="QKT1142" s="3"/>
      <c r="QKU1142" s="3"/>
      <c r="QKV1142" s="3"/>
      <c r="QKW1142" s="3"/>
      <c r="QKX1142" s="3"/>
      <c r="QKY1142" s="3"/>
      <c r="QKZ1142" s="3"/>
      <c r="QLA1142" s="3"/>
      <c r="QLB1142" s="3"/>
      <c r="QLC1142" s="3"/>
      <c r="QLD1142" s="3"/>
      <c r="QLE1142" s="3"/>
      <c r="QLF1142" s="3"/>
      <c r="QLG1142" s="3"/>
      <c r="QLH1142" s="3"/>
      <c r="QLI1142" s="3"/>
      <c r="QLJ1142" s="3"/>
      <c r="QLK1142" s="3"/>
      <c r="QLL1142" s="3"/>
      <c r="QLM1142" s="3"/>
      <c r="QLN1142" s="3"/>
      <c r="QLO1142" s="3"/>
      <c r="QLP1142" s="3"/>
      <c r="QLQ1142" s="3"/>
      <c r="QLR1142" s="3"/>
      <c r="QLS1142" s="3"/>
      <c r="QLT1142" s="3"/>
      <c r="QLU1142" s="3"/>
      <c r="QLV1142" s="3"/>
      <c r="QLW1142" s="3"/>
      <c r="QLX1142" s="3"/>
      <c r="QLY1142" s="3"/>
      <c r="QLZ1142" s="3"/>
      <c r="QMA1142" s="3"/>
      <c r="QMB1142" s="3"/>
      <c r="QMC1142" s="3"/>
      <c r="QMD1142" s="3"/>
      <c r="QME1142" s="3"/>
      <c r="QMF1142" s="3"/>
      <c r="QMG1142" s="3"/>
      <c r="QMH1142" s="3"/>
      <c r="QMI1142" s="3"/>
      <c r="QMJ1142" s="3"/>
      <c r="QMK1142" s="3"/>
      <c r="QML1142" s="3"/>
      <c r="QMM1142" s="3"/>
      <c r="QMN1142" s="3"/>
      <c r="QMO1142" s="3"/>
      <c r="QMP1142" s="3"/>
      <c r="QMQ1142" s="3"/>
      <c r="QMR1142" s="3"/>
      <c r="QMS1142" s="3"/>
      <c r="QMT1142" s="3"/>
      <c r="QMU1142" s="3"/>
      <c r="QMV1142" s="3"/>
      <c r="QMW1142" s="3"/>
      <c r="QMX1142" s="3"/>
      <c r="QMY1142" s="3"/>
      <c r="QMZ1142" s="3"/>
      <c r="QNA1142" s="3"/>
      <c r="QNB1142" s="3"/>
      <c r="QNC1142" s="3"/>
      <c r="QND1142" s="3"/>
      <c r="QNE1142" s="3"/>
      <c r="QNF1142" s="3"/>
      <c r="QNG1142" s="3"/>
      <c r="QNH1142" s="3"/>
      <c r="QNI1142" s="3"/>
      <c r="QNJ1142" s="3"/>
      <c r="QNK1142" s="3"/>
      <c r="QNL1142" s="3"/>
      <c r="QNM1142" s="3"/>
      <c r="QNN1142" s="3"/>
      <c r="QNO1142" s="3"/>
      <c r="QNP1142" s="3"/>
      <c r="QNQ1142" s="3"/>
      <c r="QNR1142" s="3"/>
      <c r="QNS1142" s="3"/>
      <c r="QNT1142" s="3"/>
      <c r="QNU1142" s="3"/>
      <c r="QNV1142" s="3"/>
      <c r="QNW1142" s="3"/>
      <c r="QNX1142" s="3"/>
      <c r="QNY1142" s="3"/>
      <c r="QNZ1142" s="3"/>
      <c r="QOA1142" s="3"/>
      <c r="QOB1142" s="3"/>
      <c r="QOC1142" s="3"/>
      <c r="QOD1142" s="3"/>
      <c r="QOE1142" s="3"/>
      <c r="QOF1142" s="3"/>
      <c r="QOG1142" s="3"/>
      <c r="QOH1142" s="3"/>
      <c r="QOI1142" s="3"/>
      <c r="QOJ1142" s="3"/>
      <c r="QOK1142" s="3"/>
      <c r="QOL1142" s="3"/>
      <c r="QOM1142" s="3"/>
      <c r="QON1142" s="3"/>
      <c r="QOO1142" s="3"/>
      <c r="QOP1142" s="3"/>
      <c r="QOQ1142" s="3"/>
      <c r="QOR1142" s="3"/>
      <c r="QOS1142" s="3"/>
      <c r="QOT1142" s="3"/>
      <c r="QOU1142" s="3"/>
      <c r="QOV1142" s="3"/>
      <c r="QOW1142" s="3"/>
      <c r="QOX1142" s="3"/>
      <c r="QOY1142" s="3"/>
      <c r="QOZ1142" s="3"/>
      <c r="QPA1142" s="3"/>
      <c r="QPB1142" s="3"/>
      <c r="QPC1142" s="3"/>
      <c r="QPD1142" s="3"/>
      <c r="QPE1142" s="3"/>
      <c r="QPF1142" s="3"/>
      <c r="QPG1142" s="3"/>
      <c r="QPH1142" s="3"/>
      <c r="QPI1142" s="3"/>
      <c r="QPJ1142" s="3"/>
      <c r="QPK1142" s="3"/>
      <c r="QPL1142" s="3"/>
      <c r="QPM1142" s="3"/>
      <c r="QPN1142" s="3"/>
      <c r="QPO1142" s="3"/>
      <c r="QPP1142" s="3"/>
      <c r="QPQ1142" s="3"/>
      <c r="QPR1142" s="3"/>
      <c r="QPS1142" s="3"/>
      <c r="QPT1142" s="3"/>
      <c r="QPU1142" s="3"/>
      <c r="QPV1142" s="3"/>
      <c r="QPW1142" s="3"/>
      <c r="QPX1142" s="3"/>
      <c r="QPY1142" s="3"/>
      <c r="QPZ1142" s="3"/>
      <c r="QQA1142" s="3"/>
      <c r="QQB1142" s="3"/>
      <c r="QQC1142" s="3"/>
      <c r="QQD1142" s="3"/>
      <c r="QQE1142" s="3"/>
      <c r="QQF1142" s="3"/>
      <c r="QQG1142" s="3"/>
      <c r="QQH1142" s="3"/>
      <c r="QQI1142" s="3"/>
      <c r="QQJ1142" s="3"/>
      <c r="QQK1142" s="3"/>
      <c r="QQL1142" s="3"/>
      <c r="QQM1142" s="3"/>
      <c r="QQN1142" s="3"/>
      <c r="QQO1142" s="3"/>
      <c r="QQP1142" s="3"/>
      <c r="QQQ1142" s="3"/>
      <c r="QQR1142" s="3"/>
      <c r="QQS1142" s="3"/>
      <c r="QQT1142" s="3"/>
      <c r="QQU1142" s="3"/>
      <c r="QQV1142" s="3"/>
      <c r="QQW1142" s="3"/>
      <c r="QQX1142" s="3"/>
      <c r="QQY1142" s="3"/>
      <c r="QQZ1142" s="3"/>
      <c r="QRA1142" s="3"/>
      <c r="QRB1142" s="3"/>
      <c r="QRC1142" s="3"/>
      <c r="QRD1142" s="3"/>
      <c r="QRE1142" s="3"/>
      <c r="QRF1142" s="3"/>
      <c r="QRG1142" s="3"/>
      <c r="QRH1142" s="3"/>
      <c r="QRI1142" s="3"/>
      <c r="QRJ1142" s="3"/>
      <c r="QRK1142" s="3"/>
      <c r="QRL1142" s="3"/>
      <c r="QRM1142" s="3"/>
      <c r="QRN1142" s="3"/>
      <c r="QRO1142" s="3"/>
      <c r="QRP1142" s="3"/>
      <c r="QRQ1142" s="3"/>
      <c r="QRR1142" s="3"/>
      <c r="QRS1142" s="3"/>
      <c r="QRT1142" s="3"/>
      <c r="QRU1142" s="3"/>
      <c r="QRV1142" s="3"/>
      <c r="QRW1142" s="3"/>
      <c r="QRX1142" s="3"/>
      <c r="QRY1142" s="3"/>
      <c r="QRZ1142" s="3"/>
      <c r="QSA1142" s="3"/>
      <c r="QSB1142" s="3"/>
      <c r="QSC1142" s="3"/>
      <c r="QSD1142" s="3"/>
      <c r="QSE1142" s="3"/>
      <c r="QSF1142" s="3"/>
      <c r="QSG1142" s="3"/>
      <c r="QSH1142" s="3"/>
      <c r="QSI1142" s="3"/>
      <c r="QSJ1142" s="3"/>
      <c r="QSK1142" s="3"/>
      <c r="QSL1142" s="3"/>
      <c r="QSM1142" s="3"/>
      <c r="QSN1142" s="3"/>
      <c r="QSO1142" s="3"/>
      <c r="QSP1142" s="3"/>
      <c r="QSQ1142" s="3"/>
      <c r="QSR1142" s="3"/>
      <c r="QSS1142" s="3"/>
      <c r="QST1142" s="3"/>
      <c r="QSU1142" s="3"/>
      <c r="QSV1142" s="3"/>
      <c r="QSW1142" s="3"/>
      <c r="QSX1142" s="3"/>
      <c r="QSY1142" s="3"/>
      <c r="QSZ1142" s="3"/>
      <c r="QTA1142" s="3"/>
      <c r="QTB1142" s="3"/>
      <c r="QTC1142" s="3"/>
      <c r="QTD1142" s="3"/>
      <c r="QTE1142" s="3"/>
      <c r="QTF1142" s="3"/>
      <c r="QTG1142" s="3"/>
      <c r="QTH1142" s="3"/>
      <c r="QTI1142" s="3"/>
      <c r="QTJ1142" s="3"/>
      <c r="QTK1142" s="3"/>
      <c r="QTL1142" s="3"/>
      <c r="QTM1142" s="3"/>
      <c r="QTN1142" s="3"/>
      <c r="QTO1142" s="3"/>
      <c r="QTP1142" s="3"/>
      <c r="QTQ1142" s="3"/>
      <c r="QTR1142" s="3"/>
      <c r="QTS1142" s="3"/>
      <c r="QTT1142" s="3"/>
      <c r="QTU1142" s="3"/>
      <c r="QTV1142" s="3"/>
      <c r="QTW1142" s="3"/>
      <c r="QTX1142" s="3"/>
      <c r="QTY1142" s="3"/>
      <c r="QTZ1142" s="3"/>
      <c r="QUA1142" s="3"/>
      <c r="QUB1142" s="3"/>
      <c r="QUC1142" s="3"/>
      <c r="QUD1142" s="3"/>
      <c r="QUE1142" s="3"/>
      <c r="QUF1142" s="3"/>
      <c r="QUG1142" s="3"/>
      <c r="QUH1142" s="3"/>
      <c r="QUI1142" s="3"/>
      <c r="QUJ1142" s="3"/>
      <c r="QUK1142" s="3"/>
      <c r="QUL1142" s="3"/>
      <c r="QUM1142" s="3"/>
      <c r="QUN1142" s="3"/>
      <c r="QUO1142" s="3"/>
      <c r="QUP1142" s="3"/>
      <c r="QUQ1142" s="3"/>
      <c r="QUR1142" s="3"/>
      <c r="QUS1142" s="3"/>
      <c r="QUT1142" s="3"/>
      <c r="QUU1142" s="3"/>
      <c r="QUV1142" s="3"/>
      <c r="QUW1142" s="3"/>
      <c r="QUX1142" s="3"/>
      <c r="QUY1142" s="3"/>
      <c r="QUZ1142" s="3"/>
      <c r="QVA1142" s="3"/>
      <c r="QVB1142" s="3"/>
      <c r="QVC1142" s="3"/>
      <c r="QVD1142" s="3"/>
      <c r="QVE1142" s="3"/>
      <c r="QVF1142" s="3"/>
      <c r="QVG1142" s="3"/>
      <c r="QVH1142" s="3"/>
      <c r="QVI1142" s="3"/>
      <c r="QVJ1142" s="3"/>
      <c r="QVK1142" s="3"/>
      <c r="QVL1142" s="3"/>
      <c r="QVM1142" s="3"/>
      <c r="QVN1142" s="3"/>
      <c r="QVO1142" s="3"/>
      <c r="QVP1142" s="3"/>
      <c r="QVQ1142" s="3"/>
      <c r="QVR1142" s="3"/>
      <c r="QVS1142" s="3"/>
      <c r="QVT1142" s="3"/>
      <c r="QVU1142" s="3"/>
      <c r="QVV1142" s="3"/>
      <c r="QVW1142" s="3"/>
      <c r="QVX1142" s="3"/>
      <c r="QVY1142" s="3"/>
      <c r="QVZ1142" s="3"/>
      <c r="QWA1142" s="3"/>
      <c r="QWB1142" s="3"/>
      <c r="QWC1142" s="3"/>
      <c r="QWD1142" s="3"/>
      <c r="QWE1142" s="3"/>
      <c r="QWF1142" s="3"/>
      <c r="QWG1142" s="3"/>
      <c r="QWH1142" s="3"/>
      <c r="QWI1142" s="3"/>
      <c r="QWJ1142" s="3"/>
      <c r="QWK1142" s="3"/>
      <c r="QWL1142" s="3"/>
      <c r="QWM1142" s="3"/>
      <c r="QWN1142" s="3"/>
      <c r="QWO1142" s="3"/>
      <c r="QWP1142" s="3"/>
      <c r="QWQ1142" s="3"/>
      <c r="QWR1142" s="3"/>
      <c r="QWS1142" s="3"/>
      <c r="QWT1142" s="3"/>
      <c r="QWU1142" s="3"/>
      <c r="QWV1142" s="3"/>
      <c r="QWW1142" s="3"/>
      <c r="QWX1142" s="3"/>
      <c r="QWY1142" s="3"/>
      <c r="QWZ1142" s="3"/>
      <c r="QXA1142" s="3"/>
      <c r="QXB1142" s="3"/>
      <c r="QXC1142" s="3"/>
      <c r="QXD1142" s="3"/>
      <c r="QXE1142" s="3"/>
      <c r="QXF1142" s="3"/>
      <c r="QXG1142" s="3"/>
      <c r="QXH1142" s="3"/>
      <c r="QXI1142" s="3"/>
      <c r="QXJ1142" s="3"/>
      <c r="QXK1142" s="3"/>
      <c r="QXL1142" s="3"/>
      <c r="QXM1142" s="3"/>
      <c r="QXN1142" s="3"/>
      <c r="QXO1142" s="3"/>
      <c r="QXP1142" s="3"/>
      <c r="QXQ1142" s="3"/>
      <c r="QXR1142" s="3"/>
      <c r="QXS1142" s="3"/>
      <c r="QXT1142" s="3"/>
      <c r="QXU1142" s="3"/>
      <c r="QXV1142" s="3"/>
      <c r="QXW1142" s="3"/>
      <c r="QXX1142" s="3"/>
      <c r="QXY1142" s="3"/>
      <c r="QXZ1142" s="3"/>
      <c r="QYA1142" s="3"/>
      <c r="QYB1142" s="3"/>
      <c r="QYC1142" s="3"/>
      <c r="QYD1142" s="3"/>
      <c r="QYE1142" s="3"/>
      <c r="QYF1142" s="3"/>
      <c r="QYG1142" s="3"/>
      <c r="QYH1142" s="3"/>
      <c r="QYI1142" s="3"/>
      <c r="QYJ1142" s="3"/>
      <c r="QYK1142" s="3"/>
      <c r="QYL1142" s="3"/>
      <c r="QYM1142" s="3"/>
      <c r="QYN1142" s="3"/>
      <c r="QYO1142" s="3"/>
      <c r="QYP1142" s="3"/>
      <c r="QYQ1142" s="3"/>
      <c r="QYR1142" s="3"/>
      <c r="QYS1142" s="3"/>
      <c r="QYT1142" s="3"/>
      <c r="QYU1142" s="3"/>
      <c r="QYV1142" s="3"/>
      <c r="QYW1142" s="3"/>
      <c r="QYX1142" s="3"/>
      <c r="QYY1142" s="3"/>
      <c r="QYZ1142" s="3"/>
      <c r="QZA1142" s="3"/>
      <c r="QZB1142" s="3"/>
      <c r="QZC1142" s="3"/>
      <c r="QZD1142" s="3"/>
      <c r="QZE1142" s="3"/>
      <c r="QZF1142" s="3"/>
      <c r="QZG1142" s="3"/>
      <c r="QZH1142" s="3"/>
      <c r="QZI1142" s="3"/>
      <c r="QZJ1142" s="3"/>
      <c r="QZK1142" s="3"/>
      <c r="QZL1142" s="3"/>
      <c r="QZM1142" s="3"/>
      <c r="QZN1142" s="3"/>
      <c r="QZO1142" s="3"/>
      <c r="QZP1142" s="3"/>
      <c r="QZQ1142" s="3"/>
      <c r="QZR1142" s="3"/>
      <c r="QZS1142" s="3"/>
      <c r="QZT1142" s="3"/>
      <c r="QZU1142" s="3"/>
      <c r="QZV1142" s="3"/>
      <c r="QZW1142" s="3"/>
      <c r="QZX1142" s="3"/>
      <c r="QZY1142" s="3"/>
      <c r="QZZ1142" s="3"/>
      <c r="RAA1142" s="3"/>
      <c r="RAB1142" s="3"/>
      <c r="RAC1142" s="3"/>
      <c r="RAD1142" s="3"/>
      <c r="RAE1142" s="3"/>
      <c r="RAF1142" s="3"/>
      <c r="RAG1142" s="3"/>
      <c r="RAH1142" s="3"/>
      <c r="RAI1142" s="3"/>
      <c r="RAJ1142" s="3"/>
      <c r="RAK1142" s="3"/>
      <c r="RAL1142" s="3"/>
      <c r="RAM1142" s="3"/>
      <c r="RAN1142" s="3"/>
      <c r="RAO1142" s="3"/>
      <c r="RAP1142" s="3"/>
      <c r="RAQ1142" s="3"/>
      <c r="RAR1142" s="3"/>
      <c r="RAS1142" s="3"/>
      <c r="RAT1142" s="3"/>
      <c r="RAU1142" s="3"/>
      <c r="RAV1142" s="3"/>
      <c r="RAW1142" s="3"/>
      <c r="RAX1142" s="3"/>
      <c r="RAY1142" s="3"/>
      <c r="RAZ1142" s="3"/>
      <c r="RBA1142" s="3"/>
      <c r="RBB1142" s="3"/>
      <c r="RBC1142" s="3"/>
      <c r="RBD1142" s="3"/>
      <c r="RBE1142" s="3"/>
      <c r="RBF1142" s="3"/>
      <c r="RBG1142" s="3"/>
      <c r="RBH1142" s="3"/>
      <c r="RBI1142" s="3"/>
      <c r="RBJ1142" s="3"/>
      <c r="RBK1142" s="3"/>
      <c r="RBL1142" s="3"/>
      <c r="RBM1142" s="3"/>
      <c r="RBN1142" s="3"/>
      <c r="RBO1142" s="3"/>
      <c r="RBP1142" s="3"/>
      <c r="RBQ1142" s="3"/>
      <c r="RBR1142" s="3"/>
      <c r="RBS1142" s="3"/>
      <c r="RBT1142" s="3"/>
      <c r="RBU1142" s="3"/>
      <c r="RBV1142" s="3"/>
      <c r="RBW1142" s="3"/>
      <c r="RBX1142" s="3"/>
      <c r="RBY1142" s="3"/>
      <c r="RBZ1142" s="3"/>
      <c r="RCA1142" s="3"/>
      <c r="RCB1142" s="3"/>
      <c r="RCC1142" s="3"/>
      <c r="RCD1142" s="3"/>
      <c r="RCE1142" s="3"/>
      <c r="RCF1142" s="3"/>
      <c r="RCG1142" s="3"/>
      <c r="RCH1142" s="3"/>
      <c r="RCI1142" s="3"/>
      <c r="RCJ1142" s="3"/>
      <c r="RCK1142" s="3"/>
      <c r="RCL1142" s="3"/>
      <c r="RCM1142" s="3"/>
      <c r="RCN1142" s="3"/>
      <c r="RCO1142" s="3"/>
      <c r="RCP1142" s="3"/>
      <c r="RCQ1142" s="3"/>
      <c r="RCR1142" s="3"/>
      <c r="RCS1142" s="3"/>
      <c r="RCT1142" s="3"/>
      <c r="RCU1142" s="3"/>
      <c r="RCV1142" s="3"/>
      <c r="RCW1142" s="3"/>
      <c r="RCX1142" s="3"/>
      <c r="RCY1142" s="3"/>
      <c r="RCZ1142" s="3"/>
      <c r="RDA1142" s="3"/>
      <c r="RDB1142" s="3"/>
      <c r="RDC1142" s="3"/>
      <c r="RDD1142" s="3"/>
      <c r="RDE1142" s="3"/>
      <c r="RDF1142" s="3"/>
      <c r="RDG1142" s="3"/>
      <c r="RDH1142" s="3"/>
      <c r="RDI1142" s="3"/>
      <c r="RDJ1142" s="3"/>
      <c r="RDK1142" s="3"/>
      <c r="RDL1142" s="3"/>
      <c r="RDM1142" s="3"/>
      <c r="RDN1142" s="3"/>
      <c r="RDO1142" s="3"/>
      <c r="RDP1142" s="3"/>
      <c r="RDQ1142" s="3"/>
      <c r="RDR1142" s="3"/>
      <c r="RDS1142" s="3"/>
      <c r="RDT1142" s="3"/>
      <c r="RDU1142" s="3"/>
      <c r="RDV1142" s="3"/>
      <c r="RDW1142" s="3"/>
      <c r="RDX1142" s="3"/>
      <c r="RDY1142" s="3"/>
      <c r="RDZ1142" s="3"/>
      <c r="REA1142" s="3"/>
      <c r="REB1142" s="3"/>
      <c r="REC1142" s="3"/>
      <c r="RED1142" s="3"/>
      <c r="REE1142" s="3"/>
      <c r="REF1142" s="3"/>
      <c r="REG1142" s="3"/>
      <c r="REH1142" s="3"/>
      <c r="REI1142" s="3"/>
      <c r="REJ1142" s="3"/>
      <c r="REK1142" s="3"/>
      <c r="REL1142" s="3"/>
      <c r="REM1142" s="3"/>
      <c r="REN1142" s="3"/>
      <c r="REO1142" s="3"/>
      <c r="REP1142" s="3"/>
      <c r="REQ1142" s="3"/>
      <c r="RER1142" s="3"/>
      <c r="RES1142" s="3"/>
      <c r="RET1142" s="3"/>
      <c r="REU1142" s="3"/>
      <c r="REV1142" s="3"/>
      <c r="REW1142" s="3"/>
      <c r="REX1142" s="3"/>
      <c r="REY1142" s="3"/>
      <c r="REZ1142" s="3"/>
      <c r="RFA1142" s="3"/>
      <c r="RFB1142" s="3"/>
      <c r="RFC1142" s="3"/>
      <c r="RFD1142" s="3"/>
      <c r="RFE1142" s="3"/>
      <c r="RFF1142" s="3"/>
      <c r="RFG1142" s="3"/>
      <c r="RFH1142" s="3"/>
      <c r="RFI1142" s="3"/>
      <c r="RFJ1142" s="3"/>
      <c r="RFK1142" s="3"/>
      <c r="RFL1142" s="3"/>
      <c r="RFM1142" s="3"/>
      <c r="RFN1142" s="3"/>
      <c r="RFO1142" s="3"/>
      <c r="RFP1142" s="3"/>
      <c r="RFQ1142" s="3"/>
      <c r="RFR1142" s="3"/>
      <c r="RFS1142" s="3"/>
      <c r="RFT1142" s="3"/>
      <c r="RFU1142" s="3"/>
      <c r="RFV1142" s="3"/>
      <c r="RFW1142" s="3"/>
      <c r="RFX1142" s="3"/>
      <c r="RFY1142" s="3"/>
      <c r="RFZ1142" s="3"/>
      <c r="RGA1142" s="3"/>
      <c r="RGB1142" s="3"/>
      <c r="RGC1142" s="3"/>
      <c r="RGD1142" s="3"/>
      <c r="RGE1142" s="3"/>
      <c r="RGF1142" s="3"/>
      <c r="RGG1142" s="3"/>
      <c r="RGH1142" s="3"/>
      <c r="RGI1142" s="3"/>
      <c r="RGJ1142" s="3"/>
      <c r="RGK1142" s="3"/>
      <c r="RGL1142" s="3"/>
      <c r="RGM1142" s="3"/>
      <c r="RGN1142" s="3"/>
      <c r="RGO1142" s="3"/>
      <c r="RGP1142" s="3"/>
      <c r="RGQ1142" s="3"/>
      <c r="RGR1142" s="3"/>
      <c r="RGS1142" s="3"/>
      <c r="RGT1142" s="3"/>
      <c r="RGU1142" s="3"/>
      <c r="RGV1142" s="3"/>
      <c r="RGW1142" s="3"/>
      <c r="RGX1142" s="3"/>
      <c r="RGY1142" s="3"/>
      <c r="RGZ1142" s="3"/>
      <c r="RHA1142" s="3"/>
      <c r="RHB1142" s="3"/>
      <c r="RHC1142" s="3"/>
      <c r="RHD1142" s="3"/>
      <c r="RHE1142" s="3"/>
      <c r="RHF1142" s="3"/>
      <c r="RHG1142" s="3"/>
      <c r="RHH1142" s="3"/>
      <c r="RHI1142" s="3"/>
      <c r="RHJ1142" s="3"/>
      <c r="RHK1142" s="3"/>
      <c r="RHL1142" s="3"/>
      <c r="RHM1142" s="3"/>
      <c r="RHN1142" s="3"/>
      <c r="RHO1142" s="3"/>
      <c r="RHP1142" s="3"/>
      <c r="RHQ1142" s="3"/>
      <c r="RHR1142" s="3"/>
      <c r="RHS1142" s="3"/>
      <c r="RHT1142" s="3"/>
      <c r="RHU1142" s="3"/>
      <c r="RHV1142" s="3"/>
      <c r="RHW1142" s="3"/>
      <c r="RHX1142" s="3"/>
      <c r="RHY1142" s="3"/>
      <c r="RHZ1142" s="3"/>
      <c r="RIA1142" s="3"/>
      <c r="RIB1142" s="3"/>
      <c r="RIC1142" s="3"/>
      <c r="RID1142" s="3"/>
      <c r="RIE1142" s="3"/>
      <c r="RIF1142" s="3"/>
      <c r="RIG1142" s="3"/>
      <c r="RIH1142" s="3"/>
      <c r="RII1142" s="3"/>
      <c r="RIJ1142" s="3"/>
      <c r="RIK1142" s="3"/>
      <c r="RIL1142" s="3"/>
      <c r="RIM1142" s="3"/>
      <c r="RIN1142" s="3"/>
      <c r="RIO1142" s="3"/>
      <c r="RIP1142" s="3"/>
      <c r="RIQ1142" s="3"/>
      <c r="RIR1142" s="3"/>
      <c r="RIS1142" s="3"/>
      <c r="RIT1142" s="3"/>
      <c r="RIU1142" s="3"/>
      <c r="RIV1142" s="3"/>
      <c r="RIW1142" s="3"/>
      <c r="RIX1142" s="3"/>
      <c r="RIY1142" s="3"/>
      <c r="RIZ1142" s="3"/>
      <c r="RJA1142" s="3"/>
      <c r="RJB1142" s="3"/>
      <c r="RJC1142" s="3"/>
      <c r="RJD1142" s="3"/>
      <c r="RJE1142" s="3"/>
      <c r="RJF1142" s="3"/>
      <c r="RJG1142" s="3"/>
      <c r="RJH1142" s="3"/>
      <c r="RJI1142" s="3"/>
      <c r="RJJ1142" s="3"/>
      <c r="RJK1142" s="3"/>
      <c r="RJL1142" s="3"/>
      <c r="RJM1142" s="3"/>
      <c r="RJN1142" s="3"/>
      <c r="RJO1142" s="3"/>
      <c r="RJP1142" s="3"/>
      <c r="RJQ1142" s="3"/>
      <c r="RJR1142" s="3"/>
      <c r="RJS1142" s="3"/>
      <c r="RJT1142" s="3"/>
      <c r="RJU1142" s="3"/>
      <c r="RJV1142" s="3"/>
      <c r="RJW1142" s="3"/>
      <c r="RJX1142" s="3"/>
      <c r="RJY1142" s="3"/>
      <c r="RJZ1142" s="3"/>
      <c r="RKA1142" s="3"/>
      <c r="RKB1142" s="3"/>
      <c r="RKC1142" s="3"/>
      <c r="RKD1142" s="3"/>
      <c r="RKE1142" s="3"/>
      <c r="RKF1142" s="3"/>
      <c r="RKG1142" s="3"/>
      <c r="RKH1142" s="3"/>
      <c r="RKI1142" s="3"/>
      <c r="RKJ1142" s="3"/>
      <c r="RKK1142" s="3"/>
      <c r="RKL1142" s="3"/>
      <c r="RKM1142" s="3"/>
      <c r="RKN1142" s="3"/>
      <c r="RKO1142" s="3"/>
      <c r="RKP1142" s="3"/>
      <c r="RKQ1142" s="3"/>
      <c r="RKR1142" s="3"/>
      <c r="RKS1142" s="3"/>
      <c r="RKT1142" s="3"/>
      <c r="RKU1142" s="3"/>
      <c r="RKV1142" s="3"/>
      <c r="RKW1142" s="3"/>
      <c r="RKX1142" s="3"/>
      <c r="RKY1142" s="3"/>
      <c r="RKZ1142" s="3"/>
      <c r="RLA1142" s="3"/>
      <c r="RLB1142" s="3"/>
      <c r="RLC1142" s="3"/>
      <c r="RLD1142" s="3"/>
      <c r="RLE1142" s="3"/>
      <c r="RLF1142" s="3"/>
      <c r="RLG1142" s="3"/>
      <c r="RLH1142" s="3"/>
      <c r="RLI1142" s="3"/>
      <c r="RLJ1142" s="3"/>
      <c r="RLK1142" s="3"/>
      <c r="RLL1142" s="3"/>
      <c r="RLM1142" s="3"/>
      <c r="RLN1142" s="3"/>
      <c r="RLO1142" s="3"/>
      <c r="RLP1142" s="3"/>
      <c r="RLQ1142" s="3"/>
      <c r="RLR1142" s="3"/>
      <c r="RLS1142" s="3"/>
      <c r="RLT1142" s="3"/>
      <c r="RLU1142" s="3"/>
      <c r="RLV1142" s="3"/>
      <c r="RLW1142" s="3"/>
      <c r="RLX1142" s="3"/>
      <c r="RLY1142" s="3"/>
      <c r="RLZ1142" s="3"/>
      <c r="RMA1142" s="3"/>
      <c r="RMB1142" s="3"/>
      <c r="RMC1142" s="3"/>
      <c r="RMD1142" s="3"/>
      <c r="RME1142" s="3"/>
      <c r="RMF1142" s="3"/>
      <c r="RMG1142" s="3"/>
      <c r="RMH1142" s="3"/>
      <c r="RMI1142" s="3"/>
      <c r="RMJ1142" s="3"/>
      <c r="RMK1142" s="3"/>
      <c r="RML1142" s="3"/>
      <c r="RMM1142" s="3"/>
      <c r="RMN1142" s="3"/>
      <c r="RMO1142" s="3"/>
      <c r="RMP1142" s="3"/>
      <c r="RMQ1142" s="3"/>
      <c r="RMR1142" s="3"/>
      <c r="RMS1142" s="3"/>
      <c r="RMT1142" s="3"/>
      <c r="RMU1142" s="3"/>
      <c r="RMV1142" s="3"/>
      <c r="RMW1142" s="3"/>
      <c r="RMX1142" s="3"/>
      <c r="RMY1142" s="3"/>
      <c r="RMZ1142" s="3"/>
      <c r="RNA1142" s="3"/>
      <c r="RNB1142" s="3"/>
      <c r="RNC1142" s="3"/>
      <c r="RND1142" s="3"/>
      <c r="RNE1142" s="3"/>
      <c r="RNF1142" s="3"/>
      <c r="RNG1142" s="3"/>
      <c r="RNH1142" s="3"/>
      <c r="RNI1142" s="3"/>
      <c r="RNJ1142" s="3"/>
      <c r="RNK1142" s="3"/>
      <c r="RNL1142" s="3"/>
      <c r="RNM1142" s="3"/>
      <c r="RNN1142" s="3"/>
      <c r="RNO1142" s="3"/>
      <c r="RNP1142" s="3"/>
      <c r="RNQ1142" s="3"/>
      <c r="RNR1142" s="3"/>
      <c r="RNS1142" s="3"/>
      <c r="RNT1142" s="3"/>
      <c r="RNU1142" s="3"/>
      <c r="RNV1142" s="3"/>
      <c r="RNW1142" s="3"/>
      <c r="RNX1142" s="3"/>
      <c r="RNY1142" s="3"/>
      <c r="RNZ1142" s="3"/>
      <c r="ROA1142" s="3"/>
      <c r="ROB1142" s="3"/>
      <c r="ROC1142" s="3"/>
      <c r="ROD1142" s="3"/>
      <c r="ROE1142" s="3"/>
      <c r="ROF1142" s="3"/>
      <c r="ROG1142" s="3"/>
      <c r="ROH1142" s="3"/>
      <c r="ROI1142" s="3"/>
      <c r="ROJ1142" s="3"/>
      <c r="ROK1142" s="3"/>
      <c r="ROL1142" s="3"/>
      <c r="ROM1142" s="3"/>
      <c r="RON1142" s="3"/>
      <c r="ROO1142" s="3"/>
      <c r="ROP1142" s="3"/>
      <c r="ROQ1142" s="3"/>
      <c r="ROR1142" s="3"/>
      <c r="ROS1142" s="3"/>
      <c r="ROT1142" s="3"/>
      <c r="ROU1142" s="3"/>
      <c r="ROV1142" s="3"/>
      <c r="ROW1142" s="3"/>
      <c r="ROX1142" s="3"/>
      <c r="ROY1142" s="3"/>
      <c r="ROZ1142" s="3"/>
      <c r="RPA1142" s="3"/>
      <c r="RPB1142" s="3"/>
      <c r="RPC1142" s="3"/>
      <c r="RPD1142" s="3"/>
      <c r="RPE1142" s="3"/>
      <c r="RPF1142" s="3"/>
      <c r="RPG1142" s="3"/>
      <c r="RPH1142" s="3"/>
      <c r="RPI1142" s="3"/>
      <c r="RPJ1142" s="3"/>
      <c r="RPK1142" s="3"/>
      <c r="RPL1142" s="3"/>
      <c r="RPM1142" s="3"/>
      <c r="RPN1142" s="3"/>
      <c r="RPO1142" s="3"/>
      <c r="RPP1142" s="3"/>
      <c r="RPQ1142" s="3"/>
      <c r="RPR1142" s="3"/>
      <c r="RPS1142" s="3"/>
      <c r="RPT1142" s="3"/>
      <c r="RPU1142" s="3"/>
      <c r="RPV1142" s="3"/>
      <c r="RPW1142" s="3"/>
      <c r="RPX1142" s="3"/>
      <c r="RPY1142" s="3"/>
      <c r="RPZ1142" s="3"/>
      <c r="RQA1142" s="3"/>
      <c r="RQB1142" s="3"/>
      <c r="RQC1142" s="3"/>
      <c r="RQD1142" s="3"/>
      <c r="RQE1142" s="3"/>
      <c r="RQF1142" s="3"/>
      <c r="RQG1142" s="3"/>
      <c r="RQH1142" s="3"/>
      <c r="RQI1142" s="3"/>
      <c r="RQJ1142" s="3"/>
      <c r="RQK1142" s="3"/>
      <c r="RQL1142" s="3"/>
      <c r="RQM1142" s="3"/>
      <c r="RQN1142" s="3"/>
      <c r="RQO1142" s="3"/>
      <c r="RQP1142" s="3"/>
      <c r="RQQ1142" s="3"/>
      <c r="RQR1142" s="3"/>
      <c r="RQS1142" s="3"/>
      <c r="RQT1142" s="3"/>
      <c r="RQU1142" s="3"/>
      <c r="RQV1142" s="3"/>
      <c r="RQW1142" s="3"/>
      <c r="RQX1142" s="3"/>
      <c r="RQY1142" s="3"/>
      <c r="RQZ1142" s="3"/>
      <c r="RRA1142" s="3"/>
      <c r="RRB1142" s="3"/>
      <c r="RRC1142" s="3"/>
      <c r="RRD1142" s="3"/>
      <c r="RRE1142" s="3"/>
      <c r="RRF1142" s="3"/>
      <c r="RRG1142" s="3"/>
      <c r="RRH1142" s="3"/>
      <c r="RRI1142" s="3"/>
      <c r="RRJ1142" s="3"/>
      <c r="RRK1142" s="3"/>
      <c r="RRL1142" s="3"/>
      <c r="RRM1142" s="3"/>
      <c r="RRN1142" s="3"/>
      <c r="RRO1142" s="3"/>
      <c r="RRP1142" s="3"/>
      <c r="RRQ1142" s="3"/>
      <c r="RRR1142" s="3"/>
      <c r="RRS1142" s="3"/>
      <c r="RRT1142" s="3"/>
      <c r="RRU1142" s="3"/>
      <c r="RRV1142" s="3"/>
      <c r="RRW1142" s="3"/>
      <c r="RRX1142" s="3"/>
      <c r="RRY1142" s="3"/>
      <c r="RRZ1142" s="3"/>
      <c r="RSA1142" s="3"/>
      <c r="RSB1142" s="3"/>
      <c r="RSC1142" s="3"/>
      <c r="RSD1142" s="3"/>
      <c r="RSE1142" s="3"/>
      <c r="RSF1142" s="3"/>
      <c r="RSG1142" s="3"/>
      <c r="RSH1142" s="3"/>
      <c r="RSI1142" s="3"/>
      <c r="RSJ1142" s="3"/>
      <c r="RSK1142" s="3"/>
      <c r="RSL1142" s="3"/>
      <c r="RSM1142" s="3"/>
      <c r="RSN1142" s="3"/>
      <c r="RSO1142" s="3"/>
      <c r="RSP1142" s="3"/>
      <c r="RSQ1142" s="3"/>
      <c r="RSR1142" s="3"/>
      <c r="RSS1142" s="3"/>
      <c r="RST1142" s="3"/>
      <c r="RSU1142" s="3"/>
      <c r="RSV1142" s="3"/>
      <c r="RSW1142" s="3"/>
      <c r="RSX1142" s="3"/>
      <c r="RSY1142" s="3"/>
      <c r="RSZ1142" s="3"/>
      <c r="RTA1142" s="3"/>
      <c r="RTB1142" s="3"/>
      <c r="RTC1142" s="3"/>
      <c r="RTD1142" s="3"/>
      <c r="RTE1142" s="3"/>
      <c r="RTF1142" s="3"/>
      <c r="RTG1142" s="3"/>
      <c r="RTH1142" s="3"/>
      <c r="RTI1142" s="3"/>
      <c r="RTJ1142" s="3"/>
      <c r="RTK1142" s="3"/>
      <c r="RTL1142" s="3"/>
      <c r="RTM1142" s="3"/>
      <c r="RTN1142" s="3"/>
      <c r="RTO1142" s="3"/>
      <c r="RTP1142" s="3"/>
      <c r="RTQ1142" s="3"/>
      <c r="RTR1142" s="3"/>
      <c r="RTS1142" s="3"/>
      <c r="RTT1142" s="3"/>
      <c r="RTU1142" s="3"/>
      <c r="RTV1142" s="3"/>
      <c r="RTW1142" s="3"/>
      <c r="RTX1142" s="3"/>
      <c r="RTY1142" s="3"/>
      <c r="RTZ1142" s="3"/>
      <c r="RUA1142" s="3"/>
      <c r="RUB1142" s="3"/>
      <c r="RUC1142" s="3"/>
      <c r="RUD1142" s="3"/>
      <c r="RUE1142" s="3"/>
      <c r="RUF1142" s="3"/>
      <c r="RUG1142" s="3"/>
      <c r="RUH1142" s="3"/>
      <c r="RUI1142" s="3"/>
      <c r="RUJ1142" s="3"/>
      <c r="RUK1142" s="3"/>
      <c r="RUL1142" s="3"/>
      <c r="RUM1142" s="3"/>
      <c r="RUN1142" s="3"/>
      <c r="RUO1142" s="3"/>
      <c r="RUP1142" s="3"/>
      <c r="RUQ1142" s="3"/>
      <c r="RUR1142" s="3"/>
      <c r="RUS1142" s="3"/>
      <c r="RUT1142" s="3"/>
      <c r="RUU1142" s="3"/>
      <c r="RUV1142" s="3"/>
      <c r="RUW1142" s="3"/>
      <c r="RUX1142" s="3"/>
      <c r="RUY1142" s="3"/>
      <c r="RUZ1142" s="3"/>
      <c r="RVA1142" s="3"/>
      <c r="RVB1142" s="3"/>
      <c r="RVC1142" s="3"/>
      <c r="RVD1142" s="3"/>
      <c r="RVE1142" s="3"/>
      <c r="RVF1142" s="3"/>
      <c r="RVG1142" s="3"/>
      <c r="RVH1142" s="3"/>
      <c r="RVI1142" s="3"/>
      <c r="RVJ1142" s="3"/>
      <c r="RVK1142" s="3"/>
      <c r="RVL1142" s="3"/>
      <c r="RVM1142" s="3"/>
      <c r="RVN1142" s="3"/>
      <c r="RVO1142" s="3"/>
      <c r="RVP1142" s="3"/>
      <c r="RVQ1142" s="3"/>
      <c r="RVR1142" s="3"/>
      <c r="RVS1142" s="3"/>
      <c r="RVT1142" s="3"/>
      <c r="RVU1142" s="3"/>
      <c r="RVV1142" s="3"/>
      <c r="RVW1142" s="3"/>
      <c r="RVX1142" s="3"/>
      <c r="RVY1142" s="3"/>
      <c r="RVZ1142" s="3"/>
      <c r="RWA1142" s="3"/>
      <c r="RWB1142" s="3"/>
      <c r="RWC1142" s="3"/>
      <c r="RWD1142" s="3"/>
      <c r="RWE1142" s="3"/>
      <c r="RWF1142" s="3"/>
      <c r="RWG1142" s="3"/>
      <c r="RWH1142" s="3"/>
      <c r="RWI1142" s="3"/>
      <c r="RWJ1142" s="3"/>
      <c r="RWK1142" s="3"/>
      <c r="RWL1142" s="3"/>
      <c r="RWM1142" s="3"/>
      <c r="RWN1142" s="3"/>
      <c r="RWO1142" s="3"/>
      <c r="RWP1142" s="3"/>
      <c r="RWQ1142" s="3"/>
      <c r="RWR1142" s="3"/>
      <c r="RWS1142" s="3"/>
      <c r="RWT1142" s="3"/>
      <c r="RWU1142" s="3"/>
      <c r="RWV1142" s="3"/>
      <c r="RWW1142" s="3"/>
      <c r="RWX1142" s="3"/>
      <c r="RWY1142" s="3"/>
      <c r="RWZ1142" s="3"/>
      <c r="RXA1142" s="3"/>
      <c r="RXB1142" s="3"/>
      <c r="RXC1142" s="3"/>
      <c r="RXD1142" s="3"/>
      <c r="RXE1142" s="3"/>
      <c r="RXF1142" s="3"/>
      <c r="RXG1142" s="3"/>
      <c r="RXH1142" s="3"/>
      <c r="RXI1142" s="3"/>
      <c r="RXJ1142" s="3"/>
      <c r="RXK1142" s="3"/>
      <c r="RXL1142" s="3"/>
      <c r="RXM1142" s="3"/>
      <c r="RXN1142" s="3"/>
      <c r="RXO1142" s="3"/>
      <c r="RXP1142" s="3"/>
      <c r="RXQ1142" s="3"/>
      <c r="RXR1142" s="3"/>
      <c r="RXS1142" s="3"/>
      <c r="RXT1142" s="3"/>
      <c r="RXU1142" s="3"/>
      <c r="RXV1142" s="3"/>
      <c r="RXW1142" s="3"/>
      <c r="RXX1142" s="3"/>
      <c r="RXY1142" s="3"/>
      <c r="RXZ1142" s="3"/>
      <c r="RYA1142" s="3"/>
      <c r="RYB1142" s="3"/>
      <c r="RYC1142" s="3"/>
      <c r="RYD1142" s="3"/>
      <c r="RYE1142" s="3"/>
      <c r="RYF1142" s="3"/>
      <c r="RYG1142" s="3"/>
      <c r="RYH1142" s="3"/>
      <c r="RYI1142" s="3"/>
      <c r="RYJ1142" s="3"/>
      <c r="RYK1142" s="3"/>
      <c r="RYL1142" s="3"/>
      <c r="RYM1142" s="3"/>
      <c r="RYN1142" s="3"/>
      <c r="RYO1142" s="3"/>
      <c r="RYP1142" s="3"/>
      <c r="RYQ1142" s="3"/>
      <c r="RYR1142" s="3"/>
      <c r="RYS1142" s="3"/>
      <c r="RYT1142" s="3"/>
      <c r="RYU1142" s="3"/>
      <c r="RYV1142" s="3"/>
      <c r="RYW1142" s="3"/>
      <c r="RYX1142" s="3"/>
      <c r="RYY1142" s="3"/>
      <c r="RYZ1142" s="3"/>
      <c r="RZA1142" s="3"/>
      <c r="RZB1142" s="3"/>
      <c r="RZC1142" s="3"/>
      <c r="RZD1142" s="3"/>
      <c r="RZE1142" s="3"/>
      <c r="RZF1142" s="3"/>
      <c r="RZG1142" s="3"/>
      <c r="RZH1142" s="3"/>
      <c r="RZI1142" s="3"/>
      <c r="RZJ1142" s="3"/>
      <c r="RZK1142" s="3"/>
      <c r="RZL1142" s="3"/>
      <c r="RZM1142" s="3"/>
      <c r="RZN1142" s="3"/>
      <c r="RZO1142" s="3"/>
      <c r="RZP1142" s="3"/>
      <c r="RZQ1142" s="3"/>
      <c r="RZR1142" s="3"/>
      <c r="RZS1142" s="3"/>
      <c r="RZT1142" s="3"/>
      <c r="RZU1142" s="3"/>
      <c r="RZV1142" s="3"/>
      <c r="RZW1142" s="3"/>
      <c r="RZX1142" s="3"/>
      <c r="RZY1142" s="3"/>
      <c r="RZZ1142" s="3"/>
      <c r="SAA1142" s="3"/>
      <c r="SAB1142" s="3"/>
      <c r="SAC1142" s="3"/>
      <c r="SAD1142" s="3"/>
      <c r="SAE1142" s="3"/>
      <c r="SAF1142" s="3"/>
      <c r="SAG1142" s="3"/>
      <c r="SAH1142" s="3"/>
      <c r="SAI1142" s="3"/>
      <c r="SAJ1142" s="3"/>
      <c r="SAK1142" s="3"/>
      <c r="SAL1142" s="3"/>
      <c r="SAM1142" s="3"/>
      <c r="SAN1142" s="3"/>
      <c r="SAO1142" s="3"/>
      <c r="SAP1142" s="3"/>
      <c r="SAQ1142" s="3"/>
      <c r="SAR1142" s="3"/>
      <c r="SAS1142" s="3"/>
      <c r="SAT1142" s="3"/>
      <c r="SAU1142" s="3"/>
      <c r="SAV1142" s="3"/>
      <c r="SAW1142" s="3"/>
      <c r="SAX1142" s="3"/>
      <c r="SAY1142" s="3"/>
      <c r="SAZ1142" s="3"/>
      <c r="SBA1142" s="3"/>
      <c r="SBB1142" s="3"/>
      <c r="SBC1142" s="3"/>
      <c r="SBD1142" s="3"/>
      <c r="SBE1142" s="3"/>
      <c r="SBF1142" s="3"/>
      <c r="SBG1142" s="3"/>
      <c r="SBH1142" s="3"/>
      <c r="SBI1142" s="3"/>
      <c r="SBJ1142" s="3"/>
      <c r="SBK1142" s="3"/>
      <c r="SBL1142" s="3"/>
      <c r="SBM1142" s="3"/>
      <c r="SBN1142" s="3"/>
      <c r="SBO1142" s="3"/>
      <c r="SBP1142" s="3"/>
      <c r="SBQ1142" s="3"/>
      <c r="SBR1142" s="3"/>
      <c r="SBS1142" s="3"/>
      <c r="SBT1142" s="3"/>
      <c r="SBU1142" s="3"/>
      <c r="SBV1142" s="3"/>
      <c r="SBW1142" s="3"/>
      <c r="SBX1142" s="3"/>
      <c r="SBY1142" s="3"/>
      <c r="SBZ1142" s="3"/>
      <c r="SCA1142" s="3"/>
      <c r="SCB1142" s="3"/>
      <c r="SCC1142" s="3"/>
      <c r="SCD1142" s="3"/>
      <c r="SCE1142" s="3"/>
      <c r="SCF1142" s="3"/>
      <c r="SCG1142" s="3"/>
      <c r="SCH1142" s="3"/>
      <c r="SCI1142" s="3"/>
      <c r="SCJ1142" s="3"/>
      <c r="SCK1142" s="3"/>
      <c r="SCL1142" s="3"/>
      <c r="SCM1142" s="3"/>
      <c r="SCN1142" s="3"/>
      <c r="SCO1142" s="3"/>
      <c r="SCP1142" s="3"/>
      <c r="SCQ1142" s="3"/>
      <c r="SCR1142" s="3"/>
      <c r="SCS1142" s="3"/>
      <c r="SCT1142" s="3"/>
      <c r="SCU1142" s="3"/>
      <c r="SCV1142" s="3"/>
      <c r="SCW1142" s="3"/>
      <c r="SCX1142" s="3"/>
      <c r="SCY1142" s="3"/>
      <c r="SCZ1142" s="3"/>
      <c r="SDA1142" s="3"/>
      <c r="SDB1142" s="3"/>
      <c r="SDC1142" s="3"/>
      <c r="SDD1142" s="3"/>
      <c r="SDE1142" s="3"/>
      <c r="SDF1142" s="3"/>
      <c r="SDG1142" s="3"/>
      <c r="SDH1142" s="3"/>
      <c r="SDI1142" s="3"/>
      <c r="SDJ1142" s="3"/>
      <c r="SDK1142" s="3"/>
      <c r="SDL1142" s="3"/>
      <c r="SDM1142" s="3"/>
      <c r="SDN1142" s="3"/>
      <c r="SDO1142" s="3"/>
      <c r="SDP1142" s="3"/>
      <c r="SDQ1142" s="3"/>
      <c r="SDR1142" s="3"/>
      <c r="SDS1142" s="3"/>
      <c r="SDT1142" s="3"/>
      <c r="SDU1142" s="3"/>
      <c r="SDV1142" s="3"/>
      <c r="SDW1142" s="3"/>
      <c r="SDX1142" s="3"/>
      <c r="SDY1142" s="3"/>
      <c r="SDZ1142" s="3"/>
      <c r="SEA1142" s="3"/>
      <c r="SEB1142" s="3"/>
      <c r="SEC1142" s="3"/>
      <c r="SED1142" s="3"/>
      <c r="SEE1142" s="3"/>
      <c r="SEF1142" s="3"/>
      <c r="SEG1142" s="3"/>
      <c r="SEH1142" s="3"/>
      <c r="SEI1142" s="3"/>
      <c r="SEJ1142" s="3"/>
      <c r="SEK1142" s="3"/>
      <c r="SEL1142" s="3"/>
      <c r="SEM1142" s="3"/>
      <c r="SEN1142" s="3"/>
      <c r="SEO1142" s="3"/>
      <c r="SEP1142" s="3"/>
      <c r="SEQ1142" s="3"/>
      <c r="SER1142" s="3"/>
      <c r="SES1142" s="3"/>
      <c r="SET1142" s="3"/>
      <c r="SEU1142" s="3"/>
      <c r="SEV1142" s="3"/>
      <c r="SEW1142" s="3"/>
      <c r="SEX1142" s="3"/>
      <c r="SEY1142" s="3"/>
      <c r="SEZ1142" s="3"/>
      <c r="SFA1142" s="3"/>
      <c r="SFB1142" s="3"/>
      <c r="SFC1142" s="3"/>
      <c r="SFD1142" s="3"/>
      <c r="SFE1142" s="3"/>
      <c r="SFF1142" s="3"/>
      <c r="SFG1142" s="3"/>
      <c r="SFH1142" s="3"/>
      <c r="SFI1142" s="3"/>
      <c r="SFJ1142" s="3"/>
      <c r="SFK1142" s="3"/>
      <c r="SFL1142" s="3"/>
      <c r="SFM1142" s="3"/>
      <c r="SFN1142" s="3"/>
      <c r="SFO1142" s="3"/>
      <c r="SFP1142" s="3"/>
      <c r="SFQ1142" s="3"/>
      <c r="SFR1142" s="3"/>
      <c r="SFS1142" s="3"/>
      <c r="SFT1142" s="3"/>
      <c r="SFU1142" s="3"/>
      <c r="SFV1142" s="3"/>
      <c r="SFW1142" s="3"/>
      <c r="SFX1142" s="3"/>
      <c r="SFY1142" s="3"/>
      <c r="SFZ1142" s="3"/>
      <c r="SGA1142" s="3"/>
      <c r="SGB1142" s="3"/>
      <c r="SGC1142" s="3"/>
      <c r="SGD1142" s="3"/>
      <c r="SGE1142" s="3"/>
      <c r="SGF1142" s="3"/>
      <c r="SGG1142" s="3"/>
      <c r="SGH1142" s="3"/>
      <c r="SGI1142" s="3"/>
      <c r="SGJ1142" s="3"/>
      <c r="SGK1142" s="3"/>
      <c r="SGL1142" s="3"/>
      <c r="SGM1142" s="3"/>
      <c r="SGN1142" s="3"/>
      <c r="SGO1142" s="3"/>
      <c r="SGP1142" s="3"/>
      <c r="SGQ1142" s="3"/>
      <c r="SGR1142" s="3"/>
      <c r="SGS1142" s="3"/>
      <c r="SGT1142" s="3"/>
      <c r="SGU1142" s="3"/>
      <c r="SGV1142" s="3"/>
      <c r="SGW1142" s="3"/>
      <c r="SGX1142" s="3"/>
      <c r="SGY1142" s="3"/>
      <c r="SGZ1142" s="3"/>
      <c r="SHA1142" s="3"/>
      <c r="SHB1142" s="3"/>
      <c r="SHC1142" s="3"/>
      <c r="SHD1142" s="3"/>
      <c r="SHE1142" s="3"/>
      <c r="SHF1142" s="3"/>
      <c r="SHG1142" s="3"/>
      <c r="SHH1142" s="3"/>
      <c r="SHI1142" s="3"/>
      <c r="SHJ1142" s="3"/>
      <c r="SHK1142" s="3"/>
      <c r="SHL1142" s="3"/>
      <c r="SHM1142" s="3"/>
      <c r="SHN1142" s="3"/>
      <c r="SHO1142" s="3"/>
      <c r="SHP1142" s="3"/>
      <c r="SHQ1142" s="3"/>
      <c r="SHR1142" s="3"/>
      <c r="SHS1142" s="3"/>
      <c r="SHT1142" s="3"/>
      <c r="SHU1142" s="3"/>
      <c r="SHV1142" s="3"/>
      <c r="SHW1142" s="3"/>
      <c r="SHX1142" s="3"/>
      <c r="SHY1142" s="3"/>
      <c r="SHZ1142" s="3"/>
      <c r="SIA1142" s="3"/>
      <c r="SIB1142" s="3"/>
      <c r="SIC1142" s="3"/>
      <c r="SID1142" s="3"/>
      <c r="SIE1142" s="3"/>
      <c r="SIF1142" s="3"/>
      <c r="SIG1142" s="3"/>
      <c r="SIH1142" s="3"/>
      <c r="SII1142" s="3"/>
      <c r="SIJ1142" s="3"/>
      <c r="SIK1142" s="3"/>
      <c r="SIL1142" s="3"/>
      <c r="SIM1142" s="3"/>
      <c r="SIN1142" s="3"/>
      <c r="SIO1142" s="3"/>
      <c r="SIP1142" s="3"/>
      <c r="SIQ1142" s="3"/>
      <c r="SIR1142" s="3"/>
      <c r="SIS1142" s="3"/>
      <c r="SIT1142" s="3"/>
      <c r="SIU1142" s="3"/>
      <c r="SIV1142" s="3"/>
      <c r="SIW1142" s="3"/>
      <c r="SIX1142" s="3"/>
      <c r="SIY1142" s="3"/>
      <c r="SIZ1142" s="3"/>
      <c r="SJA1142" s="3"/>
      <c r="SJB1142" s="3"/>
      <c r="SJC1142" s="3"/>
      <c r="SJD1142" s="3"/>
      <c r="SJE1142" s="3"/>
      <c r="SJF1142" s="3"/>
      <c r="SJG1142" s="3"/>
      <c r="SJH1142" s="3"/>
      <c r="SJI1142" s="3"/>
      <c r="SJJ1142" s="3"/>
      <c r="SJK1142" s="3"/>
      <c r="SJL1142" s="3"/>
      <c r="SJM1142" s="3"/>
      <c r="SJN1142" s="3"/>
      <c r="SJO1142" s="3"/>
      <c r="SJP1142" s="3"/>
      <c r="SJQ1142" s="3"/>
      <c r="SJR1142" s="3"/>
      <c r="SJS1142" s="3"/>
      <c r="SJT1142" s="3"/>
      <c r="SJU1142" s="3"/>
      <c r="SJV1142" s="3"/>
      <c r="SJW1142" s="3"/>
      <c r="SJX1142" s="3"/>
      <c r="SJY1142" s="3"/>
      <c r="SJZ1142" s="3"/>
      <c r="SKA1142" s="3"/>
      <c r="SKB1142" s="3"/>
      <c r="SKC1142" s="3"/>
      <c r="SKD1142" s="3"/>
      <c r="SKE1142" s="3"/>
      <c r="SKF1142" s="3"/>
      <c r="SKG1142" s="3"/>
      <c r="SKH1142" s="3"/>
      <c r="SKI1142" s="3"/>
      <c r="SKJ1142" s="3"/>
      <c r="SKK1142" s="3"/>
      <c r="SKL1142" s="3"/>
      <c r="SKM1142" s="3"/>
      <c r="SKN1142" s="3"/>
      <c r="SKO1142" s="3"/>
      <c r="SKP1142" s="3"/>
      <c r="SKQ1142" s="3"/>
      <c r="SKR1142" s="3"/>
      <c r="SKS1142" s="3"/>
      <c r="SKT1142" s="3"/>
      <c r="SKU1142" s="3"/>
      <c r="SKV1142" s="3"/>
      <c r="SKW1142" s="3"/>
      <c r="SKX1142" s="3"/>
      <c r="SKY1142" s="3"/>
      <c r="SKZ1142" s="3"/>
      <c r="SLA1142" s="3"/>
      <c r="SLB1142" s="3"/>
      <c r="SLC1142" s="3"/>
      <c r="SLD1142" s="3"/>
      <c r="SLE1142" s="3"/>
      <c r="SLF1142" s="3"/>
      <c r="SLG1142" s="3"/>
      <c r="SLH1142" s="3"/>
      <c r="SLI1142" s="3"/>
      <c r="SLJ1142" s="3"/>
      <c r="SLK1142" s="3"/>
      <c r="SLL1142" s="3"/>
      <c r="SLM1142" s="3"/>
      <c r="SLN1142" s="3"/>
      <c r="SLO1142" s="3"/>
      <c r="SLP1142" s="3"/>
      <c r="SLQ1142" s="3"/>
      <c r="SLR1142" s="3"/>
      <c r="SLS1142" s="3"/>
      <c r="SLT1142" s="3"/>
      <c r="SLU1142" s="3"/>
      <c r="SLV1142" s="3"/>
      <c r="SLW1142" s="3"/>
      <c r="SLX1142" s="3"/>
      <c r="SLY1142" s="3"/>
      <c r="SLZ1142" s="3"/>
      <c r="SMA1142" s="3"/>
      <c r="SMB1142" s="3"/>
      <c r="SMC1142" s="3"/>
      <c r="SMD1142" s="3"/>
      <c r="SME1142" s="3"/>
      <c r="SMF1142" s="3"/>
      <c r="SMG1142" s="3"/>
      <c r="SMH1142" s="3"/>
      <c r="SMI1142" s="3"/>
      <c r="SMJ1142" s="3"/>
      <c r="SMK1142" s="3"/>
      <c r="SML1142" s="3"/>
      <c r="SMM1142" s="3"/>
      <c r="SMN1142" s="3"/>
      <c r="SMO1142" s="3"/>
      <c r="SMP1142" s="3"/>
      <c r="SMQ1142" s="3"/>
      <c r="SMR1142" s="3"/>
      <c r="SMS1142" s="3"/>
      <c r="SMT1142" s="3"/>
      <c r="SMU1142" s="3"/>
      <c r="SMV1142" s="3"/>
      <c r="SMW1142" s="3"/>
      <c r="SMX1142" s="3"/>
      <c r="SMY1142" s="3"/>
      <c r="SMZ1142" s="3"/>
      <c r="SNA1142" s="3"/>
      <c r="SNB1142" s="3"/>
      <c r="SNC1142" s="3"/>
      <c r="SND1142" s="3"/>
      <c r="SNE1142" s="3"/>
      <c r="SNF1142" s="3"/>
      <c r="SNG1142" s="3"/>
      <c r="SNH1142" s="3"/>
      <c r="SNI1142" s="3"/>
      <c r="SNJ1142" s="3"/>
      <c r="SNK1142" s="3"/>
      <c r="SNL1142" s="3"/>
      <c r="SNM1142" s="3"/>
      <c r="SNN1142" s="3"/>
      <c r="SNO1142" s="3"/>
      <c r="SNP1142" s="3"/>
      <c r="SNQ1142" s="3"/>
      <c r="SNR1142" s="3"/>
      <c r="SNS1142" s="3"/>
      <c r="SNT1142" s="3"/>
      <c r="SNU1142" s="3"/>
      <c r="SNV1142" s="3"/>
      <c r="SNW1142" s="3"/>
      <c r="SNX1142" s="3"/>
      <c r="SNY1142" s="3"/>
      <c r="SNZ1142" s="3"/>
      <c r="SOA1142" s="3"/>
      <c r="SOB1142" s="3"/>
      <c r="SOC1142" s="3"/>
      <c r="SOD1142" s="3"/>
      <c r="SOE1142" s="3"/>
      <c r="SOF1142" s="3"/>
      <c r="SOG1142" s="3"/>
      <c r="SOH1142" s="3"/>
      <c r="SOI1142" s="3"/>
      <c r="SOJ1142" s="3"/>
      <c r="SOK1142" s="3"/>
      <c r="SOL1142" s="3"/>
      <c r="SOM1142" s="3"/>
      <c r="SON1142" s="3"/>
      <c r="SOO1142" s="3"/>
      <c r="SOP1142" s="3"/>
      <c r="SOQ1142" s="3"/>
      <c r="SOR1142" s="3"/>
      <c r="SOS1142" s="3"/>
      <c r="SOT1142" s="3"/>
      <c r="SOU1142" s="3"/>
      <c r="SOV1142" s="3"/>
      <c r="SOW1142" s="3"/>
      <c r="SOX1142" s="3"/>
      <c r="SOY1142" s="3"/>
      <c r="SOZ1142" s="3"/>
      <c r="SPA1142" s="3"/>
      <c r="SPB1142" s="3"/>
      <c r="SPC1142" s="3"/>
      <c r="SPD1142" s="3"/>
      <c r="SPE1142" s="3"/>
      <c r="SPF1142" s="3"/>
      <c r="SPG1142" s="3"/>
      <c r="SPH1142" s="3"/>
      <c r="SPI1142" s="3"/>
      <c r="SPJ1142" s="3"/>
      <c r="SPK1142" s="3"/>
      <c r="SPL1142" s="3"/>
      <c r="SPM1142" s="3"/>
      <c r="SPN1142" s="3"/>
      <c r="SPO1142" s="3"/>
      <c r="SPP1142" s="3"/>
      <c r="SPQ1142" s="3"/>
      <c r="SPR1142" s="3"/>
      <c r="SPS1142" s="3"/>
      <c r="SPT1142" s="3"/>
      <c r="SPU1142" s="3"/>
      <c r="SPV1142" s="3"/>
      <c r="SPW1142" s="3"/>
      <c r="SPX1142" s="3"/>
      <c r="SPY1142" s="3"/>
      <c r="SPZ1142" s="3"/>
      <c r="SQA1142" s="3"/>
      <c r="SQB1142" s="3"/>
      <c r="SQC1142" s="3"/>
      <c r="SQD1142" s="3"/>
      <c r="SQE1142" s="3"/>
      <c r="SQF1142" s="3"/>
      <c r="SQG1142" s="3"/>
      <c r="SQH1142" s="3"/>
      <c r="SQI1142" s="3"/>
      <c r="SQJ1142" s="3"/>
      <c r="SQK1142" s="3"/>
      <c r="SQL1142" s="3"/>
      <c r="SQM1142" s="3"/>
      <c r="SQN1142" s="3"/>
      <c r="SQO1142" s="3"/>
      <c r="SQP1142" s="3"/>
      <c r="SQQ1142" s="3"/>
      <c r="SQR1142" s="3"/>
      <c r="SQS1142" s="3"/>
      <c r="SQT1142" s="3"/>
      <c r="SQU1142" s="3"/>
      <c r="SQV1142" s="3"/>
      <c r="SQW1142" s="3"/>
      <c r="SQX1142" s="3"/>
      <c r="SQY1142" s="3"/>
      <c r="SQZ1142" s="3"/>
      <c r="SRA1142" s="3"/>
      <c r="SRB1142" s="3"/>
      <c r="SRC1142" s="3"/>
      <c r="SRD1142" s="3"/>
      <c r="SRE1142" s="3"/>
      <c r="SRF1142" s="3"/>
      <c r="SRG1142" s="3"/>
      <c r="SRH1142" s="3"/>
      <c r="SRI1142" s="3"/>
      <c r="SRJ1142" s="3"/>
      <c r="SRK1142" s="3"/>
      <c r="SRL1142" s="3"/>
      <c r="SRM1142" s="3"/>
      <c r="SRN1142" s="3"/>
      <c r="SRO1142" s="3"/>
      <c r="SRP1142" s="3"/>
      <c r="SRQ1142" s="3"/>
      <c r="SRR1142" s="3"/>
      <c r="SRS1142" s="3"/>
      <c r="SRT1142" s="3"/>
      <c r="SRU1142" s="3"/>
      <c r="SRV1142" s="3"/>
      <c r="SRW1142" s="3"/>
      <c r="SRX1142" s="3"/>
      <c r="SRY1142" s="3"/>
      <c r="SRZ1142" s="3"/>
      <c r="SSA1142" s="3"/>
      <c r="SSB1142" s="3"/>
      <c r="SSC1142" s="3"/>
      <c r="SSD1142" s="3"/>
      <c r="SSE1142" s="3"/>
      <c r="SSF1142" s="3"/>
      <c r="SSG1142" s="3"/>
      <c r="SSH1142" s="3"/>
      <c r="SSI1142" s="3"/>
      <c r="SSJ1142" s="3"/>
      <c r="SSK1142" s="3"/>
      <c r="SSL1142" s="3"/>
      <c r="SSM1142" s="3"/>
      <c r="SSN1142" s="3"/>
      <c r="SSO1142" s="3"/>
      <c r="SSP1142" s="3"/>
      <c r="SSQ1142" s="3"/>
      <c r="SSR1142" s="3"/>
      <c r="SSS1142" s="3"/>
      <c r="SST1142" s="3"/>
      <c r="SSU1142" s="3"/>
      <c r="SSV1142" s="3"/>
      <c r="SSW1142" s="3"/>
      <c r="SSX1142" s="3"/>
      <c r="SSY1142" s="3"/>
      <c r="SSZ1142" s="3"/>
      <c r="STA1142" s="3"/>
      <c r="STB1142" s="3"/>
      <c r="STC1142" s="3"/>
      <c r="STD1142" s="3"/>
      <c r="STE1142" s="3"/>
      <c r="STF1142" s="3"/>
      <c r="STG1142" s="3"/>
      <c r="STH1142" s="3"/>
      <c r="STI1142" s="3"/>
      <c r="STJ1142" s="3"/>
      <c r="STK1142" s="3"/>
      <c r="STL1142" s="3"/>
      <c r="STM1142" s="3"/>
      <c r="STN1142" s="3"/>
      <c r="STO1142" s="3"/>
      <c r="STP1142" s="3"/>
      <c r="STQ1142" s="3"/>
      <c r="STR1142" s="3"/>
      <c r="STS1142" s="3"/>
      <c r="STT1142" s="3"/>
      <c r="STU1142" s="3"/>
      <c r="STV1142" s="3"/>
      <c r="STW1142" s="3"/>
      <c r="STX1142" s="3"/>
      <c r="STY1142" s="3"/>
      <c r="STZ1142" s="3"/>
      <c r="SUA1142" s="3"/>
      <c r="SUB1142" s="3"/>
      <c r="SUC1142" s="3"/>
      <c r="SUD1142" s="3"/>
      <c r="SUE1142" s="3"/>
      <c r="SUF1142" s="3"/>
      <c r="SUG1142" s="3"/>
      <c r="SUH1142" s="3"/>
      <c r="SUI1142" s="3"/>
      <c r="SUJ1142" s="3"/>
      <c r="SUK1142" s="3"/>
      <c r="SUL1142" s="3"/>
      <c r="SUM1142" s="3"/>
      <c r="SUN1142" s="3"/>
      <c r="SUO1142" s="3"/>
      <c r="SUP1142" s="3"/>
      <c r="SUQ1142" s="3"/>
      <c r="SUR1142" s="3"/>
      <c r="SUS1142" s="3"/>
      <c r="SUT1142" s="3"/>
      <c r="SUU1142" s="3"/>
      <c r="SUV1142" s="3"/>
      <c r="SUW1142" s="3"/>
      <c r="SUX1142" s="3"/>
      <c r="SUY1142" s="3"/>
      <c r="SUZ1142" s="3"/>
      <c r="SVA1142" s="3"/>
      <c r="SVB1142" s="3"/>
      <c r="SVC1142" s="3"/>
      <c r="SVD1142" s="3"/>
      <c r="SVE1142" s="3"/>
      <c r="SVF1142" s="3"/>
      <c r="SVG1142" s="3"/>
      <c r="SVH1142" s="3"/>
      <c r="SVI1142" s="3"/>
      <c r="SVJ1142" s="3"/>
      <c r="SVK1142" s="3"/>
      <c r="SVL1142" s="3"/>
      <c r="SVM1142" s="3"/>
      <c r="SVN1142" s="3"/>
      <c r="SVO1142" s="3"/>
      <c r="SVP1142" s="3"/>
      <c r="SVQ1142" s="3"/>
      <c r="SVR1142" s="3"/>
      <c r="SVS1142" s="3"/>
      <c r="SVT1142" s="3"/>
      <c r="SVU1142" s="3"/>
      <c r="SVV1142" s="3"/>
      <c r="SVW1142" s="3"/>
      <c r="SVX1142" s="3"/>
      <c r="SVY1142" s="3"/>
      <c r="SVZ1142" s="3"/>
      <c r="SWA1142" s="3"/>
      <c r="SWB1142" s="3"/>
      <c r="SWC1142" s="3"/>
      <c r="SWD1142" s="3"/>
      <c r="SWE1142" s="3"/>
      <c r="SWF1142" s="3"/>
      <c r="SWG1142" s="3"/>
      <c r="SWH1142" s="3"/>
      <c r="SWI1142" s="3"/>
      <c r="SWJ1142" s="3"/>
      <c r="SWK1142" s="3"/>
      <c r="SWL1142" s="3"/>
      <c r="SWM1142" s="3"/>
      <c r="SWN1142" s="3"/>
      <c r="SWO1142" s="3"/>
      <c r="SWP1142" s="3"/>
      <c r="SWQ1142" s="3"/>
      <c r="SWR1142" s="3"/>
      <c r="SWS1142" s="3"/>
      <c r="SWT1142" s="3"/>
      <c r="SWU1142" s="3"/>
      <c r="SWV1142" s="3"/>
      <c r="SWW1142" s="3"/>
      <c r="SWX1142" s="3"/>
      <c r="SWY1142" s="3"/>
      <c r="SWZ1142" s="3"/>
      <c r="SXA1142" s="3"/>
      <c r="SXB1142" s="3"/>
      <c r="SXC1142" s="3"/>
      <c r="SXD1142" s="3"/>
      <c r="SXE1142" s="3"/>
      <c r="SXF1142" s="3"/>
      <c r="SXG1142" s="3"/>
      <c r="SXH1142" s="3"/>
      <c r="SXI1142" s="3"/>
      <c r="SXJ1142" s="3"/>
      <c r="SXK1142" s="3"/>
      <c r="SXL1142" s="3"/>
      <c r="SXM1142" s="3"/>
      <c r="SXN1142" s="3"/>
      <c r="SXO1142" s="3"/>
      <c r="SXP1142" s="3"/>
      <c r="SXQ1142" s="3"/>
      <c r="SXR1142" s="3"/>
      <c r="SXS1142" s="3"/>
      <c r="SXT1142" s="3"/>
      <c r="SXU1142" s="3"/>
      <c r="SXV1142" s="3"/>
      <c r="SXW1142" s="3"/>
      <c r="SXX1142" s="3"/>
      <c r="SXY1142" s="3"/>
      <c r="SXZ1142" s="3"/>
      <c r="SYA1142" s="3"/>
      <c r="SYB1142" s="3"/>
      <c r="SYC1142" s="3"/>
      <c r="SYD1142" s="3"/>
      <c r="SYE1142" s="3"/>
      <c r="SYF1142" s="3"/>
      <c r="SYG1142" s="3"/>
      <c r="SYH1142" s="3"/>
      <c r="SYI1142" s="3"/>
      <c r="SYJ1142" s="3"/>
      <c r="SYK1142" s="3"/>
      <c r="SYL1142" s="3"/>
      <c r="SYM1142" s="3"/>
      <c r="SYN1142" s="3"/>
      <c r="SYO1142" s="3"/>
      <c r="SYP1142" s="3"/>
      <c r="SYQ1142" s="3"/>
      <c r="SYR1142" s="3"/>
      <c r="SYS1142" s="3"/>
      <c r="SYT1142" s="3"/>
      <c r="SYU1142" s="3"/>
      <c r="SYV1142" s="3"/>
      <c r="SYW1142" s="3"/>
      <c r="SYX1142" s="3"/>
      <c r="SYY1142" s="3"/>
      <c r="SYZ1142" s="3"/>
      <c r="SZA1142" s="3"/>
      <c r="SZB1142" s="3"/>
      <c r="SZC1142" s="3"/>
      <c r="SZD1142" s="3"/>
      <c r="SZE1142" s="3"/>
      <c r="SZF1142" s="3"/>
      <c r="SZG1142" s="3"/>
      <c r="SZH1142" s="3"/>
      <c r="SZI1142" s="3"/>
      <c r="SZJ1142" s="3"/>
      <c r="SZK1142" s="3"/>
      <c r="SZL1142" s="3"/>
      <c r="SZM1142" s="3"/>
      <c r="SZN1142" s="3"/>
      <c r="SZO1142" s="3"/>
      <c r="SZP1142" s="3"/>
      <c r="SZQ1142" s="3"/>
      <c r="SZR1142" s="3"/>
      <c r="SZS1142" s="3"/>
      <c r="SZT1142" s="3"/>
      <c r="SZU1142" s="3"/>
      <c r="SZV1142" s="3"/>
      <c r="SZW1142" s="3"/>
      <c r="SZX1142" s="3"/>
      <c r="SZY1142" s="3"/>
      <c r="SZZ1142" s="3"/>
      <c r="TAA1142" s="3"/>
      <c r="TAB1142" s="3"/>
      <c r="TAC1142" s="3"/>
      <c r="TAD1142" s="3"/>
      <c r="TAE1142" s="3"/>
      <c r="TAF1142" s="3"/>
      <c r="TAG1142" s="3"/>
      <c r="TAH1142" s="3"/>
      <c r="TAI1142" s="3"/>
      <c r="TAJ1142" s="3"/>
      <c r="TAK1142" s="3"/>
      <c r="TAL1142" s="3"/>
      <c r="TAM1142" s="3"/>
      <c r="TAN1142" s="3"/>
      <c r="TAO1142" s="3"/>
      <c r="TAP1142" s="3"/>
      <c r="TAQ1142" s="3"/>
      <c r="TAR1142" s="3"/>
      <c r="TAS1142" s="3"/>
      <c r="TAT1142" s="3"/>
      <c r="TAU1142" s="3"/>
      <c r="TAV1142" s="3"/>
      <c r="TAW1142" s="3"/>
      <c r="TAX1142" s="3"/>
      <c r="TAY1142" s="3"/>
      <c r="TAZ1142" s="3"/>
      <c r="TBA1142" s="3"/>
      <c r="TBB1142" s="3"/>
      <c r="TBC1142" s="3"/>
      <c r="TBD1142" s="3"/>
      <c r="TBE1142" s="3"/>
      <c r="TBF1142" s="3"/>
      <c r="TBG1142" s="3"/>
      <c r="TBH1142" s="3"/>
      <c r="TBI1142" s="3"/>
      <c r="TBJ1142" s="3"/>
      <c r="TBK1142" s="3"/>
      <c r="TBL1142" s="3"/>
      <c r="TBM1142" s="3"/>
      <c r="TBN1142" s="3"/>
      <c r="TBO1142" s="3"/>
      <c r="TBP1142" s="3"/>
      <c r="TBQ1142" s="3"/>
      <c r="TBR1142" s="3"/>
      <c r="TBS1142" s="3"/>
      <c r="TBT1142" s="3"/>
      <c r="TBU1142" s="3"/>
      <c r="TBV1142" s="3"/>
      <c r="TBW1142" s="3"/>
      <c r="TBX1142" s="3"/>
      <c r="TBY1142" s="3"/>
      <c r="TBZ1142" s="3"/>
      <c r="TCA1142" s="3"/>
      <c r="TCB1142" s="3"/>
      <c r="TCC1142" s="3"/>
      <c r="TCD1142" s="3"/>
      <c r="TCE1142" s="3"/>
      <c r="TCF1142" s="3"/>
      <c r="TCG1142" s="3"/>
      <c r="TCH1142" s="3"/>
      <c r="TCI1142" s="3"/>
      <c r="TCJ1142" s="3"/>
      <c r="TCK1142" s="3"/>
      <c r="TCL1142" s="3"/>
      <c r="TCM1142" s="3"/>
      <c r="TCN1142" s="3"/>
      <c r="TCO1142" s="3"/>
      <c r="TCP1142" s="3"/>
      <c r="TCQ1142" s="3"/>
      <c r="TCR1142" s="3"/>
      <c r="TCS1142" s="3"/>
      <c r="TCT1142" s="3"/>
      <c r="TCU1142" s="3"/>
      <c r="TCV1142" s="3"/>
      <c r="TCW1142" s="3"/>
      <c r="TCX1142" s="3"/>
      <c r="TCY1142" s="3"/>
      <c r="TCZ1142" s="3"/>
      <c r="TDA1142" s="3"/>
      <c r="TDB1142" s="3"/>
      <c r="TDC1142" s="3"/>
      <c r="TDD1142" s="3"/>
      <c r="TDE1142" s="3"/>
      <c r="TDF1142" s="3"/>
      <c r="TDG1142" s="3"/>
      <c r="TDH1142" s="3"/>
      <c r="TDI1142" s="3"/>
      <c r="TDJ1142" s="3"/>
      <c r="TDK1142" s="3"/>
      <c r="TDL1142" s="3"/>
      <c r="TDM1142" s="3"/>
      <c r="TDN1142" s="3"/>
      <c r="TDO1142" s="3"/>
      <c r="TDP1142" s="3"/>
      <c r="TDQ1142" s="3"/>
      <c r="TDR1142" s="3"/>
      <c r="TDS1142" s="3"/>
      <c r="TDT1142" s="3"/>
      <c r="TDU1142" s="3"/>
      <c r="TDV1142" s="3"/>
      <c r="TDW1142" s="3"/>
      <c r="TDX1142" s="3"/>
      <c r="TDY1142" s="3"/>
      <c r="TDZ1142" s="3"/>
      <c r="TEA1142" s="3"/>
      <c r="TEB1142" s="3"/>
      <c r="TEC1142" s="3"/>
      <c r="TED1142" s="3"/>
      <c r="TEE1142" s="3"/>
      <c r="TEF1142" s="3"/>
      <c r="TEG1142" s="3"/>
      <c r="TEH1142" s="3"/>
      <c r="TEI1142" s="3"/>
      <c r="TEJ1142" s="3"/>
      <c r="TEK1142" s="3"/>
      <c r="TEL1142" s="3"/>
      <c r="TEM1142" s="3"/>
      <c r="TEN1142" s="3"/>
      <c r="TEO1142" s="3"/>
      <c r="TEP1142" s="3"/>
      <c r="TEQ1142" s="3"/>
      <c r="TER1142" s="3"/>
      <c r="TES1142" s="3"/>
      <c r="TET1142" s="3"/>
      <c r="TEU1142" s="3"/>
      <c r="TEV1142" s="3"/>
      <c r="TEW1142" s="3"/>
      <c r="TEX1142" s="3"/>
      <c r="TEY1142" s="3"/>
      <c r="TEZ1142" s="3"/>
      <c r="TFA1142" s="3"/>
      <c r="TFB1142" s="3"/>
      <c r="TFC1142" s="3"/>
      <c r="TFD1142" s="3"/>
      <c r="TFE1142" s="3"/>
      <c r="TFF1142" s="3"/>
      <c r="TFG1142" s="3"/>
      <c r="TFH1142" s="3"/>
      <c r="TFI1142" s="3"/>
      <c r="TFJ1142" s="3"/>
      <c r="TFK1142" s="3"/>
      <c r="TFL1142" s="3"/>
      <c r="TFM1142" s="3"/>
      <c r="TFN1142" s="3"/>
      <c r="TFO1142" s="3"/>
      <c r="TFP1142" s="3"/>
      <c r="TFQ1142" s="3"/>
      <c r="TFR1142" s="3"/>
      <c r="TFS1142" s="3"/>
      <c r="TFT1142" s="3"/>
      <c r="TFU1142" s="3"/>
      <c r="TFV1142" s="3"/>
      <c r="TFW1142" s="3"/>
      <c r="TFX1142" s="3"/>
      <c r="TFY1142" s="3"/>
      <c r="TFZ1142" s="3"/>
      <c r="TGA1142" s="3"/>
      <c r="TGB1142" s="3"/>
      <c r="TGC1142" s="3"/>
      <c r="TGD1142" s="3"/>
      <c r="TGE1142" s="3"/>
      <c r="TGF1142" s="3"/>
      <c r="TGG1142" s="3"/>
      <c r="TGH1142" s="3"/>
      <c r="TGI1142" s="3"/>
      <c r="TGJ1142" s="3"/>
      <c r="TGK1142" s="3"/>
      <c r="TGL1142" s="3"/>
      <c r="TGM1142" s="3"/>
      <c r="TGN1142" s="3"/>
      <c r="TGO1142" s="3"/>
      <c r="TGP1142" s="3"/>
      <c r="TGQ1142" s="3"/>
      <c r="TGR1142" s="3"/>
      <c r="TGS1142" s="3"/>
      <c r="TGT1142" s="3"/>
      <c r="TGU1142" s="3"/>
      <c r="TGV1142" s="3"/>
      <c r="TGW1142" s="3"/>
      <c r="TGX1142" s="3"/>
      <c r="TGY1142" s="3"/>
      <c r="TGZ1142" s="3"/>
      <c r="THA1142" s="3"/>
      <c r="THB1142" s="3"/>
      <c r="THC1142" s="3"/>
      <c r="THD1142" s="3"/>
      <c r="THE1142" s="3"/>
      <c r="THF1142" s="3"/>
      <c r="THG1142" s="3"/>
      <c r="THH1142" s="3"/>
      <c r="THI1142" s="3"/>
      <c r="THJ1142" s="3"/>
      <c r="THK1142" s="3"/>
      <c r="THL1142" s="3"/>
      <c r="THM1142" s="3"/>
      <c r="THN1142" s="3"/>
      <c r="THO1142" s="3"/>
      <c r="THP1142" s="3"/>
      <c r="THQ1142" s="3"/>
      <c r="THR1142" s="3"/>
      <c r="THS1142" s="3"/>
      <c r="THT1142" s="3"/>
      <c r="THU1142" s="3"/>
      <c r="THV1142" s="3"/>
      <c r="THW1142" s="3"/>
      <c r="THX1142" s="3"/>
      <c r="THY1142" s="3"/>
      <c r="THZ1142" s="3"/>
      <c r="TIA1142" s="3"/>
      <c r="TIB1142" s="3"/>
      <c r="TIC1142" s="3"/>
      <c r="TID1142" s="3"/>
      <c r="TIE1142" s="3"/>
      <c r="TIF1142" s="3"/>
      <c r="TIG1142" s="3"/>
      <c r="TIH1142" s="3"/>
      <c r="TII1142" s="3"/>
      <c r="TIJ1142" s="3"/>
      <c r="TIK1142" s="3"/>
      <c r="TIL1142" s="3"/>
      <c r="TIM1142" s="3"/>
      <c r="TIN1142" s="3"/>
      <c r="TIO1142" s="3"/>
      <c r="TIP1142" s="3"/>
      <c r="TIQ1142" s="3"/>
      <c r="TIR1142" s="3"/>
      <c r="TIS1142" s="3"/>
      <c r="TIT1142" s="3"/>
      <c r="TIU1142" s="3"/>
      <c r="TIV1142" s="3"/>
      <c r="TIW1142" s="3"/>
      <c r="TIX1142" s="3"/>
      <c r="TIY1142" s="3"/>
      <c r="TIZ1142" s="3"/>
      <c r="TJA1142" s="3"/>
      <c r="TJB1142" s="3"/>
      <c r="TJC1142" s="3"/>
      <c r="TJD1142" s="3"/>
      <c r="TJE1142" s="3"/>
      <c r="TJF1142" s="3"/>
      <c r="TJG1142" s="3"/>
      <c r="TJH1142" s="3"/>
      <c r="TJI1142" s="3"/>
      <c r="TJJ1142" s="3"/>
      <c r="TJK1142" s="3"/>
      <c r="TJL1142" s="3"/>
      <c r="TJM1142" s="3"/>
      <c r="TJN1142" s="3"/>
      <c r="TJO1142" s="3"/>
      <c r="TJP1142" s="3"/>
      <c r="TJQ1142" s="3"/>
      <c r="TJR1142" s="3"/>
      <c r="TJS1142" s="3"/>
      <c r="TJT1142" s="3"/>
      <c r="TJU1142" s="3"/>
      <c r="TJV1142" s="3"/>
      <c r="TJW1142" s="3"/>
      <c r="TJX1142" s="3"/>
      <c r="TJY1142" s="3"/>
      <c r="TJZ1142" s="3"/>
      <c r="TKA1142" s="3"/>
      <c r="TKB1142" s="3"/>
      <c r="TKC1142" s="3"/>
      <c r="TKD1142" s="3"/>
      <c r="TKE1142" s="3"/>
      <c r="TKF1142" s="3"/>
      <c r="TKG1142" s="3"/>
      <c r="TKH1142" s="3"/>
      <c r="TKI1142" s="3"/>
      <c r="TKJ1142" s="3"/>
      <c r="TKK1142" s="3"/>
      <c r="TKL1142" s="3"/>
      <c r="TKM1142" s="3"/>
      <c r="TKN1142" s="3"/>
      <c r="TKO1142" s="3"/>
      <c r="TKP1142" s="3"/>
      <c r="TKQ1142" s="3"/>
      <c r="TKR1142" s="3"/>
      <c r="TKS1142" s="3"/>
      <c r="TKT1142" s="3"/>
      <c r="TKU1142" s="3"/>
      <c r="TKV1142" s="3"/>
      <c r="TKW1142" s="3"/>
      <c r="TKX1142" s="3"/>
      <c r="TKY1142" s="3"/>
      <c r="TKZ1142" s="3"/>
      <c r="TLA1142" s="3"/>
      <c r="TLB1142" s="3"/>
      <c r="TLC1142" s="3"/>
      <c r="TLD1142" s="3"/>
      <c r="TLE1142" s="3"/>
      <c r="TLF1142" s="3"/>
      <c r="TLG1142" s="3"/>
      <c r="TLH1142" s="3"/>
      <c r="TLI1142" s="3"/>
      <c r="TLJ1142" s="3"/>
      <c r="TLK1142" s="3"/>
      <c r="TLL1142" s="3"/>
      <c r="TLM1142" s="3"/>
      <c r="TLN1142" s="3"/>
      <c r="TLO1142" s="3"/>
      <c r="TLP1142" s="3"/>
      <c r="TLQ1142" s="3"/>
      <c r="TLR1142" s="3"/>
      <c r="TLS1142" s="3"/>
      <c r="TLT1142" s="3"/>
      <c r="TLU1142" s="3"/>
      <c r="TLV1142" s="3"/>
      <c r="TLW1142" s="3"/>
      <c r="TLX1142" s="3"/>
      <c r="TLY1142" s="3"/>
      <c r="TLZ1142" s="3"/>
      <c r="TMA1142" s="3"/>
      <c r="TMB1142" s="3"/>
      <c r="TMC1142" s="3"/>
      <c r="TMD1142" s="3"/>
      <c r="TME1142" s="3"/>
      <c r="TMF1142" s="3"/>
      <c r="TMG1142" s="3"/>
      <c r="TMH1142" s="3"/>
      <c r="TMI1142" s="3"/>
      <c r="TMJ1142" s="3"/>
      <c r="TMK1142" s="3"/>
      <c r="TML1142" s="3"/>
      <c r="TMM1142" s="3"/>
      <c r="TMN1142" s="3"/>
      <c r="TMO1142" s="3"/>
      <c r="TMP1142" s="3"/>
      <c r="TMQ1142" s="3"/>
      <c r="TMR1142" s="3"/>
      <c r="TMS1142" s="3"/>
      <c r="TMT1142" s="3"/>
      <c r="TMU1142" s="3"/>
      <c r="TMV1142" s="3"/>
      <c r="TMW1142" s="3"/>
      <c r="TMX1142" s="3"/>
      <c r="TMY1142" s="3"/>
      <c r="TMZ1142" s="3"/>
      <c r="TNA1142" s="3"/>
      <c r="TNB1142" s="3"/>
      <c r="TNC1142" s="3"/>
      <c r="TND1142" s="3"/>
      <c r="TNE1142" s="3"/>
      <c r="TNF1142" s="3"/>
      <c r="TNG1142" s="3"/>
      <c r="TNH1142" s="3"/>
      <c r="TNI1142" s="3"/>
      <c r="TNJ1142" s="3"/>
      <c r="TNK1142" s="3"/>
      <c r="TNL1142" s="3"/>
      <c r="TNM1142" s="3"/>
      <c r="TNN1142" s="3"/>
      <c r="TNO1142" s="3"/>
      <c r="TNP1142" s="3"/>
      <c r="TNQ1142" s="3"/>
      <c r="TNR1142" s="3"/>
      <c r="TNS1142" s="3"/>
      <c r="TNT1142" s="3"/>
      <c r="TNU1142" s="3"/>
      <c r="TNV1142" s="3"/>
      <c r="TNW1142" s="3"/>
      <c r="TNX1142" s="3"/>
      <c r="TNY1142" s="3"/>
      <c r="TNZ1142" s="3"/>
      <c r="TOA1142" s="3"/>
      <c r="TOB1142" s="3"/>
      <c r="TOC1142" s="3"/>
      <c r="TOD1142" s="3"/>
      <c r="TOE1142" s="3"/>
      <c r="TOF1142" s="3"/>
      <c r="TOG1142" s="3"/>
      <c r="TOH1142" s="3"/>
      <c r="TOI1142" s="3"/>
      <c r="TOJ1142" s="3"/>
      <c r="TOK1142" s="3"/>
      <c r="TOL1142" s="3"/>
      <c r="TOM1142" s="3"/>
      <c r="TON1142" s="3"/>
      <c r="TOO1142" s="3"/>
      <c r="TOP1142" s="3"/>
      <c r="TOQ1142" s="3"/>
      <c r="TOR1142" s="3"/>
      <c r="TOS1142" s="3"/>
      <c r="TOT1142" s="3"/>
      <c r="TOU1142" s="3"/>
      <c r="TOV1142" s="3"/>
      <c r="TOW1142" s="3"/>
      <c r="TOX1142" s="3"/>
      <c r="TOY1142" s="3"/>
      <c r="TOZ1142" s="3"/>
      <c r="TPA1142" s="3"/>
      <c r="TPB1142" s="3"/>
      <c r="TPC1142" s="3"/>
      <c r="TPD1142" s="3"/>
      <c r="TPE1142" s="3"/>
      <c r="TPF1142" s="3"/>
      <c r="TPG1142" s="3"/>
      <c r="TPH1142" s="3"/>
      <c r="TPI1142" s="3"/>
      <c r="TPJ1142" s="3"/>
      <c r="TPK1142" s="3"/>
      <c r="TPL1142" s="3"/>
      <c r="TPM1142" s="3"/>
      <c r="TPN1142" s="3"/>
      <c r="TPO1142" s="3"/>
      <c r="TPP1142" s="3"/>
      <c r="TPQ1142" s="3"/>
      <c r="TPR1142" s="3"/>
      <c r="TPS1142" s="3"/>
      <c r="TPT1142" s="3"/>
      <c r="TPU1142" s="3"/>
      <c r="TPV1142" s="3"/>
      <c r="TPW1142" s="3"/>
      <c r="TPX1142" s="3"/>
      <c r="TPY1142" s="3"/>
      <c r="TPZ1142" s="3"/>
      <c r="TQA1142" s="3"/>
      <c r="TQB1142" s="3"/>
      <c r="TQC1142" s="3"/>
      <c r="TQD1142" s="3"/>
      <c r="TQE1142" s="3"/>
      <c r="TQF1142" s="3"/>
      <c r="TQG1142" s="3"/>
      <c r="TQH1142" s="3"/>
      <c r="TQI1142" s="3"/>
      <c r="TQJ1142" s="3"/>
      <c r="TQK1142" s="3"/>
      <c r="TQL1142" s="3"/>
      <c r="TQM1142" s="3"/>
      <c r="TQN1142" s="3"/>
      <c r="TQO1142" s="3"/>
      <c r="TQP1142" s="3"/>
      <c r="TQQ1142" s="3"/>
      <c r="TQR1142" s="3"/>
      <c r="TQS1142" s="3"/>
      <c r="TQT1142" s="3"/>
      <c r="TQU1142" s="3"/>
      <c r="TQV1142" s="3"/>
      <c r="TQW1142" s="3"/>
      <c r="TQX1142" s="3"/>
      <c r="TQY1142" s="3"/>
      <c r="TQZ1142" s="3"/>
      <c r="TRA1142" s="3"/>
      <c r="TRB1142" s="3"/>
      <c r="TRC1142" s="3"/>
      <c r="TRD1142" s="3"/>
      <c r="TRE1142" s="3"/>
      <c r="TRF1142" s="3"/>
      <c r="TRG1142" s="3"/>
      <c r="TRH1142" s="3"/>
      <c r="TRI1142" s="3"/>
      <c r="TRJ1142" s="3"/>
      <c r="TRK1142" s="3"/>
      <c r="TRL1142" s="3"/>
      <c r="TRM1142" s="3"/>
      <c r="TRN1142" s="3"/>
      <c r="TRO1142" s="3"/>
      <c r="TRP1142" s="3"/>
      <c r="TRQ1142" s="3"/>
      <c r="TRR1142" s="3"/>
      <c r="TRS1142" s="3"/>
      <c r="TRT1142" s="3"/>
      <c r="TRU1142" s="3"/>
      <c r="TRV1142" s="3"/>
      <c r="TRW1142" s="3"/>
      <c r="TRX1142" s="3"/>
      <c r="TRY1142" s="3"/>
      <c r="TRZ1142" s="3"/>
      <c r="TSA1142" s="3"/>
      <c r="TSB1142" s="3"/>
      <c r="TSC1142" s="3"/>
      <c r="TSD1142" s="3"/>
      <c r="TSE1142" s="3"/>
      <c r="TSF1142" s="3"/>
      <c r="TSG1142" s="3"/>
      <c r="TSH1142" s="3"/>
      <c r="TSI1142" s="3"/>
      <c r="TSJ1142" s="3"/>
      <c r="TSK1142" s="3"/>
      <c r="TSL1142" s="3"/>
      <c r="TSM1142" s="3"/>
      <c r="TSN1142" s="3"/>
      <c r="TSO1142" s="3"/>
      <c r="TSP1142" s="3"/>
      <c r="TSQ1142" s="3"/>
      <c r="TSR1142" s="3"/>
      <c r="TSS1142" s="3"/>
      <c r="TST1142" s="3"/>
      <c r="TSU1142" s="3"/>
      <c r="TSV1142" s="3"/>
      <c r="TSW1142" s="3"/>
      <c r="TSX1142" s="3"/>
      <c r="TSY1142" s="3"/>
      <c r="TSZ1142" s="3"/>
      <c r="TTA1142" s="3"/>
      <c r="TTB1142" s="3"/>
      <c r="TTC1142" s="3"/>
      <c r="TTD1142" s="3"/>
      <c r="TTE1142" s="3"/>
      <c r="TTF1142" s="3"/>
      <c r="TTG1142" s="3"/>
      <c r="TTH1142" s="3"/>
      <c r="TTI1142" s="3"/>
      <c r="TTJ1142" s="3"/>
      <c r="TTK1142" s="3"/>
      <c r="TTL1142" s="3"/>
      <c r="TTM1142" s="3"/>
      <c r="TTN1142" s="3"/>
      <c r="TTO1142" s="3"/>
      <c r="TTP1142" s="3"/>
      <c r="TTQ1142" s="3"/>
      <c r="TTR1142" s="3"/>
      <c r="TTS1142" s="3"/>
      <c r="TTT1142" s="3"/>
      <c r="TTU1142" s="3"/>
      <c r="TTV1142" s="3"/>
      <c r="TTW1142" s="3"/>
      <c r="TTX1142" s="3"/>
      <c r="TTY1142" s="3"/>
      <c r="TTZ1142" s="3"/>
      <c r="TUA1142" s="3"/>
      <c r="TUB1142" s="3"/>
      <c r="TUC1142" s="3"/>
      <c r="TUD1142" s="3"/>
      <c r="TUE1142" s="3"/>
      <c r="TUF1142" s="3"/>
      <c r="TUG1142" s="3"/>
      <c r="TUH1142" s="3"/>
      <c r="TUI1142" s="3"/>
      <c r="TUJ1142" s="3"/>
      <c r="TUK1142" s="3"/>
      <c r="TUL1142" s="3"/>
      <c r="TUM1142" s="3"/>
      <c r="TUN1142" s="3"/>
      <c r="TUO1142" s="3"/>
      <c r="TUP1142" s="3"/>
      <c r="TUQ1142" s="3"/>
      <c r="TUR1142" s="3"/>
      <c r="TUS1142" s="3"/>
      <c r="TUT1142" s="3"/>
      <c r="TUU1142" s="3"/>
      <c r="TUV1142" s="3"/>
      <c r="TUW1142" s="3"/>
      <c r="TUX1142" s="3"/>
      <c r="TUY1142" s="3"/>
      <c r="TUZ1142" s="3"/>
      <c r="TVA1142" s="3"/>
      <c r="TVB1142" s="3"/>
      <c r="TVC1142" s="3"/>
      <c r="TVD1142" s="3"/>
      <c r="TVE1142" s="3"/>
      <c r="TVF1142" s="3"/>
      <c r="TVG1142" s="3"/>
      <c r="TVH1142" s="3"/>
      <c r="TVI1142" s="3"/>
      <c r="TVJ1142" s="3"/>
      <c r="TVK1142" s="3"/>
      <c r="TVL1142" s="3"/>
      <c r="TVM1142" s="3"/>
      <c r="TVN1142" s="3"/>
      <c r="TVO1142" s="3"/>
      <c r="TVP1142" s="3"/>
      <c r="TVQ1142" s="3"/>
      <c r="TVR1142" s="3"/>
      <c r="TVS1142" s="3"/>
      <c r="TVT1142" s="3"/>
      <c r="TVU1142" s="3"/>
      <c r="TVV1142" s="3"/>
      <c r="TVW1142" s="3"/>
      <c r="TVX1142" s="3"/>
      <c r="TVY1142" s="3"/>
      <c r="TVZ1142" s="3"/>
      <c r="TWA1142" s="3"/>
      <c r="TWB1142" s="3"/>
      <c r="TWC1142" s="3"/>
      <c r="TWD1142" s="3"/>
      <c r="TWE1142" s="3"/>
      <c r="TWF1142" s="3"/>
      <c r="TWG1142" s="3"/>
      <c r="TWH1142" s="3"/>
      <c r="TWI1142" s="3"/>
      <c r="TWJ1142" s="3"/>
      <c r="TWK1142" s="3"/>
      <c r="TWL1142" s="3"/>
      <c r="TWM1142" s="3"/>
      <c r="TWN1142" s="3"/>
      <c r="TWO1142" s="3"/>
      <c r="TWP1142" s="3"/>
      <c r="TWQ1142" s="3"/>
      <c r="TWR1142" s="3"/>
      <c r="TWS1142" s="3"/>
      <c r="TWT1142" s="3"/>
      <c r="TWU1142" s="3"/>
      <c r="TWV1142" s="3"/>
      <c r="TWW1142" s="3"/>
      <c r="TWX1142" s="3"/>
      <c r="TWY1142" s="3"/>
      <c r="TWZ1142" s="3"/>
      <c r="TXA1142" s="3"/>
      <c r="TXB1142" s="3"/>
      <c r="TXC1142" s="3"/>
      <c r="TXD1142" s="3"/>
      <c r="TXE1142" s="3"/>
      <c r="TXF1142" s="3"/>
      <c r="TXG1142" s="3"/>
      <c r="TXH1142" s="3"/>
      <c r="TXI1142" s="3"/>
      <c r="TXJ1142" s="3"/>
      <c r="TXK1142" s="3"/>
      <c r="TXL1142" s="3"/>
      <c r="TXM1142" s="3"/>
      <c r="TXN1142" s="3"/>
      <c r="TXO1142" s="3"/>
      <c r="TXP1142" s="3"/>
      <c r="TXQ1142" s="3"/>
      <c r="TXR1142" s="3"/>
      <c r="TXS1142" s="3"/>
      <c r="TXT1142" s="3"/>
      <c r="TXU1142" s="3"/>
      <c r="TXV1142" s="3"/>
      <c r="TXW1142" s="3"/>
      <c r="TXX1142" s="3"/>
      <c r="TXY1142" s="3"/>
      <c r="TXZ1142" s="3"/>
      <c r="TYA1142" s="3"/>
      <c r="TYB1142" s="3"/>
      <c r="TYC1142" s="3"/>
      <c r="TYD1142" s="3"/>
      <c r="TYE1142" s="3"/>
      <c r="TYF1142" s="3"/>
      <c r="TYG1142" s="3"/>
      <c r="TYH1142" s="3"/>
      <c r="TYI1142" s="3"/>
      <c r="TYJ1142" s="3"/>
      <c r="TYK1142" s="3"/>
      <c r="TYL1142" s="3"/>
      <c r="TYM1142" s="3"/>
      <c r="TYN1142" s="3"/>
      <c r="TYO1142" s="3"/>
      <c r="TYP1142" s="3"/>
      <c r="TYQ1142" s="3"/>
      <c r="TYR1142" s="3"/>
      <c r="TYS1142" s="3"/>
      <c r="TYT1142" s="3"/>
      <c r="TYU1142" s="3"/>
      <c r="TYV1142" s="3"/>
      <c r="TYW1142" s="3"/>
      <c r="TYX1142" s="3"/>
      <c r="TYY1142" s="3"/>
      <c r="TYZ1142" s="3"/>
      <c r="TZA1142" s="3"/>
      <c r="TZB1142" s="3"/>
      <c r="TZC1142" s="3"/>
      <c r="TZD1142" s="3"/>
      <c r="TZE1142" s="3"/>
      <c r="TZF1142" s="3"/>
      <c r="TZG1142" s="3"/>
      <c r="TZH1142" s="3"/>
      <c r="TZI1142" s="3"/>
      <c r="TZJ1142" s="3"/>
      <c r="TZK1142" s="3"/>
      <c r="TZL1142" s="3"/>
      <c r="TZM1142" s="3"/>
      <c r="TZN1142" s="3"/>
      <c r="TZO1142" s="3"/>
      <c r="TZP1142" s="3"/>
      <c r="TZQ1142" s="3"/>
      <c r="TZR1142" s="3"/>
      <c r="TZS1142" s="3"/>
      <c r="TZT1142" s="3"/>
      <c r="TZU1142" s="3"/>
      <c r="TZV1142" s="3"/>
      <c r="TZW1142" s="3"/>
      <c r="TZX1142" s="3"/>
      <c r="TZY1142" s="3"/>
      <c r="TZZ1142" s="3"/>
      <c r="UAA1142" s="3"/>
      <c r="UAB1142" s="3"/>
      <c r="UAC1142" s="3"/>
      <c r="UAD1142" s="3"/>
      <c r="UAE1142" s="3"/>
      <c r="UAF1142" s="3"/>
      <c r="UAG1142" s="3"/>
      <c r="UAH1142" s="3"/>
      <c r="UAI1142" s="3"/>
      <c r="UAJ1142" s="3"/>
      <c r="UAK1142" s="3"/>
      <c r="UAL1142" s="3"/>
      <c r="UAM1142" s="3"/>
      <c r="UAN1142" s="3"/>
      <c r="UAO1142" s="3"/>
      <c r="UAP1142" s="3"/>
      <c r="UAQ1142" s="3"/>
      <c r="UAR1142" s="3"/>
      <c r="UAS1142" s="3"/>
      <c r="UAT1142" s="3"/>
      <c r="UAU1142" s="3"/>
      <c r="UAV1142" s="3"/>
      <c r="UAW1142" s="3"/>
      <c r="UAX1142" s="3"/>
      <c r="UAY1142" s="3"/>
      <c r="UAZ1142" s="3"/>
      <c r="UBA1142" s="3"/>
      <c r="UBB1142" s="3"/>
      <c r="UBC1142" s="3"/>
      <c r="UBD1142" s="3"/>
      <c r="UBE1142" s="3"/>
      <c r="UBF1142" s="3"/>
      <c r="UBG1142" s="3"/>
      <c r="UBH1142" s="3"/>
      <c r="UBI1142" s="3"/>
      <c r="UBJ1142" s="3"/>
      <c r="UBK1142" s="3"/>
      <c r="UBL1142" s="3"/>
      <c r="UBM1142" s="3"/>
      <c r="UBN1142" s="3"/>
      <c r="UBO1142" s="3"/>
      <c r="UBP1142" s="3"/>
      <c r="UBQ1142" s="3"/>
      <c r="UBR1142" s="3"/>
      <c r="UBS1142" s="3"/>
      <c r="UBT1142" s="3"/>
      <c r="UBU1142" s="3"/>
      <c r="UBV1142" s="3"/>
      <c r="UBW1142" s="3"/>
      <c r="UBX1142" s="3"/>
      <c r="UBY1142" s="3"/>
      <c r="UBZ1142" s="3"/>
      <c r="UCA1142" s="3"/>
      <c r="UCB1142" s="3"/>
      <c r="UCC1142" s="3"/>
      <c r="UCD1142" s="3"/>
      <c r="UCE1142" s="3"/>
      <c r="UCF1142" s="3"/>
      <c r="UCG1142" s="3"/>
      <c r="UCH1142" s="3"/>
      <c r="UCI1142" s="3"/>
      <c r="UCJ1142" s="3"/>
      <c r="UCK1142" s="3"/>
      <c r="UCL1142" s="3"/>
      <c r="UCM1142" s="3"/>
      <c r="UCN1142" s="3"/>
      <c r="UCO1142" s="3"/>
      <c r="UCP1142" s="3"/>
      <c r="UCQ1142" s="3"/>
      <c r="UCR1142" s="3"/>
      <c r="UCS1142" s="3"/>
      <c r="UCT1142" s="3"/>
      <c r="UCU1142" s="3"/>
      <c r="UCV1142" s="3"/>
      <c r="UCW1142" s="3"/>
      <c r="UCX1142" s="3"/>
      <c r="UCY1142" s="3"/>
      <c r="UCZ1142" s="3"/>
      <c r="UDA1142" s="3"/>
      <c r="UDB1142" s="3"/>
      <c r="UDC1142" s="3"/>
      <c r="UDD1142" s="3"/>
      <c r="UDE1142" s="3"/>
      <c r="UDF1142" s="3"/>
      <c r="UDG1142" s="3"/>
      <c r="UDH1142" s="3"/>
      <c r="UDI1142" s="3"/>
      <c r="UDJ1142" s="3"/>
      <c r="UDK1142" s="3"/>
      <c r="UDL1142" s="3"/>
      <c r="UDM1142" s="3"/>
      <c r="UDN1142" s="3"/>
      <c r="UDO1142" s="3"/>
      <c r="UDP1142" s="3"/>
      <c r="UDQ1142" s="3"/>
      <c r="UDR1142" s="3"/>
      <c r="UDS1142" s="3"/>
      <c r="UDT1142" s="3"/>
      <c r="UDU1142" s="3"/>
      <c r="UDV1142" s="3"/>
      <c r="UDW1142" s="3"/>
      <c r="UDX1142" s="3"/>
      <c r="UDY1142" s="3"/>
      <c r="UDZ1142" s="3"/>
      <c r="UEA1142" s="3"/>
      <c r="UEB1142" s="3"/>
      <c r="UEC1142" s="3"/>
      <c r="UED1142" s="3"/>
      <c r="UEE1142" s="3"/>
      <c r="UEF1142" s="3"/>
      <c r="UEG1142" s="3"/>
      <c r="UEH1142" s="3"/>
      <c r="UEI1142" s="3"/>
      <c r="UEJ1142" s="3"/>
      <c r="UEK1142" s="3"/>
      <c r="UEL1142" s="3"/>
      <c r="UEM1142" s="3"/>
      <c r="UEN1142" s="3"/>
      <c r="UEO1142" s="3"/>
      <c r="UEP1142" s="3"/>
      <c r="UEQ1142" s="3"/>
      <c r="UER1142" s="3"/>
      <c r="UES1142" s="3"/>
      <c r="UET1142" s="3"/>
      <c r="UEU1142" s="3"/>
      <c r="UEV1142" s="3"/>
      <c r="UEW1142" s="3"/>
      <c r="UEX1142" s="3"/>
      <c r="UEY1142" s="3"/>
      <c r="UEZ1142" s="3"/>
      <c r="UFA1142" s="3"/>
      <c r="UFB1142" s="3"/>
      <c r="UFC1142" s="3"/>
      <c r="UFD1142" s="3"/>
      <c r="UFE1142" s="3"/>
      <c r="UFF1142" s="3"/>
      <c r="UFG1142" s="3"/>
      <c r="UFH1142" s="3"/>
      <c r="UFI1142" s="3"/>
      <c r="UFJ1142" s="3"/>
      <c r="UFK1142" s="3"/>
      <c r="UFL1142" s="3"/>
      <c r="UFM1142" s="3"/>
      <c r="UFN1142" s="3"/>
      <c r="UFO1142" s="3"/>
      <c r="UFP1142" s="3"/>
      <c r="UFQ1142" s="3"/>
      <c r="UFR1142" s="3"/>
      <c r="UFS1142" s="3"/>
      <c r="UFT1142" s="3"/>
      <c r="UFU1142" s="3"/>
      <c r="UFV1142" s="3"/>
      <c r="UFW1142" s="3"/>
      <c r="UFX1142" s="3"/>
      <c r="UFY1142" s="3"/>
      <c r="UFZ1142" s="3"/>
      <c r="UGA1142" s="3"/>
      <c r="UGB1142" s="3"/>
      <c r="UGC1142" s="3"/>
      <c r="UGD1142" s="3"/>
      <c r="UGE1142" s="3"/>
      <c r="UGF1142" s="3"/>
      <c r="UGG1142" s="3"/>
      <c r="UGH1142" s="3"/>
      <c r="UGI1142" s="3"/>
      <c r="UGJ1142" s="3"/>
      <c r="UGK1142" s="3"/>
      <c r="UGL1142" s="3"/>
      <c r="UGM1142" s="3"/>
      <c r="UGN1142" s="3"/>
      <c r="UGO1142" s="3"/>
      <c r="UGP1142" s="3"/>
      <c r="UGQ1142" s="3"/>
      <c r="UGR1142" s="3"/>
      <c r="UGS1142" s="3"/>
      <c r="UGT1142" s="3"/>
      <c r="UGU1142" s="3"/>
      <c r="UGV1142" s="3"/>
      <c r="UGW1142" s="3"/>
      <c r="UGX1142" s="3"/>
      <c r="UGY1142" s="3"/>
      <c r="UGZ1142" s="3"/>
      <c r="UHA1142" s="3"/>
      <c r="UHB1142" s="3"/>
      <c r="UHC1142" s="3"/>
      <c r="UHD1142" s="3"/>
      <c r="UHE1142" s="3"/>
      <c r="UHF1142" s="3"/>
      <c r="UHG1142" s="3"/>
      <c r="UHH1142" s="3"/>
      <c r="UHI1142" s="3"/>
      <c r="UHJ1142" s="3"/>
      <c r="UHK1142" s="3"/>
      <c r="UHL1142" s="3"/>
      <c r="UHM1142" s="3"/>
      <c r="UHN1142" s="3"/>
      <c r="UHO1142" s="3"/>
      <c r="UHP1142" s="3"/>
      <c r="UHQ1142" s="3"/>
      <c r="UHR1142" s="3"/>
      <c r="UHS1142" s="3"/>
      <c r="UHT1142" s="3"/>
      <c r="UHU1142" s="3"/>
      <c r="UHV1142" s="3"/>
      <c r="UHW1142" s="3"/>
      <c r="UHX1142" s="3"/>
      <c r="UHY1142" s="3"/>
      <c r="UHZ1142" s="3"/>
      <c r="UIA1142" s="3"/>
      <c r="UIB1142" s="3"/>
      <c r="UIC1142" s="3"/>
      <c r="UID1142" s="3"/>
      <c r="UIE1142" s="3"/>
      <c r="UIF1142" s="3"/>
      <c r="UIG1142" s="3"/>
      <c r="UIH1142" s="3"/>
      <c r="UII1142" s="3"/>
      <c r="UIJ1142" s="3"/>
      <c r="UIK1142" s="3"/>
      <c r="UIL1142" s="3"/>
      <c r="UIM1142" s="3"/>
      <c r="UIN1142" s="3"/>
      <c r="UIO1142" s="3"/>
      <c r="UIP1142" s="3"/>
      <c r="UIQ1142" s="3"/>
      <c r="UIR1142" s="3"/>
      <c r="UIS1142" s="3"/>
      <c r="UIT1142" s="3"/>
      <c r="UIU1142" s="3"/>
      <c r="UIV1142" s="3"/>
      <c r="UIW1142" s="3"/>
      <c r="UIX1142" s="3"/>
      <c r="UIY1142" s="3"/>
      <c r="UIZ1142" s="3"/>
      <c r="UJA1142" s="3"/>
      <c r="UJB1142" s="3"/>
      <c r="UJC1142" s="3"/>
      <c r="UJD1142" s="3"/>
      <c r="UJE1142" s="3"/>
      <c r="UJF1142" s="3"/>
      <c r="UJG1142" s="3"/>
      <c r="UJH1142" s="3"/>
      <c r="UJI1142" s="3"/>
      <c r="UJJ1142" s="3"/>
      <c r="UJK1142" s="3"/>
      <c r="UJL1142" s="3"/>
      <c r="UJM1142" s="3"/>
      <c r="UJN1142" s="3"/>
      <c r="UJO1142" s="3"/>
      <c r="UJP1142" s="3"/>
      <c r="UJQ1142" s="3"/>
      <c r="UJR1142" s="3"/>
      <c r="UJS1142" s="3"/>
      <c r="UJT1142" s="3"/>
      <c r="UJU1142" s="3"/>
      <c r="UJV1142" s="3"/>
      <c r="UJW1142" s="3"/>
      <c r="UJX1142" s="3"/>
      <c r="UJY1142" s="3"/>
      <c r="UJZ1142" s="3"/>
      <c r="UKA1142" s="3"/>
      <c r="UKB1142" s="3"/>
      <c r="UKC1142" s="3"/>
      <c r="UKD1142" s="3"/>
      <c r="UKE1142" s="3"/>
      <c r="UKF1142" s="3"/>
      <c r="UKG1142" s="3"/>
      <c r="UKH1142" s="3"/>
      <c r="UKI1142" s="3"/>
      <c r="UKJ1142" s="3"/>
      <c r="UKK1142" s="3"/>
      <c r="UKL1142" s="3"/>
      <c r="UKM1142" s="3"/>
      <c r="UKN1142" s="3"/>
      <c r="UKO1142" s="3"/>
      <c r="UKP1142" s="3"/>
      <c r="UKQ1142" s="3"/>
      <c r="UKR1142" s="3"/>
      <c r="UKS1142" s="3"/>
      <c r="UKT1142" s="3"/>
      <c r="UKU1142" s="3"/>
      <c r="UKV1142" s="3"/>
      <c r="UKW1142" s="3"/>
      <c r="UKX1142" s="3"/>
      <c r="UKY1142" s="3"/>
      <c r="UKZ1142" s="3"/>
      <c r="ULA1142" s="3"/>
      <c r="ULB1142" s="3"/>
      <c r="ULC1142" s="3"/>
      <c r="ULD1142" s="3"/>
      <c r="ULE1142" s="3"/>
      <c r="ULF1142" s="3"/>
      <c r="ULG1142" s="3"/>
      <c r="ULH1142" s="3"/>
      <c r="ULI1142" s="3"/>
      <c r="ULJ1142" s="3"/>
      <c r="ULK1142" s="3"/>
      <c r="ULL1142" s="3"/>
      <c r="ULM1142" s="3"/>
      <c r="ULN1142" s="3"/>
      <c r="ULO1142" s="3"/>
      <c r="ULP1142" s="3"/>
      <c r="ULQ1142" s="3"/>
      <c r="ULR1142" s="3"/>
      <c r="ULS1142" s="3"/>
      <c r="ULT1142" s="3"/>
      <c r="ULU1142" s="3"/>
      <c r="ULV1142" s="3"/>
      <c r="ULW1142" s="3"/>
      <c r="ULX1142" s="3"/>
      <c r="ULY1142" s="3"/>
      <c r="ULZ1142" s="3"/>
      <c r="UMA1142" s="3"/>
      <c r="UMB1142" s="3"/>
      <c r="UMC1142" s="3"/>
      <c r="UMD1142" s="3"/>
      <c r="UME1142" s="3"/>
      <c r="UMF1142" s="3"/>
      <c r="UMG1142" s="3"/>
      <c r="UMH1142" s="3"/>
      <c r="UMI1142" s="3"/>
      <c r="UMJ1142" s="3"/>
      <c r="UMK1142" s="3"/>
      <c r="UML1142" s="3"/>
      <c r="UMM1142" s="3"/>
      <c r="UMN1142" s="3"/>
      <c r="UMO1142" s="3"/>
      <c r="UMP1142" s="3"/>
      <c r="UMQ1142" s="3"/>
      <c r="UMR1142" s="3"/>
      <c r="UMS1142" s="3"/>
      <c r="UMT1142" s="3"/>
      <c r="UMU1142" s="3"/>
      <c r="UMV1142" s="3"/>
      <c r="UMW1142" s="3"/>
      <c r="UMX1142" s="3"/>
      <c r="UMY1142" s="3"/>
      <c r="UMZ1142" s="3"/>
      <c r="UNA1142" s="3"/>
      <c r="UNB1142" s="3"/>
      <c r="UNC1142" s="3"/>
      <c r="UND1142" s="3"/>
      <c r="UNE1142" s="3"/>
      <c r="UNF1142" s="3"/>
      <c r="UNG1142" s="3"/>
      <c r="UNH1142" s="3"/>
      <c r="UNI1142" s="3"/>
      <c r="UNJ1142" s="3"/>
      <c r="UNK1142" s="3"/>
      <c r="UNL1142" s="3"/>
      <c r="UNM1142" s="3"/>
      <c r="UNN1142" s="3"/>
      <c r="UNO1142" s="3"/>
      <c r="UNP1142" s="3"/>
      <c r="UNQ1142" s="3"/>
      <c r="UNR1142" s="3"/>
      <c r="UNS1142" s="3"/>
      <c r="UNT1142" s="3"/>
      <c r="UNU1142" s="3"/>
      <c r="UNV1142" s="3"/>
      <c r="UNW1142" s="3"/>
      <c r="UNX1142" s="3"/>
      <c r="UNY1142" s="3"/>
      <c r="UNZ1142" s="3"/>
      <c r="UOA1142" s="3"/>
      <c r="UOB1142" s="3"/>
      <c r="UOC1142" s="3"/>
      <c r="UOD1142" s="3"/>
      <c r="UOE1142" s="3"/>
      <c r="UOF1142" s="3"/>
      <c r="UOG1142" s="3"/>
      <c r="UOH1142" s="3"/>
      <c r="UOI1142" s="3"/>
      <c r="UOJ1142" s="3"/>
      <c r="UOK1142" s="3"/>
      <c r="UOL1142" s="3"/>
      <c r="UOM1142" s="3"/>
      <c r="UON1142" s="3"/>
      <c r="UOO1142" s="3"/>
      <c r="UOP1142" s="3"/>
      <c r="UOQ1142" s="3"/>
      <c r="UOR1142" s="3"/>
      <c r="UOS1142" s="3"/>
      <c r="UOT1142" s="3"/>
      <c r="UOU1142" s="3"/>
      <c r="UOV1142" s="3"/>
      <c r="UOW1142" s="3"/>
      <c r="UOX1142" s="3"/>
      <c r="UOY1142" s="3"/>
      <c r="UOZ1142" s="3"/>
      <c r="UPA1142" s="3"/>
      <c r="UPB1142" s="3"/>
      <c r="UPC1142" s="3"/>
      <c r="UPD1142" s="3"/>
      <c r="UPE1142" s="3"/>
      <c r="UPF1142" s="3"/>
      <c r="UPG1142" s="3"/>
      <c r="UPH1142" s="3"/>
      <c r="UPI1142" s="3"/>
      <c r="UPJ1142" s="3"/>
      <c r="UPK1142" s="3"/>
      <c r="UPL1142" s="3"/>
      <c r="UPM1142" s="3"/>
      <c r="UPN1142" s="3"/>
      <c r="UPO1142" s="3"/>
      <c r="UPP1142" s="3"/>
      <c r="UPQ1142" s="3"/>
      <c r="UPR1142" s="3"/>
      <c r="UPS1142" s="3"/>
      <c r="UPT1142" s="3"/>
      <c r="UPU1142" s="3"/>
      <c r="UPV1142" s="3"/>
      <c r="UPW1142" s="3"/>
      <c r="UPX1142" s="3"/>
      <c r="UPY1142" s="3"/>
      <c r="UPZ1142" s="3"/>
      <c r="UQA1142" s="3"/>
      <c r="UQB1142" s="3"/>
      <c r="UQC1142" s="3"/>
      <c r="UQD1142" s="3"/>
      <c r="UQE1142" s="3"/>
      <c r="UQF1142" s="3"/>
      <c r="UQG1142" s="3"/>
      <c r="UQH1142" s="3"/>
      <c r="UQI1142" s="3"/>
      <c r="UQJ1142" s="3"/>
      <c r="UQK1142" s="3"/>
      <c r="UQL1142" s="3"/>
      <c r="UQM1142" s="3"/>
      <c r="UQN1142" s="3"/>
      <c r="UQO1142" s="3"/>
      <c r="UQP1142" s="3"/>
      <c r="UQQ1142" s="3"/>
      <c r="UQR1142" s="3"/>
      <c r="UQS1142" s="3"/>
      <c r="UQT1142" s="3"/>
      <c r="UQU1142" s="3"/>
      <c r="UQV1142" s="3"/>
      <c r="UQW1142" s="3"/>
      <c r="UQX1142" s="3"/>
      <c r="UQY1142" s="3"/>
      <c r="UQZ1142" s="3"/>
      <c r="URA1142" s="3"/>
      <c r="URB1142" s="3"/>
      <c r="URC1142" s="3"/>
      <c r="URD1142" s="3"/>
      <c r="URE1142" s="3"/>
      <c r="URF1142" s="3"/>
      <c r="URG1142" s="3"/>
      <c r="URH1142" s="3"/>
      <c r="URI1142" s="3"/>
      <c r="URJ1142" s="3"/>
      <c r="URK1142" s="3"/>
      <c r="URL1142" s="3"/>
      <c r="URM1142" s="3"/>
      <c r="URN1142" s="3"/>
      <c r="URO1142" s="3"/>
      <c r="URP1142" s="3"/>
      <c r="URQ1142" s="3"/>
      <c r="URR1142" s="3"/>
      <c r="URS1142" s="3"/>
      <c r="URT1142" s="3"/>
      <c r="URU1142" s="3"/>
      <c r="URV1142" s="3"/>
      <c r="URW1142" s="3"/>
      <c r="URX1142" s="3"/>
      <c r="URY1142" s="3"/>
      <c r="URZ1142" s="3"/>
      <c r="USA1142" s="3"/>
      <c r="USB1142" s="3"/>
      <c r="USC1142" s="3"/>
      <c r="USD1142" s="3"/>
      <c r="USE1142" s="3"/>
      <c r="USF1142" s="3"/>
      <c r="USG1142" s="3"/>
      <c r="USH1142" s="3"/>
      <c r="USI1142" s="3"/>
      <c r="USJ1142" s="3"/>
      <c r="USK1142" s="3"/>
      <c r="USL1142" s="3"/>
      <c r="USM1142" s="3"/>
      <c r="USN1142" s="3"/>
      <c r="USO1142" s="3"/>
      <c r="USP1142" s="3"/>
      <c r="USQ1142" s="3"/>
      <c r="USR1142" s="3"/>
      <c r="USS1142" s="3"/>
      <c r="UST1142" s="3"/>
      <c r="USU1142" s="3"/>
      <c r="USV1142" s="3"/>
      <c r="USW1142" s="3"/>
      <c r="USX1142" s="3"/>
      <c r="USY1142" s="3"/>
      <c r="USZ1142" s="3"/>
      <c r="UTA1142" s="3"/>
      <c r="UTB1142" s="3"/>
      <c r="UTC1142" s="3"/>
      <c r="UTD1142" s="3"/>
      <c r="UTE1142" s="3"/>
      <c r="UTF1142" s="3"/>
      <c r="UTG1142" s="3"/>
      <c r="UTH1142" s="3"/>
      <c r="UTI1142" s="3"/>
      <c r="UTJ1142" s="3"/>
      <c r="UTK1142" s="3"/>
      <c r="UTL1142" s="3"/>
      <c r="UTM1142" s="3"/>
      <c r="UTN1142" s="3"/>
      <c r="UTO1142" s="3"/>
      <c r="UTP1142" s="3"/>
      <c r="UTQ1142" s="3"/>
      <c r="UTR1142" s="3"/>
      <c r="UTS1142" s="3"/>
      <c r="UTT1142" s="3"/>
      <c r="UTU1142" s="3"/>
      <c r="UTV1142" s="3"/>
      <c r="UTW1142" s="3"/>
      <c r="UTX1142" s="3"/>
      <c r="UTY1142" s="3"/>
      <c r="UTZ1142" s="3"/>
      <c r="UUA1142" s="3"/>
      <c r="UUB1142" s="3"/>
      <c r="UUC1142" s="3"/>
      <c r="UUD1142" s="3"/>
      <c r="UUE1142" s="3"/>
      <c r="UUF1142" s="3"/>
      <c r="UUG1142" s="3"/>
      <c r="UUH1142" s="3"/>
      <c r="UUI1142" s="3"/>
      <c r="UUJ1142" s="3"/>
      <c r="UUK1142" s="3"/>
      <c r="UUL1142" s="3"/>
      <c r="UUM1142" s="3"/>
      <c r="UUN1142" s="3"/>
      <c r="UUO1142" s="3"/>
      <c r="UUP1142" s="3"/>
      <c r="UUQ1142" s="3"/>
      <c r="UUR1142" s="3"/>
      <c r="UUS1142" s="3"/>
      <c r="UUT1142" s="3"/>
      <c r="UUU1142" s="3"/>
      <c r="UUV1142" s="3"/>
      <c r="UUW1142" s="3"/>
      <c r="UUX1142" s="3"/>
      <c r="UUY1142" s="3"/>
      <c r="UUZ1142" s="3"/>
      <c r="UVA1142" s="3"/>
      <c r="UVB1142" s="3"/>
      <c r="UVC1142" s="3"/>
      <c r="UVD1142" s="3"/>
      <c r="UVE1142" s="3"/>
      <c r="UVF1142" s="3"/>
      <c r="UVG1142" s="3"/>
      <c r="UVH1142" s="3"/>
      <c r="UVI1142" s="3"/>
      <c r="UVJ1142" s="3"/>
      <c r="UVK1142" s="3"/>
      <c r="UVL1142" s="3"/>
      <c r="UVM1142" s="3"/>
      <c r="UVN1142" s="3"/>
      <c r="UVO1142" s="3"/>
      <c r="UVP1142" s="3"/>
      <c r="UVQ1142" s="3"/>
      <c r="UVR1142" s="3"/>
      <c r="UVS1142" s="3"/>
      <c r="UVT1142" s="3"/>
      <c r="UVU1142" s="3"/>
      <c r="UVV1142" s="3"/>
      <c r="UVW1142" s="3"/>
      <c r="UVX1142" s="3"/>
      <c r="UVY1142" s="3"/>
      <c r="UVZ1142" s="3"/>
      <c r="UWA1142" s="3"/>
      <c r="UWB1142" s="3"/>
      <c r="UWC1142" s="3"/>
      <c r="UWD1142" s="3"/>
      <c r="UWE1142" s="3"/>
      <c r="UWF1142" s="3"/>
      <c r="UWG1142" s="3"/>
      <c r="UWH1142" s="3"/>
      <c r="UWI1142" s="3"/>
      <c r="UWJ1142" s="3"/>
      <c r="UWK1142" s="3"/>
      <c r="UWL1142" s="3"/>
      <c r="UWM1142" s="3"/>
      <c r="UWN1142" s="3"/>
      <c r="UWO1142" s="3"/>
      <c r="UWP1142" s="3"/>
      <c r="UWQ1142" s="3"/>
      <c r="UWR1142" s="3"/>
      <c r="UWS1142" s="3"/>
      <c r="UWT1142" s="3"/>
      <c r="UWU1142" s="3"/>
      <c r="UWV1142" s="3"/>
      <c r="UWW1142" s="3"/>
      <c r="UWX1142" s="3"/>
      <c r="UWY1142" s="3"/>
      <c r="UWZ1142" s="3"/>
      <c r="UXA1142" s="3"/>
      <c r="UXB1142" s="3"/>
      <c r="UXC1142" s="3"/>
      <c r="UXD1142" s="3"/>
      <c r="UXE1142" s="3"/>
      <c r="UXF1142" s="3"/>
      <c r="UXG1142" s="3"/>
      <c r="UXH1142" s="3"/>
      <c r="UXI1142" s="3"/>
      <c r="UXJ1142" s="3"/>
      <c r="UXK1142" s="3"/>
      <c r="UXL1142" s="3"/>
      <c r="UXM1142" s="3"/>
      <c r="UXN1142" s="3"/>
      <c r="UXO1142" s="3"/>
      <c r="UXP1142" s="3"/>
      <c r="UXQ1142" s="3"/>
      <c r="UXR1142" s="3"/>
      <c r="UXS1142" s="3"/>
      <c r="UXT1142" s="3"/>
      <c r="UXU1142" s="3"/>
      <c r="UXV1142" s="3"/>
      <c r="UXW1142" s="3"/>
      <c r="UXX1142" s="3"/>
      <c r="UXY1142" s="3"/>
      <c r="UXZ1142" s="3"/>
      <c r="UYA1142" s="3"/>
      <c r="UYB1142" s="3"/>
      <c r="UYC1142" s="3"/>
      <c r="UYD1142" s="3"/>
      <c r="UYE1142" s="3"/>
      <c r="UYF1142" s="3"/>
      <c r="UYG1142" s="3"/>
      <c r="UYH1142" s="3"/>
      <c r="UYI1142" s="3"/>
      <c r="UYJ1142" s="3"/>
      <c r="UYK1142" s="3"/>
      <c r="UYL1142" s="3"/>
      <c r="UYM1142" s="3"/>
      <c r="UYN1142" s="3"/>
      <c r="UYO1142" s="3"/>
      <c r="UYP1142" s="3"/>
      <c r="UYQ1142" s="3"/>
      <c r="UYR1142" s="3"/>
      <c r="UYS1142" s="3"/>
      <c r="UYT1142" s="3"/>
      <c r="UYU1142" s="3"/>
      <c r="UYV1142" s="3"/>
      <c r="UYW1142" s="3"/>
      <c r="UYX1142" s="3"/>
      <c r="UYY1142" s="3"/>
      <c r="UYZ1142" s="3"/>
      <c r="UZA1142" s="3"/>
      <c r="UZB1142" s="3"/>
      <c r="UZC1142" s="3"/>
      <c r="UZD1142" s="3"/>
      <c r="UZE1142" s="3"/>
      <c r="UZF1142" s="3"/>
      <c r="UZG1142" s="3"/>
      <c r="UZH1142" s="3"/>
      <c r="UZI1142" s="3"/>
      <c r="UZJ1142" s="3"/>
      <c r="UZK1142" s="3"/>
      <c r="UZL1142" s="3"/>
      <c r="UZM1142" s="3"/>
      <c r="UZN1142" s="3"/>
      <c r="UZO1142" s="3"/>
      <c r="UZP1142" s="3"/>
      <c r="UZQ1142" s="3"/>
      <c r="UZR1142" s="3"/>
      <c r="UZS1142" s="3"/>
      <c r="UZT1142" s="3"/>
      <c r="UZU1142" s="3"/>
      <c r="UZV1142" s="3"/>
      <c r="UZW1142" s="3"/>
      <c r="UZX1142" s="3"/>
      <c r="UZY1142" s="3"/>
      <c r="UZZ1142" s="3"/>
      <c r="VAA1142" s="3"/>
      <c r="VAB1142" s="3"/>
      <c r="VAC1142" s="3"/>
      <c r="VAD1142" s="3"/>
      <c r="VAE1142" s="3"/>
      <c r="VAF1142" s="3"/>
      <c r="VAG1142" s="3"/>
      <c r="VAH1142" s="3"/>
      <c r="VAI1142" s="3"/>
      <c r="VAJ1142" s="3"/>
      <c r="VAK1142" s="3"/>
      <c r="VAL1142" s="3"/>
      <c r="VAM1142" s="3"/>
      <c r="VAN1142" s="3"/>
      <c r="VAO1142" s="3"/>
      <c r="VAP1142" s="3"/>
      <c r="VAQ1142" s="3"/>
      <c r="VAR1142" s="3"/>
      <c r="VAS1142" s="3"/>
      <c r="VAT1142" s="3"/>
      <c r="VAU1142" s="3"/>
      <c r="VAV1142" s="3"/>
      <c r="VAW1142" s="3"/>
      <c r="VAX1142" s="3"/>
      <c r="VAY1142" s="3"/>
      <c r="VAZ1142" s="3"/>
      <c r="VBA1142" s="3"/>
      <c r="VBB1142" s="3"/>
      <c r="VBC1142" s="3"/>
      <c r="VBD1142" s="3"/>
      <c r="VBE1142" s="3"/>
      <c r="VBF1142" s="3"/>
      <c r="VBG1142" s="3"/>
      <c r="VBH1142" s="3"/>
      <c r="VBI1142" s="3"/>
      <c r="VBJ1142" s="3"/>
      <c r="VBK1142" s="3"/>
      <c r="VBL1142" s="3"/>
      <c r="VBM1142" s="3"/>
      <c r="VBN1142" s="3"/>
      <c r="VBO1142" s="3"/>
      <c r="VBP1142" s="3"/>
      <c r="VBQ1142" s="3"/>
      <c r="VBR1142" s="3"/>
      <c r="VBS1142" s="3"/>
      <c r="VBT1142" s="3"/>
      <c r="VBU1142" s="3"/>
      <c r="VBV1142" s="3"/>
      <c r="VBW1142" s="3"/>
      <c r="VBX1142" s="3"/>
      <c r="VBY1142" s="3"/>
      <c r="VBZ1142" s="3"/>
      <c r="VCA1142" s="3"/>
      <c r="VCB1142" s="3"/>
      <c r="VCC1142" s="3"/>
      <c r="VCD1142" s="3"/>
      <c r="VCE1142" s="3"/>
      <c r="VCF1142" s="3"/>
      <c r="VCG1142" s="3"/>
      <c r="VCH1142" s="3"/>
      <c r="VCI1142" s="3"/>
      <c r="VCJ1142" s="3"/>
      <c r="VCK1142" s="3"/>
      <c r="VCL1142" s="3"/>
      <c r="VCM1142" s="3"/>
      <c r="VCN1142" s="3"/>
      <c r="VCO1142" s="3"/>
      <c r="VCP1142" s="3"/>
      <c r="VCQ1142" s="3"/>
      <c r="VCR1142" s="3"/>
      <c r="VCS1142" s="3"/>
      <c r="VCT1142" s="3"/>
      <c r="VCU1142" s="3"/>
      <c r="VCV1142" s="3"/>
      <c r="VCW1142" s="3"/>
      <c r="VCX1142" s="3"/>
      <c r="VCY1142" s="3"/>
      <c r="VCZ1142" s="3"/>
      <c r="VDA1142" s="3"/>
      <c r="VDB1142" s="3"/>
      <c r="VDC1142" s="3"/>
      <c r="VDD1142" s="3"/>
      <c r="VDE1142" s="3"/>
      <c r="VDF1142" s="3"/>
      <c r="VDG1142" s="3"/>
      <c r="VDH1142" s="3"/>
      <c r="VDI1142" s="3"/>
      <c r="VDJ1142" s="3"/>
      <c r="VDK1142" s="3"/>
      <c r="VDL1142" s="3"/>
      <c r="VDM1142" s="3"/>
      <c r="VDN1142" s="3"/>
      <c r="VDO1142" s="3"/>
      <c r="VDP1142" s="3"/>
      <c r="VDQ1142" s="3"/>
      <c r="VDR1142" s="3"/>
      <c r="VDS1142" s="3"/>
      <c r="VDT1142" s="3"/>
      <c r="VDU1142" s="3"/>
      <c r="VDV1142" s="3"/>
      <c r="VDW1142" s="3"/>
      <c r="VDX1142" s="3"/>
      <c r="VDY1142" s="3"/>
      <c r="VDZ1142" s="3"/>
      <c r="VEA1142" s="3"/>
      <c r="VEB1142" s="3"/>
      <c r="VEC1142" s="3"/>
      <c r="VED1142" s="3"/>
      <c r="VEE1142" s="3"/>
      <c r="VEF1142" s="3"/>
      <c r="VEG1142" s="3"/>
      <c r="VEH1142" s="3"/>
      <c r="VEI1142" s="3"/>
      <c r="VEJ1142" s="3"/>
      <c r="VEK1142" s="3"/>
      <c r="VEL1142" s="3"/>
      <c r="VEM1142" s="3"/>
      <c r="VEN1142" s="3"/>
      <c r="VEO1142" s="3"/>
      <c r="VEP1142" s="3"/>
      <c r="VEQ1142" s="3"/>
      <c r="VER1142" s="3"/>
      <c r="VES1142" s="3"/>
      <c r="VET1142" s="3"/>
      <c r="VEU1142" s="3"/>
      <c r="VEV1142" s="3"/>
      <c r="VEW1142" s="3"/>
      <c r="VEX1142" s="3"/>
      <c r="VEY1142" s="3"/>
      <c r="VEZ1142" s="3"/>
      <c r="VFA1142" s="3"/>
      <c r="VFB1142" s="3"/>
      <c r="VFC1142" s="3"/>
      <c r="VFD1142" s="3"/>
      <c r="VFE1142" s="3"/>
      <c r="VFF1142" s="3"/>
      <c r="VFG1142" s="3"/>
      <c r="VFH1142" s="3"/>
      <c r="VFI1142" s="3"/>
      <c r="VFJ1142" s="3"/>
      <c r="VFK1142" s="3"/>
      <c r="VFL1142" s="3"/>
      <c r="VFM1142" s="3"/>
      <c r="VFN1142" s="3"/>
      <c r="VFO1142" s="3"/>
      <c r="VFP1142" s="3"/>
      <c r="VFQ1142" s="3"/>
      <c r="VFR1142" s="3"/>
      <c r="VFS1142" s="3"/>
      <c r="VFT1142" s="3"/>
      <c r="VFU1142" s="3"/>
      <c r="VFV1142" s="3"/>
      <c r="VFW1142" s="3"/>
      <c r="VFX1142" s="3"/>
      <c r="VFY1142" s="3"/>
      <c r="VFZ1142" s="3"/>
      <c r="VGA1142" s="3"/>
      <c r="VGB1142" s="3"/>
      <c r="VGC1142" s="3"/>
      <c r="VGD1142" s="3"/>
      <c r="VGE1142" s="3"/>
      <c r="VGF1142" s="3"/>
      <c r="VGG1142" s="3"/>
      <c r="VGH1142" s="3"/>
      <c r="VGI1142" s="3"/>
      <c r="VGJ1142" s="3"/>
      <c r="VGK1142" s="3"/>
      <c r="VGL1142" s="3"/>
      <c r="VGM1142" s="3"/>
      <c r="VGN1142" s="3"/>
      <c r="VGO1142" s="3"/>
      <c r="VGP1142" s="3"/>
      <c r="VGQ1142" s="3"/>
      <c r="VGR1142" s="3"/>
      <c r="VGS1142" s="3"/>
      <c r="VGT1142" s="3"/>
      <c r="VGU1142" s="3"/>
      <c r="VGV1142" s="3"/>
      <c r="VGW1142" s="3"/>
      <c r="VGX1142" s="3"/>
      <c r="VGY1142" s="3"/>
      <c r="VGZ1142" s="3"/>
      <c r="VHA1142" s="3"/>
      <c r="VHB1142" s="3"/>
      <c r="VHC1142" s="3"/>
      <c r="VHD1142" s="3"/>
      <c r="VHE1142" s="3"/>
      <c r="VHF1142" s="3"/>
      <c r="VHG1142" s="3"/>
      <c r="VHH1142" s="3"/>
      <c r="VHI1142" s="3"/>
      <c r="VHJ1142" s="3"/>
      <c r="VHK1142" s="3"/>
      <c r="VHL1142" s="3"/>
      <c r="VHM1142" s="3"/>
      <c r="VHN1142" s="3"/>
      <c r="VHO1142" s="3"/>
      <c r="VHP1142" s="3"/>
      <c r="VHQ1142" s="3"/>
      <c r="VHR1142" s="3"/>
      <c r="VHS1142" s="3"/>
      <c r="VHT1142" s="3"/>
      <c r="VHU1142" s="3"/>
      <c r="VHV1142" s="3"/>
      <c r="VHW1142" s="3"/>
      <c r="VHX1142" s="3"/>
      <c r="VHY1142" s="3"/>
      <c r="VHZ1142" s="3"/>
      <c r="VIA1142" s="3"/>
      <c r="VIB1142" s="3"/>
      <c r="VIC1142" s="3"/>
      <c r="VID1142" s="3"/>
      <c r="VIE1142" s="3"/>
      <c r="VIF1142" s="3"/>
      <c r="VIG1142" s="3"/>
      <c r="VIH1142" s="3"/>
      <c r="VII1142" s="3"/>
      <c r="VIJ1142" s="3"/>
      <c r="VIK1142" s="3"/>
      <c r="VIL1142" s="3"/>
      <c r="VIM1142" s="3"/>
      <c r="VIN1142" s="3"/>
      <c r="VIO1142" s="3"/>
      <c r="VIP1142" s="3"/>
      <c r="VIQ1142" s="3"/>
      <c r="VIR1142" s="3"/>
      <c r="VIS1142" s="3"/>
      <c r="VIT1142" s="3"/>
      <c r="VIU1142" s="3"/>
      <c r="VIV1142" s="3"/>
      <c r="VIW1142" s="3"/>
      <c r="VIX1142" s="3"/>
      <c r="VIY1142" s="3"/>
      <c r="VIZ1142" s="3"/>
      <c r="VJA1142" s="3"/>
      <c r="VJB1142" s="3"/>
      <c r="VJC1142" s="3"/>
      <c r="VJD1142" s="3"/>
      <c r="VJE1142" s="3"/>
      <c r="VJF1142" s="3"/>
      <c r="VJG1142" s="3"/>
      <c r="VJH1142" s="3"/>
      <c r="VJI1142" s="3"/>
      <c r="VJJ1142" s="3"/>
      <c r="VJK1142" s="3"/>
      <c r="VJL1142" s="3"/>
      <c r="VJM1142" s="3"/>
      <c r="VJN1142" s="3"/>
      <c r="VJO1142" s="3"/>
      <c r="VJP1142" s="3"/>
      <c r="VJQ1142" s="3"/>
      <c r="VJR1142" s="3"/>
      <c r="VJS1142" s="3"/>
      <c r="VJT1142" s="3"/>
      <c r="VJU1142" s="3"/>
      <c r="VJV1142" s="3"/>
      <c r="VJW1142" s="3"/>
      <c r="VJX1142" s="3"/>
      <c r="VJY1142" s="3"/>
      <c r="VJZ1142" s="3"/>
      <c r="VKA1142" s="3"/>
      <c r="VKB1142" s="3"/>
      <c r="VKC1142" s="3"/>
      <c r="VKD1142" s="3"/>
      <c r="VKE1142" s="3"/>
      <c r="VKF1142" s="3"/>
      <c r="VKG1142" s="3"/>
      <c r="VKH1142" s="3"/>
      <c r="VKI1142" s="3"/>
      <c r="VKJ1142" s="3"/>
      <c r="VKK1142" s="3"/>
      <c r="VKL1142" s="3"/>
      <c r="VKM1142" s="3"/>
      <c r="VKN1142" s="3"/>
      <c r="VKO1142" s="3"/>
      <c r="VKP1142" s="3"/>
      <c r="VKQ1142" s="3"/>
      <c r="VKR1142" s="3"/>
      <c r="VKS1142" s="3"/>
      <c r="VKT1142" s="3"/>
      <c r="VKU1142" s="3"/>
      <c r="VKV1142" s="3"/>
      <c r="VKW1142" s="3"/>
      <c r="VKX1142" s="3"/>
      <c r="VKY1142" s="3"/>
      <c r="VKZ1142" s="3"/>
      <c r="VLA1142" s="3"/>
      <c r="VLB1142" s="3"/>
      <c r="VLC1142" s="3"/>
      <c r="VLD1142" s="3"/>
      <c r="VLE1142" s="3"/>
      <c r="VLF1142" s="3"/>
      <c r="VLG1142" s="3"/>
      <c r="VLH1142" s="3"/>
      <c r="VLI1142" s="3"/>
      <c r="VLJ1142" s="3"/>
      <c r="VLK1142" s="3"/>
      <c r="VLL1142" s="3"/>
      <c r="VLM1142" s="3"/>
      <c r="VLN1142" s="3"/>
      <c r="VLO1142" s="3"/>
      <c r="VLP1142" s="3"/>
      <c r="VLQ1142" s="3"/>
      <c r="VLR1142" s="3"/>
      <c r="VLS1142" s="3"/>
      <c r="VLT1142" s="3"/>
      <c r="VLU1142" s="3"/>
      <c r="VLV1142" s="3"/>
      <c r="VLW1142" s="3"/>
      <c r="VLX1142" s="3"/>
      <c r="VLY1142" s="3"/>
      <c r="VLZ1142" s="3"/>
      <c r="VMA1142" s="3"/>
      <c r="VMB1142" s="3"/>
      <c r="VMC1142" s="3"/>
      <c r="VMD1142" s="3"/>
      <c r="VME1142" s="3"/>
      <c r="VMF1142" s="3"/>
      <c r="VMG1142" s="3"/>
      <c r="VMH1142" s="3"/>
      <c r="VMI1142" s="3"/>
      <c r="VMJ1142" s="3"/>
      <c r="VMK1142" s="3"/>
      <c r="VML1142" s="3"/>
      <c r="VMM1142" s="3"/>
      <c r="VMN1142" s="3"/>
      <c r="VMO1142" s="3"/>
      <c r="VMP1142" s="3"/>
      <c r="VMQ1142" s="3"/>
      <c r="VMR1142" s="3"/>
      <c r="VMS1142" s="3"/>
      <c r="VMT1142" s="3"/>
      <c r="VMU1142" s="3"/>
      <c r="VMV1142" s="3"/>
      <c r="VMW1142" s="3"/>
      <c r="VMX1142" s="3"/>
      <c r="VMY1142" s="3"/>
      <c r="VMZ1142" s="3"/>
      <c r="VNA1142" s="3"/>
      <c r="VNB1142" s="3"/>
      <c r="VNC1142" s="3"/>
      <c r="VND1142" s="3"/>
      <c r="VNE1142" s="3"/>
      <c r="VNF1142" s="3"/>
      <c r="VNG1142" s="3"/>
      <c r="VNH1142" s="3"/>
      <c r="VNI1142" s="3"/>
      <c r="VNJ1142" s="3"/>
      <c r="VNK1142" s="3"/>
      <c r="VNL1142" s="3"/>
      <c r="VNM1142" s="3"/>
      <c r="VNN1142" s="3"/>
      <c r="VNO1142" s="3"/>
      <c r="VNP1142" s="3"/>
      <c r="VNQ1142" s="3"/>
      <c r="VNR1142" s="3"/>
      <c r="VNS1142" s="3"/>
      <c r="VNT1142" s="3"/>
      <c r="VNU1142" s="3"/>
      <c r="VNV1142" s="3"/>
      <c r="VNW1142" s="3"/>
      <c r="VNX1142" s="3"/>
      <c r="VNY1142" s="3"/>
      <c r="VNZ1142" s="3"/>
      <c r="VOA1142" s="3"/>
      <c r="VOB1142" s="3"/>
      <c r="VOC1142" s="3"/>
      <c r="VOD1142" s="3"/>
      <c r="VOE1142" s="3"/>
      <c r="VOF1142" s="3"/>
      <c r="VOG1142" s="3"/>
      <c r="VOH1142" s="3"/>
      <c r="VOI1142" s="3"/>
      <c r="VOJ1142" s="3"/>
      <c r="VOK1142" s="3"/>
      <c r="VOL1142" s="3"/>
      <c r="VOM1142" s="3"/>
      <c r="VON1142" s="3"/>
      <c r="VOO1142" s="3"/>
      <c r="VOP1142" s="3"/>
      <c r="VOQ1142" s="3"/>
      <c r="VOR1142" s="3"/>
      <c r="VOS1142" s="3"/>
      <c r="VOT1142" s="3"/>
      <c r="VOU1142" s="3"/>
      <c r="VOV1142" s="3"/>
      <c r="VOW1142" s="3"/>
      <c r="VOX1142" s="3"/>
      <c r="VOY1142" s="3"/>
      <c r="VOZ1142" s="3"/>
      <c r="VPA1142" s="3"/>
      <c r="VPB1142" s="3"/>
      <c r="VPC1142" s="3"/>
      <c r="VPD1142" s="3"/>
      <c r="VPE1142" s="3"/>
      <c r="VPF1142" s="3"/>
      <c r="VPG1142" s="3"/>
      <c r="VPH1142" s="3"/>
      <c r="VPI1142" s="3"/>
      <c r="VPJ1142" s="3"/>
      <c r="VPK1142" s="3"/>
      <c r="VPL1142" s="3"/>
      <c r="VPM1142" s="3"/>
      <c r="VPN1142" s="3"/>
      <c r="VPO1142" s="3"/>
      <c r="VPP1142" s="3"/>
      <c r="VPQ1142" s="3"/>
      <c r="VPR1142" s="3"/>
      <c r="VPS1142" s="3"/>
      <c r="VPT1142" s="3"/>
      <c r="VPU1142" s="3"/>
      <c r="VPV1142" s="3"/>
      <c r="VPW1142" s="3"/>
      <c r="VPX1142" s="3"/>
      <c r="VPY1142" s="3"/>
      <c r="VPZ1142" s="3"/>
      <c r="VQA1142" s="3"/>
      <c r="VQB1142" s="3"/>
      <c r="VQC1142" s="3"/>
      <c r="VQD1142" s="3"/>
      <c r="VQE1142" s="3"/>
      <c r="VQF1142" s="3"/>
      <c r="VQG1142" s="3"/>
      <c r="VQH1142" s="3"/>
      <c r="VQI1142" s="3"/>
      <c r="VQJ1142" s="3"/>
      <c r="VQK1142" s="3"/>
      <c r="VQL1142" s="3"/>
      <c r="VQM1142" s="3"/>
      <c r="VQN1142" s="3"/>
      <c r="VQO1142" s="3"/>
      <c r="VQP1142" s="3"/>
      <c r="VQQ1142" s="3"/>
      <c r="VQR1142" s="3"/>
      <c r="VQS1142" s="3"/>
      <c r="VQT1142" s="3"/>
      <c r="VQU1142" s="3"/>
      <c r="VQV1142" s="3"/>
      <c r="VQW1142" s="3"/>
      <c r="VQX1142" s="3"/>
      <c r="VQY1142" s="3"/>
      <c r="VQZ1142" s="3"/>
      <c r="VRA1142" s="3"/>
      <c r="VRB1142" s="3"/>
      <c r="VRC1142" s="3"/>
      <c r="VRD1142" s="3"/>
      <c r="VRE1142" s="3"/>
      <c r="VRF1142" s="3"/>
      <c r="VRG1142" s="3"/>
      <c r="VRH1142" s="3"/>
      <c r="VRI1142" s="3"/>
      <c r="VRJ1142" s="3"/>
      <c r="VRK1142" s="3"/>
      <c r="VRL1142" s="3"/>
      <c r="VRM1142" s="3"/>
      <c r="VRN1142" s="3"/>
      <c r="VRO1142" s="3"/>
      <c r="VRP1142" s="3"/>
      <c r="VRQ1142" s="3"/>
      <c r="VRR1142" s="3"/>
      <c r="VRS1142" s="3"/>
      <c r="VRT1142" s="3"/>
      <c r="VRU1142" s="3"/>
      <c r="VRV1142" s="3"/>
      <c r="VRW1142" s="3"/>
      <c r="VRX1142" s="3"/>
      <c r="VRY1142" s="3"/>
      <c r="VRZ1142" s="3"/>
      <c r="VSA1142" s="3"/>
      <c r="VSB1142" s="3"/>
      <c r="VSC1142" s="3"/>
      <c r="VSD1142" s="3"/>
      <c r="VSE1142" s="3"/>
      <c r="VSF1142" s="3"/>
      <c r="VSG1142" s="3"/>
      <c r="VSH1142" s="3"/>
      <c r="VSI1142" s="3"/>
      <c r="VSJ1142" s="3"/>
      <c r="VSK1142" s="3"/>
      <c r="VSL1142" s="3"/>
      <c r="VSM1142" s="3"/>
      <c r="VSN1142" s="3"/>
      <c r="VSO1142" s="3"/>
      <c r="VSP1142" s="3"/>
      <c r="VSQ1142" s="3"/>
      <c r="VSR1142" s="3"/>
      <c r="VSS1142" s="3"/>
      <c r="VST1142" s="3"/>
      <c r="VSU1142" s="3"/>
      <c r="VSV1142" s="3"/>
      <c r="VSW1142" s="3"/>
      <c r="VSX1142" s="3"/>
      <c r="VSY1142" s="3"/>
      <c r="VSZ1142" s="3"/>
      <c r="VTA1142" s="3"/>
      <c r="VTB1142" s="3"/>
      <c r="VTC1142" s="3"/>
      <c r="VTD1142" s="3"/>
      <c r="VTE1142" s="3"/>
      <c r="VTF1142" s="3"/>
      <c r="VTG1142" s="3"/>
      <c r="VTH1142" s="3"/>
      <c r="VTI1142" s="3"/>
      <c r="VTJ1142" s="3"/>
      <c r="VTK1142" s="3"/>
      <c r="VTL1142" s="3"/>
      <c r="VTM1142" s="3"/>
      <c r="VTN1142" s="3"/>
      <c r="VTO1142" s="3"/>
      <c r="VTP1142" s="3"/>
      <c r="VTQ1142" s="3"/>
      <c r="VTR1142" s="3"/>
      <c r="VTS1142" s="3"/>
      <c r="VTT1142" s="3"/>
      <c r="VTU1142" s="3"/>
      <c r="VTV1142" s="3"/>
      <c r="VTW1142" s="3"/>
      <c r="VTX1142" s="3"/>
      <c r="VTY1142" s="3"/>
      <c r="VTZ1142" s="3"/>
      <c r="VUA1142" s="3"/>
      <c r="VUB1142" s="3"/>
      <c r="VUC1142" s="3"/>
      <c r="VUD1142" s="3"/>
      <c r="VUE1142" s="3"/>
      <c r="VUF1142" s="3"/>
      <c r="VUG1142" s="3"/>
      <c r="VUH1142" s="3"/>
      <c r="VUI1142" s="3"/>
      <c r="VUJ1142" s="3"/>
      <c r="VUK1142" s="3"/>
      <c r="VUL1142" s="3"/>
      <c r="VUM1142" s="3"/>
      <c r="VUN1142" s="3"/>
      <c r="VUO1142" s="3"/>
      <c r="VUP1142" s="3"/>
      <c r="VUQ1142" s="3"/>
      <c r="VUR1142" s="3"/>
      <c r="VUS1142" s="3"/>
      <c r="VUT1142" s="3"/>
      <c r="VUU1142" s="3"/>
      <c r="VUV1142" s="3"/>
      <c r="VUW1142" s="3"/>
      <c r="VUX1142" s="3"/>
      <c r="VUY1142" s="3"/>
      <c r="VUZ1142" s="3"/>
      <c r="VVA1142" s="3"/>
      <c r="VVB1142" s="3"/>
      <c r="VVC1142" s="3"/>
      <c r="VVD1142" s="3"/>
      <c r="VVE1142" s="3"/>
      <c r="VVF1142" s="3"/>
      <c r="VVG1142" s="3"/>
      <c r="VVH1142" s="3"/>
      <c r="VVI1142" s="3"/>
      <c r="VVJ1142" s="3"/>
      <c r="VVK1142" s="3"/>
      <c r="VVL1142" s="3"/>
      <c r="VVM1142" s="3"/>
      <c r="VVN1142" s="3"/>
      <c r="VVO1142" s="3"/>
      <c r="VVP1142" s="3"/>
      <c r="VVQ1142" s="3"/>
      <c r="VVR1142" s="3"/>
      <c r="VVS1142" s="3"/>
      <c r="VVT1142" s="3"/>
      <c r="VVU1142" s="3"/>
      <c r="VVV1142" s="3"/>
      <c r="VVW1142" s="3"/>
      <c r="VVX1142" s="3"/>
      <c r="VVY1142" s="3"/>
      <c r="VVZ1142" s="3"/>
      <c r="VWA1142" s="3"/>
      <c r="VWB1142" s="3"/>
      <c r="VWC1142" s="3"/>
      <c r="VWD1142" s="3"/>
      <c r="VWE1142" s="3"/>
      <c r="VWF1142" s="3"/>
      <c r="VWG1142" s="3"/>
      <c r="VWH1142" s="3"/>
      <c r="VWI1142" s="3"/>
      <c r="VWJ1142" s="3"/>
      <c r="VWK1142" s="3"/>
      <c r="VWL1142" s="3"/>
      <c r="VWM1142" s="3"/>
      <c r="VWN1142" s="3"/>
      <c r="VWO1142" s="3"/>
      <c r="VWP1142" s="3"/>
      <c r="VWQ1142" s="3"/>
      <c r="VWR1142" s="3"/>
      <c r="VWS1142" s="3"/>
      <c r="VWT1142" s="3"/>
      <c r="VWU1142" s="3"/>
      <c r="VWV1142" s="3"/>
      <c r="VWW1142" s="3"/>
      <c r="VWX1142" s="3"/>
      <c r="VWY1142" s="3"/>
      <c r="VWZ1142" s="3"/>
      <c r="VXA1142" s="3"/>
      <c r="VXB1142" s="3"/>
      <c r="VXC1142" s="3"/>
      <c r="VXD1142" s="3"/>
      <c r="VXE1142" s="3"/>
      <c r="VXF1142" s="3"/>
      <c r="VXG1142" s="3"/>
      <c r="VXH1142" s="3"/>
      <c r="VXI1142" s="3"/>
      <c r="VXJ1142" s="3"/>
      <c r="VXK1142" s="3"/>
      <c r="VXL1142" s="3"/>
      <c r="VXM1142" s="3"/>
      <c r="VXN1142" s="3"/>
      <c r="VXO1142" s="3"/>
      <c r="VXP1142" s="3"/>
      <c r="VXQ1142" s="3"/>
      <c r="VXR1142" s="3"/>
      <c r="VXS1142" s="3"/>
      <c r="VXT1142" s="3"/>
      <c r="VXU1142" s="3"/>
      <c r="VXV1142" s="3"/>
      <c r="VXW1142" s="3"/>
      <c r="VXX1142" s="3"/>
      <c r="VXY1142" s="3"/>
      <c r="VXZ1142" s="3"/>
      <c r="VYA1142" s="3"/>
      <c r="VYB1142" s="3"/>
      <c r="VYC1142" s="3"/>
      <c r="VYD1142" s="3"/>
      <c r="VYE1142" s="3"/>
      <c r="VYF1142" s="3"/>
      <c r="VYG1142" s="3"/>
      <c r="VYH1142" s="3"/>
      <c r="VYI1142" s="3"/>
      <c r="VYJ1142" s="3"/>
      <c r="VYK1142" s="3"/>
      <c r="VYL1142" s="3"/>
      <c r="VYM1142" s="3"/>
      <c r="VYN1142" s="3"/>
      <c r="VYO1142" s="3"/>
      <c r="VYP1142" s="3"/>
      <c r="VYQ1142" s="3"/>
      <c r="VYR1142" s="3"/>
      <c r="VYS1142" s="3"/>
      <c r="VYT1142" s="3"/>
      <c r="VYU1142" s="3"/>
      <c r="VYV1142" s="3"/>
      <c r="VYW1142" s="3"/>
      <c r="VYX1142" s="3"/>
      <c r="VYY1142" s="3"/>
      <c r="VYZ1142" s="3"/>
      <c r="VZA1142" s="3"/>
      <c r="VZB1142" s="3"/>
      <c r="VZC1142" s="3"/>
      <c r="VZD1142" s="3"/>
      <c r="VZE1142" s="3"/>
      <c r="VZF1142" s="3"/>
      <c r="VZG1142" s="3"/>
      <c r="VZH1142" s="3"/>
      <c r="VZI1142" s="3"/>
      <c r="VZJ1142" s="3"/>
      <c r="VZK1142" s="3"/>
      <c r="VZL1142" s="3"/>
      <c r="VZM1142" s="3"/>
      <c r="VZN1142" s="3"/>
      <c r="VZO1142" s="3"/>
      <c r="VZP1142" s="3"/>
      <c r="VZQ1142" s="3"/>
      <c r="VZR1142" s="3"/>
      <c r="VZS1142" s="3"/>
      <c r="VZT1142" s="3"/>
      <c r="VZU1142" s="3"/>
      <c r="VZV1142" s="3"/>
      <c r="VZW1142" s="3"/>
      <c r="VZX1142" s="3"/>
      <c r="VZY1142" s="3"/>
      <c r="VZZ1142" s="3"/>
      <c r="WAA1142" s="3"/>
      <c r="WAB1142" s="3"/>
      <c r="WAC1142" s="3"/>
      <c r="WAD1142" s="3"/>
      <c r="WAE1142" s="3"/>
      <c r="WAF1142" s="3"/>
      <c r="WAG1142" s="3"/>
      <c r="WAH1142" s="3"/>
      <c r="WAI1142" s="3"/>
      <c r="WAJ1142" s="3"/>
      <c r="WAK1142" s="3"/>
      <c r="WAL1142" s="3"/>
      <c r="WAM1142" s="3"/>
      <c r="WAN1142" s="3"/>
      <c r="WAO1142" s="3"/>
      <c r="WAP1142" s="3"/>
      <c r="WAQ1142" s="3"/>
      <c r="WAR1142" s="3"/>
      <c r="WAS1142" s="3"/>
      <c r="WAT1142" s="3"/>
      <c r="WAU1142" s="3"/>
      <c r="WAV1142" s="3"/>
      <c r="WAW1142" s="3"/>
      <c r="WAX1142" s="3"/>
      <c r="WAY1142" s="3"/>
      <c r="WAZ1142" s="3"/>
      <c r="WBA1142" s="3"/>
      <c r="WBB1142" s="3"/>
      <c r="WBC1142" s="3"/>
      <c r="WBD1142" s="3"/>
      <c r="WBE1142" s="3"/>
      <c r="WBF1142" s="3"/>
      <c r="WBG1142" s="3"/>
      <c r="WBH1142" s="3"/>
      <c r="WBI1142" s="3"/>
      <c r="WBJ1142" s="3"/>
      <c r="WBK1142" s="3"/>
      <c r="WBL1142" s="3"/>
      <c r="WBM1142" s="3"/>
      <c r="WBN1142" s="3"/>
      <c r="WBO1142" s="3"/>
      <c r="WBP1142" s="3"/>
      <c r="WBQ1142" s="3"/>
      <c r="WBR1142" s="3"/>
      <c r="WBS1142" s="3"/>
      <c r="WBT1142" s="3"/>
      <c r="WBU1142" s="3"/>
      <c r="WBV1142" s="3"/>
      <c r="WBW1142" s="3"/>
      <c r="WBX1142" s="3"/>
      <c r="WBY1142" s="3"/>
      <c r="WBZ1142" s="3"/>
      <c r="WCA1142" s="3"/>
      <c r="WCB1142" s="3"/>
      <c r="WCC1142" s="3"/>
      <c r="WCD1142" s="3"/>
      <c r="WCE1142" s="3"/>
      <c r="WCF1142" s="3"/>
      <c r="WCG1142" s="3"/>
      <c r="WCH1142" s="3"/>
      <c r="WCI1142" s="3"/>
      <c r="WCJ1142" s="3"/>
      <c r="WCK1142" s="3"/>
      <c r="WCL1142" s="3"/>
      <c r="WCM1142" s="3"/>
      <c r="WCN1142" s="3"/>
      <c r="WCO1142" s="3"/>
      <c r="WCP1142" s="3"/>
      <c r="WCQ1142" s="3"/>
      <c r="WCR1142" s="3"/>
      <c r="WCS1142" s="3"/>
      <c r="WCT1142" s="3"/>
      <c r="WCU1142" s="3"/>
      <c r="WCV1142" s="3"/>
      <c r="WCW1142" s="3"/>
      <c r="WCX1142" s="3"/>
      <c r="WCY1142" s="3"/>
      <c r="WCZ1142" s="3"/>
      <c r="WDA1142" s="3"/>
      <c r="WDB1142" s="3"/>
      <c r="WDC1142" s="3"/>
      <c r="WDD1142" s="3"/>
      <c r="WDE1142" s="3"/>
      <c r="WDF1142" s="3"/>
      <c r="WDG1142" s="3"/>
      <c r="WDH1142" s="3"/>
      <c r="WDI1142" s="3"/>
      <c r="WDJ1142" s="3"/>
      <c r="WDK1142" s="3"/>
      <c r="WDL1142" s="3"/>
      <c r="WDM1142" s="3"/>
      <c r="WDN1142" s="3"/>
      <c r="WDO1142" s="3"/>
      <c r="WDP1142" s="3"/>
      <c r="WDQ1142" s="3"/>
      <c r="WDR1142" s="3"/>
      <c r="WDS1142" s="3"/>
      <c r="WDT1142" s="3"/>
      <c r="WDU1142" s="3"/>
      <c r="WDV1142" s="3"/>
      <c r="WDW1142" s="3"/>
      <c r="WDX1142" s="3"/>
      <c r="WDY1142" s="3"/>
      <c r="WDZ1142" s="3"/>
      <c r="WEA1142" s="3"/>
      <c r="WEB1142" s="3"/>
      <c r="WEC1142" s="3"/>
      <c r="WED1142" s="3"/>
      <c r="WEE1142" s="3"/>
      <c r="WEF1142" s="3"/>
      <c r="WEG1142" s="3"/>
      <c r="WEH1142" s="3"/>
      <c r="WEI1142" s="3"/>
      <c r="WEJ1142" s="3"/>
      <c r="WEK1142" s="3"/>
      <c r="WEL1142" s="3"/>
      <c r="WEM1142" s="3"/>
      <c r="WEN1142" s="3"/>
      <c r="WEO1142" s="3"/>
      <c r="WEP1142" s="3"/>
      <c r="WEQ1142" s="3"/>
      <c r="WER1142" s="3"/>
      <c r="WES1142" s="3"/>
      <c r="WET1142" s="3"/>
      <c r="WEU1142" s="3"/>
      <c r="WEV1142" s="3"/>
      <c r="WEW1142" s="3"/>
      <c r="WEX1142" s="3"/>
      <c r="WEY1142" s="3"/>
      <c r="WEZ1142" s="3"/>
      <c r="WFA1142" s="3"/>
      <c r="WFB1142" s="3"/>
      <c r="WFC1142" s="3"/>
      <c r="WFD1142" s="3"/>
      <c r="WFE1142" s="3"/>
      <c r="WFF1142" s="3"/>
      <c r="WFG1142" s="3"/>
      <c r="WFH1142" s="3"/>
      <c r="WFI1142" s="3"/>
      <c r="WFJ1142" s="3"/>
      <c r="WFK1142" s="3"/>
      <c r="WFL1142" s="3"/>
      <c r="WFM1142" s="3"/>
      <c r="WFN1142" s="3"/>
      <c r="WFO1142" s="3"/>
      <c r="WFP1142" s="3"/>
      <c r="WFQ1142" s="3"/>
      <c r="WFR1142" s="3"/>
      <c r="WFS1142" s="3"/>
      <c r="WFT1142" s="3"/>
      <c r="WFU1142" s="3"/>
      <c r="WFV1142" s="3"/>
      <c r="WFW1142" s="3"/>
      <c r="WFX1142" s="3"/>
      <c r="WFY1142" s="3"/>
      <c r="WFZ1142" s="3"/>
      <c r="WGA1142" s="3"/>
      <c r="WGB1142" s="3"/>
      <c r="WGC1142" s="3"/>
      <c r="WGD1142" s="3"/>
      <c r="WGE1142" s="3"/>
      <c r="WGF1142" s="3"/>
      <c r="WGG1142" s="3"/>
      <c r="WGH1142" s="3"/>
      <c r="WGI1142" s="3"/>
      <c r="WGJ1142" s="3"/>
      <c r="WGK1142" s="3"/>
      <c r="WGL1142" s="3"/>
      <c r="WGM1142" s="3"/>
      <c r="WGN1142" s="3"/>
      <c r="WGO1142" s="3"/>
      <c r="WGP1142" s="3"/>
      <c r="WGQ1142" s="3"/>
      <c r="WGR1142" s="3"/>
      <c r="WGS1142" s="3"/>
      <c r="WGT1142" s="3"/>
      <c r="WGU1142" s="3"/>
      <c r="WGV1142" s="3"/>
      <c r="WGW1142" s="3"/>
      <c r="WGX1142" s="3"/>
      <c r="WGY1142" s="3"/>
      <c r="WGZ1142" s="3"/>
      <c r="WHA1142" s="3"/>
      <c r="WHB1142" s="3"/>
      <c r="WHC1142" s="3"/>
      <c r="WHD1142" s="3"/>
      <c r="WHE1142" s="3"/>
      <c r="WHF1142" s="3"/>
      <c r="WHG1142" s="3"/>
      <c r="WHH1142" s="3"/>
      <c r="WHI1142" s="3"/>
      <c r="WHJ1142" s="3"/>
      <c r="WHK1142" s="3"/>
      <c r="WHL1142" s="3"/>
      <c r="WHM1142" s="3"/>
      <c r="WHN1142" s="3"/>
      <c r="WHO1142" s="3"/>
      <c r="WHP1142" s="3"/>
      <c r="WHQ1142" s="3"/>
      <c r="WHR1142" s="3"/>
      <c r="WHS1142" s="3"/>
      <c r="WHT1142" s="3"/>
      <c r="WHU1142" s="3"/>
      <c r="WHV1142" s="3"/>
      <c r="WHW1142" s="3"/>
      <c r="WHX1142" s="3"/>
      <c r="WHY1142" s="3"/>
      <c r="WHZ1142" s="3"/>
      <c r="WIA1142" s="3"/>
      <c r="WIB1142" s="3"/>
      <c r="WIC1142" s="3"/>
      <c r="WID1142" s="3"/>
      <c r="WIE1142" s="3"/>
      <c r="WIF1142" s="3"/>
      <c r="WIG1142" s="3"/>
      <c r="WIH1142" s="3"/>
      <c r="WII1142" s="3"/>
      <c r="WIJ1142" s="3"/>
      <c r="WIK1142" s="3"/>
      <c r="WIL1142" s="3"/>
      <c r="WIM1142" s="3"/>
      <c r="WIN1142" s="3"/>
      <c r="WIO1142" s="3"/>
      <c r="WIP1142" s="3"/>
      <c r="WIQ1142" s="3"/>
      <c r="WIR1142" s="3"/>
      <c r="WIS1142" s="3"/>
      <c r="WIT1142" s="3"/>
      <c r="WIU1142" s="3"/>
      <c r="WIV1142" s="3"/>
      <c r="WIW1142" s="3"/>
      <c r="WIX1142" s="3"/>
      <c r="WIY1142" s="3"/>
      <c r="WIZ1142" s="3"/>
      <c r="WJA1142" s="3"/>
      <c r="WJB1142" s="3"/>
      <c r="WJC1142" s="3"/>
      <c r="WJD1142" s="3"/>
      <c r="WJE1142" s="3"/>
      <c r="WJF1142" s="3"/>
      <c r="WJG1142" s="3"/>
      <c r="WJH1142" s="3"/>
      <c r="WJI1142" s="3"/>
      <c r="WJJ1142" s="3"/>
      <c r="WJK1142" s="3"/>
      <c r="WJL1142" s="3"/>
      <c r="WJM1142" s="3"/>
      <c r="WJN1142" s="3"/>
      <c r="WJO1142" s="3"/>
      <c r="WJP1142" s="3"/>
      <c r="WJQ1142" s="3"/>
      <c r="WJR1142" s="3"/>
      <c r="WJS1142" s="3"/>
      <c r="WJT1142" s="3"/>
      <c r="WJU1142" s="3"/>
      <c r="WJV1142" s="3"/>
      <c r="WJW1142" s="3"/>
      <c r="WJX1142" s="3"/>
      <c r="WJY1142" s="3"/>
      <c r="WJZ1142" s="3"/>
      <c r="WKA1142" s="3"/>
      <c r="WKB1142" s="3"/>
      <c r="WKC1142" s="3"/>
      <c r="WKD1142" s="3"/>
      <c r="WKE1142" s="3"/>
      <c r="WKF1142" s="3"/>
      <c r="WKG1142" s="3"/>
      <c r="WKH1142" s="3"/>
      <c r="WKI1142" s="3"/>
      <c r="WKJ1142" s="3"/>
      <c r="WKK1142" s="3"/>
      <c r="WKL1142" s="3"/>
      <c r="WKM1142" s="3"/>
      <c r="WKN1142" s="3"/>
      <c r="WKO1142" s="3"/>
      <c r="WKP1142" s="3"/>
      <c r="WKQ1142" s="3"/>
      <c r="WKR1142" s="3"/>
      <c r="WKS1142" s="3"/>
      <c r="WKT1142" s="3"/>
      <c r="WKU1142" s="3"/>
      <c r="WKV1142" s="3"/>
      <c r="WKW1142" s="3"/>
      <c r="WKX1142" s="3"/>
      <c r="WKY1142" s="3"/>
      <c r="WKZ1142" s="3"/>
      <c r="WLA1142" s="3"/>
      <c r="WLB1142" s="3"/>
      <c r="WLC1142" s="3"/>
      <c r="WLD1142" s="3"/>
      <c r="WLE1142" s="3"/>
      <c r="WLF1142" s="3"/>
      <c r="WLG1142" s="3"/>
      <c r="WLH1142" s="3"/>
      <c r="WLI1142" s="3"/>
      <c r="WLJ1142" s="3"/>
      <c r="WLK1142" s="3"/>
      <c r="WLL1142" s="3"/>
      <c r="WLM1142" s="3"/>
      <c r="WLN1142" s="3"/>
      <c r="WLO1142" s="3"/>
      <c r="WLP1142" s="3"/>
      <c r="WLQ1142" s="3"/>
      <c r="WLR1142" s="3"/>
      <c r="WLS1142" s="3"/>
      <c r="WLT1142" s="3"/>
      <c r="WLU1142" s="3"/>
      <c r="WLV1142" s="3"/>
      <c r="WLW1142" s="3"/>
      <c r="WLX1142" s="3"/>
      <c r="WLY1142" s="3"/>
      <c r="WLZ1142" s="3"/>
      <c r="WMA1142" s="3"/>
      <c r="WMB1142" s="3"/>
      <c r="WMC1142" s="3"/>
      <c r="WMD1142" s="3"/>
      <c r="WME1142" s="3"/>
      <c r="WMF1142" s="3"/>
      <c r="WMG1142" s="3"/>
      <c r="WMH1142" s="3"/>
      <c r="WMI1142" s="3"/>
      <c r="WMJ1142" s="3"/>
      <c r="WMK1142" s="3"/>
      <c r="WML1142" s="3"/>
      <c r="WMM1142" s="3"/>
      <c r="WMN1142" s="3"/>
      <c r="WMO1142" s="3"/>
      <c r="WMP1142" s="3"/>
      <c r="WMQ1142" s="3"/>
      <c r="WMR1142" s="3"/>
      <c r="WMS1142" s="3"/>
      <c r="WMT1142" s="3"/>
      <c r="WMU1142" s="3"/>
      <c r="WMV1142" s="3"/>
      <c r="WMW1142" s="3"/>
      <c r="WMX1142" s="3"/>
      <c r="WMY1142" s="3"/>
      <c r="WMZ1142" s="3"/>
      <c r="WNA1142" s="3"/>
      <c r="WNB1142" s="3"/>
      <c r="WNC1142" s="3"/>
      <c r="WND1142" s="3"/>
      <c r="WNE1142" s="3"/>
      <c r="WNF1142" s="3"/>
      <c r="WNG1142" s="3"/>
      <c r="WNH1142" s="3"/>
      <c r="WNI1142" s="3"/>
      <c r="WNJ1142" s="3"/>
      <c r="WNK1142" s="3"/>
      <c r="WNL1142" s="3"/>
      <c r="WNM1142" s="3"/>
      <c r="WNN1142" s="3"/>
      <c r="WNO1142" s="3"/>
      <c r="WNP1142" s="3"/>
      <c r="WNQ1142" s="3"/>
      <c r="WNR1142" s="3"/>
      <c r="WNS1142" s="3"/>
      <c r="WNT1142" s="3"/>
      <c r="WNU1142" s="3"/>
      <c r="WNV1142" s="3"/>
      <c r="WNW1142" s="3"/>
      <c r="WNX1142" s="3"/>
      <c r="WNY1142" s="3"/>
      <c r="WNZ1142" s="3"/>
      <c r="WOA1142" s="3"/>
      <c r="WOB1142" s="3"/>
      <c r="WOC1142" s="3"/>
      <c r="WOD1142" s="3"/>
      <c r="WOE1142" s="3"/>
      <c r="WOF1142" s="3"/>
      <c r="WOG1142" s="3"/>
      <c r="WOH1142" s="3"/>
      <c r="WOI1142" s="3"/>
      <c r="WOJ1142" s="3"/>
      <c r="WOK1142" s="3"/>
      <c r="WOL1142" s="3"/>
      <c r="WOM1142" s="3"/>
      <c r="WON1142" s="3"/>
      <c r="WOO1142" s="3"/>
      <c r="WOP1142" s="3"/>
      <c r="WOQ1142" s="3"/>
      <c r="WOR1142" s="3"/>
      <c r="WOS1142" s="3"/>
      <c r="WOT1142" s="3"/>
      <c r="WOU1142" s="3"/>
      <c r="WOV1142" s="3"/>
      <c r="WOW1142" s="3"/>
      <c r="WOX1142" s="3"/>
      <c r="WOY1142" s="3"/>
      <c r="WOZ1142" s="3"/>
      <c r="WPA1142" s="3"/>
      <c r="WPB1142" s="3"/>
      <c r="WPC1142" s="3"/>
      <c r="WPD1142" s="3"/>
      <c r="WPE1142" s="3"/>
      <c r="WPF1142" s="3"/>
      <c r="WPG1142" s="3"/>
      <c r="WPH1142" s="3"/>
      <c r="WPI1142" s="3"/>
      <c r="WPJ1142" s="3"/>
      <c r="WPK1142" s="3"/>
      <c r="WPL1142" s="3"/>
      <c r="WPM1142" s="3"/>
      <c r="WPN1142" s="3"/>
      <c r="WPO1142" s="3"/>
      <c r="WPP1142" s="3"/>
      <c r="WPQ1142" s="3"/>
      <c r="WPR1142" s="3"/>
      <c r="WPS1142" s="3"/>
      <c r="WPT1142" s="3"/>
      <c r="WPU1142" s="3"/>
      <c r="WPV1142" s="3"/>
      <c r="WPW1142" s="3"/>
      <c r="WPX1142" s="3"/>
      <c r="WPY1142" s="3"/>
      <c r="WPZ1142" s="3"/>
      <c r="WQA1142" s="3"/>
      <c r="WQB1142" s="3"/>
      <c r="WQC1142" s="3"/>
      <c r="WQD1142" s="3"/>
      <c r="WQE1142" s="3"/>
      <c r="WQF1142" s="3"/>
      <c r="WQG1142" s="3"/>
      <c r="WQH1142" s="3"/>
      <c r="WQI1142" s="3"/>
      <c r="WQJ1142" s="3"/>
      <c r="WQK1142" s="3"/>
      <c r="WQL1142" s="3"/>
      <c r="WQM1142" s="3"/>
      <c r="WQN1142" s="3"/>
      <c r="WQO1142" s="3"/>
      <c r="WQP1142" s="3"/>
      <c r="WQQ1142" s="3"/>
      <c r="WQR1142" s="3"/>
      <c r="WQS1142" s="3"/>
      <c r="WQT1142" s="3"/>
      <c r="WQU1142" s="3"/>
      <c r="WQV1142" s="3"/>
      <c r="WQW1142" s="3"/>
      <c r="WQX1142" s="3"/>
      <c r="WQY1142" s="3"/>
      <c r="WQZ1142" s="3"/>
      <c r="WRA1142" s="3"/>
      <c r="WRB1142" s="3"/>
      <c r="WRC1142" s="3"/>
      <c r="WRD1142" s="3"/>
      <c r="WRE1142" s="3"/>
      <c r="WRF1142" s="3"/>
      <c r="WRG1142" s="3"/>
      <c r="WRH1142" s="3"/>
      <c r="WRI1142" s="3"/>
      <c r="WRJ1142" s="3"/>
      <c r="WRK1142" s="3"/>
      <c r="WRL1142" s="3"/>
      <c r="WRM1142" s="3"/>
      <c r="WRN1142" s="3"/>
      <c r="WRO1142" s="3"/>
      <c r="WRP1142" s="3"/>
      <c r="WRQ1142" s="3"/>
      <c r="WRR1142" s="3"/>
      <c r="WRS1142" s="3"/>
      <c r="WRT1142" s="3"/>
      <c r="WRU1142" s="3"/>
      <c r="WRV1142" s="3"/>
      <c r="WRW1142" s="3"/>
      <c r="WRX1142" s="3"/>
      <c r="WRY1142" s="3"/>
      <c r="WRZ1142" s="3"/>
      <c r="WSA1142" s="3"/>
      <c r="WSB1142" s="3"/>
      <c r="WSC1142" s="3"/>
      <c r="WSD1142" s="3"/>
      <c r="WSE1142" s="3"/>
      <c r="WSF1142" s="3"/>
      <c r="WSG1142" s="3"/>
      <c r="WSH1142" s="3"/>
      <c r="WSI1142" s="3"/>
      <c r="WSJ1142" s="3"/>
      <c r="WSK1142" s="3"/>
      <c r="WSL1142" s="3"/>
      <c r="WSM1142" s="3"/>
      <c r="WSN1142" s="3"/>
      <c r="WSO1142" s="3"/>
      <c r="WSP1142" s="3"/>
      <c r="WSQ1142" s="3"/>
      <c r="WSR1142" s="3"/>
      <c r="WSS1142" s="3"/>
      <c r="WST1142" s="3"/>
      <c r="WSU1142" s="3"/>
      <c r="WSV1142" s="3"/>
      <c r="WSW1142" s="3"/>
      <c r="WSX1142" s="3"/>
      <c r="WSY1142" s="3"/>
      <c r="WSZ1142" s="3"/>
      <c r="WTA1142" s="3"/>
      <c r="WTB1142" s="3"/>
      <c r="WTC1142" s="3"/>
      <c r="WTD1142" s="3"/>
      <c r="WTE1142" s="3"/>
      <c r="WTF1142" s="3"/>
      <c r="WTG1142" s="3"/>
      <c r="WTH1142" s="3"/>
      <c r="WTI1142" s="3"/>
      <c r="WTJ1142" s="3"/>
      <c r="WTK1142" s="3"/>
      <c r="WTL1142" s="3"/>
      <c r="WTM1142" s="3"/>
      <c r="WTN1142" s="3"/>
      <c r="WTO1142" s="3"/>
      <c r="WTP1142" s="3"/>
      <c r="WTQ1142" s="3"/>
      <c r="WTR1142" s="3"/>
      <c r="WTS1142" s="3"/>
      <c r="WTT1142" s="3"/>
      <c r="WTU1142" s="3"/>
      <c r="WTV1142" s="3"/>
      <c r="WTW1142" s="3"/>
      <c r="WTX1142" s="3"/>
      <c r="WTY1142" s="3"/>
      <c r="WTZ1142" s="3"/>
      <c r="WUA1142" s="3"/>
      <c r="WUB1142" s="3"/>
      <c r="WUC1142" s="3"/>
      <c r="WUD1142" s="3"/>
      <c r="WUE1142" s="3"/>
      <c r="WUF1142" s="3"/>
      <c r="WUG1142" s="3"/>
      <c r="WUH1142" s="3"/>
      <c r="WUI1142" s="3"/>
      <c r="WUJ1142" s="3"/>
      <c r="WUK1142" s="3"/>
      <c r="WUL1142" s="3"/>
      <c r="WUM1142" s="3"/>
      <c r="WUN1142" s="3"/>
      <c r="WUO1142" s="3"/>
      <c r="WUP1142" s="3"/>
      <c r="WUQ1142" s="3"/>
      <c r="WUR1142" s="3"/>
      <c r="WUS1142" s="3"/>
      <c r="WUT1142" s="3"/>
      <c r="WUU1142" s="3"/>
      <c r="WUV1142" s="3"/>
      <c r="WUW1142" s="3"/>
      <c r="WUX1142" s="3"/>
      <c r="WUY1142" s="3"/>
      <c r="WUZ1142" s="3"/>
      <c r="WVA1142" s="3"/>
      <c r="WVB1142" s="3"/>
      <c r="WVC1142" s="3"/>
      <c r="WVD1142" s="3"/>
      <c r="WVE1142" s="3"/>
      <c r="WVF1142" s="3"/>
      <c r="WVG1142" s="3"/>
      <c r="WVH1142" s="3"/>
      <c r="WVI1142" s="3"/>
      <c r="WVJ1142" s="3"/>
      <c r="WVK1142" s="3"/>
      <c r="WVL1142" s="3"/>
      <c r="WVM1142" s="3"/>
      <c r="WVN1142" s="3"/>
      <c r="WVO1142" s="3"/>
      <c r="WVP1142" s="3"/>
      <c r="WVQ1142" s="3"/>
      <c r="WVR1142" s="3"/>
      <c r="WVS1142" s="3"/>
      <c r="WVT1142" s="3"/>
      <c r="WVU1142" s="3"/>
      <c r="WVV1142" s="3"/>
      <c r="WVW1142" s="3"/>
      <c r="WVX1142" s="3"/>
      <c r="WVY1142" s="3"/>
      <c r="WVZ1142" s="3"/>
      <c r="WWA1142" s="3"/>
      <c r="WWB1142" s="3"/>
      <c r="WWC1142" s="3"/>
      <c r="WWD1142" s="3"/>
      <c r="WWE1142" s="3"/>
      <c r="WWF1142" s="3"/>
      <c r="WWG1142" s="3"/>
      <c r="WWH1142" s="3"/>
      <c r="WWI1142" s="3"/>
      <c r="WWJ1142" s="3"/>
      <c r="WWK1142" s="3"/>
      <c r="WWL1142" s="3"/>
      <c r="WWM1142" s="3"/>
      <c r="WWN1142" s="3"/>
      <c r="WWO1142" s="3"/>
      <c r="WWP1142" s="3"/>
      <c r="WWQ1142" s="3"/>
      <c r="WWR1142" s="3"/>
      <c r="WWS1142" s="3"/>
      <c r="WWT1142" s="3"/>
      <c r="WWU1142" s="3"/>
      <c r="WWV1142" s="3"/>
      <c r="WWW1142" s="3"/>
      <c r="WWX1142" s="3"/>
      <c r="WWY1142" s="3"/>
      <c r="WWZ1142" s="3"/>
      <c r="WXA1142" s="3"/>
      <c r="WXB1142" s="3"/>
      <c r="WXC1142" s="3"/>
      <c r="WXD1142" s="3"/>
      <c r="WXE1142" s="3"/>
      <c r="WXF1142" s="3"/>
      <c r="WXG1142" s="3"/>
      <c r="WXH1142" s="3"/>
      <c r="WXI1142" s="3"/>
      <c r="WXJ1142" s="3"/>
      <c r="WXK1142" s="3"/>
      <c r="WXL1142" s="3"/>
      <c r="WXM1142" s="3"/>
      <c r="WXN1142" s="3"/>
      <c r="WXO1142" s="3"/>
      <c r="WXP1142" s="3"/>
      <c r="WXQ1142" s="3"/>
      <c r="WXR1142" s="3"/>
      <c r="WXS1142" s="3"/>
      <c r="WXT1142" s="3"/>
      <c r="WXU1142" s="3"/>
      <c r="WXV1142" s="3"/>
      <c r="WXW1142" s="3"/>
      <c r="WXX1142" s="3"/>
      <c r="WXY1142" s="3"/>
      <c r="WXZ1142" s="3"/>
      <c r="WYA1142" s="3"/>
      <c r="WYB1142" s="3"/>
      <c r="WYC1142" s="3"/>
      <c r="WYD1142" s="3"/>
      <c r="WYE1142" s="3"/>
      <c r="WYF1142" s="3"/>
      <c r="WYG1142" s="3"/>
      <c r="WYH1142" s="3"/>
      <c r="WYI1142" s="3"/>
      <c r="WYJ1142" s="3"/>
      <c r="WYK1142" s="3"/>
      <c r="WYL1142" s="3"/>
      <c r="WYM1142" s="3"/>
      <c r="WYN1142" s="3"/>
      <c r="WYO1142" s="3"/>
      <c r="WYP1142" s="3"/>
      <c r="WYQ1142" s="3"/>
      <c r="WYR1142" s="3"/>
      <c r="WYS1142" s="3"/>
      <c r="WYT1142" s="3"/>
      <c r="WYU1142" s="3"/>
      <c r="WYV1142" s="3"/>
      <c r="WYW1142" s="3"/>
      <c r="WYX1142" s="3"/>
      <c r="WYY1142" s="3"/>
      <c r="WYZ1142" s="3"/>
      <c r="WZA1142" s="3"/>
      <c r="WZB1142" s="3"/>
      <c r="WZC1142" s="3"/>
      <c r="WZD1142" s="3"/>
      <c r="WZE1142" s="3"/>
      <c r="WZF1142" s="3"/>
      <c r="WZG1142" s="3"/>
      <c r="WZH1142" s="3"/>
      <c r="WZI1142" s="3"/>
      <c r="WZJ1142" s="3"/>
      <c r="WZK1142" s="3"/>
      <c r="WZL1142" s="3"/>
      <c r="WZM1142" s="3"/>
      <c r="WZN1142" s="3"/>
      <c r="WZO1142" s="3"/>
      <c r="WZP1142" s="3"/>
      <c r="WZQ1142" s="3"/>
      <c r="WZR1142" s="3"/>
      <c r="WZS1142" s="3"/>
      <c r="WZT1142" s="3"/>
      <c r="WZU1142" s="3"/>
      <c r="WZV1142" s="3"/>
      <c r="WZW1142" s="3"/>
      <c r="WZX1142" s="3"/>
      <c r="WZY1142" s="3"/>
      <c r="WZZ1142" s="3"/>
      <c r="XAA1142" s="3"/>
      <c r="XAB1142" s="3"/>
      <c r="XAC1142" s="3"/>
      <c r="XAD1142" s="3"/>
      <c r="XAE1142" s="3"/>
      <c r="XAF1142" s="3"/>
      <c r="XAG1142" s="3"/>
      <c r="XAH1142" s="3"/>
      <c r="XAI1142" s="3"/>
      <c r="XAJ1142" s="3"/>
      <c r="XAK1142" s="3"/>
      <c r="XAL1142" s="3"/>
      <c r="XAM1142" s="3"/>
      <c r="XAN1142" s="3"/>
      <c r="XAO1142" s="3"/>
      <c r="XAP1142" s="3"/>
      <c r="XAQ1142" s="3"/>
      <c r="XAR1142" s="3"/>
      <c r="XAS1142" s="3"/>
      <c r="XAT1142" s="3"/>
      <c r="XAU1142" s="3"/>
      <c r="XAV1142" s="3"/>
      <c r="XAW1142" s="3"/>
      <c r="XAX1142" s="3"/>
      <c r="XAY1142" s="3"/>
      <c r="XAZ1142" s="3"/>
      <c r="XBA1142" s="3"/>
      <c r="XBB1142" s="3"/>
      <c r="XBC1142" s="3"/>
      <c r="XBD1142" s="3"/>
      <c r="XBE1142" s="3"/>
      <c r="XBF1142" s="3"/>
      <c r="XBG1142" s="3"/>
      <c r="XBH1142" s="3"/>
      <c r="XBI1142" s="3"/>
      <c r="XBJ1142" s="3"/>
      <c r="XBK1142" s="3"/>
      <c r="XBL1142" s="3"/>
      <c r="XBM1142" s="3"/>
      <c r="XBN1142" s="3"/>
      <c r="XBO1142" s="3"/>
      <c r="XBP1142" s="3"/>
      <c r="XBQ1142" s="3"/>
      <c r="XBR1142" s="3"/>
      <c r="XBS1142" s="3"/>
      <c r="XBT1142" s="3"/>
      <c r="XBU1142" s="3"/>
      <c r="XBV1142" s="3"/>
      <c r="XBW1142" s="3"/>
      <c r="XBX1142" s="3"/>
      <c r="XBY1142" s="3"/>
      <c r="XBZ1142" s="3"/>
      <c r="XCA1142" s="3"/>
      <c r="XCB1142" s="3"/>
      <c r="XCC1142" s="3"/>
      <c r="XCD1142" s="3"/>
      <c r="XCE1142" s="3"/>
      <c r="XCF1142" s="3"/>
      <c r="XCG1142" s="3"/>
      <c r="XCH1142" s="3"/>
      <c r="XCI1142" s="3"/>
      <c r="XCJ1142" s="3"/>
      <c r="XCK1142" s="3"/>
      <c r="XCL1142" s="3"/>
      <c r="XCM1142" s="3"/>
      <c r="XCN1142" s="3"/>
      <c r="XCO1142" s="3"/>
      <c r="XCP1142" s="3"/>
      <c r="XCQ1142" s="3"/>
      <c r="XCR1142" s="3"/>
      <c r="XCS1142" s="3"/>
      <c r="XCT1142" s="3"/>
      <c r="XCU1142" s="3"/>
      <c r="XCV1142" s="3"/>
      <c r="XCW1142" s="3"/>
      <c r="XCX1142" s="3"/>
      <c r="XCY1142" s="3"/>
      <c r="XCZ1142" s="3"/>
      <c r="XDA1142" s="3"/>
      <c r="XDB1142" s="3"/>
      <c r="XDC1142" s="3"/>
      <c r="XDD1142" s="3"/>
      <c r="XDE1142" s="3"/>
      <c r="XDF1142" s="3"/>
      <c r="XDG1142" s="3"/>
      <c r="XDH1142" s="3"/>
      <c r="XDI1142" s="3"/>
      <c r="XDJ1142" s="3"/>
      <c r="XDK1142" s="3"/>
      <c r="XDL1142" s="3"/>
      <c r="XDM1142" s="3"/>
      <c r="XDN1142" s="3"/>
      <c r="XDO1142" s="3"/>
      <c r="XDP1142" s="3"/>
      <c r="XDQ1142" s="3"/>
      <c r="XDR1142" s="3"/>
      <c r="XDS1142" s="3"/>
      <c r="XDT1142" s="3"/>
      <c r="XDU1142" s="3"/>
      <c r="XDV1142" s="3"/>
      <c r="XDW1142" s="3"/>
      <c r="XDX1142" s="3"/>
      <c r="XDY1142" s="3"/>
      <c r="XDZ1142" s="3"/>
      <c r="XEA1142" s="3"/>
      <c r="XEB1142" s="3"/>
      <c r="XEC1142" s="3"/>
      <c r="XED1142" s="3"/>
      <c r="XEE1142" s="3"/>
      <c r="XEF1142" s="3"/>
      <c r="XEG1142" s="3"/>
      <c r="XEH1142" s="3"/>
      <c r="XEI1142" s="3"/>
      <c r="XEJ1142" s="3"/>
      <c r="XEK1142" s="3"/>
      <c r="XEL1142" s="3"/>
      <c r="XEM1142" s="3"/>
      <c r="XEN1142" s="3"/>
      <c r="XEO1142" s="3"/>
      <c r="XEP1142" s="3"/>
      <c r="XEQ1142" s="3"/>
      <c r="XER1142" s="3"/>
      <c r="XES1142" s="3"/>
      <c r="XET1142" s="3"/>
      <c r="XEU1142" s="3"/>
    </row>
    <row r="1143" spans="1:16375" ht="15" hidden="1" customHeight="1" x14ac:dyDescent="0.25">
      <c r="A1143" s="376" t="s">
        <v>2558</v>
      </c>
      <c r="B1143" s="410" t="s">
        <v>2557</v>
      </c>
      <c r="C1143" s="410" t="s">
        <v>2559</v>
      </c>
      <c r="D1143" s="382" t="s">
        <v>23</v>
      </c>
      <c r="E1143" s="410" t="s">
        <v>859</v>
      </c>
      <c r="F1143" s="201"/>
      <c r="G1143" s="407" t="s">
        <v>11</v>
      </c>
      <c r="H1143" s="404" t="s">
        <v>61</v>
      </c>
      <c r="I1143" s="26" t="s">
        <v>2252</v>
      </c>
      <c r="J1143" s="238" t="s">
        <v>56</v>
      </c>
      <c r="K1143" s="26" t="s">
        <v>57</v>
      </c>
      <c r="L1143" s="251">
        <v>1201164284</v>
      </c>
      <c r="M1143" s="27" t="s">
        <v>2255</v>
      </c>
      <c r="N1143" s="376" t="s">
        <v>2560</v>
      </c>
      <c r="O1143" s="413" t="s">
        <v>2768</v>
      </c>
      <c r="P1143" s="410" t="s">
        <v>2059</v>
      </c>
      <c r="Q1143" s="87" t="s">
        <v>1001</v>
      </c>
    </row>
    <row r="1144" spans="1:16375" hidden="1" x14ac:dyDescent="0.25">
      <c r="A1144" s="377"/>
      <c r="B1144" s="411"/>
      <c r="C1144" s="414"/>
      <c r="D1144" s="383"/>
      <c r="E1144" s="411"/>
      <c r="F1144" s="201"/>
      <c r="G1144" s="408"/>
      <c r="H1144" s="405"/>
      <c r="I1144" s="26" t="s">
        <v>2561</v>
      </c>
      <c r="J1144" s="238" t="s">
        <v>56</v>
      </c>
      <c r="K1144" s="26" t="s">
        <v>57</v>
      </c>
      <c r="L1144" s="251">
        <v>1201164204</v>
      </c>
      <c r="M1144" s="27" t="s">
        <v>2563</v>
      </c>
      <c r="N1144" s="377"/>
      <c r="O1144" s="414"/>
      <c r="P1144" s="411"/>
      <c r="Q1144" s="87" t="s">
        <v>1001</v>
      </c>
    </row>
    <row r="1145" spans="1:16375" hidden="1" x14ac:dyDescent="0.25">
      <c r="A1145" s="378"/>
      <c r="B1145" s="412"/>
      <c r="C1145" s="415"/>
      <c r="D1145" s="384"/>
      <c r="E1145" s="412"/>
      <c r="F1145" s="201"/>
      <c r="G1145" s="409"/>
      <c r="H1145" s="406"/>
      <c r="I1145" s="26" t="s">
        <v>2562</v>
      </c>
      <c r="J1145" s="238" t="s">
        <v>56</v>
      </c>
      <c r="K1145" s="26" t="s">
        <v>57</v>
      </c>
      <c r="L1145" s="251">
        <v>1201164058</v>
      </c>
      <c r="M1145" s="27" t="s">
        <v>2564</v>
      </c>
      <c r="N1145" s="378"/>
      <c r="O1145" s="415"/>
      <c r="P1145" s="412"/>
      <c r="Q1145" s="87" t="s">
        <v>1001</v>
      </c>
    </row>
    <row r="1146" spans="1:16375" hidden="1" x14ac:dyDescent="0.25">
      <c r="A1146" s="376" t="s">
        <v>2566</v>
      </c>
      <c r="B1146" s="413" t="s">
        <v>2565</v>
      </c>
      <c r="C1146" s="410" t="s">
        <v>2567</v>
      </c>
      <c r="D1146" s="382" t="s">
        <v>23</v>
      </c>
      <c r="E1146" s="410" t="s">
        <v>859</v>
      </c>
      <c r="F1146" s="376" t="s">
        <v>2568</v>
      </c>
      <c r="G1146" s="407" t="s">
        <v>11</v>
      </c>
      <c r="H1146" s="370" t="s">
        <v>61</v>
      </c>
      <c r="I1146" s="26" t="s">
        <v>1169</v>
      </c>
      <c r="J1146" s="238" t="s">
        <v>77</v>
      </c>
      <c r="K1146" s="26" t="s">
        <v>169</v>
      </c>
      <c r="L1146" s="251">
        <v>1501161026</v>
      </c>
      <c r="M1146" s="27" t="s">
        <v>2577</v>
      </c>
      <c r="N1146" s="376" t="s">
        <v>2569</v>
      </c>
      <c r="O1146" s="413" t="s">
        <v>2767</v>
      </c>
      <c r="P1146" s="410" t="s">
        <v>1288</v>
      </c>
      <c r="Q1146" s="45" t="s">
        <v>1118</v>
      </c>
    </row>
    <row r="1147" spans="1:16375" hidden="1" x14ac:dyDescent="0.25">
      <c r="A1147" s="377"/>
      <c r="B1147" s="414"/>
      <c r="C1147" s="414"/>
      <c r="D1147" s="383"/>
      <c r="E1147" s="411"/>
      <c r="F1147" s="377"/>
      <c r="G1147" s="408"/>
      <c r="H1147" s="370"/>
      <c r="I1147" s="26" t="s">
        <v>1168</v>
      </c>
      <c r="J1147" s="238" t="s">
        <v>56</v>
      </c>
      <c r="K1147" s="26" t="s">
        <v>201</v>
      </c>
      <c r="L1147" s="251">
        <v>1202164177</v>
      </c>
      <c r="M1147" s="27" t="s">
        <v>2578</v>
      </c>
      <c r="N1147" s="377"/>
      <c r="O1147" s="414"/>
      <c r="P1147" s="411"/>
      <c r="Q1147" s="45" t="s">
        <v>1118</v>
      </c>
    </row>
    <row r="1148" spans="1:16375" hidden="1" x14ac:dyDescent="0.25">
      <c r="A1148" s="377"/>
      <c r="B1148" s="414"/>
      <c r="C1148" s="414"/>
      <c r="D1148" s="383"/>
      <c r="E1148" s="411"/>
      <c r="F1148" s="377"/>
      <c r="G1148" s="408"/>
      <c r="H1148" s="370"/>
      <c r="I1148" s="26" t="s">
        <v>2572</v>
      </c>
      <c r="J1148" s="238" t="s">
        <v>77</v>
      </c>
      <c r="K1148" s="26" t="s">
        <v>171</v>
      </c>
      <c r="L1148" s="251">
        <v>1502154421</v>
      </c>
      <c r="M1148" s="27" t="s">
        <v>2579</v>
      </c>
      <c r="N1148" s="377"/>
      <c r="O1148" s="414"/>
      <c r="P1148" s="411"/>
      <c r="Q1148" s="45" t="s">
        <v>1118</v>
      </c>
    </row>
    <row r="1149" spans="1:16375" hidden="1" x14ac:dyDescent="0.25">
      <c r="A1149" s="377"/>
      <c r="B1149" s="414"/>
      <c r="C1149" s="414"/>
      <c r="D1149" s="383"/>
      <c r="E1149" s="411"/>
      <c r="F1149" s="377"/>
      <c r="G1149" s="408"/>
      <c r="H1149" s="370"/>
      <c r="I1149" s="26" t="s">
        <v>2571</v>
      </c>
      <c r="J1149" s="238" t="s">
        <v>77</v>
      </c>
      <c r="K1149" s="26" t="s">
        <v>171</v>
      </c>
      <c r="L1149" s="251">
        <v>1502150165</v>
      </c>
      <c r="M1149" s="27" t="s">
        <v>2576</v>
      </c>
      <c r="N1149" s="377"/>
      <c r="O1149" s="414"/>
      <c r="P1149" s="411"/>
      <c r="Q1149" s="45" t="s">
        <v>1118</v>
      </c>
    </row>
    <row r="1150" spans="1:16375" hidden="1" x14ac:dyDescent="0.25">
      <c r="A1150" s="377"/>
      <c r="B1150" s="414"/>
      <c r="C1150" s="414"/>
      <c r="D1150" s="383"/>
      <c r="E1150" s="411"/>
      <c r="F1150" s="377"/>
      <c r="G1150" s="408"/>
      <c r="H1150" s="370"/>
      <c r="I1150" s="26" t="s">
        <v>2570</v>
      </c>
      <c r="J1150" s="238" t="s">
        <v>77</v>
      </c>
      <c r="K1150" s="26" t="s">
        <v>171</v>
      </c>
      <c r="L1150" s="251">
        <v>1502154259</v>
      </c>
      <c r="M1150" s="27" t="s">
        <v>1488</v>
      </c>
      <c r="N1150" s="377"/>
      <c r="O1150" s="414"/>
      <c r="P1150" s="411"/>
      <c r="Q1150" s="45" t="s">
        <v>1118</v>
      </c>
    </row>
    <row r="1151" spans="1:16375" hidden="1" x14ac:dyDescent="0.25">
      <c r="A1151" s="377"/>
      <c r="B1151" s="414"/>
      <c r="C1151" s="414"/>
      <c r="D1151" s="384"/>
      <c r="E1151" s="412"/>
      <c r="F1151" s="378"/>
      <c r="G1151" s="409"/>
      <c r="H1151" s="370"/>
      <c r="I1151" s="26" t="s">
        <v>1487</v>
      </c>
      <c r="J1151" s="238" t="s">
        <v>77</v>
      </c>
      <c r="K1151" s="26" t="s">
        <v>171</v>
      </c>
      <c r="L1151" s="251">
        <v>1502154403</v>
      </c>
      <c r="M1151" s="27" t="s">
        <v>1490</v>
      </c>
      <c r="N1151" s="378"/>
      <c r="O1151" s="415"/>
      <c r="P1151" s="412"/>
      <c r="Q1151" s="45" t="s">
        <v>1118</v>
      </c>
    </row>
    <row r="1152" spans="1:16375" hidden="1" x14ac:dyDescent="0.25">
      <c r="A1152" s="377"/>
      <c r="B1152" s="414"/>
      <c r="C1152" s="411"/>
      <c r="D1152" s="382" t="s">
        <v>23</v>
      </c>
      <c r="E1152" s="376" t="s">
        <v>859</v>
      </c>
      <c r="F1152" s="376" t="s">
        <v>2568</v>
      </c>
      <c r="G1152" s="407" t="s">
        <v>11</v>
      </c>
      <c r="H1152" s="404" t="s">
        <v>769</v>
      </c>
      <c r="I1152" s="26" t="s">
        <v>2573</v>
      </c>
      <c r="J1152" s="238" t="s">
        <v>56</v>
      </c>
      <c r="K1152" s="26" t="s">
        <v>201</v>
      </c>
      <c r="L1152" s="251">
        <v>1202174090</v>
      </c>
      <c r="M1152" s="27" t="s">
        <v>2580</v>
      </c>
      <c r="N1152" s="376" t="s">
        <v>2569</v>
      </c>
      <c r="O1152" s="413" t="s">
        <v>2767</v>
      </c>
      <c r="P1152" s="410" t="s">
        <v>2583</v>
      </c>
      <c r="Q1152" s="45" t="s">
        <v>1118</v>
      </c>
    </row>
    <row r="1153" spans="1:17" hidden="1" x14ac:dyDescent="0.25">
      <c r="A1153" s="377"/>
      <c r="B1153" s="414"/>
      <c r="C1153" s="414"/>
      <c r="D1153" s="383"/>
      <c r="E1153" s="377"/>
      <c r="F1153" s="377"/>
      <c r="G1153" s="408"/>
      <c r="H1153" s="405"/>
      <c r="I1153" s="26" t="s">
        <v>2574</v>
      </c>
      <c r="J1153" s="238" t="s">
        <v>56</v>
      </c>
      <c r="K1153" s="26" t="s">
        <v>201</v>
      </c>
      <c r="L1153" s="251">
        <v>1202171049</v>
      </c>
      <c r="M1153" s="27" t="s">
        <v>2581</v>
      </c>
      <c r="N1153" s="377"/>
      <c r="O1153" s="414"/>
      <c r="P1153" s="411"/>
      <c r="Q1153" s="45" t="s">
        <v>1118</v>
      </c>
    </row>
    <row r="1154" spans="1:17" hidden="1" x14ac:dyDescent="0.25">
      <c r="A1154" s="378"/>
      <c r="B1154" s="415"/>
      <c r="C1154" s="415"/>
      <c r="D1154" s="384"/>
      <c r="E1154" s="378"/>
      <c r="F1154" s="378"/>
      <c r="G1154" s="409"/>
      <c r="H1154" s="406"/>
      <c r="I1154" s="26" t="s">
        <v>2575</v>
      </c>
      <c r="J1154" s="238" t="s">
        <v>56</v>
      </c>
      <c r="K1154" s="26" t="s">
        <v>201</v>
      </c>
      <c r="L1154" s="251">
        <v>1202174057</v>
      </c>
      <c r="M1154" s="27" t="s">
        <v>2582</v>
      </c>
      <c r="N1154" s="378"/>
      <c r="O1154" s="415"/>
      <c r="P1154" s="412"/>
      <c r="Q1154" s="45" t="s">
        <v>1118</v>
      </c>
    </row>
    <row r="1155" spans="1:17" hidden="1" x14ac:dyDescent="0.25">
      <c r="A1155" s="376" t="s">
        <v>2585</v>
      </c>
      <c r="B1155" s="410" t="s">
        <v>2584</v>
      </c>
      <c r="C1155" s="413" t="s">
        <v>2586</v>
      </c>
      <c r="D1155" s="382" t="s">
        <v>23</v>
      </c>
      <c r="E1155" s="410" t="s">
        <v>859</v>
      </c>
      <c r="F1155" s="376" t="s">
        <v>2568</v>
      </c>
      <c r="G1155" s="407" t="s">
        <v>11</v>
      </c>
      <c r="H1155" s="404" t="s">
        <v>55</v>
      </c>
      <c r="I1155" s="26" t="s">
        <v>2587</v>
      </c>
      <c r="J1155" s="238" t="s">
        <v>56</v>
      </c>
      <c r="K1155" s="26" t="s">
        <v>2590</v>
      </c>
      <c r="L1155" s="251">
        <v>1201160373</v>
      </c>
      <c r="M1155" s="27" t="s">
        <v>1115</v>
      </c>
      <c r="N1155" s="376" t="s">
        <v>2593</v>
      </c>
      <c r="O1155" s="413" t="s">
        <v>2766</v>
      </c>
      <c r="P1155" s="54"/>
      <c r="Q1155" s="45" t="s">
        <v>1118</v>
      </c>
    </row>
    <row r="1156" spans="1:17" hidden="1" x14ac:dyDescent="0.25">
      <c r="A1156" s="377"/>
      <c r="B1156" s="411"/>
      <c r="C1156" s="414"/>
      <c r="D1156" s="383"/>
      <c r="E1156" s="411"/>
      <c r="F1156" s="377"/>
      <c r="G1156" s="408"/>
      <c r="H1156" s="405"/>
      <c r="I1156" s="26" t="s">
        <v>2588</v>
      </c>
      <c r="J1156" s="238" t="s">
        <v>47</v>
      </c>
      <c r="K1156" s="26" t="s">
        <v>46</v>
      </c>
      <c r="L1156" s="251">
        <v>1502150165</v>
      </c>
      <c r="M1156" s="27" t="s">
        <v>2591</v>
      </c>
      <c r="N1156" s="377"/>
      <c r="O1156" s="414"/>
      <c r="P1156" s="54"/>
      <c r="Q1156" s="45" t="s">
        <v>1118</v>
      </c>
    </row>
    <row r="1157" spans="1:17" hidden="1" x14ac:dyDescent="0.25">
      <c r="A1157" s="378"/>
      <c r="B1157" s="412"/>
      <c r="C1157" s="415"/>
      <c r="D1157" s="384"/>
      <c r="E1157" s="412"/>
      <c r="F1157" s="378"/>
      <c r="G1157" s="409"/>
      <c r="H1157" s="406"/>
      <c r="I1157" s="26" t="s">
        <v>2589</v>
      </c>
      <c r="J1157" s="238" t="s">
        <v>47</v>
      </c>
      <c r="K1157" s="26" t="s">
        <v>46</v>
      </c>
      <c r="L1157" s="251">
        <v>1401154240</v>
      </c>
      <c r="M1157" s="27" t="s">
        <v>2592</v>
      </c>
      <c r="N1157" s="378"/>
      <c r="O1157" s="415"/>
      <c r="P1157" s="54"/>
      <c r="Q1157" s="45" t="s">
        <v>1118</v>
      </c>
    </row>
    <row r="1158" spans="1:17" s="4" customFormat="1" hidden="1" x14ac:dyDescent="0.25">
      <c r="A1158" s="376" t="s">
        <v>2595</v>
      </c>
      <c r="B1158" s="435" t="s">
        <v>2596</v>
      </c>
      <c r="C1158" s="422" t="s">
        <v>2597</v>
      </c>
      <c r="D1158" s="382" t="s">
        <v>23</v>
      </c>
      <c r="E1158" s="410" t="s">
        <v>858</v>
      </c>
      <c r="F1158" s="376" t="s">
        <v>2598</v>
      </c>
      <c r="G1158" s="407" t="s">
        <v>20</v>
      </c>
      <c r="H1158" s="404" t="s">
        <v>2699</v>
      </c>
      <c r="I1158" s="237" t="s">
        <v>2600</v>
      </c>
      <c r="J1158" s="238" t="s">
        <v>89</v>
      </c>
      <c r="K1158" s="202" t="s">
        <v>90</v>
      </c>
      <c r="L1158" s="238">
        <v>1104144066</v>
      </c>
      <c r="M1158" s="202" t="s">
        <v>2601</v>
      </c>
      <c r="N1158" s="321" t="s">
        <v>2602</v>
      </c>
      <c r="O1158" s="52" t="s">
        <v>2603</v>
      </c>
      <c r="P1158" s="376" t="s">
        <v>2599</v>
      </c>
      <c r="Q1158" s="45" t="s">
        <v>1001</v>
      </c>
    </row>
    <row r="1159" spans="1:17" s="4" customFormat="1" hidden="1" x14ac:dyDescent="0.25">
      <c r="A1159" s="377"/>
      <c r="B1159" s="436"/>
      <c r="C1159" s="423"/>
      <c r="D1159" s="383"/>
      <c r="E1159" s="411"/>
      <c r="F1159" s="377"/>
      <c r="G1159" s="408"/>
      <c r="H1159" s="405"/>
      <c r="I1159" s="237" t="s">
        <v>2604</v>
      </c>
      <c r="J1159" s="238" t="s">
        <v>89</v>
      </c>
      <c r="K1159" s="242" t="s">
        <v>141</v>
      </c>
      <c r="L1159" s="238">
        <v>1102150045</v>
      </c>
      <c r="M1159" s="202" t="s">
        <v>2605</v>
      </c>
      <c r="N1159" s="321" t="s">
        <v>2602</v>
      </c>
      <c r="O1159" s="52" t="s">
        <v>2603</v>
      </c>
      <c r="P1159" s="377"/>
      <c r="Q1159" s="45" t="s">
        <v>1001</v>
      </c>
    </row>
    <row r="1160" spans="1:17" s="4" customFormat="1" hidden="1" x14ac:dyDescent="0.25">
      <c r="A1160" s="377"/>
      <c r="B1160" s="436"/>
      <c r="C1160" s="423"/>
      <c r="D1160" s="383"/>
      <c r="E1160" s="411"/>
      <c r="F1160" s="377"/>
      <c r="G1160" s="408"/>
      <c r="H1160" s="405"/>
      <c r="I1160" s="237" t="s">
        <v>2606</v>
      </c>
      <c r="J1160" s="238" t="s">
        <v>89</v>
      </c>
      <c r="K1160" s="303" t="s">
        <v>141</v>
      </c>
      <c r="L1160" s="304">
        <v>1102141112</v>
      </c>
      <c r="M1160" s="202" t="s">
        <v>2607</v>
      </c>
      <c r="N1160" s="321" t="s">
        <v>2602</v>
      </c>
      <c r="O1160" s="52" t="s">
        <v>2603</v>
      </c>
      <c r="P1160" s="377"/>
      <c r="Q1160" s="45" t="s">
        <v>1001</v>
      </c>
    </row>
    <row r="1161" spans="1:17" s="4" customFormat="1" hidden="1" x14ac:dyDescent="0.25">
      <c r="A1161" s="377"/>
      <c r="B1161" s="436"/>
      <c r="C1161" s="423"/>
      <c r="D1161" s="383"/>
      <c r="E1161" s="411"/>
      <c r="F1161" s="377"/>
      <c r="G1161" s="408"/>
      <c r="H1161" s="405"/>
      <c r="I1161" s="237" t="s">
        <v>2608</v>
      </c>
      <c r="J1161" s="238" t="s">
        <v>89</v>
      </c>
      <c r="K1161" s="202" t="s">
        <v>90</v>
      </c>
      <c r="L1161" s="238">
        <v>1104144105</v>
      </c>
      <c r="M1161" s="202" t="s">
        <v>2609</v>
      </c>
      <c r="N1161" s="321" t="s">
        <v>2602</v>
      </c>
      <c r="O1161" s="52" t="s">
        <v>2603</v>
      </c>
      <c r="P1161" s="377"/>
      <c r="Q1161" s="45" t="s">
        <v>1001</v>
      </c>
    </row>
    <row r="1162" spans="1:17" s="4" customFormat="1" hidden="1" x14ac:dyDescent="0.25">
      <c r="A1162" s="377"/>
      <c r="B1162" s="436"/>
      <c r="C1162" s="423"/>
      <c r="D1162" s="383"/>
      <c r="E1162" s="411"/>
      <c r="F1162" s="377"/>
      <c r="G1162" s="408"/>
      <c r="H1162" s="405"/>
      <c r="I1162" s="237" t="s">
        <v>2610</v>
      </c>
      <c r="J1162" s="238" t="s">
        <v>89</v>
      </c>
      <c r="K1162" s="202" t="s">
        <v>90</v>
      </c>
      <c r="L1162" s="238">
        <v>1104140012</v>
      </c>
      <c r="M1162" s="202" t="s">
        <v>2611</v>
      </c>
      <c r="N1162" s="321" t="s">
        <v>2602</v>
      </c>
      <c r="O1162" s="52" t="s">
        <v>2603</v>
      </c>
      <c r="P1162" s="377"/>
      <c r="Q1162" s="45" t="s">
        <v>1001</v>
      </c>
    </row>
    <row r="1163" spans="1:17" s="4" customFormat="1" hidden="1" x14ac:dyDescent="0.25">
      <c r="A1163" s="377"/>
      <c r="B1163" s="436"/>
      <c r="C1163" s="423"/>
      <c r="D1163" s="383"/>
      <c r="E1163" s="411"/>
      <c r="F1163" s="377"/>
      <c r="G1163" s="408"/>
      <c r="H1163" s="405"/>
      <c r="I1163" s="237" t="s">
        <v>2612</v>
      </c>
      <c r="J1163" s="238" t="s">
        <v>89</v>
      </c>
      <c r="K1163" s="202" t="s">
        <v>90</v>
      </c>
      <c r="L1163" s="238">
        <v>1104142051</v>
      </c>
      <c r="M1163" s="202" t="s">
        <v>2613</v>
      </c>
      <c r="N1163" s="321" t="s">
        <v>2602</v>
      </c>
      <c r="O1163" s="52" t="s">
        <v>2603</v>
      </c>
      <c r="P1163" s="377"/>
      <c r="Q1163" s="45" t="s">
        <v>1001</v>
      </c>
    </row>
    <row r="1164" spans="1:17" s="4" customFormat="1" hidden="1" x14ac:dyDescent="0.25">
      <c r="A1164" s="377"/>
      <c r="B1164" s="436"/>
      <c r="C1164" s="423"/>
      <c r="D1164" s="383"/>
      <c r="E1164" s="411"/>
      <c r="F1164" s="377"/>
      <c r="G1164" s="408"/>
      <c r="H1164" s="405"/>
      <c r="I1164" s="237" t="s">
        <v>2614</v>
      </c>
      <c r="J1164" s="238" t="s">
        <v>89</v>
      </c>
      <c r="K1164" s="202" t="s">
        <v>141</v>
      </c>
      <c r="L1164" s="238">
        <v>1102144033</v>
      </c>
      <c r="M1164" s="202" t="s">
        <v>2615</v>
      </c>
      <c r="N1164" s="321" t="s">
        <v>2602</v>
      </c>
      <c r="O1164" s="52" t="s">
        <v>2603</v>
      </c>
      <c r="P1164" s="377"/>
      <c r="Q1164" s="45" t="s">
        <v>1001</v>
      </c>
    </row>
    <row r="1165" spans="1:17" s="4" customFormat="1" hidden="1" x14ac:dyDescent="0.25">
      <c r="A1165" s="378"/>
      <c r="B1165" s="437"/>
      <c r="C1165" s="424"/>
      <c r="D1165" s="384"/>
      <c r="E1165" s="412"/>
      <c r="F1165" s="378"/>
      <c r="G1165" s="409"/>
      <c r="H1165" s="406"/>
      <c r="I1165" s="237" t="s">
        <v>2616</v>
      </c>
      <c r="J1165" s="238" t="s">
        <v>89</v>
      </c>
      <c r="K1165" s="202" t="s">
        <v>141</v>
      </c>
      <c r="L1165" s="238">
        <v>1102154278</v>
      </c>
      <c r="M1165" s="202" t="s">
        <v>2617</v>
      </c>
      <c r="N1165" s="321" t="s">
        <v>2602</v>
      </c>
      <c r="O1165" s="52" t="s">
        <v>2603</v>
      </c>
      <c r="P1165" s="378"/>
      <c r="Q1165" s="45" t="s">
        <v>1001</v>
      </c>
    </row>
    <row r="1166" spans="1:17" s="4" customFormat="1" ht="30" hidden="1" x14ac:dyDescent="0.25">
      <c r="A1166" s="272" t="s">
        <v>2618</v>
      </c>
      <c r="B1166" s="35" t="s">
        <v>2619</v>
      </c>
      <c r="C1166" s="35" t="s">
        <v>2620</v>
      </c>
      <c r="D1166" s="30" t="s">
        <v>23</v>
      </c>
      <c r="E1166" s="51" t="s">
        <v>859</v>
      </c>
      <c r="F1166" s="187" t="s">
        <v>2621</v>
      </c>
      <c r="G1166" s="62" t="s">
        <v>11</v>
      </c>
      <c r="H1166" s="195" t="s">
        <v>61</v>
      </c>
      <c r="I1166" s="237" t="s">
        <v>2622</v>
      </c>
      <c r="J1166" s="238" t="s">
        <v>89</v>
      </c>
      <c r="K1166" s="202" t="s">
        <v>91</v>
      </c>
      <c r="L1166" s="238">
        <v>1101174186</v>
      </c>
      <c r="M1166" s="202" t="s">
        <v>2623</v>
      </c>
      <c r="N1166" s="321" t="s">
        <v>2624</v>
      </c>
      <c r="O1166" s="50" t="s">
        <v>2603</v>
      </c>
      <c r="P1166" s="51"/>
      <c r="Q1166" s="48" t="s">
        <v>1001</v>
      </c>
    </row>
    <row r="1167" spans="1:17" s="4" customFormat="1" hidden="1" x14ac:dyDescent="0.25">
      <c r="A1167" s="419" t="s">
        <v>2625</v>
      </c>
      <c r="B1167" s="422" t="s">
        <v>2626</v>
      </c>
      <c r="C1167" s="422" t="s">
        <v>2627</v>
      </c>
      <c r="D1167" s="382" t="s">
        <v>23</v>
      </c>
      <c r="E1167" s="410" t="s">
        <v>859</v>
      </c>
      <c r="F1167" s="376" t="s">
        <v>932</v>
      </c>
      <c r="G1167" s="407" t="s">
        <v>11</v>
      </c>
      <c r="H1167" s="404" t="s">
        <v>61</v>
      </c>
      <c r="I1167" s="237" t="s">
        <v>2628</v>
      </c>
      <c r="J1167" s="238" t="s">
        <v>89</v>
      </c>
      <c r="K1167" s="202" t="s">
        <v>141</v>
      </c>
      <c r="L1167" s="238">
        <v>1102154205</v>
      </c>
      <c r="M1167" s="202" t="s">
        <v>2629</v>
      </c>
      <c r="N1167" s="321" t="s">
        <v>2630</v>
      </c>
      <c r="O1167" s="49" t="s">
        <v>2603</v>
      </c>
      <c r="P1167" s="51"/>
      <c r="Q1167" s="46" t="s">
        <v>1001</v>
      </c>
    </row>
    <row r="1168" spans="1:17" s="4" customFormat="1" hidden="1" x14ac:dyDescent="0.25">
      <c r="A1168" s="420"/>
      <c r="B1168" s="423"/>
      <c r="C1168" s="423"/>
      <c r="D1168" s="383"/>
      <c r="E1168" s="411"/>
      <c r="F1168" s="377"/>
      <c r="G1168" s="408"/>
      <c r="H1168" s="405"/>
      <c r="I1168" s="237" t="s">
        <v>2631</v>
      </c>
      <c r="J1168" s="238" t="s">
        <v>89</v>
      </c>
      <c r="K1168" s="202" t="s">
        <v>141</v>
      </c>
      <c r="L1168" s="238">
        <v>1102150060</v>
      </c>
      <c r="M1168" s="202" t="s">
        <v>2632</v>
      </c>
      <c r="N1168" s="321" t="s">
        <v>2630</v>
      </c>
      <c r="O1168" s="49" t="s">
        <v>2603</v>
      </c>
      <c r="P1168" s="51"/>
      <c r="Q1168" s="46" t="s">
        <v>1001</v>
      </c>
    </row>
    <row r="1169" spans="1:17" s="4" customFormat="1" hidden="1" x14ac:dyDescent="0.25">
      <c r="A1169" s="420"/>
      <c r="B1169" s="423"/>
      <c r="C1169" s="423"/>
      <c r="D1169" s="383"/>
      <c r="E1169" s="411"/>
      <c r="F1169" s="377"/>
      <c r="G1169" s="408"/>
      <c r="H1169" s="405"/>
      <c r="I1169" s="237" t="s">
        <v>2633</v>
      </c>
      <c r="J1169" s="238" t="s">
        <v>89</v>
      </c>
      <c r="K1169" s="202" t="s">
        <v>141</v>
      </c>
      <c r="L1169" s="238">
        <v>1102150230</v>
      </c>
      <c r="M1169" s="202" t="s">
        <v>2634</v>
      </c>
      <c r="N1169" s="321" t="s">
        <v>2630</v>
      </c>
      <c r="O1169" s="49" t="s">
        <v>2603</v>
      </c>
      <c r="P1169" s="51"/>
      <c r="Q1169" s="46" t="s">
        <v>1001</v>
      </c>
    </row>
    <row r="1170" spans="1:17" s="4" customFormat="1" hidden="1" x14ac:dyDescent="0.25">
      <c r="A1170" s="420"/>
      <c r="B1170" s="423"/>
      <c r="C1170" s="423"/>
      <c r="D1170" s="383"/>
      <c r="E1170" s="411"/>
      <c r="F1170" s="377"/>
      <c r="G1170" s="408"/>
      <c r="H1170" s="405"/>
      <c r="I1170" s="237" t="s">
        <v>2635</v>
      </c>
      <c r="J1170" s="238" t="s">
        <v>89</v>
      </c>
      <c r="K1170" s="202" t="s">
        <v>141</v>
      </c>
      <c r="L1170" s="245">
        <v>1102154254</v>
      </c>
      <c r="M1170" s="202" t="s">
        <v>2636</v>
      </c>
      <c r="N1170" s="321" t="s">
        <v>2630</v>
      </c>
      <c r="O1170" s="49" t="s">
        <v>2603</v>
      </c>
      <c r="P1170" s="51"/>
      <c r="Q1170" s="46" t="s">
        <v>1001</v>
      </c>
    </row>
    <row r="1171" spans="1:17" s="4" customFormat="1" hidden="1" x14ac:dyDescent="0.25">
      <c r="A1171" s="420"/>
      <c r="B1171" s="423"/>
      <c r="C1171" s="423"/>
      <c r="D1171" s="383"/>
      <c r="E1171" s="411"/>
      <c r="F1171" s="377"/>
      <c r="G1171" s="408"/>
      <c r="H1171" s="405"/>
      <c r="I1171" s="237" t="s">
        <v>2637</v>
      </c>
      <c r="J1171" s="238" t="s">
        <v>89</v>
      </c>
      <c r="K1171" s="202" t="s">
        <v>141</v>
      </c>
      <c r="L1171" s="238">
        <v>1102150061</v>
      </c>
      <c r="M1171" s="202" t="s">
        <v>2638</v>
      </c>
      <c r="N1171" s="321" t="s">
        <v>2630</v>
      </c>
      <c r="O1171" s="49" t="s">
        <v>2603</v>
      </c>
      <c r="P1171" s="51"/>
      <c r="Q1171" s="46" t="s">
        <v>1001</v>
      </c>
    </row>
    <row r="1172" spans="1:17" s="4" customFormat="1" hidden="1" x14ac:dyDescent="0.25">
      <c r="A1172" s="420"/>
      <c r="B1172" s="423"/>
      <c r="C1172" s="423"/>
      <c r="D1172" s="383"/>
      <c r="E1172" s="411"/>
      <c r="F1172" s="377"/>
      <c r="G1172" s="408"/>
      <c r="H1172" s="405"/>
      <c r="I1172" s="237" t="s">
        <v>2639</v>
      </c>
      <c r="J1172" s="238" t="s">
        <v>89</v>
      </c>
      <c r="K1172" s="202" t="s">
        <v>141</v>
      </c>
      <c r="L1172" s="238">
        <v>1102163112</v>
      </c>
      <c r="M1172" s="202" t="s">
        <v>2640</v>
      </c>
      <c r="N1172" s="321" t="s">
        <v>2630</v>
      </c>
      <c r="O1172" s="49" t="s">
        <v>2603</v>
      </c>
      <c r="P1172" s="51"/>
      <c r="Q1172" s="46" t="s">
        <v>1001</v>
      </c>
    </row>
    <row r="1173" spans="1:17" s="4" customFormat="1" hidden="1" x14ac:dyDescent="0.25">
      <c r="A1173" s="420"/>
      <c r="B1173" s="423"/>
      <c r="C1173" s="423"/>
      <c r="D1173" s="383"/>
      <c r="E1173" s="411"/>
      <c r="F1173" s="377"/>
      <c r="G1173" s="408"/>
      <c r="H1173" s="405"/>
      <c r="I1173" s="237" t="s">
        <v>2641</v>
      </c>
      <c r="J1173" s="238" t="s">
        <v>89</v>
      </c>
      <c r="K1173" s="202" t="s">
        <v>141</v>
      </c>
      <c r="L1173" s="238">
        <v>1102154146</v>
      </c>
      <c r="M1173" s="202" t="s">
        <v>2642</v>
      </c>
      <c r="N1173" s="321" t="s">
        <v>2630</v>
      </c>
      <c r="O1173" s="49" t="s">
        <v>2603</v>
      </c>
      <c r="P1173" s="51"/>
      <c r="Q1173" s="46" t="s">
        <v>1001</v>
      </c>
    </row>
    <row r="1174" spans="1:17" s="4" customFormat="1" hidden="1" x14ac:dyDescent="0.25">
      <c r="A1174" s="420"/>
      <c r="B1174" s="423"/>
      <c r="C1174" s="423"/>
      <c r="D1174" s="383"/>
      <c r="E1174" s="411"/>
      <c r="F1174" s="377"/>
      <c r="G1174" s="408"/>
      <c r="H1174" s="405"/>
      <c r="I1174" s="237" t="s">
        <v>2643</v>
      </c>
      <c r="J1174" s="238" t="s">
        <v>89</v>
      </c>
      <c r="K1174" s="202" t="s">
        <v>141</v>
      </c>
      <c r="L1174" s="238">
        <v>1102154109</v>
      </c>
      <c r="M1174" s="202" t="s">
        <v>1930</v>
      </c>
      <c r="N1174" s="321" t="s">
        <v>2630</v>
      </c>
      <c r="O1174" s="49" t="s">
        <v>2603</v>
      </c>
      <c r="P1174" s="51"/>
      <c r="Q1174" s="46" t="s">
        <v>1001</v>
      </c>
    </row>
    <row r="1175" spans="1:17" s="4" customFormat="1" hidden="1" x14ac:dyDescent="0.25">
      <c r="A1175" s="420"/>
      <c r="B1175" s="423"/>
      <c r="C1175" s="423"/>
      <c r="D1175" s="383"/>
      <c r="E1175" s="411"/>
      <c r="F1175" s="377"/>
      <c r="G1175" s="408"/>
      <c r="H1175" s="405"/>
      <c r="I1175" s="237" t="s">
        <v>2644</v>
      </c>
      <c r="J1175" s="238" t="s">
        <v>89</v>
      </c>
      <c r="K1175" s="202" t="s">
        <v>141</v>
      </c>
      <c r="L1175" s="238">
        <v>1102150056</v>
      </c>
      <c r="M1175" s="202" t="s">
        <v>2645</v>
      </c>
      <c r="N1175" s="321" t="s">
        <v>2630</v>
      </c>
      <c r="O1175" s="49" t="s">
        <v>2603</v>
      </c>
      <c r="P1175" s="51"/>
      <c r="Q1175" s="46" t="s">
        <v>1001</v>
      </c>
    </row>
    <row r="1176" spans="1:17" s="4" customFormat="1" hidden="1" x14ac:dyDescent="0.25">
      <c r="A1176" s="420"/>
      <c r="B1176" s="423"/>
      <c r="C1176" s="423"/>
      <c r="D1176" s="383"/>
      <c r="E1176" s="411"/>
      <c r="F1176" s="377"/>
      <c r="G1176" s="408"/>
      <c r="H1176" s="405"/>
      <c r="I1176" s="237" t="s">
        <v>2646</v>
      </c>
      <c r="J1176" s="238" t="s">
        <v>89</v>
      </c>
      <c r="K1176" s="202" t="s">
        <v>141</v>
      </c>
      <c r="L1176" s="238">
        <v>1102154201</v>
      </c>
      <c r="M1176" s="202" t="s">
        <v>2214</v>
      </c>
      <c r="N1176" s="321" t="s">
        <v>2630</v>
      </c>
      <c r="O1176" s="49" t="s">
        <v>2603</v>
      </c>
      <c r="P1176" s="51"/>
      <c r="Q1176" s="46" t="s">
        <v>1001</v>
      </c>
    </row>
    <row r="1177" spans="1:17" s="4" customFormat="1" hidden="1" x14ac:dyDescent="0.25">
      <c r="A1177" s="420"/>
      <c r="B1177" s="423"/>
      <c r="C1177" s="423"/>
      <c r="D1177" s="383"/>
      <c r="E1177" s="411"/>
      <c r="F1177" s="377"/>
      <c r="G1177" s="408"/>
      <c r="H1177" s="405"/>
      <c r="I1177" s="237" t="s">
        <v>2647</v>
      </c>
      <c r="J1177" s="238" t="s">
        <v>89</v>
      </c>
      <c r="K1177" s="202" t="s">
        <v>141</v>
      </c>
      <c r="L1177" s="238">
        <v>1102150050</v>
      </c>
      <c r="M1177" s="202" t="s">
        <v>2648</v>
      </c>
      <c r="N1177" s="321" t="s">
        <v>2630</v>
      </c>
      <c r="O1177" s="49" t="s">
        <v>2603</v>
      </c>
      <c r="P1177" s="51"/>
      <c r="Q1177" s="46" t="s">
        <v>1001</v>
      </c>
    </row>
    <row r="1178" spans="1:17" s="4" customFormat="1" hidden="1" x14ac:dyDescent="0.25">
      <c r="A1178" s="420"/>
      <c r="B1178" s="423"/>
      <c r="C1178" s="423"/>
      <c r="D1178" s="383"/>
      <c r="E1178" s="411"/>
      <c r="F1178" s="377"/>
      <c r="G1178" s="408"/>
      <c r="H1178" s="405"/>
      <c r="I1178" s="237" t="s">
        <v>2649</v>
      </c>
      <c r="J1178" s="238" t="s">
        <v>89</v>
      </c>
      <c r="K1178" s="202" t="s">
        <v>141</v>
      </c>
      <c r="L1178" s="238">
        <v>1102144154</v>
      </c>
      <c r="M1178" s="202" t="s">
        <v>2650</v>
      </c>
      <c r="N1178" s="321" t="s">
        <v>2630</v>
      </c>
      <c r="O1178" s="49" t="s">
        <v>2603</v>
      </c>
      <c r="P1178" s="51"/>
      <c r="Q1178" s="46" t="s">
        <v>1001</v>
      </c>
    </row>
    <row r="1179" spans="1:17" s="4" customFormat="1" hidden="1" x14ac:dyDescent="0.25">
      <c r="A1179" s="420"/>
      <c r="B1179" s="423"/>
      <c r="C1179" s="423"/>
      <c r="D1179" s="383"/>
      <c r="E1179" s="411"/>
      <c r="F1179" s="377"/>
      <c r="G1179" s="408"/>
      <c r="H1179" s="405"/>
      <c r="I1179" s="237" t="s">
        <v>2651</v>
      </c>
      <c r="J1179" s="238" t="s">
        <v>89</v>
      </c>
      <c r="K1179" s="202" t="s">
        <v>141</v>
      </c>
      <c r="L1179" s="238">
        <v>1105120084</v>
      </c>
      <c r="M1179" s="202" t="s">
        <v>2652</v>
      </c>
      <c r="N1179" s="321" t="s">
        <v>2630</v>
      </c>
      <c r="O1179" s="49" t="s">
        <v>2603</v>
      </c>
      <c r="P1179" s="51"/>
      <c r="Q1179" s="46" t="s">
        <v>1001</v>
      </c>
    </row>
    <row r="1180" spans="1:17" s="4" customFormat="1" hidden="1" x14ac:dyDescent="0.25">
      <c r="A1180" s="420"/>
      <c r="B1180" s="423"/>
      <c r="C1180" s="423"/>
      <c r="D1180" s="383"/>
      <c r="E1180" s="411"/>
      <c r="F1180" s="377"/>
      <c r="G1180" s="408"/>
      <c r="H1180" s="405"/>
      <c r="I1180" s="237" t="s">
        <v>2653</v>
      </c>
      <c r="J1180" s="238" t="s">
        <v>89</v>
      </c>
      <c r="K1180" s="242" t="s">
        <v>141</v>
      </c>
      <c r="L1180" s="238">
        <v>1102150075</v>
      </c>
      <c r="M1180" s="202" t="s">
        <v>2654</v>
      </c>
      <c r="N1180" s="321" t="s">
        <v>2630</v>
      </c>
      <c r="O1180" s="49" t="s">
        <v>2603</v>
      </c>
      <c r="P1180" s="51"/>
      <c r="Q1180" s="46" t="s">
        <v>1001</v>
      </c>
    </row>
    <row r="1181" spans="1:17" s="4" customFormat="1" hidden="1" x14ac:dyDescent="0.25">
      <c r="A1181" s="420"/>
      <c r="B1181" s="423"/>
      <c r="C1181" s="423"/>
      <c r="D1181" s="383"/>
      <c r="E1181" s="411"/>
      <c r="F1181" s="377"/>
      <c r="G1181" s="408"/>
      <c r="H1181" s="405"/>
      <c r="I1181" s="237" t="s">
        <v>2655</v>
      </c>
      <c r="J1181" s="238" t="s">
        <v>89</v>
      </c>
      <c r="K1181" s="202" t="s">
        <v>141</v>
      </c>
      <c r="L1181" s="238">
        <v>1102150007</v>
      </c>
      <c r="M1181" s="202" t="s">
        <v>2656</v>
      </c>
      <c r="N1181" s="321" t="s">
        <v>2630</v>
      </c>
      <c r="O1181" s="49" t="s">
        <v>2603</v>
      </c>
      <c r="P1181" s="51"/>
      <c r="Q1181" s="46" t="s">
        <v>1001</v>
      </c>
    </row>
    <row r="1182" spans="1:17" s="4" customFormat="1" hidden="1" x14ac:dyDescent="0.25">
      <c r="A1182" s="420"/>
      <c r="B1182" s="423"/>
      <c r="C1182" s="423"/>
      <c r="D1182" s="383"/>
      <c r="E1182" s="411"/>
      <c r="F1182" s="377"/>
      <c r="G1182" s="408"/>
      <c r="H1182" s="405"/>
      <c r="I1182" s="237" t="s">
        <v>2657</v>
      </c>
      <c r="J1182" s="238" t="s">
        <v>89</v>
      </c>
      <c r="K1182" s="202" t="s">
        <v>141</v>
      </c>
      <c r="L1182" s="238">
        <v>1105130113</v>
      </c>
      <c r="M1182" s="202" t="s">
        <v>2658</v>
      </c>
      <c r="N1182" s="321" t="s">
        <v>2630</v>
      </c>
      <c r="O1182" s="49" t="s">
        <v>2603</v>
      </c>
      <c r="P1182" s="51"/>
      <c r="Q1182" s="46" t="s">
        <v>1001</v>
      </c>
    </row>
    <row r="1183" spans="1:17" s="4" customFormat="1" hidden="1" x14ac:dyDescent="0.25">
      <c r="A1183" s="420"/>
      <c r="B1183" s="423"/>
      <c r="C1183" s="423"/>
      <c r="D1183" s="383"/>
      <c r="E1183" s="411"/>
      <c r="F1183" s="377"/>
      <c r="G1183" s="408"/>
      <c r="H1183" s="405"/>
      <c r="I1183" s="237" t="s">
        <v>2659</v>
      </c>
      <c r="J1183" s="238" t="s">
        <v>89</v>
      </c>
      <c r="K1183" s="202" t="s">
        <v>141</v>
      </c>
      <c r="L1183" s="238">
        <v>1102150038</v>
      </c>
      <c r="M1183" s="305" t="s">
        <v>2660</v>
      </c>
      <c r="N1183" s="321" t="s">
        <v>2630</v>
      </c>
      <c r="O1183" s="49" t="s">
        <v>2603</v>
      </c>
      <c r="P1183" s="51"/>
      <c r="Q1183" s="46" t="s">
        <v>1001</v>
      </c>
    </row>
    <row r="1184" spans="1:17" s="4" customFormat="1" hidden="1" x14ac:dyDescent="0.25">
      <c r="A1184" s="420"/>
      <c r="B1184" s="423"/>
      <c r="C1184" s="423"/>
      <c r="D1184" s="383"/>
      <c r="E1184" s="411"/>
      <c r="F1184" s="377"/>
      <c r="G1184" s="408"/>
      <c r="H1184" s="405"/>
      <c r="I1184" s="237" t="s">
        <v>2661</v>
      </c>
      <c r="J1184" s="238" t="s">
        <v>89</v>
      </c>
      <c r="K1184" s="202" t="s">
        <v>141</v>
      </c>
      <c r="L1184" s="238">
        <v>1102164268</v>
      </c>
      <c r="M1184" s="305" t="s">
        <v>2662</v>
      </c>
      <c r="N1184" s="321" t="s">
        <v>2630</v>
      </c>
      <c r="O1184" s="49" t="s">
        <v>2603</v>
      </c>
      <c r="P1184" s="51"/>
      <c r="Q1184" s="46" t="s">
        <v>1001</v>
      </c>
    </row>
    <row r="1185" spans="1:17" s="4" customFormat="1" hidden="1" x14ac:dyDescent="0.25">
      <c r="A1185" s="420"/>
      <c r="B1185" s="423"/>
      <c r="C1185" s="423"/>
      <c r="D1185" s="383"/>
      <c r="E1185" s="411"/>
      <c r="F1185" s="377"/>
      <c r="G1185" s="408"/>
      <c r="H1185" s="405"/>
      <c r="I1185" s="237" t="s">
        <v>2663</v>
      </c>
      <c r="J1185" s="238" t="s">
        <v>89</v>
      </c>
      <c r="K1185" s="202" t="s">
        <v>141</v>
      </c>
      <c r="L1185" s="238">
        <v>1105130008</v>
      </c>
      <c r="M1185" s="305" t="s">
        <v>2664</v>
      </c>
      <c r="N1185" s="321" t="s">
        <v>2630</v>
      </c>
      <c r="O1185" s="49" t="s">
        <v>2603</v>
      </c>
      <c r="P1185" s="51"/>
      <c r="Q1185" s="46" t="s">
        <v>1001</v>
      </c>
    </row>
    <row r="1186" spans="1:17" s="4" customFormat="1" hidden="1" x14ac:dyDescent="0.25">
      <c r="A1186" s="420"/>
      <c r="B1186" s="423"/>
      <c r="C1186" s="423"/>
      <c r="D1186" s="383"/>
      <c r="E1186" s="411"/>
      <c r="F1186" s="377"/>
      <c r="G1186" s="408"/>
      <c r="H1186" s="405"/>
      <c r="I1186" s="237" t="s">
        <v>2665</v>
      </c>
      <c r="J1186" s="238" t="s">
        <v>89</v>
      </c>
      <c r="K1186" s="202" t="s">
        <v>141</v>
      </c>
      <c r="L1186" s="238">
        <v>1102154126</v>
      </c>
      <c r="M1186" s="305" t="s">
        <v>2666</v>
      </c>
      <c r="N1186" s="321" t="s">
        <v>2630</v>
      </c>
      <c r="O1186" s="49" t="s">
        <v>2603</v>
      </c>
      <c r="P1186" s="51"/>
      <c r="Q1186" s="46" t="s">
        <v>1001</v>
      </c>
    </row>
    <row r="1187" spans="1:17" s="4" customFormat="1" hidden="1" x14ac:dyDescent="0.25">
      <c r="A1187" s="420"/>
      <c r="B1187" s="423"/>
      <c r="C1187" s="423"/>
      <c r="D1187" s="383"/>
      <c r="E1187" s="411"/>
      <c r="F1187" s="377"/>
      <c r="G1187" s="408"/>
      <c r="H1187" s="405"/>
      <c r="I1187" s="237" t="s">
        <v>2667</v>
      </c>
      <c r="J1187" s="238" t="s">
        <v>89</v>
      </c>
      <c r="K1187" s="202" t="s">
        <v>141</v>
      </c>
      <c r="L1187" s="238">
        <v>1102154186</v>
      </c>
      <c r="M1187" s="305" t="s">
        <v>2668</v>
      </c>
      <c r="N1187" s="321" t="s">
        <v>2630</v>
      </c>
      <c r="O1187" s="49" t="s">
        <v>2603</v>
      </c>
      <c r="P1187" s="51"/>
      <c r="Q1187" s="46" t="s">
        <v>1001</v>
      </c>
    </row>
    <row r="1188" spans="1:17" s="4" customFormat="1" hidden="1" x14ac:dyDescent="0.25">
      <c r="A1188" s="420"/>
      <c r="B1188" s="423"/>
      <c r="C1188" s="423"/>
      <c r="D1188" s="383"/>
      <c r="E1188" s="411"/>
      <c r="F1188" s="377"/>
      <c r="G1188" s="408"/>
      <c r="H1188" s="405"/>
      <c r="I1188" s="237" t="s">
        <v>2669</v>
      </c>
      <c r="J1188" s="238" t="s">
        <v>89</v>
      </c>
      <c r="K1188" s="202" t="s">
        <v>141</v>
      </c>
      <c r="L1188" s="238">
        <v>1102150047</v>
      </c>
      <c r="M1188" s="305" t="s">
        <v>2670</v>
      </c>
      <c r="N1188" s="321" t="s">
        <v>2630</v>
      </c>
      <c r="O1188" s="49" t="s">
        <v>2603</v>
      </c>
      <c r="P1188" s="51"/>
      <c r="Q1188" s="46" t="s">
        <v>1001</v>
      </c>
    </row>
    <row r="1189" spans="1:17" s="4" customFormat="1" hidden="1" x14ac:dyDescent="0.25">
      <c r="A1189" s="420"/>
      <c r="B1189" s="423"/>
      <c r="C1189" s="423"/>
      <c r="D1189" s="383"/>
      <c r="E1189" s="411"/>
      <c r="F1189" s="377"/>
      <c r="G1189" s="408"/>
      <c r="H1189" s="405"/>
      <c r="I1189" s="237" t="s">
        <v>2671</v>
      </c>
      <c r="J1189" s="238" t="s">
        <v>89</v>
      </c>
      <c r="K1189" s="202" t="s">
        <v>141</v>
      </c>
      <c r="L1189" s="238">
        <v>1102154121</v>
      </c>
      <c r="M1189" s="305" t="s">
        <v>2672</v>
      </c>
      <c r="N1189" s="321" t="s">
        <v>2630</v>
      </c>
      <c r="O1189" s="49" t="s">
        <v>2603</v>
      </c>
      <c r="P1189" s="51"/>
      <c r="Q1189" s="46" t="s">
        <v>1001</v>
      </c>
    </row>
    <row r="1190" spans="1:17" s="4" customFormat="1" hidden="1" x14ac:dyDescent="0.25">
      <c r="A1190" s="420"/>
      <c r="B1190" s="423"/>
      <c r="C1190" s="423"/>
      <c r="D1190" s="383"/>
      <c r="E1190" s="411"/>
      <c r="F1190" s="377"/>
      <c r="G1190" s="408"/>
      <c r="H1190" s="405"/>
      <c r="I1190" s="237" t="s">
        <v>2673</v>
      </c>
      <c r="J1190" s="238" t="s">
        <v>89</v>
      </c>
      <c r="K1190" s="202" t="s">
        <v>141</v>
      </c>
      <c r="L1190" s="238">
        <v>1102154125</v>
      </c>
      <c r="M1190" s="305" t="s">
        <v>2674</v>
      </c>
      <c r="N1190" s="321" t="s">
        <v>2630</v>
      </c>
      <c r="O1190" s="49" t="s">
        <v>2603</v>
      </c>
      <c r="P1190" s="51"/>
      <c r="Q1190" s="46" t="s">
        <v>1001</v>
      </c>
    </row>
    <row r="1191" spans="1:17" s="4" customFormat="1" hidden="1" x14ac:dyDescent="0.25">
      <c r="A1191" s="421"/>
      <c r="B1191" s="424"/>
      <c r="C1191" s="424"/>
      <c r="D1191" s="384"/>
      <c r="E1191" s="412"/>
      <c r="F1191" s="378"/>
      <c r="G1191" s="409"/>
      <c r="H1191" s="406"/>
      <c r="I1191" s="237" t="s">
        <v>1212</v>
      </c>
      <c r="J1191" s="238" t="s">
        <v>89</v>
      </c>
      <c r="K1191" s="202" t="s">
        <v>141</v>
      </c>
      <c r="L1191" s="238">
        <v>1102164173</v>
      </c>
      <c r="M1191" s="305" t="s">
        <v>2675</v>
      </c>
      <c r="N1191" s="321" t="s">
        <v>2630</v>
      </c>
      <c r="O1191" s="49" t="s">
        <v>2603</v>
      </c>
      <c r="P1191" s="51"/>
      <c r="Q1191" s="46" t="s">
        <v>1001</v>
      </c>
    </row>
    <row r="1192" spans="1:17" s="4" customFormat="1" ht="30" hidden="1" x14ac:dyDescent="0.25">
      <c r="A1192" s="272" t="s">
        <v>2676</v>
      </c>
      <c r="B1192" s="35" t="s">
        <v>2677</v>
      </c>
      <c r="C1192" s="35" t="s">
        <v>2678</v>
      </c>
      <c r="D1192" s="30" t="s">
        <v>23</v>
      </c>
      <c r="E1192" s="51" t="s">
        <v>858</v>
      </c>
      <c r="F1192" s="185" t="s">
        <v>2679</v>
      </c>
      <c r="G1192" s="63" t="s">
        <v>12</v>
      </c>
      <c r="H1192" s="113" t="s">
        <v>61</v>
      </c>
      <c r="I1192" s="237" t="s">
        <v>2680</v>
      </c>
      <c r="J1192" s="238" t="s">
        <v>89</v>
      </c>
      <c r="K1192" s="202" t="s">
        <v>141</v>
      </c>
      <c r="L1192" s="238">
        <v>1102170042</v>
      </c>
      <c r="M1192" s="305" t="s">
        <v>2681</v>
      </c>
      <c r="N1192" s="320" t="s">
        <v>2682</v>
      </c>
      <c r="O1192" s="49" t="s">
        <v>2603</v>
      </c>
      <c r="P1192" s="51"/>
      <c r="Q1192" s="48" t="s">
        <v>1001</v>
      </c>
    </row>
    <row r="1193" spans="1:17" s="4" customFormat="1" hidden="1" x14ac:dyDescent="0.25">
      <c r="A1193" s="272" t="s">
        <v>2306</v>
      </c>
      <c r="B1193" s="35" t="s">
        <v>2683</v>
      </c>
      <c r="C1193" s="35" t="s">
        <v>2684</v>
      </c>
      <c r="D1193" s="30" t="s">
        <v>23</v>
      </c>
      <c r="E1193" s="51" t="s">
        <v>859</v>
      </c>
      <c r="F1193" s="185" t="s">
        <v>2685</v>
      </c>
      <c r="G1193" s="62" t="s">
        <v>11</v>
      </c>
      <c r="H1193" s="195" t="s">
        <v>61</v>
      </c>
      <c r="I1193" s="237" t="s">
        <v>2687</v>
      </c>
      <c r="J1193" s="238" t="s">
        <v>89</v>
      </c>
      <c r="K1193" s="202" t="s">
        <v>90</v>
      </c>
      <c r="L1193" s="238">
        <v>1104150039</v>
      </c>
      <c r="M1193" s="305" t="s">
        <v>2688</v>
      </c>
      <c r="N1193" s="320" t="s">
        <v>2689</v>
      </c>
      <c r="O1193" s="49" t="s">
        <v>2603</v>
      </c>
      <c r="P1193" s="51" t="s">
        <v>2686</v>
      </c>
      <c r="Q1193" s="48" t="s">
        <v>1001</v>
      </c>
    </row>
    <row r="1194" spans="1:17" s="4" customFormat="1" hidden="1" x14ac:dyDescent="0.25">
      <c r="A1194" s="272" t="s">
        <v>2306</v>
      </c>
      <c r="B1194" s="35" t="s">
        <v>2683</v>
      </c>
      <c r="C1194" s="35" t="s">
        <v>2684</v>
      </c>
      <c r="D1194" s="30" t="s">
        <v>23</v>
      </c>
      <c r="E1194" s="51" t="s">
        <v>859</v>
      </c>
      <c r="F1194" s="185" t="s">
        <v>2685</v>
      </c>
      <c r="G1194" s="62" t="s">
        <v>11</v>
      </c>
      <c r="H1194" s="195" t="s">
        <v>61</v>
      </c>
      <c r="I1194" s="237" t="s">
        <v>1455</v>
      </c>
      <c r="J1194" s="238" t="s">
        <v>89</v>
      </c>
      <c r="K1194" s="202" t="s">
        <v>90</v>
      </c>
      <c r="L1194" s="245">
        <v>1108130018</v>
      </c>
      <c r="M1194" s="305" t="s">
        <v>2690</v>
      </c>
      <c r="N1194" s="320" t="s">
        <v>2689</v>
      </c>
      <c r="O1194" s="49" t="s">
        <v>2603</v>
      </c>
      <c r="P1194" s="51" t="s">
        <v>2686</v>
      </c>
      <c r="Q1194" s="48" t="s">
        <v>1001</v>
      </c>
    </row>
    <row r="1195" spans="1:17" s="4" customFormat="1" hidden="1" x14ac:dyDescent="0.25">
      <c r="A1195" s="272" t="s">
        <v>2306</v>
      </c>
      <c r="B1195" s="35" t="s">
        <v>2683</v>
      </c>
      <c r="C1195" s="35" t="s">
        <v>2684</v>
      </c>
      <c r="D1195" s="30" t="s">
        <v>23</v>
      </c>
      <c r="E1195" s="51" t="s">
        <v>859</v>
      </c>
      <c r="F1195" s="185" t="s">
        <v>2685</v>
      </c>
      <c r="G1195" s="62" t="s">
        <v>11</v>
      </c>
      <c r="H1195" s="195" t="s">
        <v>61</v>
      </c>
      <c r="I1195" s="237" t="s">
        <v>2691</v>
      </c>
      <c r="J1195" s="238" t="s">
        <v>89</v>
      </c>
      <c r="K1195" s="202" t="s">
        <v>90</v>
      </c>
      <c r="L1195" s="238">
        <v>1104154163</v>
      </c>
      <c r="M1195" s="305" t="s">
        <v>2692</v>
      </c>
      <c r="N1195" s="320" t="s">
        <v>2689</v>
      </c>
      <c r="O1195" s="49" t="s">
        <v>2603</v>
      </c>
      <c r="P1195" s="51" t="s">
        <v>2686</v>
      </c>
      <c r="Q1195" s="48" t="s">
        <v>1001</v>
      </c>
    </row>
    <row r="1196" spans="1:17" s="4" customFormat="1" ht="25.5" hidden="1" x14ac:dyDescent="0.25">
      <c r="A1196" s="272" t="s">
        <v>2558</v>
      </c>
      <c r="B1196" s="89" t="s">
        <v>2693</v>
      </c>
      <c r="C1196" s="35" t="s">
        <v>2694</v>
      </c>
      <c r="D1196" s="30" t="s">
        <v>23</v>
      </c>
      <c r="E1196" s="51" t="s">
        <v>859</v>
      </c>
      <c r="F1196" s="185" t="s">
        <v>2695</v>
      </c>
      <c r="G1196" s="62" t="s">
        <v>11</v>
      </c>
      <c r="H1196" s="195" t="s">
        <v>61</v>
      </c>
      <c r="I1196" s="237" t="s">
        <v>2696</v>
      </c>
      <c r="J1196" s="238" t="s">
        <v>89</v>
      </c>
      <c r="K1196" s="202" t="s">
        <v>196</v>
      </c>
      <c r="L1196" s="238">
        <v>1103174010</v>
      </c>
      <c r="M1196" s="305" t="s">
        <v>2697</v>
      </c>
      <c r="N1196" s="320" t="s">
        <v>2698</v>
      </c>
      <c r="O1196" s="49" t="s">
        <v>2603</v>
      </c>
      <c r="P1196" s="51" t="s">
        <v>61</v>
      </c>
      <c r="Q1196" s="48" t="s">
        <v>1001</v>
      </c>
    </row>
    <row r="1197" spans="1:17" s="4" customFormat="1" ht="15.75" hidden="1" customHeight="1" x14ac:dyDescent="0.25">
      <c r="A1197" s="570" t="s">
        <v>3049</v>
      </c>
      <c r="B1197" s="501" t="s">
        <v>3050</v>
      </c>
      <c r="C1197" s="560" t="s">
        <v>3051</v>
      </c>
      <c r="D1197" s="571" t="s">
        <v>23</v>
      </c>
      <c r="E1197" s="563" t="s">
        <v>3052</v>
      </c>
      <c r="F1197" s="572" t="s">
        <v>3053</v>
      </c>
      <c r="G1197" s="573" t="s">
        <v>20</v>
      </c>
      <c r="H1197" s="574" t="s">
        <v>55</v>
      </c>
      <c r="I1197" s="306" t="s">
        <v>3054</v>
      </c>
      <c r="J1197" s="222" t="s">
        <v>140</v>
      </c>
      <c r="K1197" s="222" t="s">
        <v>294</v>
      </c>
      <c r="L1197" s="222">
        <v>1302141106</v>
      </c>
      <c r="M1197" s="222" t="s">
        <v>3055</v>
      </c>
      <c r="N1197" s="500" t="s">
        <v>3056</v>
      </c>
      <c r="O1197" s="575" t="s">
        <v>3057</v>
      </c>
      <c r="P1197" s="559" t="s">
        <v>13</v>
      </c>
      <c r="Q1197" s="559" t="s">
        <v>3058</v>
      </c>
    </row>
    <row r="1198" spans="1:17" s="4" customFormat="1" hidden="1" x14ac:dyDescent="0.25">
      <c r="A1198" s="570"/>
      <c r="B1198" s="501"/>
      <c r="C1198" s="560"/>
      <c r="D1198" s="571"/>
      <c r="E1198" s="563"/>
      <c r="F1198" s="572"/>
      <c r="G1198" s="573"/>
      <c r="H1198" s="574"/>
      <c r="I1198" s="306" t="s">
        <v>3059</v>
      </c>
      <c r="J1198" s="222" t="s">
        <v>89</v>
      </c>
      <c r="K1198" s="222" t="s">
        <v>3060</v>
      </c>
      <c r="L1198" s="222">
        <v>2101171005</v>
      </c>
      <c r="M1198" s="222" t="s">
        <v>3061</v>
      </c>
      <c r="N1198" s="500"/>
      <c r="O1198" s="501"/>
      <c r="P1198" s="501"/>
      <c r="Q1198" s="559"/>
    </row>
    <row r="1199" spans="1:17" s="4" customFormat="1" hidden="1" x14ac:dyDescent="0.25">
      <c r="A1199" s="570"/>
      <c r="B1199" s="501"/>
      <c r="C1199" s="560"/>
      <c r="D1199" s="571"/>
      <c r="E1199" s="563"/>
      <c r="F1199" s="572"/>
      <c r="G1199" s="573"/>
      <c r="H1199" s="574"/>
      <c r="I1199" s="306" t="s">
        <v>3062</v>
      </c>
      <c r="J1199" s="222" t="s">
        <v>140</v>
      </c>
      <c r="K1199" s="222" t="s">
        <v>294</v>
      </c>
      <c r="L1199" s="222">
        <v>1302144042</v>
      </c>
      <c r="M1199" s="222" t="s">
        <v>3063</v>
      </c>
      <c r="N1199" s="500"/>
      <c r="O1199" s="501"/>
      <c r="P1199" s="501"/>
      <c r="Q1199" s="559"/>
    </row>
    <row r="1200" spans="1:17" s="4" customFormat="1" ht="15.75" hidden="1" customHeight="1" x14ac:dyDescent="0.25">
      <c r="A1200" s="577" t="s">
        <v>3064</v>
      </c>
      <c r="B1200" s="580" t="s">
        <v>3065</v>
      </c>
      <c r="C1200" s="348" t="s">
        <v>3066</v>
      </c>
      <c r="D1200" s="583" t="s">
        <v>23</v>
      </c>
      <c r="E1200" s="580" t="s">
        <v>3067</v>
      </c>
      <c r="F1200" s="560" t="s">
        <v>3068</v>
      </c>
      <c r="G1200" s="586" t="s">
        <v>11</v>
      </c>
      <c r="H1200" s="574" t="s">
        <v>14</v>
      </c>
      <c r="I1200" s="306" t="s">
        <v>3069</v>
      </c>
      <c r="J1200" s="222" t="s">
        <v>140</v>
      </c>
      <c r="K1200" s="222" t="s">
        <v>294</v>
      </c>
      <c r="L1200" s="222">
        <v>1302140046</v>
      </c>
      <c r="M1200" s="222" t="s">
        <v>3070</v>
      </c>
      <c r="N1200" s="575" t="s">
        <v>3071</v>
      </c>
      <c r="O1200" s="575" t="s">
        <v>3072</v>
      </c>
      <c r="P1200" s="559" t="s">
        <v>14</v>
      </c>
      <c r="Q1200" s="559"/>
    </row>
    <row r="1201" spans="1:17" s="4" customFormat="1" hidden="1" x14ac:dyDescent="0.25">
      <c r="A1201" s="578"/>
      <c r="B1201" s="581"/>
      <c r="C1201" s="582"/>
      <c r="D1201" s="584"/>
      <c r="E1201" s="581"/>
      <c r="F1201" s="560"/>
      <c r="G1201" s="587"/>
      <c r="H1201" s="574"/>
      <c r="I1201" s="306" t="s">
        <v>3073</v>
      </c>
      <c r="J1201" s="222" t="s">
        <v>89</v>
      </c>
      <c r="K1201" s="222" t="s">
        <v>141</v>
      </c>
      <c r="L1201" s="222">
        <v>1102150060</v>
      </c>
      <c r="M1201" s="222" t="s">
        <v>3074</v>
      </c>
      <c r="N1201" s="575"/>
      <c r="O1201" s="501"/>
      <c r="P1201" s="501"/>
      <c r="Q1201" s="559"/>
    </row>
    <row r="1202" spans="1:17" s="4" customFormat="1" ht="30" hidden="1" x14ac:dyDescent="0.25">
      <c r="A1202" s="578"/>
      <c r="B1202" s="581"/>
      <c r="C1202" s="582"/>
      <c r="D1202" s="584"/>
      <c r="E1202" s="581"/>
      <c r="F1202" s="560"/>
      <c r="G1202" s="587"/>
      <c r="H1202" s="574"/>
      <c r="I1202" s="306" t="s">
        <v>3075</v>
      </c>
      <c r="J1202" s="222" t="s">
        <v>89</v>
      </c>
      <c r="K1202" s="224" t="s">
        <v>3076</v>
      </c>
      <c r="L1202" s="222">
        <v>1101153628</v>
      </c>
      <c r="M1202" s="222" t="s">
        <v>3077</v>
      </c>
      <c r="N1202" s="575"/>
      <c r="O1202" s="501"/>
      <c r="P1202" s="501"/>
      <c r="Q1202" s="559"/>
    </row>
    <row r="1203" spans="1:17" s="4" customFormat="1" ht="15.75" hidden="1" customHeight="1" x14ac:dyDescent="0.25">
      <c r="A1203" s="578"/>
      <c r="B1203" s="581"/>
      <c r="C1203" s="582"/>
      <c r="D1203" s="584"/>
      <c r="E1203" s="581"/>
      <c r="F1203" s="572" t="s">
        <v>3078</v>
      </c>
      <c r="G1203" s="586" t="s">
        <v>11</v>
      </c>
      <c r="H1203" s="574" t="s">
        <v>55</v>
      </c>
      <c r="I1203" s="306" t="s">
        <v>3069</v>
      </c>
      <c r="J1203" s="222" t="s">
        <v>140</v>
      </c>
      <c r="K1203" s="222" t="s">
        <v>294</v>
      </c>
      <c r="L1203" s="222">
        <v>1302140046</v>
      </c>
      <c r="M1203" s="222" t="s">
        <v>3070</v>
      </c>
      <c r="N1203" s="575"/>
      <c r="O1203" s="501" t="s">
        <v>3079</v>
      </c>
      <c r="P1203" s="559" t="s">
        <v>13</v>
      </c>
      <c r="Q1203" s="559"/>
    </row>
    <row r="1204" spans="1:17" s="4" customFormat="1" hidden="1" x14ac:dyDescent="0.25">
      <c r="A1204" s="578"/>
      <c r="B1204" s="581"/>
      <c r="C1204" s="582"/>
      <c r="D1204" s="584"/>
      <c r="E1204" s="581"/>
      <c r="F1204" s="572"/>
      <c r="G1204" s="586"/>
      <c r="H1204" s="574"/>
      <c r="I1204" s="306" t="s">
        <v>3073</v>
      </c>
      <c r="J1204" s="222" t="s">
        <v>89</v>
      </c>
      <c r="K1204" s="222" t="s">
        <v>141</v>
      </c>
      <c r="L1204" s="222">
        <v>1102150060</v>
      </c>
      <c r="M1204" s="222" t="s">
        <v>3074</v>
      </c>
      <c r="N1204" s="575"/>
      <c r="O1204" s="501"/>
      <c r="P1204" s="501"/>
      <c r="Q1204" s="559"/>
    </row>
    <row r="1205" spans="1:17" s="4" customFormat="1" ht="30" hidden="1" x14ac:dyDescent="0.25">
      <c r="A1205" s="578"/>
      <c r="B1205" s="581"/>
      <c r="C1205" s="582"/>
      <c r="D1205" s="584"/>
      <c r="E1205" s="581"/>
      <c r="F1205" s="572"/>
      <c r="G1205" s="586"/>
      <c r="H1205" s="574"/>
      <c r="I1205" s="306" t="s">
        <v>3075</v>
      </c>
      <c r="J1205" s="222" t="s">
        <v>89</v>
      </c>
      <c r="K1205" s="224" t="s">
        <v>3076</v>
      </c>
      <c r="L1205" s="222">
        <v>1101153628</v>
      </c>
      <c r="M1205" s="222" t="s">
        <v>3077</v>
      </c>
      <c r="N1205" s="575"/>
      <c r="O1205" s="501"/>
      <c r="P1205" s="501"/>
      <c r="Q1205" s="559"/>
    </row>
    <row r="1206" spans="1:17" s="4" customFormat="1" hidden="1" x14ac:dyDescent="0.25">
      <c r="A1206" s="578"/>
      <c r="B1206" s="581"/>
      <c r="C1206" s="582"/>
      <c r="D1206" s="584"/>
      <c r="E1206" s="581"/>
      <c r="F1206" s="572"/>
      <c r="G1206" s="586"/>
      <c r="H1206" s="574"/>
      <c r="I1206" s="306" t="s">
        <v>3080</v>
      </c>
      <c r="J1206" s="222" t="s">
        <v>115</v>
      </c>
      <c r="K1206" s="222" t="s">
        <v>117</v>
      </c>
      <c r="L1206" s="222">
        <v>6702152090</v>
      </c>
      <c r="M1206" s="222" t="s">
        <v>3081</v>
      </c>
      <c r="N1206" s="575"/>
      <c r="O1206" s="501"/>
      <c r="P1206" s="501"/>
      <c r="Q1206" s="559"/>
    </row>
    <row r="1207" spans="1:17" s="4" customFormat="1" hidden="1" x14ac:dyDescent="0.25">
      <c r="A1207" s="578"/>
      <c r="B1207" s="581"/>
      <c r="C1207" s="582"/>
      <c r="D1207" s="584"/>
      <c r="E1207" s="581"/>
      <c r="F1207" s="572"/>
      <c r="G1207" s="586"/>
      <c r="H1207" s="574"/>
      <c r="I1207" s="306" t="s">
        <v>3082</v>
      </c>
      <c r="J1207" s="222" t="s">
        <v>140</v>
      </c>
      <c r="K1207" s="222" t="s">
        <v>142</v>
      </c>
      <c r="L1207" s="222">
        <v>1301154154</v>
      </c>
      <c r="M1207" s="222" t="s">
        <v>3083</v>
      </c>
      <c r="N1207" s="575"/>
      <c r="O1207" s="501"/>
      <c r="P1207" s="501"/>
      <c r="Q1207" s="559"/>
    </row>
    <row r="1208" spans="1:17" s="4" customFormat="1" hidden="1" x14ac:dyDescent="0.25">
      <c r="A1208" s="579"/>
      <c r="B1208" s="361"/>
      <c r="C1208" s="349"/>
      <c r="D1208" s="585"/>
      <c r="E1208" s="361"/>
      <c r="F1208" s="572"/>
      <c r="G1208" s="586"/>
      <c r="H1208" s="574"/>
      <c r="I1208" s="306" t="s">
        <v>3084</v>
      </c>
      <c r="J1208" s="222" t="s">
        <v>89</v>
      </c>
      <c r="K1208" s="222" t="s">
        <v>141</v>
      </c>
      <c r="L1208" s="222">
        <v>1102140175</v>
      </c>
      <c r="M1208" s="222" t="s">
        <v>3085</v>
      </c>
      <c r="N1208" s="575"/>
      <c r="O1208" s="501"/>
      <c r="P1208" s="501"/>
      <c r="Q1208" s="559"/>
    </row>
    <row r="1209" spans="1:17" s="4" customFormat="1" ht="15.75" hidden="1" customHeight="1" x14ac:dyDescent="0.25">
      <c r="A1209" s="588" t="s">
        <v>3086</v>
      </c>
      <c r="B1209" s="560" t="s">
        <v>3087</v>
      </c>
      <c r="C1209" s="560" t="s">
        <v>3088</v>
      </c>
      <c r="D1209" s="571" t="s">
        <v>23</v>
      </c>
      <c r="E1209" s="559" t="s">
        <v>3089</v>
      </c>
      <c r="F1209" s="560" t="s">
        <v>3090</v>
      </c>
      <c r="G1209" s="586" t="s">
        <v>20</v>
      </c>
      <c r="H1209" s="499" t="s">
        <v>3091</v>
      </c>
      <c r="I1209" s="306" t="s">
        <v>3092</v>
      </c>
      <c r="J1209" s="222" t="s">
        <v>89</v>
      </c>
      <c r="K1209" s="222" t="s">
        <v>91</v>
      </c>
      <c r="L1209" s="222">
        <v>1101154464</v>
      </c>
      <c r="M1209" s="222" t="s">
        <v>1113</v>
      </c>
      <c r="N1209" s="500" t="s">
        <v>3093</v>
      </c>
      <c r="O1209" s="501" t="s">
        <v>3094</v>
      </c>
      <c r="P1209" s="354"/>
      <c r="Q1209" s="559"/>
    </row>
    <row r="1210" spans="1:17" s="4" customFormat="1" hidden="1" x14ac:dyDescent="0.25">
      <c r="A1210" s="588"/>
      <c r="B1210" s="560"/>
      <c r="C1210" s="560"/>
      <c r="D1210" s="571"/>
      <c r="E1210" s="559"/>
      <c r="F1210" s="560"/>
      <c r="G1210" s="586"/>
      <c r="H1210" s="499"/>
      <c r="I1210" s="306" t="s">
        <v>3095</v>
      </c>
      <c r="J1210" s="222" t="s">
        <v>89</v>
      </c>
      <c r="K1210" s="222" t="s">
        <v>91</v>
      </c>
      <c r="L1210" s="222">
        <v>1101154113</v>
      </c>
      <c r="M1210" s="222" t="s">
        <v>3096</v>
      </c>
      <c r="N1210" s="500"/>
      <c r="O1210" s="501"/>
      <c r="P1210" s="502"/>
      <c r="Q1210" s="559"/>
    </row>
    <row r="1211" spans="1:17" s="4" customFormat="1" ht="30" hidden="1" x14ac:dyDescent="0.25">
      <c r="A1211" s="588"/>
      <c r="B1211" s="560"/>
      <c r="C1211" s="560"/>
      <c r="D1211" s="571"/>
      <c r="E1211" s="559"/>
      <c r="F1211" s="560"/>
      <c r="G1211" s="586"/>
      <c r="H1211" s="499"/>
      <c r="I1211" s="306" t="s">
        <v>3097</v>
      </c>
      <c r="J1211" s="222" t="s">
        <v>89</v>
      </c>
      <c r="K1211" s="224" t="s">
        <v>3060</v>
      </c>
      <c r="L1211" s="222">
        <v>2101171005</v>
      </c>
      <c r="M1211" s="222" t="s">
        <v>3098</v>
      </c>
      <c r="N1211" s="500"/>
      <c r="O1211" s="205"/>
      <c r="P1211" s="355"/>
      <c r="Q1211" s="559"/>
    </row>
    <row r="1212" spans="1:17" s="91" customFormat="1" ht="25.5" x14ac:dyDescent="0.25">
      <c r="A1212" s="273" t="s">
        <v>2701</v>
      </c>
      <c r="B1212" s="36" t="s">
        <v>2700</v>
      </c>
      <c r="C1212" s="172" t="s">
        <v>2702</v>
      </c>
      <c r="D1212" s="97" t="s">
        <v>24</v>
      </c>
      <c r="E1212" s="58" t="s">
        <v>860</v>
      </c>
      <c r="F1212" s="37" t="s">
        <v>2703</v>
      </c>
      <c r="G1212" s="101" t="s">
        <v>20</v>
      </c>
      <c r="H1212" s="114" t="s">
        <v>129</v>
      </c>
      <c r="I1212" s="237" t="s">
        <v>2704</v>
      </c>
      <c r="J1212" s="238" t="s">
        <v>165</v>
      </c>
      <c r="K1212" s="237" t="s">
        <v>255</v>
      </c>
      <c r="L1212" s="238">
        <v>1602144017</v>
      </c>
      <c r="M1212" s="202" t="s">
        <v>257</v>
      </c>
      <c r="N1212" s="37" t="s">
        <v>2705</v>
      </c>
      <c r="O1212" s="90" t="s">
        <v>2765</v>
      </c>
      <c r="P1212" s="36"/>
      <c r="Q1212" s="36" t="s">
        <v>1001</v>
      </c>
    </row>
    <row r="1213" spans="1:17" s="4" customFormat="1" ht="35.25" customHeight="1" x14ac:dyDescent="0.25">
      <c r="A1213" s="379" t="s">
        <v>2707</v>
      </c>
      <c r="B1213" s="376" t="s">
        <v>2706</v>
      </c>
      <c r="C1213" s="379" t="s">
        <v>2708</v>
      </c>
      <c r="D1213" s="339" t="s">
        <v>24</v>
      </c>
      <c r="E1213" s="410" t="s">
        <v>860</v>
      </c>
      <c r="F1213" s="376" t="s">
        <v>69</v>
      </c>
      <c r="G1213" s="407" t="s">
        <v>11</v>
      </c>
      <c r="H1213" s="404" t="s">
        <v>129</v>
      </c>
      <c r="I1213" s="237" t="s">
        <v>994</v>
      </c>
      <c r="J1213" s="238" t="s">
        <v>56</v>
      </c>
      <c r="K1213" s="237" t="s">
        <v>57</v>
      </c>
      <c r="L1213" s="238">
        <v>1201140211</v>
      </c>
      <c r="M1213" s="202" t="s">
        <v>997</v>
      </c>
      <c r="N1213" s="376" t="s">
        <v>2711</v>
      </c>
      <c r="O1213" s="413" t="s">
        <v>2725</v>
      </c>
      <c r="P1213" s="48"/>
      <c r="Q1213" s="45" t="s">
        <v>1001</v>
      </c>
    </row>
    <row r="1214" spans="1:17" hidden="1" x14ac:dyDescent="0.25">
      <c r="A1214" s="380"/>
      <c r="B1214" s="377"/>
      <c r="C1214" s="380"/>
      <c r="D1214" s="339"/>
      <c r="E1214" s="411"/>
      <c r="F1214" s="377"/>
      <c r="G1214" s="408"/>
      <c r="H1214" s="405"/>
      <c r="I1214" s="26" t="s">
        <v>2709</v>
      </c>
      <c r="J1214" s="238" t="s">
        <v>56</v>
      </c>
      <c r="K1214" s="26" t="s">
        <v>57</v>
      </c>
      <c r="L1214" s="251">
        <v>1201144257</v>
      </c>
      <c r="M1214" s="27" t="s">
        <v>2710</v>
      </c>
      <c r="N1214" s="377"/>
      <c r="O1214" s="414"/>
      <c r="P1214" s="54"/>
      <c r="Q1214" s="45" t="s">
        <v>1001</v>
      </c>
    </row>
    <row r="1215" spans="1:17" hidden="1" x14ac:dyDescent="0.25">
      <c r="A1215" s="380"/>
      <c r="B1215" s="377"/>
      <c r="C1215" s="380"/>
      <c r="D1215" s="339"/>
      <c r="E1215" s="412"/>
      <c r="F1215" s="378"/>
      <c r="G1215" s="409"/>
      <c r="H1215" s="406"/>
      <c r="I1215" s="26" t="s">
        <v>993</v>
      </c>
      <c r="J1215" s="238" t="s">
        <v>56</v>
      </c>
      <c r="K1215" s="26" t="s">
        <v>57</v>
      </c>
      <c r="L1215" s="251">
        <v>1201144011</v>
      </c>
      <c r="M1215" s="27" t="s">
        <v>996</v>
      </c>
      <c r="N1215" s="378"/>
      <c r="O1215" s="415"/>
      <c r="P1215" s="54"/>
      <c r="Q1215" s="45" t="s">
        <v>1001</v>
      </c>
    </row>
    <row r="1216" spans="1:17" ht="37.5" customHeight="1" x14ac:dyDescent="0.25">
      <c r="A1216" s="380"/>
      <c r="B1216" s="377"/>
      <c r="C1216" s="380"/>
      <c r="D1216" s="339" t="s">
        <v>24</v>
      </c>
      <c r="E1216" s="410" t="s">
        <v>860</v>
      </c>
      <c r="F1216" s="376" t="s">
        <v>69</v>
      </c>
      <c r="G1216" s="407" t="s">
        <v>11</v>
      </c>
      <c r="H1216" s="404" t="s">
        <v>2699</v>
      </c>
      <c r="I1216" s="237" t="s">
        <v>994</v>
      </c>
      <c r="J1216" s="238" t="s">
        <v>56</v>
      </c>
      <c r="K1216" s="237" t="s">
        <v>57</v>
      </c>
      <c r="L1216" s="238">
        <v>1201140211</v>
      </c>
      <c r="M1216" s="202" t="s">
        <v>997</v>
      </c>
      <c r="N1216" s="376" t="s">
        <v>2711</v>
      </c>
      <c r="O1216" s="413" t="s">
        <v>2764</v>
      </c>
      <c r="P1216" s="410" t="s">
        <v>2712</v>
      </c>
      <c r="Q1216" s="45" t="s">
        <v>1001</v>
      </c>
    </row>
    <row r="1217" spans="1:17" hidden="1" x14ac:dyDescent="0.25">
      <c r="A1217" s="380"/>
      <c r="B1217" s="377"/>
      <c r="C1217" s="380"/>
      <c r="D1217" s="339"/>
      <c r="E1217" s="411"/>
      <c r="F1217" s="377"/>
      <c r="G1217" s="408"/>
      <c r="H1217" s="405"/>
      <c r="I1217" s="26" t="s">
        <v>2709</v>
      </c>
      <c r="J1217" s="238" t="s">
        <v>56</v>
      </c>
      <c r="K1217" s="26" t="s">
        <v>57</v>
      </c>
      <c r="L1217" s="251">
        <v>1201144257</v>
      </c>
      <c r="M1217" s="27" t="s">
        <v>2710</v>
      </c>
      <c r="N1217" s="377"/>
      <c r="O1217" s="414"/>
      <c r="P1217" s="411"/>
      <c r="Q1217" s="45" t="s">
        <v>1001</v>
      </c>
    </row>
    <row r="1218" spans="1:17" hidden="1" x14ac:dyDescent="0.25">
      <c r="A1218" s="380"/>
      <c r="B1218" s="377"/>
      <c r="C1218" s="380"/>
      <c r="D1218" s="339"/>
      <c r="E1218" s="412"/>
      <c r="F1218" s="378"/>
      <c r="G1218" s="409"/>
      <c r="H1218" s="406"/>
      <c r="I1218" s="26" t="s">
        <v>993</v>
      </c>
      <c r="J1218" s="238" t="s">
        <v>56</v>
      </c>
      <c r="K1218" s="26" t="s">
        <v>57</v>
      </c>
      <c r="L1218" s="251">
        <v>1201144011</v>
      </c>
      <c r="M1218" s="27" t="s">
        <v>996</v>
      </c>
      <c r="N1218" s="378"/>
      <c r="O1218" s="415"/>
      <c r="P1218" s="412"/>
      <c r="Q1218" s="45" t="s">
        <v>1001</v>
      </c>
    </row>
    <row r="1219" spans="1:17" ht="60" customHeight="1" x14ac:dyDescent="0.25">
      <c r="A1219" s="380"/>
      <c r="B1219" s="377"/>
      <c r="C1219" s="380"/>
      <c r="D1219" s="382" t="s">
        <v>24</v>
      </c>
      <c r="E1219" s="376" t="s">
        <v>860</v>
      </c>
      <c r="F1219" s="376" t="s">
        <v>2969</v>
      </c>
      <c r="G1219" s="385" t="s">
        <v>11</v>
      </c>
      <c r="H1219" s="388" t="s">
        <v>129</v>
      </c>
      <c r="I1219" s="26" t="s">
        <v>2808</v>
      </c>
      <c r="J1219" s="238" t="s">
        <v>56</v>
      </c>
      <c r="K1219" s="26" t="s">
        <v>201</v>
      </c>
      <c r="L1219" s="251">
        <v>1202144172</v>
      </c>
      <c r="M1219" s="27" t="s">
        <v>2809</v>
      </c>
      <c r="N1219" s="376" t="s">
        <v>2711</v>
      </c>
      <c r="O1219" s="379" t="s">
        <v>2970</v>
      </c>
      <c r="P1219" s="163"/>
      <c r="Q1219" s="162" t="s">
        <v>1001</v>
      </c>
    </row>
    <row r="1220" spans="1:17" hidden="1" x14ac:dyDescent="0.25">
      <c r="A1220" s="380"/>
      <c r="B1220" s="377"/>
      <c r="C1220" s="380"/>
      <c r="D1220" s="383"/>
      <c r="E1220" s="377"/>
      <c r="F1220" s="377"/>
      <c r="G1220" s="386"/>
      <c r="H1220" s="389"/>
      <c r="I1220" s="26" t="s">
        <v>2810</v>
      </c>
      <c r="J1220" s="238" t="s">
        <v>56</v>
      </c>
      <c r="K1220" s="26" t="s">
        <v>201</v>
      </c>
      <c r="L1220" s="251">
        <v>1202144238</v>
      </c>
      <c r="M1220" s="27" t="s">
        <v>2811</v>
      </c>
      <c r="N1220" s="377"/>
      <c r="O1220" s="380"/>
      <c r="P1220" s="163"/>
      <c r="Q1220" s="162" t="s">
        <v>1001</v>
      </c>
    </row>
    <row r="1221" spans="1:17" ht="18.75" customHeight="1" x14ac:dyDescent="0.25">
      <c r="A1221" s="381"/>
      <c r="B1221" s="378"/>
      <c r="C1221" s="381"/>
      <c r="D1221" s="384"/>
      <c r="E1221" s="378"/>
      <c r="F1221" s="378"/>
      <c r="G1221" s="387"/>
      <c r="H1221" s="390"/>
      <c r="I1221" s="26"/>
      <c r="J1221" s="238"/>
      <c r="K1221" s="26"/>
      <c r="L1221" s="251"/>
      <c r="M1221" s="307"/>
      <c r="N1221" s="327"/>
      <c r="O1221" s="164"/>
      <c r="P1221" s="163"/>
      <c r="Q1221" s="162"/>
    </row>
    <row r="1222" spans="1:17" s="4" customFormat="1" ht="30" customHeight="1" x14ac:dyDescent="0.25">
      <c r="A1222" s="376" t="s">
        <v>2715</v>
      </c>
      <c r="B1222" s="413" t="s">
        <v>2714</v>
      </c>
      <c r="C1222" s="379" t="s">
        <v>2716</v>
      </c>
      <c r="D1222" s="382" t="s">
        <v>24</v>
      </c>
      <c r="E1222" s="410" t="s">
        <v>860</v>
      </c>
      <c r="F1222" s="376" t="s">
        <v>2568</v>
      </c>
      <c r="G1222" s="407" t="s">
        <v>11</v>
      </c>
      <c r="H1222" s="370" t="s">
        <v>51</v>
      </c>
      <c r="I1222" s="237" t="s">
        <v>2717</v>
      </c>
      <c r="J1222" s="238" t="s">
        <v>115</v>
      </c>
      <c r="K1222" s="237" t="s">
        <v>966</v>
      </c>
      <c r="L1222" s="238">
        <v>6704151090</v>
      </c>
      <c r="M1222" s="202" t="s">
        <v>2721</v>
      </c>
      <c r="N1222" s="376" t="s">
        <v>2723</v>
      </c>
      <c r="O1222" s="413" t="s">
        <v>2724</v>
      </c>
      <c r="P1222" s="376"/>
      <c r="Q1222" s="45" t="s">
        <v>1001</v>
      </c>
    </row>
    <row r="1223" spans="1:17" hidden="1" x14ac:dyDescent="0.25">
      <c r="A1223" s="377"/>
      <c r="B1223" s="414"/>
      <c r="C1223" s="380"/>
      <c r="D1223" s="383"/>
      <c r="E1223" s="411"/>
      <c r="F1223" s="377"/>
      <c r="G1223" s="408"/>
      <c r="H1223" s="370"/>
      <c r="I1223" s="26" t="s">
        <v>2718</v>
      </c>
      <c r="J1223" s="238" t="s">
        <v>115</v>
      </c>
      <c r="K1223" s="26" t="s">
        <v>966</v>
      </c>
      <c r="L1223" s="251">
        <v>6704150155</v>
      </c>
      <c r="M1223" s="27" t="s">
        <v>1472</v>
      </c>
      <c r="N1223" s="377"/>
      <c r="O1223" s="414"/>
      <c r="P1223" s="377"/>
      <c r="Q1223" s="45" t="s">
        <v>1001</v>
      </c>
    </row>
    <row r="1224" spans="1:17" hidden="1" x14ac:dyDescent="0.25">
      <c r="A1224" s="377"/>
      <c r="B1224" s="414"/>
      <c r="C1224" s="380"/>
      <c r="D1224" s="384"/>
      <c r="E1224" s="412"/>
      <c r="F1224" s="378"/>
      <c r="G1224" s="409"/>
      <c r="H1224" s="370"/>
      <c r="I1224" s="26" t="s">
        <v>2719</v>
      </c>
      <c r="J1224" s="238" t="s">
        <v>115</v>
      </c>
      <c r="K1224" s="26" t="s">
        <v>966</v>
      </c>
      <c r="L1224" s="251">
        <v>6704164010</v>
      </c>
      <c r="M1224" s="27" t="s">
        <v>2722</v>
      </c>
      <c r="N1224" s="378"/>
      <c r="O1224" s="414"/>
      <c r="P1224" s="378"/>
      <c r="Q1224" s="45" t="s">
        <v>1001</v>
      </c>
    </row>
    <row r="1225" spans="1:17" ht="15" customHeight="1" x14ac:dyDescent="0.25">
      <c r="A1225" s="377"/>
      <c r="B1225" s="414"/>
      <c r="C1225" s="380"/>
      <c r="D1225" s="382" t="s">
        <v>24</v>
      </c>
      <c r="E1225" s="410" t="s">
        <v>860</v>
      </c>
      <c r="F1225" s="376" t="s">
        <v>2568</v>
      </c>
      <c r="G1225" s="407" t="s">
        <v>11</v>
      </c>
      <c r="H1225" s="370" t="s">
        <v>865</v>
      </c>
      <c r="I1225" s="26" t="s">
        <v>2717</v>
      </c>
      <c r="J1225" s="238" t="s">
        <v>115</v>
      </c>
      <c r="K1225" s="26" t="s">
        <v>966</v>
      </c>
      <c r="L1225" s="251">
        <v>6704151090</v>
      </c>
      <c r="M1225" s="27" t="s">
        <v>2721</v>
      </c>
      <c r="N1225" s="376" t="s">
        <v>2723</v>
      </c>
      <c r="O1225" s="414"/>
      <c r="P1225" s="376" t="s">
        <v>2720</v>
      </c>
      <c r="Q1225" s="45" t="s">
        <v>1001</v>
      </c>
    </row>
    <row r="1226" spans="1:17" hidden="1" x14ac:dyDescent="0.25">
      <c r="A1226" s="377"/>
      <c r="B1226" s="414"/>
      <c r="C1226" s="380"/>
      <c r="D1226" s="383"/>
      <c r="E1226" s="411"/>
      <c r="F1226" s="377"/>
      <c r="G1226" s="408"/>
      <c r="H1226" s="370"/>
      <c r="I1226" s="26" t="s">
        <v>2718</v>
      </c>
      <c r="J1226" s="238" t="s">
        <v>115</v>
      </c>
      <c r="K1226" s="26" t="s">
        <v>966</v>
      </c>
      <c r="L1226" s="251">
        <v>6704150155</v>
      </c>
      <c r="M1226" s="27" t="s">
        <v>1472</v>
      </c>
      <c r="N1226" s="377"/>
      <c r="O1226" s="414"/>
      <c r="P1226" s="377"/>
      <c r="Q1226" s="45" t="s">
        <v>1001</v>
      </c>
    </row>
    <row r="1227" spans="1:17" hidden="1" x14ac:dyDescent="0.25">
      <c r="A1227" s="378"/>
      <c r="B1227" s="415"/>
      <c r="C1227" s="381"/>
      <c r="D1227" s="384"/>
      <c r="E1227" s="412"/>
      <c r="F1227" s="378"/>
      <c r="G1227" s="409"/>
      <c r="H1227" s="370"/>
      <c r="I1227" s="26" t="s">
        <v>2719</v>
      </c>
      <c r="J1227" s="238" t="s">
        <v>115</v>
      </c>
      <c r="K1227" s="26" t="s">
        <v>966</v>
      </c>
      <c r="L1227" s="251">
        <v>6704164010</v>
      </c>
      <c r="M1227" s="27" t="s">
        <v>2722</v>
      </c>
      <c r="N1227" s="378"/>
      <c r="O1227" s="415"/>
      <c r="P1227" s="378"/>
      <c r="Q1227" s="45" t="s">
        <v>1001</v>
      </c>
    </row>
    <row r="1228" spans="1:17" s="4" customFormat="1" ht="30" customHeight="1" x14ac:dyDescent="0.25">
      <c r="A1228" s="379" t="s">
        <v>2727</v>
      </c>
      <c r="B1228" s="410" t="s">
        <v>2726</v>
      </c>
      <c r="C1228" s="413" t="s">
        <v>2740</v>
      </c>
      <c r="D1228" s="382" t="s">
        <v>24</v>
      </c>
      <c r="E1228" s="410" t="s">
        <v>860</v>
      </c>
      <c r="F1228" s="376" t="s">
        <v>2728</v>
      </c>
      <c r="G1228" s="385" t="s">
        <v>11</v>
      </c>
      <c r="H1228" s="388" t="s">
        <v>55</v>
      </c>
      <c r="I1228" s="237" t="s">
        <v>2729</v>
      </c>
      <c r="J1228" s="238" t="s">
        <v>115</v>
      </c>
      <c r="K1228" s="237" t="s">
        <v>198</v>
      </c>
      <c r="L1228" s="238">
        <v>6703140023</v>
      </c>
      <c r="M1228" s="202"/>
      <c r="N1228" s="429" t="s">
        <v>2743</v>
      </c>
      <c r="O1228" s="413" t="s">
        <v>2763</v>
      </c>
      <c r="P1228" s="48"/>
      <c r="Q1228" s="48" t="s">
        <v>1119</v>
      </c>
    </row>
    <row r="1229" spans="1:17" hidden="1" x14ac:dyDescent="0.25">
      <c r="A1229" s="380"/>
      <c r="B1229" s="411"/>
      <c r="C1229" s="414"/>
      <c r="D1229" s="383"/>
      <c r="E1229" s="411"/>
      <c r="F1229" s="377"/>
      <c r="G1229" s="386"/>
      <c r="H1229" s="389"/>
      <c r="I1229" s="26" t="s">
        <v>2730</v>
      </c>
      <c r="J1229" s="238" t="s">
        <v>115</v>
      </c>
      <c r="K1229" s="26" t="s">
        <v>2741</v>
      </c>
      <c r="L1229" s="251">
        <v>6704172111</v>
      </c>
      <c r="M1229" s="27"/>
      <c r="N1229" s="430"/>
      <c r="O1229" s="414"/>
      <c r="P1229" s="54"/>
      <c r="Q1229" s="48" t="s">
        <v>1119</v>
      </c>
    </row>
    <row r="1230" spans="1:17" hidden="1" x14ac:dyDescent="0.25">
      <c r="A1230" s="380"/>
      <c r="B1230" s="411"/>
      <c r="C1230" s="414"/>
      <c r="D1230" s="383"/>
      <c r="E1230" s="411"/>
      <c r="F1230" s="377"/>
      <c r="G1230" s="386"/>
      <c r="H1230" s="389"/>
      <c r="I1230" s="26" t="s">
        <v>2731</v>
      </c>
      <c r="J1230" s="238" t="s">
        <v>115</v>
      </c>
      <c r="K1230" s="26" t="s">
        <v>116</v>
      </c>
      <c r="L1230" s="251">
        <v>6705150038</v>
      </c>
      <c r="M1230" s="27"/>
      <c r="N1230" s="430"/>
      <c r="O1230" s="414"/>
      <c r="P1230" s="54"/>
      <c r="Q1230" s="48" t="s">
        <v>1119</v>
      </c>
    </row>
    <row r="1231" spans="1:17" hidden="1" x14ac:dyDescent="0.25">
      <c r="A1231" s="380"/>
      <c r="B1231" s="411"/>
      <c r="C1231" s="414"/>
      <c r="D1231" s="383"/>
      <c r="E1231" s="411"/>
      <c r="F1231" s="377"/>
      <c r="G1231" s="386"/>
      <c r="H1231" s="389"/>
      <c r="I1231" s="26" t="s">
        <v>2732</v>
      </c>
      <c r="J1231" s="238" t="s">
        <v>165</v>
      </c>
      <c r="K1231" s="26" t="s">
        <v>197</v>
      </c>
      <c r="L1231" s="251">
        <v>1403132147</v>
      </c>
      <c r="M1231" s="27"/>
      <c r="N1231" s="430"/>
      <c r="O1231" s="414"/>
      <c r="P1231" s="54"/>
      <c r="Q1231" s="48" t="s">
        <v>1119</v>
      </c>
    </row>
    <row r="1232" spans="1:17" hidden="1" x14ac:dyDescent="0.25">
      <c r="A1232" s="380"/>
      <c r="B1232" s="411"/>
      <c r="C1232" s="414"/>
      <c r="D1232" s="383"/>
      <c r="E1232" s="411"/>
      <c r="F1232" s="377"/>
      <c r="G1232" s="386"/>
      <c r="H1232" s="389"/>
      <c r="I1232" s="26" t="s">
        <v>2733</v>
      </c>
      <c r="J1232" s="238" t="s">
        <v>47</v>
      </c>
      <c r="K1232" s="26" t="s">
        <v>46</v>
      </c>
      <c r="L1232" s="251">
        <v>1201134058</v>
      </c>
      <c r="M1232" s="27"/>
      <c r="N1232" s="430"/>
      <c r="O1232" s="414"/>
      <c r="P1232" s="54"/>
      <c r="Q1232" s="48" t="s">
        <v>1119</v>
      </c>
    </row>
    <row r="1233" spans="1:17" hidden="1" x14ac:dyDescent="0.25">
      <c r="A1233" s="380"/>
      <c r="B1233" s="411"/>
      <c r="C1233" s="414"/>
      <c r="D1233" s="383"/>
      <c r="E1233" s="411"/>
      <c r="F1233" s="377"/>
      <c r="G1233" s="386"/>
      <c r="H1233" s="389"/>
      <c r="I1233" s="26" t="s">
        <v>193</v>
      </c>
      <c r="J1233" s="238" t="s">
        <v>47</v>
      </c>
      <c r="K1233" s="26" t="s">
        <v>46</v>
      </c>
      <c r="L1233" s="251">
        <v>1401154157</v>
      </c>
      <c r="M1233" s="27"/>
      <c r="N1233" s="430"/>
      <c r="O1233" s="414"/>
      <c r="P1233" s="54"/>
      <c r="Q1233" s="48" t="s">
        <v>1119</v>
      </c>
    </row>
    <row r="1234" spans="1:17" hidden="1" x14ac:dyDescent="0.25">
      <c r="A1234" s="380"/>
      <c r="B1234" s="411"/>
      <c r="C1234" s="414"/>
      <c r="D1234" s="383"/>
      <c r="E1234" s="411"/>
      <c r="F1234" s="377"/>
      <c r="G1234" s="386"/>
      <c r="H1234" s="389"/>
      <c r="I1234" s="26" t="s">
        <v>2734</v>
      </c>
      <c r="J1234" s="238" t="s">
        <v>56</v>
      </c>
      <c r="K1234" s="26" t="s">
        <v>2742</v>
      </c>
      <c r="L1234" s="251">
        <v>1202160278</v>
      </c>
      <c r="M1234" s="27"/>
      <c r="N1234" s="430"/>
      <c r="O1234" s="414"/>
      <c r="P1234" s="54"/>
      <c r="Q1234" s="48" t="s">
        <v>1119</v>
      </c>
    </row>
    <row r="1235" spans="1:17" hidden="1" x14ac:dyDescent="0.25">
      <c r="A1235" s="380"/>
      <c r="B1235" s="411"/>
      <c r="C1235" s="414"/>
      <c r="D1235" s="383"/>
      <c r="E1235" s="411"/>
      <c r="F1235" s="377"/>
      <c r="G1235" s="386"/>
      <c r="H1235" s="389"/>
      <c r="I1235" s="26" t="s">
        <v>2735</v>
      </c>
      <c r="J1235" s="238" t="s">
        <v>89</v>
      </c>
      <c r="K1235" s="26" t="s">
        <v>196</v>
      </c>
      <c r="L1235" s="251">
        <v>1103141125</v>
      </c>
      <c r="M1235" s="27"/>
      <c r="N1235" s="430"/>
      <c r="O1235" s="414"/>
      <c r="P1235" s="54"/>
      <c r="Q1235" s="48" t="s">
        <v>1119</v>
      </c>
    </row>
    <row r="1236" spans="1:17" hidden="1" x14ac:dyDescent="0.25">
      <c r="A1236" s="380"/>
      <c r="B1236" s="411"/>
      <c r="C1236" s="414"/>
      <c r="D1236" s="383"/>
      <c r="E1236" s="411"/>
      <c r="F1236" s="377"/>
      <c r="G1236" s="386"/>
      <c r="H1236" s="389"/>
      <c r="I1236" s="26" t="s">
        <v>2736</v>
      </c>
      <c r="J1236" s="238" t="s">
        <v>89</v>
      </c>
      <c r="K1236" s="26" t="s">
        <v>90</v>
      </c>
      <c r="L1236" s="251">
        <v>1104174004</v>
      </c>
      <c r="M1236" s="27"/>
      <c r="N1236" s="430"/>
      <c r="O1236" s="414"/>
      <c r="P1236" s="54"/>
      <c r="Q1236" s="48" t="s">
        <v>1119</v>
      </c>
    </row>
    <row r="1237" spans="1:17" hidden="1" x14ac:dyDescent="0.25">
      <c r="A1237" s="380"/>
      <c r="B1237" s="411"/>
      <c r="C1237" s="414"/>
      <c r="D1237" s="383"/>
      <c r="E1237" s="411"/>
      <c r="F1237" s="377"/>
      <c r="G1237" s="386"/>
      <c r="H1237" s="389"/>
      <c r="I1237" s="26" t="s">
        <v>2737</v>
      </c>
      <c r="J1237" s="238" t="s">
        <v>89</v>
      </c>
      <c r="K1237" s="26" t="s">
        <v>91</v>
      </c>
      <c r="L1237" s="251">
        <v>1101164358</v>
      </c>
      <c r="M1237" s="27"/>
      <c r="N1237" s="430"/>
      <c r="O1237" s="414"/>
      <c r="P1237" s="54"/>
      <c r="Q1237" s="48" t="s">
        <v>1119</v>
      </c>
    </row>
    <row r="1238" spans="1:17" hidden="1" x14ac:dyDescent="0.25">
      <c r="A1238" s="380"/>
      <c r="B1238" s="411"/>
      <c r="C1238" s="414"/>
      <c r="D1238" s="383"/>
      <c r="E1238" s="411"/>
      <c r="F1238" s="377"/>
      <c r="G1238" s="386"/>
      <c r="H1238" s="389"/>
      <c r="I1238" s="26" t="s">
        <v>2738</v>
      </c>
      <c r="J1238" s="238" t="s">
        <v>89</v>
      </c>
      <c r="K1238" s="26" t="s">
        <v>91</v>
      </c>
      <c r="L1238" s="251">
        <v>1101164051</v>
      </c>
      <c r="M1238" s="27"/>
      <c r="N1238" s="430"/>
      <c r="O1238" s="414"/>
      <c r="P1238" s="54"/>
      <c r="Q1238" s="48" t="s">
        <v>1119</v>
      </c>
    </row>
    <row r="1239" spans="1:17" hidden="1" x14ac:dyDescent="0.25">
      <c r="A1239" s="381"/>
      <c r="B1239" s="412"/>
      <c r="C1239" s="415"/>
      <c r="D1239" s="384"/>
      <c r="E1239" s="412"/>
      <c r="F1239" s="378"/>
      <c r="G1239" s="387"/>
      <c r="H1239" s="390"/>
      <c r="I1239" s="26" t="s">
        <v>2739</v>
      </c>
      <c r="J1239" s="238" t="s">
        <v>89</v>
      </c>
      <c r="K1239" s="26" t="s">
        <v>91</v>
      </c>
      <c r="L1239" s="251">
        <v>1101164561</v>
      </c>
      <c r="M1239" s="27"/>
      <c r="N1239" s="431"/>
      <c r="O1239" s="415"/>
      <c r="P1239" s="54"/>
      <c r="Q1239" s="48" t="s">
        <v>1119</v>
      </c>
    </row>
    <row r="1240" spans="1:17" s="4" customFormat="1" ht="30" customHeight="1" x14ac:dyDescent="0.25">
      <c r="A1240" s="488" t="s">
        <v>2752</v>
      </c>
      <c r="B1240" s="376" t="s">
        <v>2751</v>
      </c>
      <c r="C1240" s="376" t="s">
        <v>2753</v>
      </c>
      <c r="D1240" s="382" t="s">
        <v>24</v>
      </c>
      <c r="E1240" s="376" t="s">
        <v>860</v>
      </c>
      <c r="F1240" s="379" t="s">
        <v>2754</v>
      </c>
      <c r="G1240" s="385" t="s">
        <v>11</v>
      </c>
      <c r="H1240" s="388" t="s">
        <v>61</v>
      </c>
      <c r="I1240" s="237" t="s">
        <v>469</v>
      </c>
      <c r="J1240" s="238" t="s">
        <v>77</v>
      </c>
      <c r="K1240" s="237" t="s">
        <v>171</v>
      </c>
      <c r="L1240" s="238">
        <v>1502152440</v>
      </c>
      <c r="M1240" s="202" t="s">
        <v>2757</v>
      </c>
      <c r="N1240" s="376" t="s">
        <v>2761</v>
      </c>
      <c r="O1240" s="413" t="s">
        <v>2762</v>
      </c>
      <c r="P1240" s="70"/>
      <c r="Q1240" s="70" t="s">
        <v>1001</v>
      </c>
    </row>
    <row r="1241" spans="1:17" hidden="1" x14ac:dyDescent="0.25">
      <c r="A1241" s="489"/>
      <c r="B1241" s="377"/>
      <c r="C1241" s="380"/>
      <c r="D1241" s="383"/>
      <c r="E1241" s="377"/>
      <c r="F1241" s="380"/>
      <c r="G1241" s="386"/>
      <c r="H1241" s="389"/>
      <c r="I1241" s="26" t="s">
        <v>2755</v>
      </c>
      <c r="J1241" s="238" t="s">
        <v>89</v>
      </c>
      <c r="K1241" s="26" t="s">
        <v>91</v>
      </c>
      <c r="L1241" s="251">
        <v>1101164268</v>
      </c>
      <c r="M1241" s="27" t="s">
        <v>2758</v>
      </c>
      <c r="N1241" s="377"/>
      <c r="O1241" s="414"/>
      <c r="P1241" s="75"/>
      <c r="Q1241" s="70" t="s">
        <v>1001</v>
      </c>
    </row>
    <row r="1242" spans="1:17" hidden="1" x14ac:dyDescent="0.25">
      <c r="A1242" s="490"/>
      <c r="B1242" s="378"/>
      <c r="C1242" s="381"/>
      <c r="D1242" s="384"/>
      <c r="E1242" s="378"/>
      <c r="F1242" s="381"/>
      <c r="G1242" s="387"/>
      <c r="H1242" s="390"/>
      <c r="I1242" s="26" t="s">
        <v>2756</v>
      </c>
      <c r="J1242" s="238" t="s">
        <v>140</v>
      </c>
      <c r="K1242" s="26" t="s">
        <v>2760</v>
      </c>
      <c r="L1242" s="251">
        <v>1301164422</v>
      </c>
      <c r="M1242" s="27" t="s">
        <v>2759</v>
      </c>
      <c r="N1242" s="378"/>
      <c r="O1242" s="415"/>
      <c r="P1242" s="75"/>
      <c r="Q1242" s="70" t="s">
        <v>1001</v>
      </c>
    </row>
    <row r="1243" spans="1:17" x14ac:dyDescent="0.25">
      <c r="A1243" s="346" t="s">
        <v>2798</v>
      </c>
      <c r="B1243" s="338" t="s">
        <v>2799</v>
      </c>
      <c r="C1243" s="346" t="s">
        <v>2708</v>
      </c>
      <c r="D1243" s="339" t="s">
        <v>24</v>
      </c>
      <c r="E1243" s="340" t="s">
        <v>861</v>
      </c>
      <c r="F1243" s="338" t="s">
        <v>2800</v>
      </c>
      <c r="G1243" s="496" t="s">
        <v>11</v>
      </c>
      <c r="H1243" s="257" t="s">
        <v>13</v>
      </c>
      <c r="I1243" s="243" t="s">
        <v>595</v>
      </c>
      <c r="J1243" s="238" t="s">
        <v>56</v>
      </c>
      <c r="K1243" s="237" t="s">
        <v>57</v>
      </c>
      <c r="L1243" s="222">
        <v>1201160195</v>
      </c>
      <c r="M1243" s="308" t="s">
        <v>2801</v>
      </c>
      <c r="N1243" s="341" t="s">
        <v>2802</v>
      </c>
      <c r="O1243" s="126"/>
      <c r="P1243" s="127" t="s">
        <v>13</v>
      </c>
      <c r="Q1243" s="345" t="s">
        <v>1118</v>
      </c>
    </row>
    <row r="1244" spans="1:17" hidden="1" x14ac:dyDescent="0.25">
      <c r="A1244" s="346"/>
      <c r="B1244" s="338"/>
      <c r="C1244" s="346"/>
      <c r="D1244" s="339"/>
      <c r="E1244" s="340"/>
      <c r="F1244" s="338"/>
      <c r="G1244" s="497"/>
      <c r="H1244" s="257" t="s">
        <v>13</v>
      </c>
      <c r="I1244" s="281" t="s">
        <v>2803</v>
      </c>
      <c r="J1244" s="238" t="s">
        <v>56</v>
      </c>
      <c r="K1244" s="237" t="s">
        <v>57</v>
      </c>
      <c r="L1244" s="224">
        <v>1201164111</v>
      </c>
      <c r="M1244" s="279" t="s">
        <v>2804</v>
      </c>
      <c r="N1244" s="341"/>
      <c r="O1244" s="130"/>
      <c r="P1244" s="127" t="s">
        <v>13</v>
      </c>
      <c r="Q1244" s="345"/>
    </row>
    <row r="1245" spans="1:17" hidden="1" x14ac:dyDescent="0.25">
      <c r="A1245" s="346"/>
      <c r="B1245" s="338"/>
      <c r="C1245" s="346"/>
      <c r="D1245" s="339"/>
      <c r="E1245" s="340"/>
      <c r="F1245" s="338"/>
      <c r="G1245" s="497"/>
      <c r="H1245" s="257" t="s">
        <v>14</v>
      </c>
      <c r="I1245" s="281" t="s">
        <v>2805</v>
      </c>
      <c r="J1245" s="238" t="s">
        <v>56</v>
      </c>
      <c r="K1245" s="237" t="s">
        <v>57</v>
      </c>
      <c r="L1245" s="224">
        <v>1201144138</v>
      </c>
      <c r="M1245" s="279" t="s">
        <v>2806</v>
      </c>
      <c r="N1245" s="341"/>
      <c r="O1245" s="130"/>
      <c r="P1245" s="127" t="s">
        <v>14</v>
      </c>
      <c r="Q1245" s="345"/>
    </row>
    <row r="1246" spans="1:17" hidden="1" x14ac:dyDescent="0.25">
      <c r="A1246" s="346"/>
      <c r="B1246" s="338"/>
      <c r="C1246" s="346"/>
      <c r="D1246" s="339"/>
      <c r="E1246" s="340"/>
      <c r="F1246" s="338"/>
      <c r="G1246" s="497"/>
      <c r="H1246" s="257" t="s">
        <v>14</v>
      </c>
      <c r="I1246" s="281" t="s">
        <v>70</v>
      </c>
      <c r="J1246" s="238" t="s">
        <v>56</v>
      </c>
      <c r="K1246" s="237" t="s">
        <v>57</v>
      </c>
      <c r="L1246" s="224">
        <v>1201140118</v>
      </c>
      <c r="M1246" s="279" t="s">
        <v>2807</v>
      </c>
      <c r="N1246" s="341"/>
      <c r="O1246" s="130"/>
      <c r="P1246" s="127" t="s">
        <v>14</v>
      </c>
      <c r="Q1246" s="345"/>
    </row>
    <row r="1247" spans="1:17" hidden="1" x14ac:dyDescent="0.25">
      <c r="A1247" s="346"/>
      <c r="B1247" s="338"/>
      <c r="C1247" s="346"/>
      <c r="D1247" s="339"/>
      <c r="E1247" s="340"/>
      <c r="F1247" s="338"/>
      <c r="G1247" s="497"/>
      <c r="H1247" s="257" t="s">
        <v>15</v>
      </c>
      <c r="I1247" s="281" t="s">
        <v>2808</v>
      </c>
      <c r="J1247" s="238" t="s">
        <v>56</v>
      </c>
      <c r="K1247" s="237" t="s">
        <v>57</v>
      </c>
      <c r="L1247" s="224">
        <v>1202144172</v>
      </c>
      <c r="M1247" s="279" t="s">
        <v>2809</v>
      </c>
      <c r="N1247" s="341"/>
      <c r="O1247" s="130"/>
      <c r="P1247" s="127" t="s">
        <v>15</v>
      </c>
      <c r="Q1247" s="345"/>
    </row>
    <row r="1248" spans="1:17" ht="28.5" hidden="1" customHeight="1" x14ac:dyDescent="0.25">
      <c r="A1248" s="438"/>
      <c r="B1248" s="379"/>
      <c r="C1248" s="438"/>
      <c r="D1248" s="382"/>
      <c r="E1248" s="376"/>
      <c r="F1248" s="379"/>
      <c r="G1248" s="498"/>
      <c r="H1248" s="258" t="s">
        <v>15</v>
      </c>
      <c r="I1248" s="309" t="s">
        <v>2810</v>
      </c>
      <c r="J1248" s="301" t="s">
        <v>56</v>
      </c>
      <c r="K1248" s="192" t="s">
        <v>57</v>
      </c>
      <c r="L1248" s="236">
        <v>1202144238</v>
      </c>
      <c r="M1248" s="310" t="s">
        <v>2811</v>
      </c>
      <c r="N1248" s="391"/>
      <c r="O1248" s="141"/>
      <c r="P1248" s="124" t="s">
        <v>15</v>
      </c>
      <c r="Q1248" s="492"/>
    </row>
    <row r="1249" spans="1:17" s="158" customFormat="1" ht="23.25" x14ac:dyDescent="0.35">
      <c r="A1249" s="432" t="s">
        <v>2812</v>
      </c>
      <c r="B1249" s="432" t="s">
        <v>2813</v>
      </c>
      <c r="C1249" s="432" t="s">
        <v>2814</v>
      </c>
      <c r="D1249" s="339" t="s">
        <v>24</v>
      </c>
      <c r="E1249" s="340" t="s">
        <v>861</v>
      </c>
      <c r="F1249" s="493" t="s">
        <v>2815</v>
      </c>
      <c r="G1249" s="494" t="s">
        <v>11</v>
      </c>
      <c r="H1249" s="434" t="s">
        <v>14</v>
      </c>
      <c r="I1249" s="281" t="s">
        <v>2808</v>
      </c>
      <c r="J1249" s="238" t="s">
        <v>56</v>
      </c>
      <c r="K1249" s="237" t="s">
        <v>201</v>
      </c>
      <c r="L1249" s="224">
        <v>1202144172</v>
      </c>
      <c r="M1249" s="248" t="s">
        <v>2809</v>
      </c>
      <c r="N1249" s="416" t="s">
        <v>2816</v>
      </c>
      <c r="O1249" s="495" t="s">
        <v>2817</v>
      </c>
      <c r="P1249" s="416" t="s">
        <v>14</v>
      </c>
      <c r="Q1249" s="238"/>
    </row>
    <row r="1250" spans="1:17" hidden="1" x14ac:dyDescent="0.25">
      <c r="A1250" s="432"/>
      <c r="B1250" s="432"/>
      <c r="C1250" s="432"/>
      <c r="D1250" s="339"/>
      <c r="E1250" s="340"/>
      <c r="F1250" s="493"/>
      <c r="G1250" s="494"/>
      <c r="H1250" s="434"/>
      <c r="I1250" s="281" t="s">
        <v>2818</v>
      </c>
      <c r="J1250" s="238" t="s">
        <v>56</v>
      </c>
      <c r="K1250" s="237" t="s">
        <v>201</v>
      </c>
      <c r="L1250" s="224">
        <v>1202154380</v>
      </c>
      <c r="M1250" s="248" t="s">
        <v>2819</v>
      </c>
      <c r="N1250" s="416"/>
      <c r="O1250" s="495"/>
      <c r="P1250" s="416"/>
      <c r="Q1250" s="238"/>
    </row>
    <row r="1251" spans="1:17" hidden="1" x14ac:dyDescent="0.25">
      <c r="A1251" s="432"/>
      <c r="B1251" s="432"/>
      <c r="C1251" s="432"/>
      <c r="D1251" s="339"/>
      <c r="E1251" s="340"/>
      <c r="F1251" s="493"/>
      <c r="G1251" s="494"/>
      <c r="H1251" s="434"/>
      <c r="I1251" s="281" t="s">
        <v>1137</v>
      </c>
      <c r="J1251" s="238" t="s">
        <v>56</v>
      </c>
      <c r="K1251" s="237" t="s">
        <v>201</v>
      </c>
      <c r="L1251" s="224">
        <v>1202152166</v>
      </c>
      <c r="M1251" s="248" t="s">
        <v>2820</v>
      </c>
      <c r="N1251" s="416"/>
      <c r="O1251" s="495"/>
      <c r="P1251" s="416"/>
      <c r="Q1251" s="238"/>
    </row>
    <row r="1252" spans="1:17" s="158" customFormat="1" ht="23.25" x14ac:dyDescent="0.35">
      <c r="A1252" s="512" t="s">
        <v>2821</v>
      </c>
      <c r="B1252" s="432" t="s">
        <v>2822</v>
      </c>
      <c r="C1252" s="432" t="s">
        <v>2823</v>
      </c>
      <c r="D1252" s="347" t="s">
        <v>24</v>
      </c>
      <c r="E1252" s="338" t="s">
        <v>861</v>
      </c>
      <c r="F1252" s="507" t="s">
        <v>2824</v>
      </c>
      <c r="G1252" s="433" t="s">
        <v>11</v>
      </c>
      <c r="H1252" s="434" t="s">
        <v>2825</v>
      </c>
      <c r="I1252" s="281" t="s">
        <v>1022</v>
      </c>
      <c r="J1252" s="224" t="s">
        <v>56</v>
      </c>
      <c r="K1252" s="248" t="s">
        <v>57</v>
      </c>
      <c r="L1252" s="224">
        <v>1201144180</v>
      </c>
      <c r="M1252" s="248" t="s">
        <v>1031</v>
      </c>
      <c r="N1252" s="338"/>
      <c r="O1252" s="516"/>
      <c r="P1252" s="338" t="s">
        <v>2826</v>
      </c>
      <c r="Q1252" s="338" t="s">
        <v>2827</v>
      </c>
    </row>
    <row r="1253" spans="1:17" hidden="1" x14ac:dyDescent="0.25">
      <c r="A1253" s="512"/>
      <c r="B1253" s="432"/>
      <c r="C1253" s="432"/>
      <c r="D1253" s="347"/>
      <c r="E1253" s="338"/>
      <c r="F1253" s="507"/>
      <c r="G1253" s="433"/>
      <c r="H1253" s="434"/>
      <c r="I1253" s="281" t="s">
        <v>1024</v>
      </c>
      <c r="J1253" s="224" t="s">
        <v>89</v>
      </c>
      <c r="K1253" s="248" t="s">
        <v>91</v>
      </c>
      <c r="L1253" s="224">
        <v>1101154397</v>
      </c>
      <c r="M1253" s="248" t="s">
        <v>1033</v>
      </c>
      <c r="N1253" s="338"/>
      <c r="O1253" s="516"/>
      <c r="P1253" s="338"/>
      <c r="Q1253" s="338"/>
    </row>
    <row r="1254" spans="1:17" ht="62.25" hidden="1" customHeight="1" x14ac:dyDescent="0.25">
      <c r="A1254" s="512"/>
      <c r="B1254" s="432"/>
      <c r="C1254" s="432"/>
      <c r="D1254" s="347"/>
      <c r="E1254" s="338"/>
      <c r="F1254" s="507"/>
      <c r="G1254" s="433"/>
      <c r="H1254" s="434"/>
      <c r="I1254" s="281" t="s">
        <v>2828</v>
      </c>
      <c r="J1254" s="224" t="s">
        <v>89</v>
      </c>
      <c r="K1254" s="248" t="s">
        <v>90</v>
      </c>
      <c r="L1254" s="224">
        <v>1104174012</v>
      </c>
      <c r="M1254" s="248" t="s">
        <v>2829</v>
      </c>
      <c r="N1254" s="338"/>
      <c r="O1254" s="516"/>
      <c r="P1254" s="338"/>
      <c r="Q1254" s="338"/>
    </row>
    <row r="1255" spans="1:17" ht="18" customHeight="1" x14ac:dyDescent="0.25">
      <c r="A1255" s="504" t="s">
        <v>2830</v>
      </c>
      <c r="B1255" s="504" t="s">
        <v>2831</v>
      </c>
      <c r="C1255" s="504" t="s">
        <v>2832</v>
      </c>
      <c r="D1255" s="347" t="s">
        <v>24</v>
      </c>
      <c r="E1255" s="338" t="s">
        <v>861</v>
      </c>
      <c r="F1255" s="507" t="s">
        <v>959</v>
      </c>
      <c r="G1255" s="433" t="s">
        <v>11</v>
      </c>
      <c r="H1255" s="259" t="s">
        <v>61</v>
      </c>
      <c r="I1255" s="281" t="s">
        <v>2833</v>
      </c>
      <c r="J1255" s="224" t="s">
        <v>56</v>
      </c>
      <c r="K1255" s="248" t="s">
        <v>2834</v>
      </c>
      <c r="L1255" s="224">
        <v>1202174057</v>
      </c>
      <c r="M1255" s="248" t="s">
        <v>2835</v>
      </c>
      <c r="N1255" s="508" t="s">
        <v>2836</v>
      </c>
      <c r="O1255" s="509"/>
      <c r="P1255" s="125" t="s">
        <v>61</v>
      </c>
      <c r="Q1255" s="128" t="s">
        <v>1001</v>
      </c>
    </row>
    <row r="1256" spans="1:17" ht="14.25" customHeight="1" x14ac:dyDescent="0.25">
      <c r="A1256" s="505"/>
      <c r="B1256" s="505"/>
      <c r="C1256" s="505"/>
      <c r="D1256" s="347"/>
      <c r="E1256" s="338"/>
      <c r="F1256" s="507"/>
      <c r="G1256" s="433"/>
      <c r="H1256" s="259" t="s">
        <v>61</v>
      </c>
      <c r="I1256" s="281" t="s">
        <v>2574</v>
      </c>
      <c r="J1256" s="224" t="s">
        <v>56</v>
      </c>
      <c r="K1256" s="248" t="s">
        <v>2834</v>
      </c>
      <c r="L1256" s="224">
        <v>1202171049</v>
      </c>
      <c r="M1256" s="248" t="s">
        <v>2581</v>
      </c>
      <c r="N1256" s="508"/>
      <c r="O1256" s="510"/>
      <c r="P1256" s="125" t="s">
        <v>61</v>
      </c>
      <c r="Q1256" s="128" t="s">
        <v>1001</v>
      </c>
    </row>
    <row r="1257" spans="1:17" ht="13.5" customHeight="1" x14ac:dyDescent="0.25">
      <c r="A1257" s="506"/>
      <c r="B1257" s="506"/>
      <c r="C1257" s="506"/>
      <c r="D1257" s="347"/>
      <c r="E1257" s="338"/>
      <c r="F1257" s="507"/>
      <c r="G1257" s="433"/>
      <c r="H1257" s="260" t="s">
        <v>61</v>
      </c>
      <c r="I1257" s="281" t="s">
        <v>2837</v>
      </c>
      <c r="J1257" s="224" t="s">
        <v>47</v>
      </c>
      <c r="K1257" s="248" t="s">
        <v>2167</v>
      </c>
      <c r="L1257" s="224">
        <v>1401174104</v>
      </c>
      <c r="M1257" s="248" t="s">
        <v>2838</v>
      </c>
      <c r="N1257" s="508"/>
      <c r="O1257" s="511"/>
      <c r="P1257" s="129" t="s">
        <v>61</v>
      </c>
      <c r="Q1257" s="128" t="s">
        <v>1001</v>
      </c>
    </row>
    <row r="1258" spans="1:17" x14ac:dyDescent="0.25">
      <c r="A1258" s="340" t="s">
        <v>2839</v>
      </c>
      <c r="B1258" s="338" t="s">
        <v>2840</v>
      </c>
      <c r="C1258" s="376" t="s">
        <v>2841</v>
      </c>
      <c r="D1258" s="339" t="s">
        <v>24</v>
      </c>
      <c r="E1258" s="340" t="s">
        <v>860</v>
      </c>
      <c r="F1258" s="340" t="s">
        <v>959</v>
      </c>
      <c r="G1258" s="344" t="s">
        <v>11</v>
      </c>
      <c r="H1258" s="195" t="s">
        <v>61</v>
      </c>
      <c r="I1258" s="26" t="s">
        <v>2842</v>
      </c>
      <c r="J1258" s="238" t="s">
        <v>56</v>
      </c>
      <c r="K1258" s="26" t="s">
        <v>201</v>
      </c>
      <c r="L1258" s="251">
        <v>1202152180</v>
      </c>
      <c r="M1258" s="27" t="s">
        <v>2845</v>
      </c>
      <c r="N1258" s="341" t="s">
        <v>2848</v>
      </c>
      <c r="O1258" s="130"/>
      <c r="P1258" s="129" t="s">
        <v>61</v>
      </c>
      <c r="Q1258" s="128" t="s">
        <v>1001</v>
      </c>
    </row>
    <row r="1259" spans="1:17" hidden="1" x14ac:dyDescent="0.25">
      <c r="A1259" s="340"/>
      <c r="B1259" s="338"/>
      <c r="C1259" s="377"/>
      <c r="D1259" s="339"/>
      <c r="E1259" s="340"/>
      <c r="F1259" s="340"/>
      <c r="G1259" s="344"/>
      <c r="H1259" s="195" t="s">
        <v>61</v>
      </c>
      <c r="I1259" s="26" t="s">
        <v>2844</v>
      </c>
      <c r="J1259" s="238" t="s">
        <v>56</v>
      </c>
      <c r="K1259" s="26" t="s">
        <v>201</v>
      </c>
      <c r="L1259" s="251">
        <v>1202150052</v>
      </c>
      <c r="M1259" s="27" t="s">
        <v>2846</v>
      </c>
      <c r="N1259" s="340"/>
      <c r="O1259" s="130"/>
      <c r="P1259" s="129" t="s">
        <v>61</v>
      </c>
      <c r="Q1259" s="128" t="s">
        <v>1001</v>
      </c>
    </row>
    <row r="1260" spans="1:17" hidden="1" x14ac:dyDescent="0.25">
      <c r="A1260" s="340"/>
      <c r="B1260" s="338"/>
      <c r="C1260" s="378"/>
      <c r="D1260" s="339"/>
      <c r="E1260" s="340"/>
      <c r="F1260" s="340"/>
      <c r="G1260" s="344"/>
      <c r="H1260" s="195" t="s">
        <v>61</v>
      </c>
      <c r="I1260" s="26" t="s">
        <v>2843</v>
      </c>
      <c r="J1260" s="238" t="s">
        <v>56</v>
      </c>
      <c r="K1260" s="26" t="s">
        <v>201</v>
      </c>
      <c r="L1260" s="251">
        <v>1202160048</v>
      </c>
      <c r="M1260" s="27" t="s">
        <v>2847</v>
      </c>
      <c r="N1260" s="340"/>
      <c r="O1260" s="130"/>
      <c r="P1260" s="129" t="s">
        <v>61</v>
      </c>
      <c r="Q1260" s="128" t="s">
        <v>1001</v>
      </c>
    </row>
    <row r="1261" spans="1:17" x14ac:dyDescent="0.25">
      <c r="A1261" s="185" t="s">
        <v>2849</v>
      </c>
      <c r="B1261" s="139" t="s">
        <v>2851</v>
      </c>
      <c r="C1261" s="179" t="s">
        <v>1999</v>
      </c>
      <c r="D1261" s="134" t="s">
        <v>24</v>
      </c>
      <c r="E1261" s="133" t="s">
        <v>860</v>
      </c>
      <c r="F1261" s="201" t="s">
        <v>2854</v>
      </c>
      <c r="G1261" s="138" t="s">
        <v>11</v>
      </c>
      <c r="H1261" s="203"/>
      <c r="I1261" s="26" t="s">
        <v>2909</v>
      </c>
      <c r="J1261" s="238"/>
      <c r="K1261" s="251"/>
      <c r="L1261" s="251"/>
      <c r="M1261" s="311"/>
      <c r="N1261" s="321"/>
      <c r="O1261" s="137"/>
      <c r="P1261" s="137"/>
      <c r="Q1261" s="133" t="s">
        <v>1001</v>
      </c>
    </row>
    <row r="1262" spans="1:17" x14ac:dyDescent="0.25">
      <c r="A1262" s="185" t="s">
        <v>2850</v>
      </c>
      <c r="B1262" s="139" t="s">
        <v>2852</v>
      </c>
      <c r="C1262" s="179" t="s">
        <v>2853</v>
      </c>
      <c r="D1262" s="134" t="s">
        <v>24</v>
      </c>
      <c r="E1262" s="133" t="s">
        <v>861</v>
      </c>
      <c r="F1262" s="201" t="s">
        <v>2854</v>
      </c>
      <c r="G1262" s="138" t="s">
        <v>20</v>
      </c>
      <c r="H1262" s="203"/>
      <c r="I1262" s="26" t="s">
        <v>2909</v>
      </c>
      <c r="J1262" s="238"/>
      <c r="K1262" s="251"/>
      <c r="L1262" s="251"/>
      <c r="M1262" s="251"/>
      <c r="N1262" s="321"/>
      <c r="O1262" s="137"/>
      <c r="P1262" s="137"/>
      <c r="Q1262" s="133" t="s">
        <v>1001</v>
      </c>
    </row>
    <row r="1263" spans="1:17" x14ac:dyDescent="0.25">
      <c r="A1263" s="185" t="s">
        <v>2856</v>
      </c>
      <c r="B1263" s="140" t="s">
        <v>2855</v>
      </c>
      <c r="C1263" s="179"/>
      <c r="D1263" s="134" t="s">
        <v>24</v>
      </c>
      <c r="E1263" s="133" t="s">
        <v>861</v>
      </c>
      <c r="F1263" s="201" t="s">
        <v>1252</v>
      </c>
      <c r="G1263" s="138" t="s">
        <v>12</v>
      </c>
      <c r="H1263" s="203"/>
      <c r="I1263" s="26" t="s">
        <v>2909</v>
      </c>
      <c r="J1263" s="238"/>
      <c r="K1263" s="251"/>
      <c r="L1263" s="251"/>
      <c r="M1263" s="251"/>
      <c r="N1263" s="321"/>
      <c r="O1263" s="137"/>
      <c r="P1263" s="137"/>
      <c r="Q1263" s="133" t="s">
        <v>1237</v>
      </c>
    </row>
    <row r="1264" spans="1:17" x14ac:dyDescent="0.25">
      <c r="A1264" s="201" t="s">
        <v>2858</v>
      </c>
      <c r="B1264" s="137" t="s">
        <v>2857</v>
      </c>
      <c r="C1264" s="179"/>
      <c r="D1264" s="134" t="s">
        <v>24</v>
      </c>
      <c r="E1264" s="133" t="s">
        <v>860</v>
      </c>
      <c r="F1264" s="201" t="s">
        <v>1252</v>
      </c>
      <c r="G1264" s="138" t="s">
        <v>12</v>
      </c>
      <c r="H1264" s="203"/>
      <c r="I1264" s="26" t="s">
        <v>2909</v>
      </c>
      <c r="J1264" s="238"/>
      <c r="K1264" s="251"/>
      <c r="L1264" s="251"/>
      <c r="M1264" s="251"/>
      <c r="N1264" s="321"/>
      <c r="O1264" s="137"/>
      <c r="P1264" s="137"/>
      <c r="Q1264" s="133" t="s">
        <v>1237</v>
      </c>
    </row>
    <row r="1265" spans="1:17" x14ac:dyDescent="0.25">
      <c r="A1265" s="185" t="s">
        <v>2859</v>
      </c>
      <c r="B1265" s="133" t="s">
        <v>2860</v>
      </c>
      <c r="C1265" s="179"/>
      <c r="D1265" s="134" t="s">
        <v>24</v>
      </c>
      <c r="E1265" s="133" t="s">
        <v>860</v>
      </c>
      <c r="F1265" s="201" t="s">
        <v>2861</v>
      </c>
      <c r="G1265" s="138" t="s">
        <v>12</v>
      </c>
      <c r="H1265" s="203"/>
      <c r="I1265" s="26" t="s">
        <v>2909</v>
      </c>
      <c r="J1265" s="238"/>
      <c r="K1265" s="251"/>
      <c r="L1265" s="251"/>
      <c r="M1265" s="251"/>
      <c r="N1265" s="321"/>
      <c r="O1265" s="137"/>
      <c r="P1265" s="137"/>
      <c r="Q1265" s="133" t="s">
        <v>1120</v>
      </c>
    </row>
    <row r="1266" spans="1:17" ht="30" customHeight="1" x14ac:dyDescent="0.25">
      <c r="A1266" s="379" t="s">
        <v>2863</v>
      </c>
      <c r="B1266" s="376" t="s">
        <v>2862</v>
      </c>
      <c r="C1266" s="379" t="s">
        <v>2864</v>
      </c>
      <c r="D1266" s="382" t="s">
        <v>24</v>
      </c>
      <c r="E1266" s="376" t="s">
        <v>860</v>
      </c>
      <c r="F1266" s="376" t="s">
        <v>69</v>
      </c>
      <c r="G1266" s="344" t="s">
        <v>11</v>
      </c>
      <c r="H1266" s="434" t="s">
        <v>1442</v>
      </c>
      <c r="I1266" s="281" t="s">
        <v>1526</v>
      </c>
      <c r="J1266" s="238" t="s">
        <v>56</v>
      </c>
      <c r="K1266" s="248" t="s">
        <v>57</v>
      </c>
      <c r="L1266" s="248">
        <v>1201164246</v>
      </c>
      <c r="M1266" s="248" t="s">
        <v>1529</v>
      </c>
      <c r="N1266" s="517" t="s">
        <v>2870</v>
      </c>
      <c r="O1266" s="379" t="s">
        <v>2871</v>
      </c>
      <c r="P1266" s="136" t="s">
        <v>2259</v>
      </c>
      <c r="Q1266" s="135" t="s">
        <v>1001</v>
      </c>
    </row>
    <row r="1267" spans="1:17" hidden="1" x14ac:dyDescent="0.25">
      <c r="A1267" s="380"/>
      <c r="B1267" s="377"/>
      <c r="C1267" s="380"/>
      <c r="D1267" s="383"/>
      <c r="E1267" s="377"/>
      <c r="F1267" s="377"/>
      <c r="G1267" s="344"/>
      <c r="H1267" s="434"/>
      <c r="I1267" s="281" t="s">
        <v>2865</v>
      </c>
      <c r="J1267" s="238" t="s">
        <v>56</v>
      </c>
      <c r="K1267" s="248" t="s">
        <v>57</v>
      </c>
      <c r="L1267" s="248">
        <v>1201164075</v>
      </c>
      <c r="M1267" s="248" t="s">
        <v>1530</v>
      </c>
      <c r="N1267" s="517"/>
      <c r="O1267" s="380"/>
      <c r="P1267" s="136" t="s">
        <v>2259</v>
      </c>
      <c r="Q1267" s="135" t="s">
        <v>1001</v>
      </c>
    </row>
    <row r="1268" spans="1:17" hidden="1" x14ac:dyDescent="0.25">
      <c r="A1268" s="380"/>
      <c r="B1268" s="377"/>
      <c r="C1268" s="380"/>
      <c r="D1268" s="383"/>
      <c r="E1268" s="377"/>
      <c r="F1268" s="377"/>
      <c r="G1268" s="344"/>
      <c r="H1268" s="434"/>
      <c r="I1268" s="281" t="s">
        <v>1528</v>
      </c>
      <c r="J1268" s="238" t="s">
        <v>56</v>
      </c>
      <c r="K1268" s="248" t="s">
        <v>57</v>
      </c>
      <c r="L1268" s="248">
        <v>1201164330</v>
      </c>
      <c r="M1268" s="248" t="s">
        <v>1531</v>
      </c>
      <c r="N1268" s="517"/>
      <c r="O1268" s="380"/>
      <c r="P1268" s="136" t="s">
        <v>2259</v>
      </c>
      <c r="Q1268" s="135" t="s">
        <v>1001</v>
      </c>
    </row>
    <row r="1269" spans="1:17" hidden="1" x14ac:dyDescent="0.25">
      <c r="A1269" s="380"/>
      <c r="B1269" s="377"/>
      <c r="C1269" s="380"/>
      <c r="D1269" s="383"/>
      <c r="E1269" s="377"/>
      <c r="F1269" s="377"/>
      <c r="G1269" s="344"/>
      <c r="H1269" s="434"/>
      <c r="I1269" s="281" t="s">
        <v>2866</v>
      </c>
      <c r="J1269" s="238" t="s">
        <v>56</v>
      </c>
      <c r="K1269" s="248" t="s">
        <v>57</v>
      </c>
      <c r="L1269" s="248">
        <v>1201164155</v>
      </c>
      <c r="M1269" s="248" t="s">
        <v>2868</v>
      </c>
      <c r="N1269" s="517"/>
      <c r="O1269" s="380"/>
      <c r="P1269" s="136" t="s">
        <v>2259</v>
      </c>
      <c r="Q1269" s="135" t="s">
        <v>1001</v>
      </c>
    </row>
    <row r="1270" spans="1:17" hidden="1" x14ac:dyDescent="0.25">
      <c r="A1270" s="381"/>
      <c r="B1270" s="378"/>
      <c r="C1270" s="381"/>
      <c r="D1270" s="384"/>
      <c r="E1270" s="378"/>
      <c r="F1270" s="378"/>
      <c r="G1270" s="344"/>
      <c r="H1270" s="434"/>
      <c r="I1270" s="281" t="s">
        <v>2867</v>
      </c>
      <c r="J1270" s="238" t="s">
        <v>56</v>
      </c>
      <c r="K1270" s="248" t="s">
        <v>57</v>
      </c>
      <c r="L1270" s="248">
        <v>1201164354</v>
      </c>
      <c r="M1270" s="248" t="s">
        <v>2869</v>
      </c>
      <c r="N1270" s="517"/>
      <c r="O1270" s="381"/>
      <c r="P1270" s="136" t="s">
        <v>2259</v>
      </c>
      <c r="Q1270" s="135" t="s">
        <v>1001</v>
      </c>
    </row>
    <row r="1271" spans="1:17" ht="30" x14ac:dyDescent="0.25">
      <c r="A1271" s="201" t="s">
        <v>2874</v>
      </c>
      <c r="B1271" s="145" t="s">
        <v>2872</v>
      </c>
      <c r="C1271" s="179" t="s">
        <v>2873</v>
      </c>
      <c r="D1271" s="144" t="s">
        <v>24</v>
      </c>
      <c r="E1271" s="142" t="s">
        <v>861</v>
      </c>
      <c r="F1271" s="185" t="s">
        <v>2685</v>
      </c>
      <c r="G1271" s="143" t="s">
        <v>11</v>
      </c>
      <c r="H1271" s="203"/>
      <c r="I1271" s="26"/>
      <c r="J1271" s="238"/>
      <c r="K1271" s="251"/>
      <c r="L1271" s="251"/>
      <c r="M1271" s="251"/>
      <c r="N1271" s="321"/>
      <c r="O1271" s="146"/>
      <c r="P1271" s="146"/>
      <c r="Q1271" s="142" t="s">
        <v>1001</v>
      </c>
    </row>
    <row r="1272" spans="1:17" s="4" customFormat="1" ht="15" customHeight="1" x14ac:dyDescent="0.25">
      <c r="A1272" s="338" t="s">
        <v>2876</v>
      </c>
      <c r="B1272" s="338" t="s">
        <v>2875</v>
      </c>
      <c r="C1272" s="338" t="s">
        <v>2877</v>
      </c>
      <c r="D1272" s="382" t="s">
        <v>24</v>
      </c>
      <c r="E1272" s="340" t="s">
        <v>861</v>
      </c>
      <c r="F1272" s="340" t="s">
        <v>959</v>
      </c>
      <c r="G1272" s="344" t="s">
        <v>11</v>
      </c>
      <c r="H1272" s="343" t="s">
        <v>55</v>
      </c>
      <c r="I1272" s="281" t="s">
        <v>2879</v>
      </c>
      <c r="J1272" s="238" t="s">
        <v>89</v>
      </c>
      <c r="K1272" s="248" t="s">
        <v>91</v>
      </c>
      <c r="L1272" s="248">
        <v>1110164298</v>
      </c>
      <c r="M1272" s="248" t="s">
        <v>1183</v>
      </c>
      <c r="N1272" s="513" t="s">
        <v>2878</v>
      </c>
      <c r="O1272" s="342" t="s">
        <v>2883</v>
      </c>
      <c r="P1272" s="340" t="s">
        <v>55</v>
      </c>
      <c r="Q1272" s="147" t="s">
        <v>1001</v>
      </c>
    </row>
    <row r="1273" spans="1:17" s="4" customFormat="1" hidden="1" x14ac:dyDescent="0.25">
      <c r="A1273" s="338"/>
      <c r="B1273" s="338"/>
      <c r="C1273" s="338"/>
      <c r="D1273" s="383"/>
      <c r="E1273" s="340"/>
      <c r="F1273" s="340"/>
      <c r="G1273" s="344"/>
      <c r="H1273" s="343"/>
      <c r="I1273" s="281" t="s">
        <v>2880</v>
      </c>
      <c r="J1273" s="238" t="s">
        <v>115</v>
      </c>
      <c r="K1273" s="248" t="s">
        <v>116</v>
      </c>
      <c r="L1273" s="248">
        <v>6705174085</v>
      </c>
      <c r="M1273" s="248" t="s">
        <v>2882</v>
      </c>
      <c r="N1273" s="514"/>
      <c r="O1273" s="342"/>
      <c r="P1273" s="340"/>
      <c r="Q1273" s="147" t="s">
        <v>1001</v>
      </c>
    </row>
    <row r="1274" spans="1:17" s="4" customFormat="1" hidden="1" x14ac:dyDescent="0.25">
      <c r="A1274" s="338"/>
      <c r="B1274" s="338"/>
      <c r="C1274" s="338"/>
      <c r="D1274" s="384"/>
      <c r="E1274" s="340"/>
      <c r="F1274" s="340"/>
      <c r="G1274" s="344"/>
      <c r="H1274" s="343"/>
      <c r="I1274" s="281" t="s">
        <v>2881</v>
      </c>
      <c r="J1274" s="238" t="s">
        <v>56</v>
      </c>
      <c r="K1274" s="248" t="s">
        <v>201</v>
      </c>
      <c r="L1274" s="248">
        <v>1202164177</v>
      </c>
      <c r="M1274" s="248" t="s">
        <v>2578</v>
      </c>
      <c r="N1274" s="515"/>
      <c r="O1274" s="342"/>
      <c r="P1274" s="340"/>
      <c r="Q1274" s="147" t="s">
        <v>1001</v>
      </c>
    </row>
    <row r="1275" spans="1:17" ht="30" customHeight="1" x14ac:dyDescent="0.25">
      <c r="A1275" s="379" t="s">
        <v>2884</v>
      </c>
      <c r="B1275" s="379" t="s">
        <v>2885</v>
      </c>
      <c r="C1275" s="340" t="s">
        <v>1915</v>
      </c>
      <c r="D1275" s="339" t="s">
        <v>24</v>
      </c>
      <c r="E1275" s="340" t="s">
        <v>860</v>
      </c>
      <c r="F1275" s="340" t="s">
        <v>932</v>
      </c>
      <c r="G1275" s="344" t="s">
        <v>11</v>
      </c>
      <c r="H1275" s="343" t="s">
        <v>61</v>
      </c>
      <c r="I1275" s="26" t="s">
        <v>1916</v>
      </c>
      <c r="J1275" s="238" t="s">
        <v>89</v>
      </c>
      <c r="K1275" s="26" t="s">
        <v>141</v>
      </c>
      <c r="L1275" s="251">
        <v>1105134145</v>
      </c>
      <c r="M1275" s="27" t="s">
        <v>1929</v>
      </c>
      <c r="N1275" s="503" t="s">
        <v>1943</v>
      </c>
      <c r="O1275" s="148"/>
      <c r="P1275" s="148"/>
      <c r="Q1275" s="147" t="s">
        <v>1944</v>
      </c>
    </row>
    <row r="1276" spans="1:17" hidden="1" x14ac:dyDescent="0.25">
      <c r="A1276" s="380"/>
      <c r="B1276" s="380"/>
      <c r="C1276" s="338"/>
      <c r="D1276" s="339"/>
      <c r="E1276" s="340"/>
      <c r="F1276" s="340"/>
      <c r="G1276" s="344"/>
      <c r="H1276" s="343"/>
      <c r="I1276" s="26" t="s">
        <v>1917</v>
      </c>
      <c r="J1276" s="238" t="s">
        <v>56</v>
      </c>
      <c r="K1276" s="26" t="s">
        <v>57</v>
      </c>
      <c r="L1276" s="251">
        <v>1102130025</v>
      </c>
      <c r="M1276" s="27" t="s">
        <v>1422</v>
      </c>
      <c r="N1276" s="503"/>
      <c r="O1276" s="148"/>
      <c r="P1276" s="148"/>
      <c r="Q1276" s="147" t="s">
        <v>1944</v>
      </c>
    </row>
    <row r="1277" spans="1:17" hidden="1" x14ac:dyDescent="0.25">
      <c r="A1277" s="380"/>
      <c r="B1277" s="380"/>
      <c r="C1277" s="338"/>
      <c r="D1277" s="339"/>
      <c r="E1277" s="340"/>
      <c r="F1277" s="340"/>
      <c r="G1277" s="344"/>
      <c r="H1277" s="343"/>
      <c r="I1277" s="26" t="s">
        <v>290</v>
      </c>
      <c r="J1277" s="238" t="s">
        <v>56</v>
      </c>
      <c r="K1277" s="26" t="s">
        <v>201</v>
      </c>
      <c r="L1277" s="251">
        <v>1202144252</v>
      </c>
      <c r="M1277" s="27" t="s">
        <v>1423</v>
      </c>
      <c r="N1277" s="503"/>
      <c r="O1277" s="148"/>
      <c r="P1277" s="148"/>
      <c r="Q1277" s="147" t="s">
        <v>1944</v>
      </c>
    </row>
    <row r="1278" spans="1:17" hidden="1" x14ac:dyDescent="0.25">
      <c r="A1278" s="380"/>
      <c r="B1278" s="380"/>
      <c r="C1278" s="338"/>
      <c r="D1278" s="339"/>
      <c r="E1278" s="340"/>
      <c r="F1278" s="340"/>
      <c r="G1278" s="344"/>
      <c r="H1278" s="343"/>
      <c r="I1278" s="26" t="s">
        <v>1918</v>
      </c>
      <c r="J1278" s="238" t="s">
        <v>77</v>
      </c>
      <c r="K1278" s="26" t="s">
        <v>169</v>
      </c>
      <c r="L1278" s="251">
        <v>1501154122</v>
      </c>
      <c r="M1278" s="27" t="s">
        <v>1930</v>
      </c>
      <c r="N1278" s="503"/>
      <c r="O1278" s="148"/>
      <c r="P1278" s="148"/>
      <c r="Q1278" s="147" t="s">
        <v>1944</v>
      </c>
    </row>
    <row r="1279" spans="1:17" hidden="1" x14ac:dyDescent="0.25">
      <c r="A1279" s="380"/>
      <c r="B1279" s="380"/>
      <c r="C1279" s="338"/>
      <c r="D1279" s="339"/>
      <c r="E1279" s="340"/>
      <c r="F1279" s="340"/>
      <c r="G1279" s="344"/>
      <c r="H1279" s="343"/>
      <c r="I1279" s="26" t="s">
        <v>289</v>
      </c>
      <c r="J1279" s="238" t="s">
        <v>165</v>
      </c>
      <c r="K1279" s="26" t="s">
        <v>197</v>
      </c>
      <c r="L1279" s="251">
        <v>1603154092</v>
      </c>
      <c r="M1279" s="27" t="s">
        <v>306</v>
      </c>
      <c r="N1279" s="503"/>
      <c r="O1279" s="148"/>
      <c r="P1279" s="148"/>
      <c r="Q1279" s="147" t="s">
        <v>1944</v>
      </c>
    </row>
    <row r="1280" spans="1:17" hidden="1" x14ac:dyDescent="0.25">
      <c r="A1280" s="380"/>
      <c r="B1280" s="380"/>
      <c r="C1280" s="338"/>
      <c r="D1280" s="339"/>
      <c r="E1280" s="340"/>
      <c r="F1280" s="340"/>
      <c r="G1280" s="344"/>
      <c r="H1280" s="343"/>
      <c r="I1280" s="26" t="s">
        <v>1919</v>
      </c>
      <c r="J1280" s="238" t="s">
        <v>47</v>
      </c>
      <c r="K1280" s="26" t="s">
        <v>1207</v>
      </c>
      <c r="L1280" s="251">
        <v>1401153599</v>
      </c>
      <c r="M1280" s="27" t="s">
        <v>1931</v>
      </c>
      <c r="N1280" s="503"/>
      <c r="O1280" s="148"/>
      <c r="P1280" s="148"/>
      <c r="Q1280" s="147" t="s">
        <v>1944</v>
      </c>
    </row>
    <row r="1281" spans="1:17" hidden="1" x14ac:dyDescent="0.25">
      <c r="A1281" s="380"/>
      <c r="B1281" s="380"/>
      <c r="C1281" s="338"/>
      <c r="D1281" s="339"/>
      <c r="E1281" s="340"/>
      <c r="F1281" s="340"/>
      <c r="G1281" s="344"/>
      <c r="H1281" s="343"/>
      <c r="I1281" s="26" t="s">
        <v>282</v>
      </c>
      <c r="J1281" s="238" t="s">
        <v>89</v>
      </c>
      <c r="K1281" s="26" t="s">
        <v>91</v>
      </c>
      <c r="L1281" s="251">
        <v>1101154356</v>
      </c>
      <c r="M1281" s="27" t="s">
        <v>1932</v>
      </c>
      <c r="N1281" s="503"/>
      <c r="O1281" s="148"/>
      <c r="P1281" s="148"/>
      <c r="Q1281" s="147" t="s">
        <v>1944</v>
      </c>
    </row>
    <row r="1282" spans="1:17" hidden="1" x14ac:dyDescent="0.25">
      <c r="A1282" s="380"/>
      <c r="B1282" s="380"/>
      <c r="C1282" s="338"/>
      <c r="D1282" s="339"/>
      <c r="E1282" s="340"/>
      <c r="F1282" s="340"/>
      <c r="G1282" s="344"/>
      <c r="H1282" s="343"/>
      <c r="I1282" s="26" t="s">
        <v>291</v>
      </c>
      <c r="J1282" s="238" t="s">
        <v>47</v>
      </c>
      <c r="K1282" s="26" t="s">
        <v>167</v>
      </c>
      <c r="L1282" s="251">
        <v>1402150056</v>
      </c>
      <c r="M1282" s="27" t="s">
        <v>1933</v>
      </c>
      <c r="N1282" s="503"/>
      <c r="O1282" s="148"/>
      <c r="P1282" s="148"/>
      <c r="Q1282" s="147" t="s">
        <v>1944</v>
      </c>
    </row>
    <row r="1283" spans="1:17" hidden="1" x14ac:dyDescent="0.25">
      <c r="A1283" s="380"/>
      <c r="B1283" s="380"/>
      <c r="C1283" s="338"/>
      <c r="D1283" s="339"/>
      <c r="E1283" s="340"/>
      <c r="F1283" s="340"/>
      <c r="G1283" s="344"/>
      <c r="H1283" s="343"/>
      <c r="I1283" s="26" t="s">
        <v>292</v>
      </c>
      <c r="J1283" s="238" t="s">
        <v>47</v>
      </c>
      <c r="K1283" s="26" t="s">
        <v>46</v>
      </c>
      <c r="L1283" s="251">
        <v>1401160157</v>
      </c>
      <c r="M1283" s="27" t="s">
        <v>309</v>
      </c>
      <c r="N1283" s="503"/>
      <c r="O1283" s="148"/>
      <c r="P1283" s="148"/>
      <c r="Q1283" s="147" t="s">
        <v>1944</v>
      </c>
    </row>
    <row r="1284" spans="1:17" hidden="1" x14ac:dyDescent="0.25">
      <c r="A1284" s="380"/>
      <c r="B1284" s="380"/>
      <c r="C1284" s="338"/>
      <c r="D1284" s="339"/>
      <c r="E1284" s="340"/>
      <c r="F1284" s="340"/>
      <c r="G1284" s="344"/>
      <c r="H1284" s="343"/>
      <c r="I1284" s="26" t="s">
        <v>1202</v>
      </c>
      <c r="J1284" s="238" t="s">
        <v>89</v>
      </c>
      <c r="K1284" s="26" t="s">
        <v>91</v>
      </c>
      <c r="L1284" s="251">
        <v>1101164134</v>
      </c>
      <c r="M1284" s="27" t="s">
        <v>1934</v>
      </c>
      <c r="N1284" s="503"/>
      <c r="O1284" s="148"/>
      <c r="P1284" s="148"/>
      <c r="Q1284" s="147" t="s">
        <v>1944</v>
      </c>
    </row>
    <row r="1285" spans="1:17" hidden="1" x14ac:dyDescent="0.25">
      <c r="A1285" s="380"/>
      <c r="B1285" s="380"/>
      <c r="C1285" s="338"/>
      <c r="D1285" s="339"/>
      <c r="E1285" s="340"/>
      <c r="F1285" s="340"/>
      <c r="G1285" s="344"/>
      <c r="H1285" s="343"/>
      <c r="I1285" s="26" t="s">
        <v>1920</v>
      </c>
      <c r="J1285" s="238" t="s">
        <v>89</v>
      </c>
      <c r="K1285" s="26" t="s">
        <v>91</v>
      </c>
      <c r="L1285" s="251">
        <v>1101164382</v>
      </c>
      <c r="M1285" s="27" t="s">
        <v>302</v>
      </c>
      <c r="N1285" s="503"/>
      <c r="O1285" s="148"/>
      <c r="P1285" s="148"/>
      <c r="Q1285" s="147" t="s">
        <v>1944</v>
      </c>
    </row>
    <row r="1286" spans="1:17" hidden="1" x14ac:dyDescent="0.25">
      <c r="A1286" s="380"/>
      <c r="B1286" s="380"/>
      <c r="C1286" s="338"/>
      <c r="D1286" s="339"/>
      <c r="E1286" s="340"/>
      <c r="F1286" s="340"/>
      <c r="G1286" s="344"/>
      <c r="H1286" s="343"/>
      <c r="I1286" s="26" t="s">
        <v>1921</v>
      </c>
      <c r="J1286" s="238" t="s">
        <v>77</v>
      </c>
      <c r="K1286" s="26" t="s">
        <v>169</v>
      </c>
      <c r="L1286" s="251" t="s">
        <v>1928</v>
      </c>
      <c r="M1286" s="27" t="s">
        <v>1935</v>
      </c>
      <c r="N1286" s="503"/>
      <c r="O1286" s="148"/>
      <c r="P1286" s="148"/>
      <c r="Q1286" s="147" t="s">
        <v>1944</v>
      </c>
    </row>
    <row r="1287" spans="1:17" hidden="1" x14ac:dyDescent="0.25">
      <c r="A1287" s="380"/>
      <c r="B1287" s="380"/>
      <c r="C1287" s="338"/>
      <c r="D1287" s="339"/>
      <c r="E1287" s="340"/>
      <c r="F1287" s="340"/>
      <c r="G1287" s="344"/>
      <c r="H1287" s="343"/>
      <c r="I1287" s="26" t="s">
        <v>1922</v>
      </c>
      <c r="J1287" s="238" t="s">
        <v>77</v>
      </c>
      <c r="K1287" s="26" t="s">
        <v>171</v>
      </c>
      <c r="L1287" s="251" t="s">
        <v>1928</v>
      </c>
      <c r="M1287" s="27" t="s">
        <v>1936</v>
      </c>
      <c r="N1287" s="503"/>
      <c r="O1287" s="148"/>
      <c r="P1287" s="148"/>
      <c r="Q1287" s="147" t="s">
        <v>1944</v>
      </c>
    </row>
    <row r="1288" spans="1:17" hidden="1" x14ac:dyDescent="0.25">
      <c r="A1288" s="380"/>
      <c r="B1288" s="380"/>
      <c r="C1288" s="338"/>
      <c r="D1288" s="339"/>
      <c r="E1288" s="340"/>
      <c r="F1288" s="340"/>
      <c r="G1288" s="344"/>
      <c r="H1288" s="343"/>
      <c r="I1288" s="26" t="s">
        <v>1923</v>
      </c>
      <c r="J1288" s="238" t="s">
        <v>77</v>
      </c>
      <c r="K1288" s="26" t="s">
        <v>169</v>
      </c>
      <c r="L1288" s="251" t="s">
        <v>1928</v>
      </c>
      <c r="M1288" s="27" t="s">
        <v>1937</v>
      </c>
      <c r="N1288" s="503"/>
      <c r="O1288" s="148"/>
      <c r="P1288" s="148"/>
      <c r="Q1288" s="147" t="s">
        <v>1944</v>
      </c>
    </row>
    <row r="1289" spans="1:17" hidden="1" x14ac:dyDescent="0.25">
      <c r="A1289" s="380"/>
      <c r="B1289" s="380"/>
      <c r="C1289" s="338"/>
      <c r="D1289" s="339"/>
      <c r="E1289" s="340"/>
      <c r="F1289" s="340"/>
      <c r="G1289" s="344"/>
      <c r="H1289" s="343"/>
      <c r="I1289" s="26" t="s">
        <v>1924</v>
      </c>
      <c r="J1289" s="238" t="s">
        <v>77</v>
      </c>
      <c r="K1289" s="26" t="s">
        <v>171</v>
      </c>
      <c r="L1289" s="251" t="s">
        <v>1928</v>
      </c>
      <c r="M1289" s="27" t="s">
        <v>1938</v>
      </c>
      <c r="N1289" s="503"/>
      <c r="O1289" s="148"/>
      <c r="P1289" s="148"/>
      <c r="Q1289" s="147" t="s">
        <v>1944</v>
      </c>
    </row>
    <row r="1290" spans="1:17" ht="23.25" hidden="1" customHeight="1" x14ac:dyDescent="0.25">
      <c r="A1290" s="380"/>
      <c r="B1290" s="380"/>
      <c r="C1290" s="338"/>
      <c r="D1290" s="339"/>
      <c r="E1290" s="340"/>
      <c r="F1290" s="340"/>
      <c r="G1290" s="344"/>
      <c r="H1290" s="343"/>
      <c r="I1290" s="26" t="s">
        <v>1925</v>
      </c>
      <c r="J1290" s="238" t="s">
        <v>56</v>
      </c>
      <c r="K1290" s="26" t="s">
        <v>201</v>
      </c>
      <c r="L1290" s="251" t="s">
        <v>1928</v>
      </c>
      <c r="M1290" s="27" t="s">
        <v>1939</v>
      </c>
      <c r="N1290" s="503"/>
      <c r="O1290" s="148"/>
      <c r="P1290" s="148"/>
      <c r="Q1290" s="147" t="s">
        <v>1944</v>
      </c>
    </row>
    <row r="1291" spans="1:17" ht="21.75" hidden="1" customHeight="1" x14ac:dyDescent="0.25">
      <c r="A1291" s="380"/>
      <c r="B1291" s="380"/>
      <c r="C1291" s="338"/>
      <c r="D1291" s="339"/>
      <c r="E1291" s="340"/>
      <c r="F1291" s="340"/>
      <c r="G1291" s="344"/>
      <c r="H1291" s="343"/>
      <c r="I1291" s="26" t="s">
        <v>1926</v>
      </c>
      <c r="J1291" s="238" t="s">
        <v>56</v>
      </c>
      <c r="K1291" s="26" t="s">
        <v>201</v>
      </c>
      <c r="L1291" s="251" t="s">
        <v>1928</v>
      </c>
      <c r="M1291" s="27" t="s">
        <v>1940</v>
      </c>
      <c r="N1291" s="503"/>
      <c r="O1291" s="148"/>
      <c r="P1291" s="148"/>
      <c r="Q1291" s="147" t="s">
        <v>1944</v>
      </c>
    </row>
    <row r="1292" spans="1:17" ht="18" hidden="1" customHeight="1" x14ac:dyDescent="0.25">
      <c r="A1292" s="380"/>
      <c r="B1292" s="380"/>
      <c r="C1292" s="338"/>
      <c r="D1292" s="339"/>
      <c r="E1292" s="340"/>
      <c r="F1292" s="340"/>
      <c r="G1292" s="344"/>
      <c r="H1292" s="343"/>
      <c r="I1292" s="26" t="s">
        <v>279</v>
      </c>
      <c r="J1292" s="238" t="s">
        <v>77</v>
      </c>
      <c r="K1292" s="26" t="s">
        <v>171</v>
      </c>
      <c r="L1292" s="251">
        <v>1502140057</v>
      </c>
      <c r="M1292" s="27" t="s">
        <v>296</v>
      </c>
      <c r="N1292" s="503"/>
      <c r="O1292" s="148"/>
      <c r="P1292" s="148"/>
      <c r="Q1292" s="147" t="s">
        <v>1944</v>
      </c>
    </row>
    <row r="1293" spans="1:17" ht="23.25" hidden="1" customHeight="1" x14ac:dyDescent="0.25">
      <c r="A1293" s="380"/>
      <c r="B1293" s="380"/>
      <c r="C1293" s="338"/>
      <c r="D1293" s="339"/>
      <c r="E1293" s="340"/>
      <c r="F1293" s="340"/>
      <c r="G1293" s="344"/>
      <c r="H1293" s="343"/>
      <c r="I1293" s="26" t="s">
        <v>906</v>
      </c>
      <c r="J1293" s="238" t="s">
        <v>89</v>
      </c>
      <c r="K1293" s="26" t="s">
        <v>91</v>
      </c>
      <c r="L1293" s="251">
        <v>1101154214</v>
      </c>
      <c r="M1293" s="27" t="s">
        <v>1941</v>
      </c>
      <c r="N1293" s="503"/>
      <c r="O1293" s="148"/>
      <c r="P1293" s="148"/>
      <c r="Q1293" s="147" t="s">
        <v>1944</v>
      </c>
    </row>
    <row r="1294" spans="1:17" ht="18.75" hidden="1" customHeight="1" x14ac:dyDescent="0.25">
      <c r="A1294" s="380"/>
      <c r="B1294" s="380"/>
      <c r="C1294" s="338"/>
      <c r="D1294" s="339"/>
      <c r="E1294" s="340"/>
      <c r="F1294" s="340"/>
      <c r="G1294" s="344"/>
      <c r="H1294" s="343"/>
      <c r="I1294" s="26" t="s">
        <v>1927</v>
      </c>
      <c r="J1294" s="238" t="s">
        <v>77</v>
      </c>
      <c r="K1294" s="26" t="s">
        <v>169</v>
      </c>
      <c r="L1294" s="251" t="s">
        <v>1928</v>
      </c>
      <c r="M1294" s="27" t="s">
        <v>1942</v>
      </c>
      <c r="N1294" s="503"/>
      <c r="O1294" s="148"/>
      <c r="P1294" s="148"/>
      <c r="Q1294" s="147" t="s">
        <v>1944</v>
      </c>
    </row>
    <row r="1295" spans="1:17" ht="37.5" hidden="1" customHeight="1" x14ac:dyDescent="0.25">
      <c r="A1295" s="380"/>
      <c r="B1295" s="380"/>
      <c r="C1295" s="338"/>
      <c r="D1295" s="339"/>
      <c r="E1295" s="340"/>
      <c r="F1295" s="340"/>
      <c r="G1295" s="344"/>
      <c r="H1295" s="343"/>
      <c r="I1295" s="26" t="s">
        <v>2886</v>
      </c>
      <c r="J1295" s="238" t="s">
        <v>47</v>
      </c>
      <c r="K1295" s="26" t="s">
        <v>167</v>
      </c>
      <c r="L1295" s="251">
        <v>1402162089</v>
      </c>
      <c r="M1295" s="27" t="s">
        <v>2890</v>
      </c>
      <c r="N1295" s="503"/>
      <c r="O1295" s="148"/>
      <c r="P1295" s="148"/>
      <c r="Q1295" s="147" t="s">
        <v>1944</v>
      </c>
    </row>
    <row r="1296" spans="1:17" ht="28.5" hidden="1" customHeight="1" x14ac:dyDescent="0.25">
      <c r="A1296" s="380"/>
      <c r="B1296" s="380"/>
      <c r="C1296" s="338"/>
      <c r="D1296" s="339"/>
      <c r="E1296" s="340"/>
      <c r="F1296" s="340"/>
      <c r="G1296" s="344"/>
      <c r="H1296" s="343"/>
      <c r="I1296" s="26" t="s">
        <v>2887</v>
      </c>
      <c r="J1296" s="238" t="s">
        <v>77</v>
      </c>
      <c r="K1296" s="26" t="s">
        <v>169</v>
      </c>
      <c r="L1296" s="251">
        <v>1501150255</v>
      </c>
      <c r="M1296" s="27" t="s">
        <v>2891</v>
      </c>
      <c r="N1296" s="503"/>
      <c r="O1296" s="148"/>
      <c r="P1296" s="148"/>
      <c r="Q1296" s="147" t="s">
        <v>1944</v>
      </c>
    </row>
    <row r="1297" spans="1:17" ht="47.25" hidden="1" customHeight="1" x14ac:dyDescent="0.25">
      <c r="A1297" s="380"/>
      <c r="B1297" s="380"/>
      <c r="C1297" s="338"/>
      <c r="D1297" s="339"/>
      <c r="E1297" s="340"/>
      <c r="F1297" s="340"/>
      <c r="G1297" s="344"/>
      <c r="H1297" s="343"/>
      <c r="I1297" s="26" t="s">
        <v>2888</v>
      </c>
      <c r="J1297" s="238" t="s">
        <v>47</v>
      </c>
      <c r="K1297" s="26" t="s">
        <v>46</v>
      </c>
      <c r="L1297" s="251">
        <v>1201134134</v>
      </c>
      <c r="M1297" s="27" t="s">
        <v>2892</v>
      </c>
      <c r="N1297" s="503"/>
      <c r="O1297" s="148"/>
      <c r="P1297" s="148"/>
      <c r="Q1297" s="147" t="s">
        <v>1944</v>
      </c>
    </row>
    <row r="1298" spans="1:17" ht="38.25" hidden="1" customHeight="1" x14ac:dyDescent="0.25">
      <c r="A1298" s="381"/>
      <c r="B1298" s="381"/>
      <c r="C1298" s="338"/>
      <c r="D1298" s="339"/>
      <c r="E1298" s="340"/>
      <c r="F1298" s="340"/>
      <c r="G1298" s="344"/>
      <c r="H1298" s="343"/>
      <c r="I1298" s="241" t="s">
        <v>2889</v>
      </c>
      <c r="J1298" s="301" t="s">
        <v>47</v>
      </c>
      <c r="K1298" s="241" t="s">
        <v>46</v>
      </c>
      <c r="L1298" s="256">
        <v>1401170295</v>
      </c>
      <c r="M1298" s="250" t="s">
        <v>2893</v>
      </c>
      <c r="N1298" s="503"/>
      <c r="O1298" s="141"/>
      <c r="P1298" s="141"/>
      <c r="Q1298" s="150" t="s">
        <v>1944</v>
      </c>
    </row>
    <row r="1299" spans="1:17" s="23" customFormat="1" ht="30" x14ac:dyDescent="0.25">
      <c r="A1299" s="204" t="s">
        <v>2896</v>
      </c>
      <c r="B1299" s="152" t="s">
        <v>2895</v>
      </c>
      <c r="C1299" s="166" t="s">
        <v>2894</v>
      </c>
      <c r="D1299" s="154" t="s">
        <v>24</v>
      </c>
      <c r="E1299" s="156" t="s">
        <v>861</v>
      </c>
      <c r="F1299" s="185" t="s">
        <v>2897</v>
      </c>
      <c r="G1299" s="157" t="s">
        <v>11</v>
      </c>
      <c r="H1299" s="195" t="s">
        <v>15</v>
      </c>
      <c r="I1299" s="26" t="s">
        <v>2909</v>
      </c>
      <c r="J1299" s="238"/>
      <c r="K1299" s="26"/>
      <c r="L1299" s="251"/>
      <c r="M1299" s="27"/>
      <c r="N1299" s="320" t="s">
        <v>2898</v>
      </c>
      <c r="O1299" s="155" t="s">
        <v>2899</v>
      </c>
      <c r="P1299" s="153" t="s">
        <v>15</v>
      </c>
      <c r="Q1299" s="153" t="s">
        <v>1118</v>
      </c>
    </row>
    <row r="1300" spans="1:17" s="23" customFormat="1" x14ac:dyDescent="0.25">
      <c r="A1300" s="201" t="s">
        <v>2901</v>
      </c>
      <c r="B1300" s="201" t="s">
        <v>2900</v>
      </c>
      <c r="C1300" s="179" t="s">
        <v>2902</v>
      </c>
      <c r="D1300" s="154" t="s">
        <v>24</v>
      </c>
      <c r="E1300" s="156" t="s">
        <v>861</v>
      </c>
      <c r="F1300" s="201" t="s">
        <v>69</v>
      </c>
      <c r="G1300" s="157" t="s">
        <v>11</v>
      </c>
      <c r="H1300" s="195" t="s">
        <v>15</v>
      </c>
      <c r="I1300" s="26" t="s">
        <v>2909</v>
      </c>
      <c r="J1300" s="238"/>
      <c r="K1300" s="26"/>
      <c r="L1300" s="251"/>
      <c r="M1300" s="27"/>
      <c r="N1300" s="320" t="s">
        <v>2903</v>
      </c>
      <c r="O1300" s="155" t="s">
        <v>2904</v>
      </c>
      <c r="P1300" s="153" t="s">
        <v>15</v>
      </c>
      <c r="Q1300" s="153" t="s">
        <v>1118</v>
      </c>
    </row>
    <row r="1301" spans="1:17" s="23" customFormat="1" ht="49.5" customHeight="1" x14ac:dyDescent="0.25">
      <c r="A1301" s="338" t="s">
        <v>2906</v>
      </c>
      <c r="B1301" s="338" t="s">
        <v>2905</v>
      </c>
      <c r="C1301" s="338" t="s">
        <v>2907</v>
      </c>
      <c r="D1301" s="339" t="s">
        <v>24</v>
      </c>
      <c r="E1301" s="340" t="s">
        <v>861</v>
      </c>
      <c r="F1301" s="340" t="s">
        <v>2815</v>
      </c>
      <c r="G1301" s="344" t="s">
        <v>11</v>
      </c>
      <c r="H1301" s="343" t="s">
        <v>129</v>
      </c>
      <c r="I1301" s="312" t="s">
        <v>2910</v>
      </c>
      <c r="J1301" s="238" t="s">
        <v>56</v>
      </c>
      <c r="K1301" s="26" t="s">
        <v>2834</v>
      </c>
      <c r="L1301" s="308">
        <v>1202144068</v>
      </c>
      <c r="M1301" s="27" t="s">
        <v>2913</v>
      </c>
      <c r="N1301" s="341" t="s">
        <v>2916</v>
      </c>
      <c r="O1301" s="338" t="s">
        <v>2908</v>
      </c>
      <c r="P1301" s="340" t="s">
        <v>15</v>
      </c>
      <c r="Q1301" s="340" t="s">
        <v>1118</v>
      </c>
    </row>
    <row r="1302" spans="1:17" s="23" customFormat="1" ht="32.25" hidden="1" customHeight="1" x14ac:dyDescent="0.25">
      <c r="A1302" s="338"/>
      <c r="B1302" s="338"/>
      <c r="C1302" s="338"/>
      <c r="D1302" s="339"/>
      <c r="E1302" s="340"/>
      <c r="F1302" s="340"/>
      <c r="G1302" s="344"/>
      <c r="H1302" s="343"/>
      <c r="I1302" s="312" t="s">
        <v>2911</v>
      </c>
      <c r="J1302" s="238" t="s">
        <v>47</v>
      </c>
      <c r="K1302" s="26" t="s">
        <v>2167</v>
      </c>
      <c r="L1302" s="308">
        <v>1401154147</v>
      </c>
      <c r="M1302" s="27" t="s">
        <v>2914</v>
      </c>
      <c r="N1302" s="340"/>
      <c r="O1302" s="338"/>
      <c r="P1302" s="340"/>
      <c r="Q1302" s="340"/>
    </row>
    <row r="1303" spans="1:17" s="23" customFormat="1" ht="19.5" hidden="1" customHeight="1" x14ac:dyDescent="0.25">
      <c r="A1303" s="338"/>
      <c r="B1303" s="338"/>
      <c r="C1303" s="338"/>
      <c r="D1303" s="339"/>
      <c r="E1303" s="340"/>
      <c r="F1303" s="340"/>
      <c r="G1303" s="344"/>
      <c r="H1303" s="343"/>
      <c r="I1303" s="312" t="s">
        <v>2912</v>
      </c>
      <c r="J1303" s="238" t="s">
        <v>140</v>
      </c>
      <c r="K1303" s="26" t="s">
        <v>142</v>
      </c>
      <c r="L1303" s="308">
        <v>1301160294</v>
      </c>
      <c r="M1303" s="27" t="s">
        <v>2915</v>
      </c>
      <c r="N1303" s="340"/>
      <c r="O1303" s="338"/>
      <c r="P1303" s="340"/>
      <c r="Q1303" s="340"/>
    </row>
    <row r="1304" spans="1:17" x14ac:dyDescent="0.25">
      <c r="A1304" s="340" t="s">
        <v>2930</v>
      </c>
      <c r="B1304" s="340" t="s">
        <v>2917</v>
      </c>
      <c r="C1304" s="338" t="s">
        <v>2931</v>
      </c>
      <c r="D1304" s="339" t="s">
        <v>24</v>
      </c>
      <c r="E1304" s="340" t="s">
        <v>861</v>
      </c>
      <c r="F1304" s="340" t="s">
        <v>2685</v>
      </c>
      <c r="G1304" s="344" t="s">
        <v>11</v>
      </c>
      <c r="H1304" s="343" t="s">
        <v>129</v>
      </c>
      <c r="I1304" s="251" t="s">
        <v>2918</v>
      </c>
      <c r="J1304" s="238"/>
      <c r="K1304" s="26"/>
      <c r="L1304" s="251"/>
      <c r="M1304" s="27"/>
      <c r="N1304" s="321"/>
      <c r="O1304" s="364"/>
      <c r="P1304" s="376" t="s">
        <v>15</v>
      </c>
      <c r="Q1304" s="376" t="s">
        <v>1001</v>
      </c>
    </row>
    <row r="1305" spans="1:17" hidden="1" x14ac:dyDescent="0.25">
      <c r="A1305" s="340"/>
      <c r="B1305" s="340"/>
      <c r="C1305" s="338"/>
      <c r="D1305" s="339"/>
      <c r="E1305" s="340"/>
      <c r="F1305" s="340"/>
      <c r="G1305" s="344"/>
      <c r="H1305" s="343"/>
      <c r="I1305" s="26" t="s">
        <v>2919</v>
      </c>
      <c r="J1305" s="238" t="s">
        <v>56</v>
      </c>
      <c r="K1305" s="26" t="s">
        <v>2834</v>
      </c>
      <c r="L1305" s="238">
        <v>1202164364</v>
      </c>
      <c r="M1305" s="27"/>
      <c r="N1305" s="321"/>
      <c r="O1305" s="365"/>
      <c r="P1305" s="377"/>
      <c r="Q1305" s="377"/>
    </row>
    <row r="1306" spans="1:17" hidden="1" x14ac:dyDescent="0.25">
      <c r="A1306" s="340"/>
      <c r="B1306" s="340"/>
      <c r="C1306" s="338"/>
      <c r="D1306" s="339"/>
      <c r="E1306" s="340"/>
      <c r="F1306" s="340"/>
      <c r="G1306" s="344"/>
      <c r="H1306" s="343"/>
      <c r="I1306" s="26" t="s">
        <v>2920</v>
      </c>
      <c r="J1306" s="238" t="s">
        <v>56</v>
      </c>
      <c r="K1306" s="26" t="s">
        <v>2834</v>
      </c>
      <c r="L1306" s="238">
        <v>1202162144</v>
      </c>
      <c r="M1306" s="27"/>
      <c r="N1306" s="321"/>
      <c r="O1306" s="365"/>
      <c r="P1306" s="377"/>
      <c r="Q1306" s="377"/>
    </row>
    <row r="1307" spans="1:17" hidden="1" x14ac:dyDescent="0.25">
      <c r="A1307" s="340"/>
      <c r="B1307" s="340"/>
      <c r="C1307" s="338"/>
      <c r="D1307" s="339"/>
      <c r="E1307" s="340"/>
      <c r="F1307" s="340"/>
      <c r="G1307" s="344"/>
      <c r="H1307" s="343"/>
      <c r="I1307" s="26" t="s">
        <v>2921</v>
      </c>
      <c r="J1307" s="238" t="s">
        <v>56</v>
      </c>
      <c r="K1307" s="26" t="s">
        <v>2834</v>
      </c>
      <c r="L1307" s="238">
        <v>1202160197</v>
      </c>
      <c r="M1307" s="27"/>
      <c r="N1307" s="321"/>
      <c r="O1307" s="365"/>
      <c r="P1307" s="377"/>
      <c r="Q1307" s="377"/>
    </row>
    <row r="1308" spans="1:17" hidden="1" x14ac:dyDescent="0.25">
      <c r="A1308" s="340"/>
      <c r="B1308" s="340"/>
      <c r="C1308" s="338"/>
      <c r="D1308" s="339"/>
      <c r="E1308" s="340"/>
      <c r="F1308" s="340"/>
      <c r="G1308" s="344"/>
      <c r="H1308" s="343"/>
      <c r="I1308" s="251" t="s">
        <v>2922</v>
      </c>
      <c r="J1308" s="238"/>
      <c r="K1308" s="26"/>
      <c r="L1308" s="238"/>
      <c r="M1308" s="27"/>
      <c r="N1308" s="321"/>
      <c r="O1308" s="365"/>
      <c r="P1308" s="377"/>
      <c r="Q1308" s="377"/>
    </row>
    <row r="1309" spans="1:17" hidden="1" x14ac:dyDescent="0.25">
      <c r="A1309" s="340"/>
      <c r="B1309" s="340"/>
      <c r="C1309" s="338"/>
      <c r="D1309" s="339"/>
      <c r="E1309" s="340"/>
      <c r="F1309" s="340"/>
      <c r="G1309" s="344"/>
      <c r="H1309" s="343"/>
      <c r="I1309" s="26" t="s">
        <v>2923</v>
      </c>
      <c r="J1309" s="238" t="s">
        <v>56</v>
      </c>
      <c r="K1309" s="26" t="s">
        <v>2834</v>
      </c>
      <c r="L1309" s="238">
        <v>1202150017</v>
      </c>
      <c r="M1309" s="27"/>
      <c r="N1309" s="321"/>
      <c r="O1309" s="365"/>
      <c r="P1309" s="377"/>
      <c r="Q1309" s="377"/>
    </row>
    <row r="1310" spans="1:17" hidden="1" x14ac:dyDescent="0.25">
      <c r="A1310" s="340"/>
      <c r="B1310" s="340"/>
      <c r="C1310" s="338"/>
      <c r="D1310" s="339"/>
      <c r="E1310" s="340"/>
      <c r="F1310" s="340"/>
      <c r="G1310" s="344"/>
      <c r="H1310" s="343"/>
      <c r="I1310" s="26" t="s">
        <v>2924</v>
      </c>
      <c r="J1310" s="238" t="s">
        <v>56</v>
      </c>
      <c r="K1310" s="26" t="s">
        <v>2834</v>
      </c>
      <c r="L1310" s="238">
        <v>1202154297</v>
      </c>
      <c r="M1310" s="27"/>
      <c r="N1310" s="321"/>
      <c r="O1310" s="365"/>
      <c r="P1310" s="377"/>
      <c r="Q1310" s="377"/>
    </row>
    <row r="1311" spans="1:17" hidden="1" x14ac:dyDescent="0.25">
      <c r="A1311" s="340"/>
      <c r="B1311" s="340"/>
      <c r="C1311" s="338"/>
      <c r="D1311" s="339"/>
      <c r="E1311" s="340"/>
      <c r="F1311" s="340"/>
      <c r="G1311" s="344"/>
      <c r="H1311" s="343"/>
      <c r="I1311" s="26" t="s">
        <v>2925</v>
      </c>
      <c r="J1311" s="238" t="s">
        <v>56</v>
      </c>
      <c r="K1311" s="26" t="s">
        <v>2834</v>
      </c>
      <c r="L1311" s="238">
        <v>1202154201</v>
      </c>
      <c r="M1311" s="27"/>
      <c r="N1311" s="321"/>
      <c r="O1311" s="365"/>
      <c r="P1311" s="377"/>
      <c r="Q1311" s="377"/>
    </row>
    <row r="1312" spans="1:17" hidden="1" x14ac:dyDescent="0.25">
      <c r="A1312" s="340"/>
      <c r="B1312" s="340"/>
      <c r="C1312" s="338"/>
      <c r="D1312" s="339"/>
      <c r="E1312" s="340"/>
      <c r="F1312" s="340"/>
      <c r="G1312" s="344"/>
      <c r="H1312" s="343"/>
      <c r="I1312" s="251" t="s">
        <v>2926</v>
      </c>
      <c r="J1312" s="238"/>
      <c r="K1312" s="26"/>
      <c r="L1312" s="238"/>
      <c r="M1312" s="27"/>
      <c r="N1312" s="321"/>
      <c r="O1312" s="365"/>
      <c r="P1312" s="377"/>
      <c r="Q1312" s="377"/>
    </row>
    <row r="1313" spans="1:17" hidden="1" x14ac:dyDescent="0.25">
      <c r="A1313" s="340"/>
      <c r="B1313" s="340"/>
      <c r="C1313" s="338"/>
      <c r="D1313" s="339"/>
      <c r="E1313" s="340"/>
      <c r="F1313" s="340"/>
      <c r="G1313" s="344"/>
      <c r="H1313" s="343"/>
      <c r="I1313" s="26" t="s">
        <v>2927</v>
      </c>
      <c r="J1313" s="238" t="s">
        <v>56</v>
      </c>
      <c r="K1313" s="26" t="s">
        <v>2834</v>
      </c>
      <c r="L1313" s="238">
        <v>1202154156</v>
      </c>
      <c r="M1313" s="27"/>
      <c r="N1313" s="321"/>
      <c r="O1313" s="365"/>
      <c r="P1313" s="377"/>
      <c r="Q1313" s="377"/>
    </row>
    <row r="1314" spans="1:17" hidden="1" x14ac:dyDescent="0.25">
      <c r="A1314" s="340"/>
      <c r="B1314" s="340"/>
      <c r="C1314" s="338"/>
      <c r="D1314" s="339"/>
      <c r="E1314" s="340"/>
      <c r="F1314" s="340"/>
      <c r="G1314" s="344"/>
      <c r="H1314" s="343"/>
      <c r="I1314" s="26" t="s">
        <v>2928</v>
      </c>
      <c r="J1314" s="238" t="s">
        <v>56</v>
      </c>
      <c r="K1314" s="26" t="s">
        <v>2834</v>
      </c>
      <c r="L1314" s="238">
        <v>1202154148</v>
      </c>
      <c r="M1314" s="27"/>
      <c r="N1314" s="321"/>
      <c r="O1314" s="365"/>
      <c r="P1314" s="377"/>
      <c r="Q1314" s="377"/>
    </row>
    <row r="1315" spans="1:17" hidden="1" x14ac:dyDescent="0.25">
      <c r="A1315" s="340"/>
      <c r="B1315" s="340"/>
      <c r="C1315" s="338"/>
      <c r="D1315" s="339"/>
      <c r="E1315" s="340"/>
      <c r="F1315" s="340"/>
      <c r="G1315" s="344"/>
      <c r="H1315" s="343"/>
      <c r="I1315" s="26" t="s">
        <v>2929</v>
      </c>
      <c r="J1315" s="238" t="s">
        <v>56</v>
      </c>
      <c r="K1315" s="26" t="s">
        <v>2834</v>
      </c>
      <c r="L1315" s="238">
        <v>1202150108</v>
      </c>
      <c r="M1315" s="27"/>
      <c r="N1315" s="321"/>
      <c r="O1315" s="366"/>
      <c r="P1315" s="378"/>
      <c r="Q1315" s="378"/>
    </row>
    <row r="1316" spans="1:17" ht="30" x14ac:dyDescent="0.25">
      <c r="A1316" s="379" t="s">
        <v>3307</v>
      </c>
      <c r="B1316" s="376" t="s">
        <v>3306</v>
      </c>
      <c r="C1316" s="379" t="s">
        <v>3308</v>
      </c>
      <c r="D1316" s="382" t="s">
        <v>24</v>
      </c>
      <c r="E1316" s="376" t="s">
        <v>861</v>
      </c>
      <c r="F1316" s="185" t="s">
        <v>3309</v>
      </c>
      <c r="G1316" s="385" t="s">
        <v>12</v>
      </c>
      <c r="H1316" s="203" t="s">
        <v>15</v>
      </c>
      <c r="I1316" s="26" t="s">
        <v>3310</v>
      </c>
      <c r="J1316" s="238" t="s">
        <v>77</v>
      </c>
      <c r="K1316" s="26" t="s">
        <v>171</v>
      </c>
      <c r="L1316" s="238">
        <v>1502164102</v>
      </c>
      <c r="M1316" s="27" t="s">
        <v>3311</v>
      </c>
      <c r="N1316" s="391" t="s">
        <v>3312</v>
      </c>
      <c r="O1316" s="184" t="s">
        <v>3313</v>
      </c>
      <c r="P1316" s="181" t="s">
        <v>15</v>
      </c>
      <c r="Q1316" s="181" t="s">
        <v>1014</v>
      </c>
    </row>
    <row r="1317" spans="1:17" hidden="1" x14ac:dyDescent="0.25">
      <c r="A1317" s="380"/>
      <c r="B1317" s="377"/>
      <c r="C1317" s="380"/>
      <c r="D1317" s="383"/>
      <c r="E1317" s="377"/>
      <c r="F1317" s="340" t="s">
        <v>3315</v>
      </c>
      <c r="G1317" s="386"/>
      <c r="H1317" s="388" t="s">
        <v>13</v>
      </c>
      <c r="I1317" s="26" t="s">
        <v>3316</v>
      </c>
      <c r="J1317" s="238" t="s">
        <v>77</v>
      </c>
      <c r="K1317" s="26" t="s">
        <v>171</v>
      </c>
      <c r="L1317" s="238">
        <v>1502154410</v>
      </c>
      <c r="M1317" s="27" t="s">
        <v>3319</v>
      </c>
      <c r="N1317" s="377"/>
      <c r="O1317" s="342" t="s">
        <v>3314</v>
      </c>
      <c r="P1317" s="181"/>
      <c r="Q1317" s="181" t="s">
        <v>1014</v>
      </c>
    </row>
    <row r="1318" spans="1:17" hidden="1" x14ac:dyDescent="0.25">
      <c r="A1318" s="380"/>
      <c r="B1318" s="377"/>
      <c r="C1318" s="380"/>
      <c r="D1318" s="383"/>
      <c r="E1318" s="377"/>
      <c r="F1318" s="340"/>
      <c r="G1318" s="386"/>
      <c r="H1318" s="389"/>
      <c r="I1318" s="26" t="s">
        <v>3317</v>
      </c>
      <c r="J1318" s="238" t="s">
        <v>165</v>
      </c>
      <c r="K1318" s="26" t="s">
        <v>351</v>
      </c>
      <c r="L1318" s="238">
        <v>1601160074</v>
      </c>
      <c r="M1318" s="27" t="s">
        <v>3320</v>
      </c>
      <c r="N1318" s="377"/>
      <c r="O1318" s="338"/>
      <c r="P1318" s="181"/>
      <c r="Q1318" s="181" t="s">
        <v>1014</v>
      </c>
    </row>
    <row r="1319" spans="1:17" hidden="1" x14ac:dyDescent="0.25">
      <c r="A1319" s="381"/>
      <c r="B1319" s="378"/>
      <c r="C1319" s="381"/>
      <c r="D1319" s="384"/>
      <c r="E1319" s="378"/>
      <c r="F1319" s="340"/>
      <c r="G1319" s="387"/>
      <c r="H1319" s="390"/>
      <c r="I1319" s="26" t="s">
        <v>3318</v>
      </c>
      <c r="J1319" s="238" t="s">
        <v>47</v>
      </c>
      <c r="K1319" s="26" t="s">
        <v>1207</v>
      </c>
      <c r="L1319" s="238">
        <v>1401160399</v>
      </c>
      <c r="M1319" s="27" t="s">
        <v>3321</v>
      </c>
      <c r="N1319" s="378"/>
      <c r="O1319" s="338"/>
      <c r="P1319" s="181"/>
      <c r="Q1319" s="181" t="s">
        <v>1014</v>
      </c>
    </row>
    <row r="1320" spans="1:17" x14ac:dyDescent="0.25">
      <c r="A1320" s="340" t="s">
        <v>2934</v>
      </c>
      <c r="B1320" s="340" t="s">
        <v>2933</v>
      </c>
      <c r="C1320" s="338" t="s">
        <v>2932</v>
      </c>
      <c r="D1320" s="339" t="s">
        <v>24</v>
      </c>
      <c r="E1320" s="340" t="s">
        <v>861</v>
      </c>
      <c r="F1320" s="340" t="s">
        <v>2815</v>
      </c>
      <c r="G1320" s="344" t="s">
        <v>11</v>
      </c>
      <c r="H1320" s="343" t="s">
        <v>51</v>
      </c>
      <c r="I1320" s="26" t="s">
        <v>2935</v>
      </c>
      <c r="J1320" s="238" t="s">
        <v>56</v>
      </c>
      <c r="K1320" s="26" t="s">
        <v>2834</v>
      </c>
      <c r="L1320" s="222">
        <v>1202154380</v>
      </c>
      <c r="M1320" s="27"/>
      <c r="N1320" s="321"/>
      <c r="O1320" s="364"/>
      <c r="P1320" s="340" t="s">
        <v>51</v>
      </c>
      <c r="Q1320" s="340" t="s">
        <v>1001</v>
      </c>
    </row>
    <row r="1321" spans="1:17" hidden="1" x14ac:dyDescent="0.25">
      <c r="A1321" s="340"/>
      <c r="B1321" s="340"/>
      <c r="C1321" s="338"/>
      <c r="D1321" s="339"/>
      <c r="E1321" s="340"/>
      <c r="F1321" s="340"/>
      <c r="G1321" s="344"/>
      <c r="H1321" s="343"/>
      <c r="I1321" s="26" t="s">
        <v>2936</v>
      </c>
      <c r="J1321" s="238" t="s">
        <v>56</v>
      </c>
      <c r="K1321" s="26" t="s">
        <v>2834</v>
      </c>
      <c r="L1321" s="222">
        <v>1202144172</v>
      </c>
      <c r="M1321" s="27"/>
      <c r="N1321" s="321"/>
      <c r="O1321" s="365"/>
      <c r="P1321" s="340"/>
      <c r="Q1321" s="340"/>
    </row>
    <row r="1322" spans="1:17" hidden="1" x14ac:dyDescent="0.25">
      <c r="A1322" s="340"/>
      <c r="B1322" s="340"/>
      <c r="C1322" s="338"/>
      <c r="D1322" s="339"/>
      <c r="E1322" s="340"/>
      <c r="F1322" s="340"/>
      <c r="G1322" s="344"/>
      <c r="H1322" s="343"/>
      <c r="I1322" s="26" t="s">
        <v>2937</v>
      </c>
      <c r="J1322" s="238" t="s">
        <v>56</v>
      </c>
      <c r="K1322" s="26" t="s">
        <v>2834</v>
      </c>
      <c r="L1322" s="222">
        <v>1202152166</v>
      </c>
      <c r="M1322" s="27"/>
      <c r="N1322" s="321"/>
      <c r="O1322" s="366"/>
      <c r="P1322" s="340"/>
      <c r="Q1322" s="340"/>
    </row>
    <row r="1323" spans="1:17" x14ac:dyDescent="0.25">
      <c r="A1323" s="374"/>
      <c r="B1323" s="340" t="s">
        <v>2938</v>
      </c>
      <c r="C1323" s="374"/>
      <c r="D1323" s="339" t="s">
        <v>24</v>
      </c>
      <c r="E1323" s="340"/>
      <c r="F1323" s="374"/>
      <c r="G1323" s="344" t="s">
        <v>11</v>
      </c>
      <c r="H1323" s="343" t="s">
        <v>61</v>
      </c>
      <c r="I1323" s="26"/>
      <c r="J1323" s="238"/>
      <c r="K1323" s="26"/>
      <c r="L1323" s="251"/>
      <c r="M1323" s="27"/>
      <c r="N1323" s="321"/>
      <c r="O1323" s="364"/>
      <c r="P1323" s="364"/>
      <c r="Q1323" s="376"/>
    </row>
    <row r="1324" spans="1:17" hidden="1" x14ac:dyDescent="0.25">
      <c r="A1324" s="374"/>
      <c r="B1324" s="340"/>
      <c r="C1324" s="516"/>
      <c r="D1324" s="339"/>
      <c r="E1324" s="340"/>
      <c r="F1324" s="374"/>
      <c r="G1324" s="344"/>
      <c r="H1324" s="343"/>
      <c r="I1324" s="26"/>
      <c r="J1324" s="238"/>
      <c r="K1324" s="26"/>
      <c r="L1324" s="251"/>
      <c r="M1324" s="27"/>
      <c r="N1324" s="321"/>
      <c r="O1324" s="366"/>
      <c r="P1324" s="366"/>
      <c r="Q1324" s="378"/>
    </row>
    <row r="1325" spans="1:17" ht="15" customHeight="1" x14ac:dyDescent="0.25">
      <c r="A1325" s="340" t="s">
        <v>2940</v>
      </c>
      <c r="B1325" s="338" t="s">
        <v>2939</v>
      </c>
      <c r="C1325" s="392" t="s">
        <v>2941</v>
      </c>
      <c r="D1325" s="339" t="s">
        <v>24</v>
      </c>
      <c r="E1325" s="340" t="s">
        <v>861</v>
      </c>
      <c r="F1325" s="340" t="s">
        <v>2942</v>
      </c>
      <c r="G1325" s="344" t="s">
        <v>11</v>
      </c>
      <c r="H1325" s="343" t="s">
        <v>2943</v>
      </c>
      <c r="I1325" s="26" t="s">
        <v>2944</v>
      </c>
      <c r="J1325" s="238" t="s">
        <v>56</v>
      </c>
      <c r="K1325" s="26" t="s">
        <v>2834</v>
      </c>
      <c r="L1325" s="222">
        <v>1201154182</v>
      </c>
      <c r="M1325" s="27"/>
      <c r="N1325" s="321"/>
      <c r="O1325" s="364"/>
      <c r="P1325" s="340" t="s">
        <v>2943</v>
      </c>
      <c r="Q1325" s="340" t="s">
        <v>1001</v>
      </c>
    </row>
    <row r="1326" spans="1:17" ht="15" hidden="1" customHeight="1" x14ac:dyDescent="0.25">
      <c r="A1326" s="340"/>
      <c r="B1326" s="338"/>
      <c r="C1326" s="392"/>
      <c r="D1326" s="339"/>
      <c r="E1326" s="340"/>
      <c r="F1326" s="340"/>
      <c r="G1326" s="344"/>
      <c r="H1326" s="343"/>
      <c r="I1326" s="26" t="s">
        <v>2945</v>
      </c>
      <c r="J1326" s="238" t="s">
        <v>56</v>
      </c>
      <c r="K1326" s="26" t="s">
        <v>2834</v>
      </c>
      <c r="L1326" s="222">
        <v>1201164329</v>
      </c>
      <c r="M1326" s="27"/>
      <c r="N1326" s="321"/>
      <c r="O1326" s="365"/>
      <c r="P1326" s="340"/>
      <c r="Q1326" s="340"/>
    </row>
    <row r="1327" spans="1:17" ht="15" hidden="1" customHeight="1" x14ac:dyDescent="0.25">
      <c r="A1327" s="340"/>
      <c r="B1327" s="338"/>
      <c r="C1327" s="392"/>
      <c r="D1327" s="339"/>
      <c r="E1327" s="340"/>
      <c r="F1327" s="340"/>
      <c r="G1327" s="344"/>
      <c r="H1327" s="343"/>
      <c r="I1327" s="26" t="s">
        <v>2946</v>
      </c>
      <c r="J1327" s="238" t="s">
        <v>56</v>
      </c>
      <c r="K1327" s="26" t="s">
        <v>2834</v>
      </c>
      <c r="L1327" s="222">
        <v>1201160174</v>
      </c>
      <c r="M1327" s="27"/>
      <c r="N1327" s="321"/>
      <c r="O1327" s="366"/>
      <c r="P1327" s="340"/>
      <c r="Q1327" s="340"/>
    </row>
    <row r="1328" spans="1:17" ht="30" customHeight="1" x14ac:dyDescent="0.25">
      <c r="A1328" s="392" t="s">
        <v>2950</v>
      </c>
      <c r="B1328" s="392" t="s">
        <v>2947</v>
      </c>
      <c r="C1328" s="518" t="s">
        <v>2949</v>
      </c>
      <c r="D1328" s="339" t="s">
        <v>24</v>
      </c>
      <c r="E1328" s="340" t="s">
        <v>861</v>
      </c>
      <c r="F1328" s="338" t="s">
        <v>2948</v>
      </c>
      <c r="G1328" s="344" t="s">
        <v>11</v>
      </c>
      <c r="H1328" s="343" t="s">
        <v>16</v>
      </c>
      <c r="I1328" s="306" t="s">
        <v>2951</v>
      </c>
      <c r="J1328" s="238" t="s">
        <v>56</v>
      </c>
      <c r="K1328" s="237" t="s">
        <v>2954</v>
      </c>
      <c r="L1328" s="222">
        <v>1201164217</v>
      </c>
      <c r="M1328" s="27"/>
      <c r="N1328" s="321"/>
      <c r="O1328" s="364"/>
      <c r="P1328" s="340" t="s">
        <v>865</v>
      </c>
      <c r="Q1328" s="376"/>
    </row>
    <row r="1329" spans="1:17" hidden="1" x14ac:dyDescent="0.25">
      <c r="A1329" s="392"/>
      <c r="B1329" s="392"/>
      <c r="C1329" s="518"/>
      <c r="D1329" s="339"/>
      <c r="E1329" s="340"/>
      <c r="F1329" s="338"/>
      <c r="G1329" s="344"/>
      <c r="H1329" s="343"/>
      <c r="I1329" s="306" t="s">
        <v>2952</v>
      </c>
      <c r="J1329" s="238" t="s">
        <v>56</v>
      </c>
      <c r="K1329" s="26" t="s">
        <v>2954</v>
      </c>
      <c r="L1329" s="222">
        <v>1201164010</v>
      </c>
      <c r="M1329" s="27"/>
      <c r="N1329" s="321"/>
      <c r="O1329" s="365"/>
      <c r="P1329" s="340"/>
      <c r="Q1329" s="377"/>
    </row>
    <row r="1330" spans="1:17" hidden="1" x14ac:dyDescent="0.25">
      <c r="A1330" s="392"/>
      <c r="B1330" s="392"/>
      <c r="C1330" s="518"/>
      <c r="D1330" s="339"/>
      <c r="E1330" s="340"/>
      <c r="F1330" s="338"/>
      <c r="G1330" s="344"/>
      <c r="H1330" s="343"/>
      <c r="I1330" s="306" t="s">
        <v>2953</v>
      </c>
      <c r="J1330" s="238" t="s">
        <v>56</v>
      </c>
      <c r="K1330" s="26" t="s">
        <v>2954</v>
      </c>
      <c r="L1330" s="222">
        <v>1201164040</v>
      </c>
      <c r="M1330" s="27"/>
      <c r="N1330" s="321"/>
      <c r="O1330" s="366"/>
      <c r="P1330" s="340"/>
      <c r="Q1330" s="378"/>
    </row>
    <row r="1331" spans="1:17" s="4" customFormat="1" x14ac:dyDescent="0.25">
      <c r="A1331" s="462">
        <v>43021</v>
      </c>
      <c r="B1331" s="340" t="s">
        <v>2960</v>
      </c>
      <c r="C1331" s="338" t="s">
        <v>2961</v>
      </c>
      <c r="D1331" s="339" t="s">
        <v>24</v>
      </c>
      <c r="E1331" s="340" t="s">
        <v>860</v>
      </c>
      <c r="F1331" s="340" t="s">
        <v>2967</v>
      </c>
      <c r="G1331" s="344" t="s">
        <v>11</v>
      </c>
      <c r="H1331" s="343" t="s">
        <v>14</v>
      </c>
      <c r="I1331" s="237" t="s">
        <v>2962</v>
      </c>
      <c r="J1331" s="238" t="s">
        <v>115</v>
      </c>
      <c r="K1331" s="237" t="s">
        <v>116</v>
      </c>
      <c r="L1331" s="238">
        <v>6705154204</v>
      </c>
      <c r="M1331" s="202" t="s">
        <v>121</v>
      </c>
      <c r="N1331" s="391" t="s">
        <v>2966</v>
      </c>
      <c r="O1331" s="376"/>
      <c r="P1331" s="376" t="s">
        <v>14</v>
      </c>
      <c r="Q1331" s="376" t="s">
        <v>1001</v>
      </c>
    </row>
    <row r="1332" spans="1:17" s="4" customFormat="1" hidden="1" x14ac:dyDescent="0.25">
      <c r="A1332" s="462"/>
      <c r="B1332" s="340"/>
      <c r="C1332" s="338"/>
      <c r="D1332" s="339"/>
      <c r="E1332" s="340"/>
      <c r="F1332" s="340"/>
      <c r="G1332" s="344"/>
      <c r="H1332" s="343"/>
      <c r="I1332" s="237" t="s">
        <v>2963</v>
      </c>
      <c r="J1332" s="238" t="s">
        <v>115</v>
      </c>
      <c r="K1332" s="237" t="s">
        <v>117</v>
      </c>
      <c r="L1332" s="238">
        <v>6702160037</v>
      </c>
      <c r="M1332" s="202" t="s">
        <v>2964</v>
      </c>
      <c r="N1332" s="377"/>
      <c r="O1332" s="377"/>
      <c r="P1332" s="377"/>
      <c r="Q1332" s="377"/>
    </row>
    <row r="1333" spans="1:17" s="4" customFormat="1" hidden="1" x14ac:dyDescent="0.25">
      <c r="A1333" s="462"/>
      <c r="B1333" s="340"/>
      <c r="C1333" s="338"/>
      <c r="D1333" s="339"/>
      <c r="E1333" s="340"/>
      <c r="F1333" s="340"/>
      <c r="G1333" s="344"/>
      <c r="H1333" s="343"/>
      <c r="I1333" s="237" t="s">
        <v>1092</v>
      </c>
      <c r="J1333" s="238" t="s">
        <v>115</v>
      </c>
      <c r="K1333" s="237" t="s">
        <v>117</v>
      </c>
      <c r="L1333" s="238">
        <v>6702160019</v>
      </c>
      <c r="M1333" s="202" t="s">
        <v>1097</v>
      </c>
      <c r="N1333" s="377"/>
      <c r="O1333" s="377"/>
      <c r="P1333" s="377"/>
      <c r="Q1333" s="377"/>
    </row>
    <row r="1334" spans="1:17" s="4" customFormat="1" hidden="1" x14ac:dyDescent="0.25">
      <c r="A1334" s="462"/>
      <c r="B1334" s="340"/>
      <c r="C1334" s="338"/>
      <c r="D1334" s="339"/>
      <c r="E1334" s="340"/>
      <c r="F1334" s="340"/>
      <c r="G1334" s="344"/>
      <c r="H1334" s="343"/>
      <c r="I1334" s="237" t="s">
        <v>1094</v>
      </c>
      <c r="J1334" s="238" t="s">
        <v>115</v>
      </c>
      <c r="K1334" s="237" t="s">
        <v>117</v>
      </c>
      <c r="L1334" s="238">
        <v>6702160020</v>
      </c>
      <c r="M1334" s="202" t="s">
        <v>2965</v>
      </c>
      <c r="N1334" s="377"/>
      <c r="O1334" s="377"/>
      <c r="P1334" s="377"/>
      <c r="Q1334" s="377"/>
    </row>
    <row r="1335" spans="1:17" s="4" customFormat="1" hidden="1" x14ac:dyDescent="0.25">
      <c r="A1335" s="462"/>
      <c r="B1335" s="340"/>
      <c r="C1335" s="338"/>
      <c r="D1335" s="339"/>
      <c r="E1335" s="340"/>
      <c r="F1335" s="340"/>
      <c r="G1335" s="344"/>
      <c r="H1335" s="343"/>
      <c r="I1335" s="237" t="s">
        <v>1096</v>
      </c>
      <c r="J1335" s="238" t="s">
        <v>115</v>
      </c>
      <c r="K1335" s="237" t="s">
        <v>117</v>
      </c>
      <c r="L1335" s="238">
        <v>6702164008</v>
      </c>
      <c r="M1335" s="202" t="s">
        <v>1102</v>
      </c>
      <c r="N1335" s="377"/>
      <c r="O1335" s="377"/>
      <c r="P1335" s="377"/>
      <c r="Q1335" s="377"/>
    </row>
    <row r="1336" spans="1:17" s="4" customFormat="1" hidden="1" x14ac:dyDescent="0.25">
      <c r="A1336" s="462"/>
      <c r="B1336" s="340"/>
      <c r="C1336" s="338"/>
      <c r="D1336" s="339"/>
      <c r="E1336" s="340"/>
      <c r="F1336" s="340"/>
      <c r="G1336" s="344"/>
      <c r="H1336" s="343"/>
      <c r="I1336" s="237" t="s">
        <v>1778</v>
      </c>
      <c r="J1336" s="238" t="s">
        <v>115</v>
      </c>
      <c r="K1336" s="237" t="s">
        <v>117</v>
      </c>
      <c r="L1336" s="238">
        <v>6702160015</v>
      </c>
      <c r="M1336" s="202" t="s">
        <v>1099</v>
      </c>
      <c r="N1336" s="378"/>
      <c r="O1336" s="378"/>
      <c r="P1336" s="378"/>
      <c r="Q1336" s="378"/>
    </row>
    <row r="1337" spans="1:17" ht="27" hidden="1" customHeight="1" x14ac:dyDescent="0.25">
      <c r="A1337" s="224" t="s">
        <v>2971</v>
      </c>
      <c r="B1337" s="224" t="s">
        <v>2972</v>
      </c>
      <c r="C1337" s="224" t="s">
        <v>2973</v>
      </c>
      <c r="D1337" s="206" t="s">
        <v>2974</v>
      </c>
      <c r="E1337" s="205" t="s">
        <v>2975</v>
      </c>
      <c r="F1337" s="222" t="s">
        <v>2976</v>
      </c>
      <c r="G1337" s="207" t="s">
        <v>20</v>
      </c>
      <c r="H1337" s="225" t="s">
        <v>55</v>
      </c>
      <c r="I1337" s="306" t="s">
        <v>2977</v>
      </c>
      <c r="J1337" s="222" t="s">
        <v>77</v>
      </c>
      <c r="K1337" s="222" t="s">
        <v>2161</v>
      </c>
      <c r="L1337" s="222">
        <v>1502144216</v>
      </c>
      <c r="M1337" s="222" t="s">
        <v>2978</v>
      </c>
      <c r="N1337" s="336" t="s">
        <v>2979</v>
      </c>
      <c r="O1337" s="208" t="s">
        <v>2980</v>
      </c>
      <c r="P1337" s="205"/>
      <c r="Q1337" s="205" t="s">
        <v>2981</v>
      </c>
    </row>
    <row r="1338" spans="1:17" ht="30.75" hidden="1" customHeight="1" x14ac:dyDescent="0.25">
      <c r="A1338" s="224" t="s">
        <v>2971</v>
      </c>
      <c r="B1338" s="224" t="s">
        <v>2972</v>
      </c>
      <c r="C1338" s="224" t="s">
        <v>2973</v>
      </c>
      <c r="D1338" s="206" t="s">
        <v>2974</v>
      </c>
      <c r="E1338" s="205" t="s">
        <v>2975</v>
      </c>
      <c r="F1338" s="222" t="s">
        <v>2976</v>
      </c>
      <c r="G1338" s="207" t="s">
        <v>20</v>
      </c>
      <c r="H1338" s="225" t="s">
        <v>129</v>
      </c>
      <c r="I1338" s="306" t="s">
        <v>2982</v>
      </c>
      <c r="J1338" s="222" t="s">
        <v>77</v>
      </c>
      <c r="K1338" s="222" t="s">
        <v>2161</v>
      </c>
      <c r="L1338" s="222">
        <v>1502164195</v>
      </c>
      <c r="M1338" s="222" t="s">
        <v>2983</v>
      </c>
      <c r="N1338" s="336" t="s">
        <v>2979</v>
      </c>
      <c r="O1338" s="209" t="s">
        <v>2984</v>
      </c>
      <c r="P1338" s="205"/>
      <c r="Q1338" s="205" t="s">
        <v>2981</v>
      </c>
    </row>
    <row r="1339" spans="1:17" x14ac:dyDescent="0.25">
      <c r="A1339" s="393" t="s">
        <v>2985</v>
      </c>
      <c r="B1339" s="396" t="s">
        <v>2986</v>
      </c>
      <c r="C1339" s="398" t="s">
        <v>1484</v>
      </c>
      <c r="D1339" s="401" t="s">
        <v>24</v>
      </c>
      <c r="E1339" s="519" t="s">
        <v>2975</v>
      </c>
      <c r="F1339" s="520" t="s">
        <v>2987</v>
      </c>
      <c r="G1339" s="523" t="s">
        <v>11</v>
      </c>
      <c r="H1339" s="524" t="s">
        <v>2988</v>
      </c>
      <c r="I1339" s="282" t="s">
        <v>2989</v>
      </c>
      <c r="J1339" s="210" t="s">
        <v>115</v>
      </c>
      <c r="K1339" s="211" t="s">
        <v>118</v>
      </c>
      <c r="L1339" s="313">
        <v>6706164019</v>
      </c>
      <c r="M1339" s="314"/>
      <c r="N1339" s="337"/>
      <c r="O1339" s="212"/>
      <c r="P1339" s="212"/>
      <c r="Q1339" s="212"/>
    </row>
    <row r="1340" spans="1:17" hidden="1" x14ac:dyDescent="0.25">
      <c r="A1340" s="394"/>
      <c r="B1340" s="396"/>
      <c r="C1340" s="399"/>
      <c r="D1340" s="402"/>
      <c r="E1340" s="402"/>
      <c r="F1340" s="521"/>
      <c r="G1340" s="402"/>
      <c r="H1340" s="525"/>
      <c r="I1340" s="282" t="s">
        <v>2990</v>
      </c>
      <c r="J1340" s="210" t="s">
        <v>115</v>
      </c>
      <c r="K1340" s="211" t="s">
        <v>118</v>
      </c>
      <c r="L1340" s="313">
        <v>6706161103</v>
      </c>
      <c r="M1340" s="314"/>
      <c r="N1340" s="337"/>
      <c r="O1340" s="213"/>
      <c r="P1340" s="213"/>
      <c r="Q1340" s="213"/>
    </row>
    <row r="1341" spans="1:17" hidden="1" x14ac:dyDescent="0.25">
      <c r="A1341" s="395"/>
      <c r="B1341" s="396"/>
      <c r="C1341" s="399"/>
      <c r="D1341" s="402"/>
      <c r="E1341" s="402"/>
      <c r="F1341" s="522"/>
      <c r="G1341" s="402"/>
      <c r="H1341" s="526"/>
      <c r="I1341" s="282" t="s">
        <v>2991</v>
      </c>
      <c r="J1341" s="210" t="s">
        <v>115</v>
      </c>
      <c r="K1341" s="211" t="s">
        <v>118</v>
      </c>
      <c r="L1341" s="313">
        <v>6706164070</v>
      </c>
      <c r="M1341" s="314"/>
      <c r="N1341" s="337"/>
      <c r="O1341" s="213"/>
      <c r="P1341" s="213"/>
      <c r="Q1341" s="213"/>
    </row>
    <row r="1342" spans="1:17" hidden="1" x14ac:dyDescent="0.25">
      <c r="A1342" s="527" t="s">
        <v>2992</v>
      </c>
      <c r="B1342" s="396"/>
      <c r="C1342" s="399"/>
      <c r="D1342" s="402"/>
      <c r="E1342" s="402"/>
      <c r="F1342" s="528" t="s">
        <v>2993</v>
      </c>
      <c r="G1342" s="402"/>
      <c r="H1342" s="524" t="s">
        <v>2988</v>
      </c>
      <c r="I1342" s="282" t="s">
        <v>2994</v>
      </c>
      <c r="J1342" s="210" t="s">
        <v>115</v>
      </c>
      <c r="K1342" s="211" t="s">
        <v>170</v>
      </c>
      <c r="L1342" s="313">
        <v>6701154103</v>
      </c>
      <c r="M1342" s="314"/>
      <c r="N1342" s="337"/>
      <c r="O1342" s="213"/>
      <c r="P1342" s="213"/>
      <c r="Q1342" s="213"/>
    </row>
    <row r="1343" spans="1:17" hidden="1" x14ac:dyDescent="0.25">
      <c r="A1343" s="394"/>
      <c r="B1343" s="396"/>
      <c r="C1343" s="399"/>
      <c r="D1343" s="402"/>
      <c r="E1343" s="402"/>
      <c r="F1343" s="529"/>
      <c r="G1343" s="402"/>
      <c r="H1343" s="526"/>
      <c r="I1343" s="282" t="s">
        <v>2995</v>
      </c>
      <c r="J1343" s="210" t="s">
        <v>115</v>
      </c>
      <c r="K1343" s="211" t="s">
        <v>170</v>
      </c>
      <c r="L1343" s="313">
        <v>6701161148</v>
      </c>
      <c r="M1343" s="314"/>
      <c r="N1343" s="337"/>
      <c r="O1343" s="213"/>
      <c r="P1343" s="213"/>
      <c r="Q1343" s="213"/>
    </row>
    <row r="1344" spans="1:17" hidden="1" x14ac:dyDescent="0.25">
      <c r="A1344" s="394"/>
      <c r="B1344" s="396"/>
      <c r="C1344" s="399"/>
      <c r="D1344" s="402"/>
      <c r="E1344" s="402"/>
      <c r="F1344" s="528" t="s">
        <v>2993</v>
      </c>
      <c r="G1344" s="402"/>
      <c r="H1344" s="524" t="s">
        <v>51</v>
      </c>
      <c r="I1344" s="282" t="s">
        <v>2996</v>
      </c>
      <c r="J1344" s="210" t="s">
        <v>115</v>
      </c>
      <c r="K1344" s="211" t="s">
        <v>118</v>
      </c>
      <c r="L1344" s="313">
        <v>6706174079</v>
      </c>
      <c r="M1344" s="314"/>
      <c r="N1344" s="337"/>
      <c r="O1344" s="213"/>
      <c r="P1344" s="213"/>
      <c r="Q1344" s="213"/>
    </row>
    <row r="1345" spans="1:17" hidden="1" x14ac:dyDescent="0.25">
      <c r="A1345" s="395"/>
      <c r="B1345" s="397"/>
      <c r="C1345" s="400"/>
      <c r="D1345" s="403"/>
      <c r="E1345" s="403"/>
      <c r="F1345" s="529"/>
      <c r="G1345" s="403"/>
      <c r="H1345" s="526"/>
      <c r="I1345" s="282" t="s">
        <v>2997</v>
      </c>
      <c r="J1345" s="210" t="s">
        <v>115</v>
      </c>
      <c r="K1345" s="211" t="s">
        <v>118</v>
      </c>
      <c r="L1345" s="313">
        <v>6706174001</v>
      </c>
      <c r="M1345" s="314"/>
      <c r="N1345" s="337"/>
      <c r="O1345" s="213"/>
      <c r="P1345" s="213"/>
      <c r="Q1345" s="213"/>
    </row>
    <row r="1346" spans="1:17" x14ac:dyDescent="0.25">
      <c r="A1346" s="530">
        <v>43057</v>
      </c>
      <c r="B1346" s="533" t="s">
        <v>2998</v>
      </c>
      <c r="C1346" s="534" t="s">
        <v>2999</v>
      </c>
      <c r="D1346" s="537" t="s">
        <v>24</v>
      </c>
      <c r="E1346" s="528" t="s">
        <v>3000</v>
      </c>
      <c r="F1346" s="528" t="s">
        <v>1399</v>
      </c>
      <c r="G1346" s="541" t="s">
        <v>11</v>
      </c>
      <c r="H1346" s="524" t="s">
        <v>769</v>
      </c>
      <c r="I1346" s="282" t="s">
        <v>3001</v>
      </c>
      <c r="J1346" s="210" t="s">
        <v>115</v>
      </c>
      <c r="K1346" s="542" t="s">
        <v>198</v>
      </c>
      <c r="L1346" s="313">
        <v>6703154102</v>
      </c>
      <c r="M1346" s="314"/>
      <c r="N1346" s="337"/>
      <c r="O1346" s="213"/>
      <c r="P1346" s="213"/>
      <c r="Q1346" s="213"/>
    </row>
    <row r="1347" spans="1:17" hidden="1" x14ac:dyDescent="0.25">
      <c r="A1347" s="531"/>
      <c r="B1347" s="402"/>
      <c r="C1347" s="535"/>
      <c r="D1347" s="538"/>
      <c r="E1347" s="538"/>
      <c r="F1347" s="540"/>
      <c r="G1347" s="538"/>
      <c r="H1347" s="525"/>
      <c r="I1347" s="282" t="s">
        <v>3002</v>
      </c>
      <c r="J1347" s="210" t="s">
        <v>115</v>
      </c>
      <c r="K1347" s="543"/>
      <c r="L1347" s="313">
        <v>6703154117</v>
      </c>
      <c r="M1347" s="314"/>
      <c r="N1347" s="337"/>
      <c r="O1347" s="213"/>
      <c r="P1347" s="213"/>
      <c r="Q1347" s="213"/>
    </row>
    <row r="1348" spans="1:17" hidden="1" x14ac:dyDescent="0.25">
      <c r="A1348" s="531"/>
      <c r="B1348" s="402"/>
      <c r="C1348" s="535"/>
      <c r="D1348" s="538"/>
      <c r="E1348" s="538"/>
      <c r="F1348" s="540"/>
      <c r="G1348" s="538"/>
      <c r="H1348" s="525"/>
      <c r="I1348" s="282" t="s">
        <v>3003</v>
      </c>
      <c r="J1348" s="210" t="s">
        <v>115</v>
      </c>
      <c r="K1348" s="543"/>
      <c r="L1348" s="313">
        <v>6703164061</v>
      </c>
      <c r="M1348" s="314"/>
      <c r="N1348" s="337"/>
      <c r="O1348" s="213"/>
      <c r="P1348" s="213"/>
      <c r="Q1348" s="213"/>
    </row>
    <row r="1349" spans="1:17" hidden="1" x14ac:dyDescent="0.25">
      <c r="A1349" s="531"/>
      <c r="B1349" s="402"/>
      <c r="C1349" s="535"/>
      <c r="D1349" s="538"/>
      <c r="E1349" s="538"/>
      <c r="F1349" s="540"/>
      <c r="G1349" s="538"/>
      <c r="H1349" s="525"/>
      <c r="I1349" s="282" t="s">
        <v>3004</v>
      </c>
      <c r="J1349" s="210" t="s">
        <v>115</v>
      </c>
      <c r="K1349" s="543"/>
      <c r="L1349" s="313">
        <v>6703164018</v>
      </c>
      <c r="M1349" s="314"/>
      <c r="N1349" s="337"/>
      <c r="O1349" s="213"/>
      <c r="P1349" s="213"/>
      <c r="Q1349" s="213"/>
    </row>
    <row r="1350" spans="1:17" hidden="1" x14ac:dyDescent="0.25">
      <c r="A1350" s="531"/>
      <c r="B1350" s="402"/>
      <c r="C1350" s="535"/>
      <c r="D1350" s="538"/>
      <c r="E1350" s="538"/>
      <c r="F1350" s="540"/>
      <c r="G1350" s="538"/>
      <c r="H1350" s="525"/>
      <c r="I1350" s="282" t="s">
        <v>3005</v>
      </c>
      <c r="J1350" s="210" t="s">
        <v>115</v>
      </c>
      <c r="K1350" s="543"/>
      <c r="L1350" s="313">
        <v>6703164009</v>
      </c>
      <c r="M1350" s="314"/>
      <c r="N1350" s="337"/>
      <c r="O1350" s="213"/>
      <c r="P1350" s="213"/>
      <c r="Q1350" s="213"/>
    </row>
    <row r="1351" spans="1:17" hidden="1" x14ac:dyDescent="0.25">
      <c r="A1351" s="531"/>
      <c r="B1351" s="402"/>
      <c r="C1351" s="535"/>
      <c r="D1351" s="538"/>
      <c r="E1351" s="538"/>
      <c r="F1351" s="540"/>
      <c r="G1351" s="538"/>
      <c r="H1351" s="525"/>
      <c r="I1351" s="282" t="s">
        <v>3006</v>
      </c>
      <c r="J1351" s="210" t="s">
        <v>115</v>
      </c>
      <c r="K1351" s="543"/>
      <c r="L1351" s="313">
        <v>6703161042</v>
      </c>
      <c r="M1351" s="314"/>
      <c r="N1351" s="337"/>
      <c r="O1351" s="213"/>
      <c r="P1351" s="213"/>
      <c r="Q1351" s="213"/>
    </row>
    <row r="1352" spans="1:17" hidden="1" x14ac:dyDescent="0.25">
      <c r="A1352" s="531"/>
      <c r="B1352" s="402"/>
      <c r="C1352" s="535"/>
      <c r="D1352" s="538"/>
      <c r="E1352" s="538"/>
      <c r="F1352" s="540"/>
      <c r="G1352" s="538"/>
      <c r="H1352" s="525"/>
      <c r="I1352" s="282" t="s">
        <v>3007</v>
      </c>
      <c r="J1352" s="210" t="s">
        <v>115</v>
      </c>
      <c r="K1352" s="543"/>
      <c r="L1352" s="313">
        <v>6703164085</v>
      </c>
      <c r="M1352" s="314"/>
      <c r="N1352" s="337"/>
      <c r="O1352" s="213"/>
      <c r="P1352" s="213"/>
      <c r="Q1352" s="213"/>
    </row>
    <row r="1353" spans="1:17" hidden="1" x14ac:dyDescent="0.25">
      <c r="A1353" s="531"/>
      <c r="B1353" s="402"/>
      <c r="C1353" s="535"/>
      <c r="D1353" s="538"/>
      <c r="E1353" s="538"/>
      <c r="F1353" s="540"/>
      <c r="G1353" s="538"/>
      <c r="H1353" s="525"/>
      <c r="I1353" s="282" t="s">
        <v>3008</v>
      </c>
      <c r="J1353" s="210" t="s">
        <v>115</v>
      </c>
      <c r="K1353" s="543"/>
      <c r="L1353" s="313">
        <v>6703161094</v>
      </c>
      <c r="M1353" s="314"/>
      <c r="N1353" s="337"/>
      <c r="O1353" s="213"/>
      <c r="P1353" s="213"/>
      <c r="Q1353" s="213"/>
    </row>
    <row r="1354" spans="1:17" hidden="1" x14ac:dyDescent="0.25">
      <c r="A1354" s="532"/>
      <c r="B1354" s="403"/>
      <c r="C1354" s="536"/>
      <c r="D1354" s="539"/>
      <c r="E1354" s="539"/>
      <c r="F1354" s="529"/>
      <c r="G1354" s="539"/>
      <c r="H1354" s="526"/>
      <c r="I1354" s="282" t="s">
        <v>3009</v>
      </c>
      <c r="J1354" s="210" t="s">
        <v>115</v>
      </c>
      <c r="K1354" s="544"/>
      <c r="L1354" s="313">
        <v>6703162067</v>
      </c>
      <c r="M1354" s="314"/>
      <c r="N1354" s="337"/>
      <c r="O1354" s="213"/>
      <c r="P1354" s="213"/>
      <c r="Q1354" s="213"/>
    </row>
    <row r="1355" spans="1:17" x14ac:dyDescent="0.25">
      <c r="A1355" s="530">
        <v>43054</v>
      </c>
      <c r="B1355" s="533" t="s">
        <v>3010</v>
      </c>
      <c r="C1355" s="534" t="s">
        <v>2122</v>
      </c>
      <c r="D1355" s="537" t="s">
        <v>24</v>
      </c>
      <c r="E1355" s="519" t="s">
        <v>3000</v>
      </c>
      <c r="F1355" s="217"/>
      <c r="G1355" s="541" t="s">
        <v>11</v>
      </c>
      <c r="H1355" s="524" t="s">
        <v>3011</v>
      </c>
      <c r="I1355" s="282" t="s">
        <v>3012</v>
      </c>
      <c r="J1355" s="210" t="s">
        <v>115</v>
      </c>
      <c r="K1355" s="211" t="s">
        <v>116</v>
      </c>
      <c r="L1355" s="211">
        <v>6705164095</v>
      </c>
      <c r="M1355" s="314"/>
      <c r="N1355" s="337"/>
      <c r="O1355" s="213"/>
      <c r="P1355" s="213"/>
      <c r="Q1355" s="213"/>
    </row>
    <row r="1356" spans="1:17" hidden="1" x14ac:dyDescent="0.25">
      <c r="A1356" s="531"/>
      <c r="B1356" s="402"/>
      <c r="C1356" s="535"/>
      <c r="D1356" s="538"/>
      <c r="E1356" s="402"/>
      <c r="F1356" s="217"/>
      <c r="G1356" s="538"/>
      <c r="H1356" s="525"/>
      <c r="I1356" s="282" t="s">
        <v>3013</v>
      </c>
      <c r="J1356" s="210" t="s">
        <v>115</v>
      </c>
      <c r="K1356" s="211" t="s">
        <v>116</v>
      </c>
      <c r="L1356" s="211">
        <v>6705164007</v>
      </c>
      <c r="M1356" s="314"/>
      <c r="N1356" s="337"/>
      <c r="O1356" s="213"/>
      <c r="P1356" s="213"/>
      <c r="Q1356" s="213"/>
    </row>
    <row r="1357" spans="1:17" hidden="1" x14ac:dyDescent="0.25">
      <c r="A1357" s="531"/>
      <c r="B1357" s="402"/>
      <c r="C1357" s="535"/>
      <c r="D1357" s="538"/>
      <c r="E1357" s="402"/>
      <c r="F1357" s="217"/>
      <c r="G1357" s="538"/>
      <c r="H1357" s="525"/>
      <c r="I1357" s="282" t="s">
        <v>3014</v>
      </c>
      <c r="J1357" s="210" t="s">
        <v>115</v>
      </c>
      <c r="K1357" s="211" t="s">
        <v>116</v>
      </c>
      <c r="L1357" s="211">
        <v>6705164107</v>
      </c>
      <c r="M1357" s="314"/>
      <c r="N1357" s="337"/>
      <c r="O1357" s="213"/>
      <c r="P1357" s="213"/>
      <c r="Q1357" s="213"/>
    </row>
    <row r="1358" spans="1:17" hidden="1" x14ac:dyDescent="0.25">
      <c r="A1358" s="531"/>
      <c r="B1358" s="403"/>
      <c r="C1358" s="536"/>
      <c r="D1358" s="539"/>
      <c r="E1358" s="402"/>
      <c r="F1358" s="217"/>
      <c r="G1358" s="539"/>
      <c r="H1358" s="526"/>
      <c r="I1358" s="282" t="s">
        <v>3015</v>
      </c>
      <c r="J1358" s="210" t="s">
        <v>115</v>
      </c>
      <c r="K1358" s="211" t="s">
        <v>116</v>
      </c>
      <c r="L1358" s="211">
        <v>6705160159</v>
      </c>
      <c r="M1358" s="314"/>
      <c r="N1358" s="337"/>
      <c r="O1358" s="213"/>
      <c r="P1358" s="213"/>
      <c r="Q1358" s="213"/>
    </row>
    <row r="1359" spans="1:17" x14ac:dyDescent="0.25">
      <c r="A1359" s="531"/>
      <c r="B1359" s="533" t="s">
        <v>3010</v>
      </c>
      <c r="C1359" s="534" t="s">
        <v>2122</v>
      </c>
      <c r="D1359" s="537" t="s">
        <v>24</v>
      </c>
      <c r="E1359" s="402"/>
      <c r="F1359" s="217"/>
      <c r="G1359" s="541" t="s">
        <v>11</v>
      </c>
      <c r="H1359" s="524" t="s">
        <v>3011</v>
      </c>
      <c r="I1359" s="282" t="s">
        <v>3016</v>
      </c>
      <c r="J1359" s="210" t="s">
        <v>115</v>
      </c>
      <c r="K1359" s="211" t="s">
        <v>116</v>
      </c>
      <c r="L1359" s="211">
        <v>6705160078</v>
      </c>
      <c r="M1359" s="314"/>
      <c r="N1359" s="337"/>
      <c r="O1359" s="213"/>
      <c r="P1359" s="213"/>
      <c r="Q1359" s="213"/>
    </row>
    <row r="1360" spans="1:17" hidden="1" x14ac:dyDescent="0.25">
      <c r="A1360" s="531"/>
      <c r="B1360" s="402"/>
      <c r="C1360" s="535"/>
      <c r="D1360" s="538"/>
      <c r="E1360" s="402"/>
      <c r="F1360" s="217"/>
      <c r="G1360" s="538"/>
      <c r="H1360" s="525"/>
      <c r="I1360" s="282" t="s">
        <v>3017</v>
      </c>
      <c r="J1360" s="210" t="s">
        <v>115</v>
      </c>
      <c r="K1360" s="211" t="s">
        <v>116</v>
      </c>
      <c r="L1360" s="211">
        <v>6705164014</v>
      </c>
      <c r="M1360" s="314"/>
      <c r="N1360" s="337"/>
      <c r="O1360" s="213"/>
      <c r="P1360" s="213"/>
      <c r="Q1360" s="213"/>
    </row>
    <row r="1361" spans="1:17" hidden="1" x14ac:dyDescent="0.25">
      <c r="A1361" s="531"/>
      <c r="B1361" s="402"/>
      <c r="C1361" s="535"/>
      <c r="D1361" s="538"/>
      <c r="E1361" s="402"/>
      <c r="F1361" s="217"/>
      <c r="G1361" s="538"/>
      <c r="H1361" s="525"/>
      <c r="I1361" s="282" t="s">
        <v>3018</v>
      </c>
      <c r="J1361" s="210" t="s">
        <v>115</v>
      </c>
      <c r="K1361" s="211" t="s">
        <v>116</v>
      </c>
      <c r="L1361" s="211">
        <v>6705160098</v>
      </c>
      <c r="M1361" s="314"/>
      <c r="N1361" s="337"/>
      <c r="O1361" s="213"/>
      <c r="P1361" s="213"/>
      <c r="Q1361" s="213"/>
    </row>
    <row r="1362" spans="1:17" hidden="1" x14ac:dyDescent="0.25">
      <c r="A1362" s="531"/>
      <c r="B1362" s="403"/>
      <c r="C1362" s="536"/>
      <c r="D1362" s="539"/>
      <c r="E1362" s="402"/>
      <c r="F1362" s="217"/>
      <c r="G1362" s="539"/>
      <c r="H1362" s="526"/>
      <c r="I1362" s="282" t="s">
        <v>3019</v>
      </c>
      <c r="J1362" s="210" t="s">
        <v>115</v>
      </c>
      <c r="K1362" s="211" t="s">
        <v>116</v>
      </c>
      <c r="L1362" s="211">
        <v>6705164054</v>
      </c>
      <c r="M1362" s="314"/>
      <c r="N1362" s="337"/>
      <c r="O1362" s="213"/>
      <c r="P1362" s="213"/>
      <c r="Q1362" s="213"/>
    </row>
    <row r="1363" spans="1:17" x14ac:dyDescent="0.25">
      <c r="A1363" s="531"/>
      <c r="B1363" s="533" t="s">
        <v>3010</v>
      </c>
      <c r="C1363" s="534" t="s">
        <v>2122</v>
      </c>
      <c r="D1363" s="537" t="s">
        <v>24</v>
      </c>
      <c r="E1363" s="402"/>
      <c r="F1363" s="217"/>
      <c r="G1363" s="541" t="s">
        <v>11</v>
      </c>
      <c r="H1363" s="524" t="s">
        <v>3011</v>
      </c>
      <c r="I1363" s="282" t="s">
        <v>3020</v>
      </c>
      <c r="J1363" s="210" t="s">
        <v>115</v>
      </c>
      <c r="K1363" s="211" t="s">
        <v>116</v>
      </c>
      <c r="L1363" s="211">
        <v>6705162130</v>
      </c>
      <c r="M1363" s="314"/>
      <c r="N1363" s="337"/>
      <c r="O1363" s="213"/>
      <c r="P1363" s="213"/>
      <c r="Q1363" s="213"/>
    </row>
    <row r="1364" spans="1:17" hidden="1" x14ac:dyDescent="0.25">
      <c r="A1364" s="531"/>
      <c r="B1364" s="402"/>
      <c r="C1364" s="535"/>
      <c r="D1364" s="538"/>
      <c r="E1364" s="402"/>
      <c r="F1364" s="217"/>
      <c r="G1364" s="538"/>
      <c r="H1364" s="525"/>
      <c r="I1364" s="282" t="s">
        <v>3021</v>
      </c>
      <c r="J1364" s="210" t="s">
        <v>115</v>
      </c>
      <c r="K1364" s="211" t="s">
        <v>116</v>
      </c>
      <c r="L1364" s="211">
        <v>6705160030</v>
      </c>
      <c r="M1364" s="314"/>
      <c r="N1364" s="337"/>
      <c r="O1364" s="213"/>
      <c r="P1364" s="213"/>
      <c r="Q1364" s="213"/>
    </row>
    <row r="1365" spans="1:17" hidden="1" x14ac:dyDescent="0.25">
      <c r="A1365" s="531"/>
      <c r="B1365" s="402"/>
      <c r="C1365" s="535"/>
      <c r="D1365" s="538"/>
      <c r="E1365" s="402"/>
      <c r="F1365" s="217"/>
      <c r="G1365" s="538"/>
      <c r="H1365" s="525"/>
      <c r="I1365" s="282" t="s">
        <v>3022</v>
      </c>
      <c r="J1365" s="210" t="s">
        <v>115</v>
      </c>
      <c r="K1365" s="211" t="s">
        <v>116</v>
      </c>
      <c r="L1365" s="211">
        <v>6705160046</v>
      </c>
      <c r="M1365" s="314"/>
      <c r="N1365" s="337"/>
      <c r="O1365" s="213"/>
      <c r="P1365" s="213"/>
      <c r="Q1365" s="213"/>
    </row>
    <row r="1366" spans="1:17" hidden="1" x14ac:dyDescent="0.25">
      <c r="A1366" s="531"/>
      <c r="B1366" s="403"/>
      <c r="C1366" s="536"/>
      <c r="D1366" s="539"/>
      <c r="E1366" s="402"/>
      <c r="F1366" s="217"/>
      <c r="G1366" s="539"/>
      <c r="H1366" s="526"/>
      <c r="I1366" s="282" t="s">
        <v>3023</v>
      </c>
      <c r="J1366" s="210" t="s">
        <v>115</v>
      </c>
      <c r="K1366" s="211" t="s">
        <v>116</v>
      </c>
      <c r="L1366" s="211">
        <v>6705162010</v>
      </c>
      <c r="M1366" s="314"/>
      <c r="N1366" s="337"/>
      <c r="O1366" s="213"/>
      <c r="P1366" s="213"/>
      <c r="Q1366" s="213"/>
    </row>
    <row r="1367" spans="1:17" x14ac:dyDescent="0.25">
      <c r="A1367" s="531"/>
      <c r="B1367" s="533" t="s">
        <v>3010</v>
      </c>
      <c r="C1367" s="534" t="s">
        <v>2122</v>
      </c>
      <c r="D1367" s="537" t="s">
        <v>24</v>
      </c>
      <c r="E1367" s="402"/>
      <c r="F1367" s="217"/>
      <c r="G1367" s="541" t="s">
        <v>11</v>
      </c>
      <c r="H1367" s="524" t="s">
        <v>3011</v>
      </c>
      <c r="I1367" s="282" t="s">
        <v>3024</v>
      </c>
      <c r="J1367" s="210" t="s">
        <v>115</v>
      </c>
      <c r="K1367" s="211" t="s">
        <v>116</v>
      </c>
      <c r="L1367" s="211">
        <v>6705160038</v>
      </c>
      <c r="M1367" s="314"/>
      <c r="N1367" s="337"/>
      <c r="O1367" s="213"/>
      <c r="P1367" s="213"/>
      <c r="Q1367" s="213"/>
    </row>
    <row r="1368" spans="1:17" hidden="1" x14ac:dyDescent="0.25">
      <c r="A1368" s="531"/>
      <c r="B1368" s="402"/>
      <c r="C1368" s="535"/>
      <c r="D1368" s="538"/>
      <c r="E1368" s="402"/>
      <c r="F1368" s="217"/>
      <c r="G1368" s="538"/>
      <c r="H1368" s="525"/>
      <c r="I1368" s="282" t="s">
        <v>3025</v>
      </c>
      <c r="J1368" s="210" t="s">
        <v>115</v>
      </c>
      <c r="K1368" s="211" t="s">
        <v>116</v>
      </c>
      <c r="L1368" s="211">
        <v>6705160162</v>
      </c>
      <c r="M1368" s="314"/>
      <c r="N1368" s="337"/>
      <c r="O1368" s="213"/>
      <c r="P1368" s="213"/>
      <c r="Q1368" s="213"/>
    </row>
    <row r="1369" spans="1:17" hidden="1" x14ac:dyDescent="0.25">
      <c r="A1369" s="531"/>
      <c r="B1369" s="402"/>
      <c r="C1369" s="535"/>
      <c r="D1369" s="538"/>
      <c r="E1369" s="402"/>
      <c r="F1369" s="217"/>
      <c r="G1369" s="538"/>
      <c r="H1369" s="525"/>
      <c r="I1369" s="282" t="s">
        <v>3026</v>
      </c>
      <c r="J1369" s="210" t="s">
        <v>115</v>
      </c>
      <c r="K1369" s="211" t="s">
        <v>116</v>
      </c>
      <c r="L1369" s="211">
        <v>6705162122</v>
      </c>
      <c r="M1369" s="314"/>
      <c r="N1369" s="337"/>
      <c r="O1369" s="213"/>
      <c r="P1369" s="213"/>
      <c r="Q1369" s="213"/>
    </row>
    <row r="1370" spans="1:17" hidden="1" x14ac:dyDescent="0.25">
      <c r="A1370" s="531"/>
      <c r="B1370" s="403"/>
      <c r="C1370" s="536"/>
      <c r="D1370" s="539"/>
      <c r="E1370" s="402"/>
      <c r="F1370" s="217"/>
      <c r="G1370" s="539"/>
      <c r="H1370" s="526"/>
      <c r="I1370" s="282" t="s">
        <v>3027</v>
      </c>
      <c r="J1370" s="210" t="s">
        <v>115</v>
      </c>
      <c r="K1370" s="211" t="s">
        <v>116</v>
      </c>
      <c r="L1370" s="211">
        <v>6705160034</v>
      </c>
      <c r="M1370" s="314"/>
      <c r="N1370" s="337"/>
      <c r="O1370" s="213"/>
      <c r="P1370" s="213"/>
      <c r="Q1370" s="213"/>
    </row>
    <row r="1371" spans="1:17" x14ac:dyDescent="0.25">
      <c r="A1371" s="531"/>
      <c r="B1371" s="533" t="s">
        <v>3010</v>
      </c>
      <c r="C1371" s="534" t="s">
        <v>2122</v>
      </c>
      <c r="D1371" s="537" t="s">
        <v>24</v>
      </c>
      <c r="E1371" s="402"/>
      <c r="F1371" s="217"/>
      <c r="G1371" s="541" t="s">
        <v>11</v>
      </c>
      <c r="H1371" s="524" t="s">
        <v>3011</v>
      </c>
      <c r="I1371" s="282" t="s">
        <v>3028</v>
      </c>
      <c r="J1371" s="210" t="s">
        <v>115</v>
      </c>
      <c r="K1371" s="211" t="s">
        <v>116</v>
      </c>
      <c r="L1371" s="211">
        <v>6705164042</v>
      </c>
      <c r="M1371" s="314"/>
      <c r="N1371" s="337"/>
      <c r="O1371" s="213"/>
      <c r="P1371" s="213"/>
      <c r="Q1371" s="213"/>
    </row>
    <row r="1372" spans="1:17" hidden="1" x14ac:dyDescent="0.25">
      <c r="A1372" s="531"/>
      <c r="B1372" s="402"/>
      <c r="C1372" s="535"/>
      <c r="D1372" s="538"/>
      <c r="E1372" s="402"/>
      <c r="F1372" s="217"/>
      <c r="G1372" s="538"/>
      <c r="H1372" s="525"/>
      <c r="I1372" s="282" t="s">
        <v>3029</v>
      </c>
      <c r="J1372" s="210" t="s">
        <v>115</v>
      </c>
      <c r="K1372" s="211" t="s">
        <v>116</v>
      </c>
      <c r="L1372" s="211">
        <v>6705164050</v>
      </c>
      <c r="M1372" s="314"/>
      <c r="N1372" s="337"/>
      <c r="O1372" s="213"/>
      <c r="P1372" s="213"/>
      <c r="Q1372" s="213"/>
    </row>
    <row r="1373" spans="1:17" hidden="1" x14ac:dyDescent="0.25">
      <c r="A1373" s="531"/>
      <c r="B1373" s="402"/>
      <c r="C1373" s="535"/>
      <c r="D1373" s="538"/>
      <c r="E1373" s="402"/>
      <c r="F1373" s="217"/>
      <c r="G1373" s="538"/>
      <c r="H1373" s="525"/>
      <c r="I1373" s="282" t="s">
        <v>3030</v>
      </c>
      <c r="J1373" s="210" t="s">
        <v>115</v>
      </c>
      <c r="K1373" s="211" t="s">
        <v>116</v>
      </c>
      <c r="L1373" s="211">
        <v>6705160118</v>
      </c>
      <c r="M1373" s="314"/>
      <c r="N1373" s="337"/>
      <c r="O1373" s="213"/>
      <c r="P1373" s="213"/>
      <c r="Q1373" s="213"/>
    </row>
    <row r="1374" spans="1:17" hidden="1" x14ac:dyDescent="0.25">
      <c r="A1374" s="531"/>
      <c r="B1374" s="403"/>
      <c r="C1374" s="536"/>
      <c r="D1374" s="539"/>
      <c r="E1374" s="402"/>
      <c r="F1374" s="217"/>
      <c r="G1374" s="539"/>
      <c r="H1374" s="526"/>
      <c r="I1374" s="282" t="s">
        <v>3031</v>
      </c>
      <c r="J1374" s="210" t="s">
        <v>115</v>
      </c>
      <c r="K1374" s="211" t="s">
        <v>116</v>
      </c>
      <c r="L1374" s="211">
        <v>6705164066</v>
      </c>
      <c r="M1374" s="314"/>
      <c r="N1374" s="337"/>
      <c r="O1374" s="213"/>
      <c r="P1374" s="213"/>
      <c r="Q1374" s="213"/>
    </row>
    <row r="1375" spans="1:17" ht="19.5" customHeight="1" x14ac:dyDescent="0.25">
      <c r="A1375" s="531"/>
      <c r="B1375" s="533" t="s">
        <v>3010</v>
      </c>
      <c r="C1375" s="534" t="s">
        <v>2122</v>
      </c>
      <c r="D1375" s="537" t="s">
        <v>24</v>
      </c>
      <c r="E1375" s="402"/>
      <c r="F1375" s="217"/>
      <c r="G1375" s="541" t="s">
        <v>11</v>
      </c>
      <c r="H1375" s="524" t="s">
        <v>3011</v>
      </c>
      <c r="I1375" s="282" t="s">
        <v>3032</v>
      </c>
      <c r="J1375" s="210" t="s">
        <v>115</v>
      </c>
      <c r="K1375" s="211" t="s">
        <v>116</v>
      </c>
      <c r="L1375" s="211">
        <v>6705161174</v>
      </c>
      <c r="M1375" s="314"/>
      <c r="N1375" s="337"/>
      <c r="O1375" s="213"/>
      <c r="P1375" s="213"/>
      <c r="Q1375" s="213"/>
    </row>
    <row r="1376" spans="1:17" ht="18.75" customHeight="1" x14ac:dyDescent="0.25">
      <c r="A1376" s="531"/>
      <c r="B1376" s="402"/>
      <c r="C1376" s="535"/>
      <c r="D1376" s="538"/>
      <c r="E1376" s="402"/>
      <c r="F1376" s="217"/>
      <c r="G1376" s="538"/>
      <c r="H1376" s="525"/>
      <c r="I1376" s="282" t="s">
        <v>3033</v>
      </c>
      <c r="J1376" s="210" t="s">
        <v>115</v>
      </c>
      <c r="K1376" s="211" t="s">
        <v>116</v>
      </c>
      <c r="L1376" s="211">
        <v>6705160154</v>
      </c>
      <c r="M1376" s="314"/>
      <c r="N1376" s="337"/>
      <c r="O1376" s="213"/>
      <c r="P1376" s="213"/>
      <c r="Q1376" s="213"/>
    </row>
    <row r="1377" spans="1:17" ht="18" customHeight="1" x14ac:dyDescent="0.25">
      <c r="A1377" s="532"/>
      <c r="B1377" s="403"/>
      <c r="C1377" s="536"/>
      <c r="D1377" s="539"/>
      <c r="E1377" s="403"/>
      <c r="F1377" s="217"/>
      <c r="G1377" s="539"/>
      <c r="H1377" s="526"/>
      <c r="I1377" s="282" t="s">
        <v>3034</v>
      </c>
      <c r="J1377" s="210" t="s">
        <v>115</v>
      </c>
      <c r="K1377" s="211" t="s">
        <v>116</v>
      </c>
      <c r="L1377" s="211">
        <v>6705164170</v>
      </c>
      <c r="M1377" s="314"/>
      <c r="N1377" s="337"/>
      <c r="O1377" s="213"/>
      <c r="P1377" s="213"/>
      <c r="Q1377" s="213"/>
    </row>
    <row r="1378" spans="1:17" x14ac:dyDescent="0.25">
      <c r="A1378" s="214">
        <v>43036</v>
      </c>
      <c r="B1378" s="215" t="s">
        <v>3035</v>
      </c>
      <c r="C1378" s="235" t="s">
        <v>3036</v>
      </c>
      <c r="D1378" s="216" t="s">
        <v>24</v>
      </c>
      <c r="E1378" s="217" t="s">
        <v>2975</v>
      </c>
      <c r="F1378" s="217"/>
      <c r="G1378" s="218" t="s">
        <v>11</v>
      </c>
      <c r="H1378" s="219" t="s">
        <v>2988</v>
      </c>
      <c r="I1378" s="282" t="s">
        <v>3037</v>
      </c>
      <c r="J1378" s="210" t="s">
        <v>115</v>
      </c>
      <c r="K1378" s="211" t="s">
        <v>118</v>
      </c>
      <c r="L1378" s="211"/>
      <c r="M1378" s="314"/>
      <c r="N1378" s="337"/>
      <c r="O1378" s="213"/>
      <c r="P1378" s="213"/>
      <c r="Q1378" s="213"/>
    </row>
    <row r="1379" spans="1:17" ht="39" customHeight="1" x14ac:dyDescent="0.25">
      <c r="A1379" s="527">
        <v>43041</v>
      </c>
      <c r="B1379" s="545" t="s">
        <v>3038</v>
      </c>
      <c r="C1379" s="534" t="s">
        <v>1765</v>
      </c>
      <c r="D1379" s="537" t="s">
        <v>24</v>
      </c>
      <c r="E1379" s="528" t="s">
        <v>3000</v>
      </c>
      <c r="F1379" s="528" t="s">
        <v>3039</v>
      </c>
      <c r="G1379" s="541" t="s">
        <v>11</v>
      </c>
      <c r="H1379" s="524" t="s">
        <v>51</v>
      </c>
      <c r="I1379" s="282" t="s">
        <v>3040</v>
      </c>
      <c r="J1379" s="210" t="s">
        <v>115</v>
      </c>
      <c r="K1379" s="211" t="s">
        <v>118</v>
      </c>
      <c r="L1379" s="211"/>
      <c r="M1379" s="314"/>
      <c r="N1379" s="337"/>
      <c r="O1379" s="213"/>
      <c r="P1379" s="213"/>
      <c r="Q1379" s="213"/>
    </row>
    <row r="1380" spans="1:17" hidden="1" x14ac:dyDescent="0.25">
      <c r="A1380" s="394"/>
      <c r="B1380" s="538"/>
      <c r="C1380" s="535"/>
      <c r="D1380" s="538"/>
      <c r="E1380" s="538"/>
      <c r="F1380" s="540"/>
      <c r="G1380" s="538"/>
      <c r="H1380" s="525"/>
      <c r="I1380" s="282" t="s">
        <v>3041</v>
      </c>
      <c r="J1380" s="210" t="s">
        <v>115</v>
      </c>
      <c r="K1380" s="211" t="s">
        <v>118</v>
      </c>
      <c r="L1380" s="211"/>
      <c r="M1380" s="314"/>
      <c r="N1380" s="337"/>
      <c r="O1380" s="213"/>
      <c r="P1380" s="213"/>
      <c r="Q1380" s="213"/>
    </row>
    <row r="1381" spans="1:17" ht="20.25" customHeight="1" x14ac:dyDescent="0.25">
      <c r="A1381" s="395"/>
      <c r="B1381" s="539"/>
      <c r="C1381" s="536"/>
      <c r="D1381" s="539"/>
      <c r="E1381" s="539"/>
      <c r="F1381" s="529"/>
      <c r="G1381" s="539"/>
      <c r="H1381" s="526"/>
      <c r="I1381" s="282" t="s">
        <v>3042</v>
      </c>
      <c r="J1381" s="210" t="s">
        <v>115</v>
      </c>
      <c r="K1381" s="211" t="s">
        <v>118</v>
      </c>
      <c r="L1381" s="211"/>
      <c r="M1381" s="314"/>
      <c r="N1381" s="337"/>
      <c r="O1381" s="213"/>
      <c r="P1381" s="213"/>
      <c r="Q1381" s="213"/>
    </row>
    <row r="1382" spans="1:17" ht="81" customHeight="1" x14ac:dyDescent="0.25">
      <c r="A1382" s="546">
        <v>43043</v>
      </c>
      <c r="B1382" s="547" t="s">
        <v>3043</v>
      </c>
      <c r="C1382" s="549" t="s">
        <v>3044</v>
      </c>
      <c r="D1382" s="401" t="s">
        <v>24</v>
      </c>
      <c r="E1382" s="519" t="s">
        <v>3000</v>
      </c>
      <c r="F1382" s="519" t="s">
        <v>3045</v>
      </c>
      <c r="G1382" s="523" t="s">
        <v>11</v>
      </c>
      <c r="H1382" s="552" t="s">
        <v>55</v>
      </c>
      <c r="I1382" s="282" t="s">
        <v>3046</v>
      </c>
      <c r="J1382" s="210" t="s">
        <v>115</v>
      </c>
      <c r="K1382" s="211" t="s">
        <v>118</v>
      </c>
      <c r="L1382" s="211">
        <v>6706154080</v>
      </c>
      <c r="M1382" s="314"/>
      <c r="N1382" s="337"/>
      <c r="O1382" s="213"/>
      <c r="P1382" s="213"/>
      <c r="Q1382" s="213"/>
    </row>
    <row r="1383" spans="1:17" hidden="1" x14ac:dyDescent="0.25">
      <c r="A1383" s="530"/>
      <c r="B1383" s="548"/>
      <c r="C1383" s="550"/>
      <c r="D1383" s="402"/>
      <c r="E1383" s="402"/>
      <c r="F1383" s="551"/>
      <c r="G1383" s="402"/>
      <c r="H1383" s="553"/>
      <c r="I1383" s="282" t="s">
        <v>3047</v>
      </c>
      <c r="J1383" s="210" t="s">
        <v>115</v>
      </c>
      <c r="K1383" s="211" t="s">
        <v>118</v>
      </c>
      <c r="L1383" s="211">
        <v>6706154156</v>
      </c>
      <c r="M1383" s="314"/>
      <c r="N1383" s="337"/>
      <c r="O1383" s="213"/>
      <c r="P1383" s="213"/>
      <c r="Q1383" s="213"/>
    </row>
    <row r="1384" spans="1:17" ht="22.5" customHeight="1" x14ac:dyDescent="0.25">
      <c r="A1384" s="530"/>
      <c r="B1384" s="548"/>
      <c r="C1384" s="550"/>
      <c r="D1384" s="402"/>
      <c r="E1384" s="402"/>
      <c r="F1384" s="551"/>
      <c r="G1384" s="402"/>
      <c r="H1384" s="553"/>
      <c r="I1384" s="283" t="s">
        <v>3048</v>
      </c>
      <c r="J1384" s="220" t="s">
        <v>165</v>
      </c>
      <c r="K1384" s="221" t="s">
        <v>351</v>
      </c>
      <c r="L1384" s="221">
        <v>1601150359</v>
      </c>
      <c r="M1384" s="315"/>
      <c r="N1384" s="332"/>
      <c r="O1384" s="212"/>
      <c r="P1384" s="212"/>
      <c r="Q1384" s="212"/>
    </row>
    <row r="1385" spans="1:17" ht="15.75" customHeight="1" x14ac:dyDescent="0.25">
      <c r="A1385" s="274" t="s">
        <v>3099</v>
      </c>
      <c r="B1385" s="174" t="s">
        <v>3100</v>
      </c>
      <c r="C1385" s="174" t="s">
        <v>3101</v>
      </c>
      <c r="D1385" s="165" t="s">
        <v>24</v>
      </c>
      <c r="E1385" s="170" t="s">
        <v>860</v>
      </c>
      <c r="F1385" s="201" t="s">
        <v>3102</v>
      </c>
      <c r="G1385" s="171" t="s">
        <v>11</v>
      </c>
      <c r="H1385" s="195" t="s">
        <v>129</v>
      </c>
      <c r="I1385" s="237" t="s">
        <v>2704</v>
      </c>
      <c r="J1385" s="238" t="s">
        <v>165</v>
      </c>
      <c r="K1385" s="26" t="s">
        <v>255</v>
      </c>
      <c r="L1385" s="251"/>
      <c r="M1385" s="27"/>
      <c r="N1385" s="321"/>
      <c r="O1385" s="175"/>
      <c r="P1385" s="175"/>
      <c r="Q1385" s="169"/>
    </row>
    <row r="1386" spans="1:17" x14ac:dyDescent="0.25">
      <c r="A1386" s="274" t="s">
        <v>3103</v>
      </c>
      <c r="B1386" s="175" t="s">
        <v>3104</v>
      </c>
      <c r="C1386" s="174" t="s">
        <v>3105</v>
      </c>
      <c r="D1386" s="165" t="s">
        <v>24</v>
      </c>
      <c r="E1386" s="170" t="s">
        <v>860</v>
      </c>
      <c r="F1386" s="201" t="s">
        <v>3106</v>
      </c>
      <c r="G1386" s="171" t="s">
        <v>11</v>
      </c>
      <c r="H1386" s="195" t="s">
        <v>129</v>
      </c>
      <c r="I1386" s="237" t="s">
        <v>3107</v>
      </c>
      <c r="J1386" s="238" t="s">
        <v>165</v>
      </c>
      <c r="K1386" s="26" t="s">
        <v>200</v>
      </c>
      <c r="L1386" s="251"/>
      <c r="M1386" s="27"/>
      <c r="N1386" s="321"/>
      <c r="O1386" s="175"/>
      <c r="P1386" s="175"/>
      <c r="Q1386" s="169"/>
    </row>
    <row r="1387" spans="1:17" ht="30" x14ac:dyDescent="0.25">
      <c r="A1387" s="275" t="s">
        <v>3108</v>
      </c>
      <c r="B1387" s="242" t="s">
        <v>3109</v>
      </c>
      <c r="C1387" s="242" t="s">
        <v>3110</v>
      </c>
      <c r="D1387" s="95" t="s">
        <v>24</v>
      </c>
      <c r="E1387" s="177" t="s">
        <v>860</v>
      </c>
      <c r="F1387" s="251" t="s">
        <v>3111</v>
      </c>
      <c r="G1387" s="171" t="s">
        <v>11</v>
      </c>
      <c r="H1387" s="195" t="s">
        <v>55</v>
      </c>
      <c r="I1387" s="26" t="s">
        <v>3112</v>
      </c>
      <c r="J1387" s="238" t="s">
        <v>165</v>
      </c>
      <c r="K1387" s="26" t="s">
        <v>255</v>
      </c>
      <c r="L1387" s="251"/>
      <c r="M1387" s="27"/>
      <c r="N1387" s="321"/>
      <c r="O1387" s="175"/>
      <c r="P1387" s="175"/>
      <c r="Q1387" s="169"/>
    </row>
    <row r="1388" spans="1:17" ht="15.75" customHeight="1" x14ac:dyDescent="0.25">
      <c r="A1388" s="276" t="s">
        <v>3113</v>
      </c>
      <c r="B1388" s="242" t="s">
        <v>3114</v>
      </c>
      <c r="C1388" s="242" t="s">
        <v>3115</v>
      </c>
      <c r="D1388" s="95" t="s">
        <v>24</v>
      </c>
      <c r="E1388" s="177" t="s">
        <v>860</v>
      </c>
      <c r="F1388" s="251" t="s">
        <v>3116</v>
      </c>
      <c r="G1388" s="171" t="s">
        <v>11</v>
      </c>
      <c r="H1388" s="195" t="s">
        <v>55</v>
      </c>
      <c r="I1388" s="237" t="s">
        <v>1813</v>
      </c>
      <c r="J1388" s="238" t="s">
        <v>165</v>
      </c>
      <c r="K1388" s="26" t="s">
        <v>1083</v>
      </c>
      <c r="L1388" s="251"/>
      <c r="M1388" s="27"/>
      <c r="N1388" s="321"/>
      <c r="O1388" s="175"/>
      <c r="P1388" s="175"/>
      <c r="Q1388" s="169"/>
    </row>
    <row r="1389" spans="1:17" ht="30" x14ac:dyDescent="0.25">
      <c r="A1389" s="238" t="s">
        <v>3117</v>
      </c>
      <c r="B1389" s="242" t="s">
        <v>3118</v>
      </c>
      <c r="C1389" s="242" t="s">
        <v>1819</v>
      </c>
      <c r="D1389" s="95" t="s">
        <v>24</v>
      </c>
      <c r="E1389" s="177" t="s">
        <v>860</v>
      </c>
      <c r="F1389" s="251" t="s">
        <v>3119</v>
      </c>
      <c r="G1389" s="171" t="s">
        <v>11</v>
      </c>
      <c r="H1389" s="195" t="s">
        <v>55</v>
      </c>
      <c r="I1389" s="237" t="s">
        <v>817</v>
      </c>
      <c r="J1389" s="238" t="s">
        <v>165</v>
      </c>
      <c r="K1389" s="26" t="s">
        <v>629</v>
      </c>
      <c r="L1389" s="251"/>
      <c r="M1389" s="27"/>
      <c r="N1389" s="321"/>
      <c r="O1389" s="175"/>
      <c r="P1389" s="175"/>
      <c r="Q1389" s="169"/>
    </row>
    <row r="1390" spans="1:17" x14ac:dyDescent="0.25">
      <c r="A1390" s="276" t="s">
        <v>3120</v>
      </c>
      <c r="B1390" s="177" t="s">
        <v>3121</v>
      </c>
      <c r="C1390" s="242" t="s">
        <v>3122</v>
      </c>
      <c r="D1390" s="95" t="s">
        <v>24</v>
      </c>
      <c r="E1390" s="177" t="s">
        <v>860</v>
      </c>
      <c r="F1390" s="251" t="s">
        <v>3119</v>
      </c>
      <c r="G1390" s="171" t="s">
        <v>11</v>
      </c>
      <c r="H1390" s="195" t="s">
        <v>51</v>
      </c>
      <c r="I1390" s="237" t="s">
        <v>840</v>
      </c>
      <c r="J1390" s="238" t="s">
        <v>165</v>
      </c>
      <c r="K1390" s="26" t="s">
        <v>629</v>
      </c>
      <c r="L1390" s="251"/>
      <c r="M1390" s="27"/>
      <c r="N1390" s="321"/>
      <c r="O1390" s="175"/>
      <c r="P1390" s="175"/>
      <c r="Q1390" s="169"/>
    </row>
    <row r="1391" spans="1:17" ht="15.75" customHeight="1" x14ac:dyDescent="0.25">
      <c r="A1391" s="416" t="s">
        <v>3123</v>
      </c>
      <c r="B1391" s="417" t="s">
        <v>3124</v>
      </c>
      <c r="C1391" s="417" t="s">
        <v>3125</v>
      </c>
      <c r="D1391" s="375" t="s">
        <v>24</v>
      </c>
      <c r="E1391" s="467" t="s">
        <v>860</v>
      </c>
      <c r="F1391" s="416" t="s">
        <v>3126</v>
      </c>
      <c r="G1391" s="369" t="s">
        <v>12</v>
      </c>
      <c r="H1391" s="370" t="s">
        <v>55</v>
      </c>
      <c r="I1391" s="237" t="s">
        <v>3127</v>
      </c>
      <c r="J1391" s="238" t="s">
        <v>165</v>
      </c>
      <c r="K1391" s="26" t="s">
        <v>200</v>
      </c>
      <c r="L1391" s="237"/>
      <c r="M1391" s="237"/>
      <c r="N1391" s="321"/>
      <c r="O1391" s="169"/>
      <c r="P1391" s="169"/>
      <c r="Q1391" s="169"/>
    </row>
    <row r="1392" spans="1:17" hidden="1" x14ac:dyDescent="0.25">
      <c r="A1392" s="416"/>
      <c r="B1392" s="417"/>
      <c r="C1392" s="417"/>
      <c r="D1392" s="375"/>
      <c r="E1392" s="467"/>
      <c r="F1392" s="416"/>
      <c r="G1392" s="369"/>
      <c r="H1392" s="370"/>
      <c r="I1392" s="237" t="s">
        <v>555</v>
      </c>
      <c r="J1392" s="238" t="s">
        <v>165</v>
      </c>
      <c r="K1392" s="26" t="s">
        <v>200</v>
      </c>
      <c r="L1392" s="237"/>
      <c r="M1392" s="237"/>
      <c r="N1392" s="321"/>
      <c r="O1392" s="169"/>
      <c r="P1392" s="169"/>
      <c r="Q1392" s="169"/>
    </row>
    <row r="1393" spans="1:17" hidden="1" x14ac:dyDescent="0.25">
      <c r="A1393" s="416"/>
      <c r="B1393" s="417"/>
      <c r="C1393" s="417"/>
      <c r="D1393" s="375"/>
      <c r="E1393" s="467"/>
      <c r="F1393" s="416"/>
      <c r="G1393" s="369"/>
      <c r="H1393" s="370"/>
      <c r="I1393" s="237" t="s">
        <v>3128</v>
      </c>
      <c r="J1393" s="238" t="s">
        <v>165</v>
      </c>
      <c r="K1393" s="26" t="s">
        <v>200</v>
      </c>
      <c r="L1393" s="237"/>
      <c r="M1393" s="237"/>
      <c r="N1393" s="321"/>
      <c r="O1393" s="169"/>
      <c r="P1393" s="169"/>
      <c r="Q1393" s="169"/>
    </row>
    <row r="1394" spans="1:17" hidden="1" x14ac:dyDescent="0.25">
      <c r="A1394" s="416"/>
      <c r="B1394" s="417"/>
      <c r="C1394" s="417"/>
      <c r="D1394" s="375"/>
      <c r="E1394" s="467"/>
      <c r="F1394" s="416"/>
      <c r="G1394" s="369"/>
      <c r="H1394" s="370"/>
      <c r="I1394" s="237" t="s">
        <v>3129</v>
      </c>
      <c r="J1394" s="238" t="s">
        <v>165</v>
      </c>
      <c r="K1394" s="26" t="s">
        <v>200</v>
      </c>
      <c r="L1394" s="237"/>
      <c r="M1394" s="237"/>
      <c r="N1394" s="321"/>
      <c r="O1394" s="169"/>
      <c r="P1394" s="169"/>
      <c r="Q1394" s="169"/>
    </row>
    <row r="1395" spans="1:17" hidden="1" x14ac:dyDescent="0.25">
      <c r="A1395" s="416"/>
      <c r="B1395" s="417"/>
      <c r="C1395" s="417"/>
      <c r="D1395" s="375"/>
      <c r="E1395" s="467"/>
      <c r="F1395" s="416"/>
      <c r="G1395" s="369"/>
      <c r="H1395" s="370"/>
      <c r="I1395" s="237" t="s">
        <v>3130</v>
      </c>
      <c r="J1395" s="238" t="s">
        <v>165</v>
      </c>
      <c r="K1395" s="26" t="s">
        <v>200</v>
      </c>
      <c r="L1395" s="237"/>
      <c r="M1395" s="237"/>
      <c r="N1395" s="321"/>
      <c r="O1395" s="169"/>
      <c r="P1395" s="169"/>
      <c r="Q1395" s="169"/>
    </row>
    <row r="1396" spans="1:17" hidden="1" x14ac:dyDescent="0.25">
      <c r="A1396" s="416"/>
      <c r="B1396" s="417"/>
      <c r="C1396" s="417"/>
      <c r="D1396" s="375"/>
      <c r="E1396" s="467"/>
      <c r="F1396" s="416"/>
      <c r="G1396" s="369"/>
      <c r="H1396" s="370"/>
      <c r="I1396" s="192" t="s">
        <v>3131</v>
      </c>
      <c r="J1396" s="238" t="s">
        <v>165</v>
      </c>
      <c r="K1396" s="241" t="s">
        <v>200</v>
      </c>
      <c r="L1396" s="192"/>
      <c r="M1396" s="192"/>
      <c r="N1396" s="326"/>
      <c r="O1396" s="167"/>
      <c r="P1396" s="167"/>
      <c r="Q1396" s="167"/>
    </row>
    <row r="1397" spans="1:17" ht="15.75" customHeight="1" x14ac:dyDescent="0.25">
      <c r="A1397" s="238" t="s">
        <v>3132</v>
      </c>
      <c r="B1397" s="177" t="s">
        <v>3133</v>
      </c>
      <c r="C1397" s="242" t="s">
        <v>3134</v>
      </c>
      <c r="D1397" s="95" t="s">
        <v>24</v>
      </c>
      <c r="E1397" s="177" t="s">
        <v>860</v>
      </c>
      <c r="F1397" s="251" t="s">
        <v>3135</v>
      </c>
      <c r="G1397" s="171" t="s">
        <v>11</v>
      </c>
      <c r="H1397" s="195" t="s">
        <v>55</v>
      </c>
      <c r="I1397" s="26" t="s">
        <v>3136</v>
      </c>
      <c r="J1397" s="238" t="s">
        <v>165</v>
      </c>
      <c r="K1397" s="26" t="s">
        <v>197</v>
      </c>
      <c r="L1397" s="251"/>
      <c r="M1397" s="27"/>
      <c r="N1397" s="321"/>
      <c r="O1397" s="175"/>
      <c r="P1397" s="175"/>
      <c r="Q1397" s="169"/>
    </row>
    <row r="1398" spans="1:17" x14ac:dyDescent="0.25">
      <c r="A1398" s="276" t="s">
        <v>3137</v>
      </c>
      <c r="B1398" s="242" t="s">
        <v>3138</v>
      </c>
      <c r="C1398" s="242" t="s">
        <v>3139</v>
      </c>
      <c r="D1398" s="95" t="s">
        <v>24</v>
      </c>
      <c r="E1398" s="177" t="s">
        <v>860</v>
      </c>
      <c r="F1398" s="251" t="s">
        <v>3140</v>
      </c>
      <c r="G1398" s="171" t="s">
        <v>11</v>
      </c>
      <c r="H1398" s="195" t="s">
        <v>55</v>
      </c>
      <c r="I1398" s="26" t="s">
        <v>3141</v>
      </c>
      <c r="J1398" s="238" t="s">
        <v>165</v>
      </c>
      <c r="K1398" s="26" t="s">
        <v>200</v>
      </c>
      <c r="L1398" s="251"/>
      <c r="M1398" s="27"/>
      <c r="N1398" s="321"/>
      <c r="O1398" s="175"/>
      <c r="P1398" s="175"/>
      <c r="Q1398" s="169"/>
    </row>
    <row r="1399" spans="1:17" x14ac:dyDescent="0.25">
      <c r="A1399" s="554" t="s">
        <v>3142</v>
      </c>
      <c r="B1399" s="467" t="s">
        <v>3143</v>
      </c>
      <c r="C1399" s="417" t="s">
        <v>3144</v>
      </c>
      <c r="D1399" s="352" t="s">
        <v>24</v>
      </c>
      <c r="E1399" s="416" t="s">
        <v>860</v>
      </c>
      <c r="F1399" s="416" t="s">
        <v>1831</v>
      </c>
      <c r="G1399" s="369" t="s">
        <v>11</v>
      </c>
      <c r="H1399" s="370" t="s">
        <v>51</v>
      </c>
      <c r="I1399" s="26" t="s">
        <v>3145</v>
      </c>
      <c r="J1399" s="238" t="s">
        <v>165</v>
      </c>
      <c r="K1399" s="26" t="s">
        <v>197</v>
      </c>
      <c r="L1399" s="251">
        <v>1603174227</v>
      </c>
      <c r="M1399" s="27"/>
      <c r="N1399" s="321"/>
      <c r="O1399" s="175"/>
      <c r="P1399" s="175"/>
      <c r="Q1399" s="169"/>
    </row>
    <row r="1400" spans="1:17" hidden="1" x14ac:dyDescent="0.25">
      <c r="A1400" s="554"/>
      <c r="B1400" s="467"/>
      <c r="C1400" s="417"/>
      <c r="D1400" s="558"/>
      <c r="E1400" s="416"/>
      <c r="F1400" s="416"/>
      <c r="G1400" s="369"/>
      <c r="H1400" s="370"/>
      <c r="I1400" s="26" t="s">
        <v>3146</v>
      </c>
      <c r="J1400" s="238" t="s">
        <v>165</v>
      </c>
      <c r="K1400" s="26" t="s">
        <v>200</v>
      </c>
      <c r="L1400" s="251">
        <v>1601150087</v>
      </c>
      <c r="M1400" s="27"/>
      <c r="N1400" s="321"/>
      <c r="O1400" s="175"/>
      <c r="P1400" s="175"/>
      <c r="Q1400" s="169"/>
    </row>
    <row r="1401" spans="1:17" hidden="1" x14ac:dyDescent="0.25">
      <c r="A1401" s="554"/>
      <c r="B1401" s="467"/>
      <c r="C1401" s="417"/>
      <c r="D1401" s="353"/>
      <c r="E1401" s="416"/>
      <c r="F1401" s="416"/>
      <c r="G1401" s="369"/>
      <c r="H1401" s="370"/>
      <c r="I1401" s="26" t="s">
        <v>3147</v>
      </c>
      <c r="J1401" s="238" t="s">
        <v>165</v>
      </c>
      <c r="K1401" s="26" t="s">
        <v>200</v>
      </c>
      <c r="L1401" s="251">
        <v>1601144022</v>
      </c>
      <c r="M1401" s="27"/>
      <c r="N1401" s="321"/>
      <c r="O1401" s="175"/>
      <c r="P1401" s="175"/>
      <c r="Q1401" s="169"/>
    </row>
    <row r="1402" spans="1:17" x14ac:dyDescent="0.25">
      <c r="A1402" s="554" t="s">
        <v>3148</v>
      </c>
      <c r="B1402" s="417" t="s">
        <v>3149</v>
      </c>
      <c r="C1402" s="417" t="s">
        <v>3150</v>
      </c>
      <c r="D1402" s="239" t="s">
        <v>24</v>
      </c>
      <c r="E1402" s="177" t="s">
        <v>860</v>
      </c>
      <c r="F1402" s="251" t="s">
        <v>3151</v>
      </c>
      <c r="G1402" s="171" t="s">
        <v>11</v>
      </c>
      <c r="H1402" s="195" t="s">
        <v>55</v>
      </c>
      <c r="I1402" s="26" t="s">
        <v>3152</v>
      </c>
      <c r="J1402" s="238" t="s">
        <v>165</v>
      </c>
      <c r="K1402" s="26" t="s">
        <v>200</v>
      </c>
      <c r="L1402" s="251"/>
      <c r="M1402" s="27"/>
      <c r="N1402" s="321"/>
      <c r="O1402" s="175"/>
    </row>
    <row r="1403" spans="1:17" x14ac:dyDescent="0.25">
      <c r="A1403" s="554"/>
      <c r="B1403" s="417"/>
      <c r="C1403" s="417"/>
      <c r="D1403" s="239" t="s">
        <v>24</v>
      </c>
      <c r="E1403" s="177" t="s">
        <v>860</v>
      </c>
      <c r="F1403" s="251" t="s">
        <v>3151</v>
      </c>
      <c r="G1403" s="171" t="s">
        <v>11</v>
      </c>
      <c r="H1403" s="195" t="s">
        <v>55</v>
      </c>
      <c r="I1403" s="26" t="s">
        <v>3153</v>
      </c>
      <c r="J1403" s="238" t="s">
        <v>165</v>
      </c>
      <c r="K1403" s="26" t="s">
        <v>255</v>
      </c>
      <c r="L1403" s="251"/>
      <c r="M1403" s="27"/>
      <c r="N1403" s="321"/>
      <c r="O1403" s="175"/>
    </row>
    <row r="1404" spans="1:17" x14ac:dyDescent="0.25">
      <c r="A1404" s="554"/>
      <c r="B1404" s="417"/>
      <c r="C1404" s="417"/>
      <c r="D1404" s="239" t="s">
        <v>24</v>
      </c>
      <c r="E1404" s="177" t="s">
        <v>860</v>
      </c>
      <c r="F1404" s="251" t="s">
        <v>3151</v>
      </c>
      <c r="G1404" s="171" t="s">
        <v>11</v>
      </c>
      <c r="H1404" s="195" t="s">
        <v>55</v>
      </c>
      <c r="I1404" s="26" t="s">
        <v>3154</v>
      </c>
      <c r="J1404" s="238" t="s">
        <v>165</v>
      </c>
      <c r="K1404" s="26" t="s">
        <v>255</v>
      </c>
      <c r="L1404" s="251"/>
      <c r="M1404" s="27"/>
      <c r="N1404" s="321"/>
      <c r="O1404" s="175"/>
      <c r="P1404" s="175"/>
      <c r="Q1404" s="169"/>
    </row>
    <row r="1405" spans="1:17" x14ac:dyDescent="0.25">
      <c r="A1405" s="554"/>
      <c r="B1405" s="417"/>
      <c r="C1405" s="417"/>
      <c r="D1405" s="239" t="s">
        <v>24</v>
      </c>
      <c r="E1405" s="177" t="s">
        <v>860</v>
      </c>
      <c r="F1405" s="251" t="s">
        <v>3151</v>
      </c>
      <c r="G1405" s="171" t="s">
        <v>11</v>
      </c>
      <c r="H1405" s="195" t="s">
        <v>55</v>
      </c>
      <c r="I1405" s="26" t="s">
        <v>3155</v>
      </c>
      <c r="J1405" s="238" t="s">
        <v>165</v>
      </c>
      <c r="K1405" s="26" t="s">
        <v>255</v>
      </c>
      <c r="L1405" s="251"/>
      <c r="M1405" s="27"/>
      <c r="N1405" s="321"/>
      <c r="O1405" s="175"/>
      <c r="P1405" s="175"/>
      <c r="Q1405" s="169"/>
    </row>
    <row r="1406" spans="1:17" x14ac:dyDescent="0.25">
      <c r="A1406" s="554"/>
      <c r="B1406" s="417"/>
      <c r="C1406" s="417"/>
      <c r="D1406" s="239" t="s">
        <v>24</v>
      </c>
      <c r="E1406" s="177" t="s">
        <v>860</v>
      </c>
      <c r="F1406" s="251" t="s">
        <v>3151</v>
      </c>
      <c r="G1406" s="171" t="s">
        <v>11</v>
      </c>
      <c r="H1406" s="195" t="s">
        <v>55</v>
      </c>
      <c r="I1406" s="26" t="s">
        <v>3156</v>
      </c>
      <c r="J1406" s="238" t="s">
        <v>165</v>
      </c>
      <c r="K1406" s="26" t="s">
        <v>255</v>
      </c>
      <c r="L1406" s="251"/>
      <c r="M1406" s="27"/>
      <c r="N1406" s="321"/>
      <c r="O1406" s="175"/>
      <c r="P1406" s="175"/>
      <c r="Q1406" s="169"/>
    </row>
    <row r="1407" spans="1:17" x14ac:dyDescent="0.25">
      <c r="A1407" s="554"/>
      <c r="B1407" s="417" t="s">
        <v>3157</v>
      </c>
      <c r="C1407" s="417" t="s">
        <v>3150</v>
      </c>
      <c r="D1407" s="239" t="s">
        <v>24</v>
      </c>
      <c r="E1407" s="177" t="s">
        <v>860</v>
      </c>
      <c r="F1407" s="251" t="s">
        <v>3151</v>
      </c>
      <c r="G1407" s="171" t="s">
        <v>11</v>
      </c>
      <c r="H1407" s="195" t="s">
        <v>55</v>
      </c>
      <c r="I1407" s="26" t="s">
        <v>3158</v>
      </c>
      <c r="J1407" s="238" t="s">
        <v>165</v>
      </c>
      <c r="K1407" s="26" t="s">
        <v>255</v>
      </c>
      <c r="L1407" s="251"/>
      <c r="M1407" s="27"/>
      <c r="N1407" s="321"/>
      <c r="O1407" s="175"/>
      <c r="P1407" s="175"/>
      <c r="Q1407" s="169"/>
    </row>
    <row r="1408" spans="1:17" x14ac:dyDescent="0.25">
      <c r="A1408" s="554"/>
      <c r="B1408" s="417"/>
      <c r="C1408" s="417"/>
      <c r="D1408" s="239" t="s">
        <v>24</v>
      </c>
      <c r="E1408" s="177" t="s">
        <v>860</v>
      </c>
      <c r="F1408" s="251" t="s">
        <v>3151</v>
      </c>
      <c r="G1408" s="171" t="s">
        <v>11</v>
      </c>
      <c r="H1408" s="195" t="s">
        <v>55</v>
      </c>
      <c r="I1408" s="26" t="s">
        <v>3159</v>
      </c>
      <c r="J1408" s="238" t="s">
        <v>165</v>
      </c>
      <c r="K1408" s="26" t="s">
        <v>255</v>
      </c>
      <c r="L1408" s="251"/>
      <c r="M1408" s="27"/>
      <c r="N1408" s="321"/>
      <c r="O1408" s="175"/>
      <c r="P1408" s="175"/>
      <c r="Q1408" s="169"/>
    </row>
    <row r="1409" spans="1:17" x14ac:dyDescent="0.25">
      <c r="A1409" s="554"/>
      <c r="B1409" s="417"/>
      <c r="C1409" s="417"/>
      <c r="D1409" s="239" t="s">
        <v>24</v>
      </c>
      <c r="E1409" s="177" t="s">
        <v>860</v>
      </c>
      <c r="F1409" s="251" t="s">
        <v>3151</v>
      </c>
      <c r="G1409" s="171" t="s">
        <v>11</v>
      </c>
      <c r="H1409" s="195" t="s">
        <v>55</v>
      </c>
      <c r="I1409" s="26" t="s">
        <v>3155</v>
      </c>
      <c r="J1409" s="238" t="s">
        <v>165</v>
      </c>
      <c r="K1409" s="26" t="s">
        <v>255</v>
      </c>
      <c r="L1409" s="251"/>
      <c r="M1409" s="27"/>
      <c r="N1409" s="321"/>
      <c r="O1409" s="175"/>
      <c r="P1409" s="175"/>
      <c r="Q1409" s="169"/>
    </row>
    <row r="1410" spans="1:17" x14ac:dyDescent="0.25">
      <c r="A1410" s="554"/>
      <c r="B1410" s="417"/>
      <c r="C1410" s="417"/>
      <c r="D1410" s="239" t="s">
        <v>24</v>
      </c>
      <c r="E1410" s="177" t="s">
        <v>860</v>
      </c>
      <c r="F1410" s="251" t="s">
        <v>3151</v>
      </c>
      <c r="G1410" s="171" t="s">
        <v>11</v>
      </c>
      <c r="H1410" s="195" t="s">
        <v>55</v>
      </c>
      <c r="I1410" s="26" t="s">
        <v>3155</v>
      </c>
      <c r="J1410" s="238" t="s">
        <v>165</v>
      </c>
      <c r="K1410" s="26" t="s">
        <v>255</v>
      </c>
      <c r="L1410" s="251"/>
      <c r="M1410" s="27"/>
      <c r="N1410" s="321"/>
      <c r="O1410" s="175"/>
      <c r="P1410" s="175"/>
      <c r="Q1410" s="169"/>
    </row>
    <row r="1411" spans="1:17" x14ac:dyDescent="0.25">
      <c r="A1411" s="576"/>
      <c r="B1411" s="439"/>
      <c r="C1411" s="439"/>
      <c r="D1411" s="239" t="s">
        <v>24</v>
      </c>
      <c r="E1411" s="240" t="s">
        <v>860</v>
      </c>
      <c r="F1411" s="251" t="s">
        <v>3151</v>
      </c>
      <c r="G1411" s="171" t="s">
        <v>11</v>
      </c>
      <c r="H1411" s="195" t="s">
        <v>55</v>
      </c>
      <c r="I1411" s="26" t="s">
        <v>3159</v>
      </c>
      <c r="J1411" s="238" t="s">
        <v>165</v>
      </c>
      <c r="K1411" s="26" t="s">
        <v>255</v>
      </c>
      <c r="L1411" s="251"/>
      <c r="M1411" s="27"/>
      <c r="N1411" s="321"/>
      <c r="O1411" s="175"/>
      <c r="P1411" s="175"/>
      <c r="Q1411" s="169"/>
    </row>
    <row r="1412" spans="1:17" x14ac:dyDescent="0.25">
      <c r="A1412" s="554" t="s">
        <v>3160</v>
      </c>
      <c r="B1412" s="417" t="s">
        <v>3161</v>
      </c>
      <c r="C1412" s="417" t="s">
        <v>3249</v>
      </c>
      <c r="D1412" s="95" t="s">
        <v>24</v>
      </c>
      <c r="E1412" s="177" t="s">
        <v>860</v>
      </c>
      <c r="F1412" s="251"/>
      <c r="G1412" s="261" t="s">
        <v>11</v>
      </c>
      <c r="H1412" s="557" t="s">
        <v>129</v>
      </c>
      <c r="I1412" s="26" t="s">
        <v>1192</v>
      </c>
      <c r="J1412" s="238" t="s">
        <v>165</v>
      </c>
      <c r="K1412" s="26" t="s">
        <v>200</v>
      </c>
      <c r="L1412" s="251"/>
      <c r="M1412" s="27"/>
      <c r="N1412" s="328"/>
      <c r="O1412" s="26"/>
      <c r="P1412" s="175"/>
      <c r="Q1412" s="169"/>
    </row>
    <row r="1413" spans="1:17" x14ac:dyDescent="0.25">
      <c r="A1413" s="554"/>
      <c r="B1413" s="417"/>
      <c r="C1413" s="417"/>
      <c r="D1413" s="95" t="s">
        <v>24</v>
      </c>
      <c r="E1413" s="177" t="s">
        <v>860</v>
      </c>
      <c r="F1413" s="251"/>
      <c r="G1413" s="261" t="s">
        <v>11</v>
      </c>
      <c r="H1413" s="557"/>
      <c r="I1413" s="26" t="s">
        <v>1193</v>
      </c>
      <c r="J1413" s="238" t="s">
        <v>165</v>
      </c>
      <c r="K1413" s="26" t="s">
        <v>200</v>
      </c>
      <c r="L1413" s="251"/>
      <c r="M1413" s="27"/>
      <c r="N1413" s="328"/>
      <c r="O1413" s="26"/>
      <c r="P1413" s="175"/>
      <c r="Q1413" s="169"/>
    </row>
    <row r="1414" spans="1:17" x14ac:dyDescent="0.25">
      <c r="A1414" s="554"/>
      <c r="B1414" s="417"/>
      <c r="C1414" s="417"/>
      <c r="D1414" s="95" t="s">
        <v>24</v>
      </c>
      <c r="E1414" s="177" t="s">
        <v>860</v>
      </c>
      <c r="F1414" s="251"/>
      <c r="G1414" s="261" t="s">
        <v>11</v>
      </c>
      <c r="H1414" s="557"/>
      <c r="I1414" s="26" t="s">
        <v>3162</v>
      </c>
      <c r="J1414" s="238" t="s">
        <v>165</v>
      </c>
      <c r="K1414" s="26" t="s">
        <v>200</v>
      </c>
      <c r="L1414" s="251"/>
      <c r="M1414" s="27"/>
      <c r="N1414" s="328"/>
      <c r="O1414" s="26"/>
      <c r="P1414" s="175"/>
      <c r="Q1414" s="169"/>
    </row>
    <row r="1415" spans="1:17" x14ac:dyDescent="0.25">
      <c r="A1415" s="277" t="s">
        <v>3163</v>
      </c>
      <c r="B1415" s="27" t="s">
        <v>3164</v>
      </c>
      <c r="C1415" s="244" t="s">
        <v>3165</v>
      </c>
      <c r="D1415" s="95" t="s">
        <v>24</v>
      </c>
      <c r="E1415" s="177" t="s">
        <v>860</v>
      </c>
      <c r="F1415" s="251" t="s">
        <v>3166</v>
      </c>
      <c r="G1415" s="261" t="s">
        <v>11</v>
      </c>
      <c r="H1415" s="262" t="s">
        <v>51</v>
      </c>
      <c r="I1415" s="237" t="s">
        <v>3167</v>
      </c>
      <c r="J1415" s="238" t="s">
        <v>165</v>
      </c>
      <c r="K1415" s="26" t="s">
        <v>200</v>
      </c>
      <c r="L1415" s="251"/>
      <c r="M1415" s="27"/>
      <c r="N1415" s="328"/>
      <c r="O1415" s="26"/>
      <c r="P1415" s="175"/>
      <c r="Q1415" s="169"/>
    </row>
    <row r="1416" spans="1:17" x14ac:dyDescent="0.25">
      <c r="A1416" s="275" t="s">
        <v>3168</v>
      </c>
      <c r="B1416" s="27" t="s">
        <v>3169</v>
      </c>
      <c r="C1416" s="244" t="s">
        <v>3170</v>
      </c>
      <c r="D1416" s="95" t="s">
        <v>24</v>
      </c>
      <c r="E1416" s="177" t="s">
        <v>860</v>
      </c>
      <c r="F1416" s="251" t="s">
        <v>1831</v>
      </c>
      <c r="G1416" s="261" t="s">
        <v>11</v>
      </c>
      <c r="H1416" s="263" t="s">
        <v>3171</v>
      </c>
      <c r="I1416" s="26" t="s">
        <v>3172</v>
      </c>
      <c r="J1416" s="238" t="s">
        <v>165</v>
      </c>
      <c r="K1416" s="26" t="s">
        <v>200</v>
      </c>
      <c r="L1416" s="251"/>
      <c r="M1416" s="27"/>
      <c r="N1416" s="321"/>
      <c r="O1416" s="175"/>
      <c r="P1416" s="175"/>
      <c r="Q1416" s="169"/>
    </row>
    <row r="1417" spans="1:17" ht="27" customHeight="1" x14ac:dyDescent="0.25">
      <c r="A1417" s="554" t="s">
        <v>3173</v>
      </c>
      <c r="B1417" s="417" t="s">
        <v>3248</v>
      </c>
      <c r="C1417" s="417" t="s">
        <v>3174</v>
      </c>
      <c r="D1417" s="375" t="s">
        <v>24</v>
      </c>
      <c r="E1417" s="416" t="s">
        <v>860</v>
      </c>
      <c r="F1417" s="356" t="s">
        <v>1831</v>
      </c>
      <c r="G1417" s="556" t="s">
        <v>11</v>
      </c>
      <c r="H1417" s="557" t="s">
        <v>55</v>
      </c>
      <c r="I1417" s="237" t="s">
        <v>3175</v>
      </c>
      <c r="J1417" s="238" t="s">
        <v>165</v>
      </c>
      <c r="K1417" s="237" t="s">
        <v>200</v>
      </c>
      <c r="L1417" s="251"/>
      <c r="M1417" s="27"/>
      <c r="N1417" s="321"/>
      <c r="O1417" s="175"/>
      <c r="P1417" s="175"/>
      <c r="Q1417" s="169"/>
    </row>
    <row r="1418" spans="1:17" hidden="1" x14ac:dyDescent="0.25">
      <c r="A1418" s="554"/>
      <c r="B1418" s="417"/>
      <c r="C1418" s="417"/>
      <c r="D1418" s="375"/>
      <c r="E1418" s="416"/>
      <c r="F1418" s="555"/>
      <c r="G1418" s="556"/>
      <c r="H1418" s="557"/>
      <c r="I1418" s="237" t="s">
        <v>3176</v>
      </c>
      <c r="J1418" s="238" t="s">
        <v>165</v>
      </c>
      <c r="K1418" s="237" t="s">
        <v>200</v>
      </c>
      <c r="L1418" s="251"/>
      <c r="M1418" s="27"/>
      <c r="N1418" s="321"/>
      <c r="O1418" s="175"/>
      <c r="P1418" s="175"/>
      <c r="Q1418" s="169"/>
    </row>
    <row r="1419" spans="1:17" hidden="1" x14ac:dyDescent="0.25">
      <c r="A1419" s="554"/>
      <c r="B1419" s="417"/>
      <c r="C1419" s="417"/>
      <c r="D1419" s="375"/>
      <c r="E1419" s="416"/>
      <c r="F1419" s="555"/>
      <c r="G1419" s="556"/>
      <c r="H1419" s="557"/>
      <c r="I1419" s="237" t="s">
        <v>3177</v>
      </c>
      <c r="J1419" s="238" t="s">
        <v>165</v>
      </c>
      <c r="K1419" s="237" t="s">
        <v>255</v>
      </c>
      <c r="L1419" s="251"/>
      <c r="M1419" s="27"/>
      <c r="N1419" s="321"/>
      <c r="O1419" s="175"/>
      <c r="P1419" s="175"/>
      <c r="Q1419" s="169"/>
    </row>
    <row r="1420" spans="1:17" hidden="1" x14ac:dyDescent="0.25">
      <c r="A1420" s="554"/>
      <c r="B1420" s="417"/>
      <c r="C1420" s="417"/>
      <c r="D1420" s="375"/>
      <c r="E1420" s="416"/>
      <c r="F1420" s="555"/>
      <c r="G1420" s="556"/>
      <c r="H1420" s="557"/>
      <c r="I1420" s="237" t="s">
        <v>3178</v>
      </c>
      <c r="J1420" s="238" t="s">
        <v>165</v>
      </c>
      <c r="K1420" s="237" t="s">
        <v>200</v>
      </c>
      <c r="L1420" s="251"/>
      <c r="M1420" s="27"/>
      <c r="N1420" s="321"/>
      <c r="O1420" s="175"/>
      <c r="P1420" s="175"/>
      <c r="Q1420" s="169"/>
    </row>
    <row r="1421" spans="1:17" hidden="1" x14ac:dyDescent="0.25">
      <c r="A1421" s="554"/>
      <c r="B1421" s="417"/>
      <c r="C1421" s="417"/>
      <c r="D1421" s="375"/>
      <c r="E1421" s="416"/>
      <c r="F1421" s="555"/>
      <c r="G1421" s="556"/>
      <c r="H1421" s="557"/>
      <c r="I1421" s="237" t="s">
        <v>3179</v>
      </c>
      <c r="J1421" s="238" t="s">
        <v>165</v>
      </c>
      <c r="K1421" s="237" t="s">
        <v>200</v>
      </c>
      <c r="L1421" s="251"/>
      <c r="M1421" s="27"/>
      <c r="N1421" s="321"/>
      <c r="O1421" s="175"/>
      <c r="P1421" s="175"/>
      <c r="Q1421" s="169"/>
    </row>
    <row r="1422" spans="1:17" hidden="1" x14ac:dyDescent="0.25">
      <c r="A1422" s="554"/>
      <c r="B1422" s="417"/>
      <c r="C1422" s="417"/>
      <c r="D1422" s="375"/>
      <c r="E1422" s="416"/>
      <c r="F1422" s="357"/>
      <c r="G1422" s="556"/>
      <c r="H1422" s="557"/>
      <c r="I1422" s="237" t="s">
        <v>3180</v>
      </c>
      <c r="J1422" s="238" t="s">
        <v>165</v>
      </c>
      <c r="K1422" s="237" t="s">
        <v>255</v>
      </c>
      <c r="L1422" s="251"/>
      <c r="M1422" s="27"/>
      <c r="N1422" s="321"/>
      <c r="O1422" s="175"/>
      <c r="P1422" s="175"/>
      <c r="Q1422" s="169"/>
    </row>
    <row r="1423" spans="1:17" ht="27" customHeight="1" x14ac:dyDescent="0.25">
      <c r="A1423" s="276" t="s">
        <v>3120</v>
      </c>
      <c r="B1423" s="242" t="s">
        <v>3181</v>
      </c>
      <c r="C1423" s="242" t="s">
        <v>3182</v>
      </c>
      <c r="D1423" s="95" t="s">
        <v>24</v>
      </c>
      <c r="E1423" s="177" t="s">
        <v>860</v>
      </c>
      <c r="F1423" s="251" t="s">
        <v>1831</v>
      </c>
      <c r="G1423" s="261" t="s">
        <v>11</v>
      </c>
      <c r="H1423" s="264" t="s">
        <v>3183</v>
      </c>
      <c r="I1423" s="237" t="s">
        <v>3172</v>
      </c>
      <c r="J1423" s="238" t="s">
        <v>165</v>
      </c>
      <c r="K1423" s="237" t="s">
        <v>3184</v>
      </c>
      <c r="L1423" s="251"/>
      <c r="M1423" s="27"/>
      <c r="N1423" s="321"/>
      <c r="O1423" s="175"/>
      <c r="P1423" s="175"/>
      <c r="Q1423" s="169" t="s">
        <v>1001</v>
      </c>
    </row>
    <row r="1424" spans="1:17" ht="27" customHeight="1" x14ac:dyDescent="0.25">
      <c r="A1424" s="333" t="s">
        <v>3120</v>
      </c>
      <c r="B1424" s="242" t="s">
        <v>3181</v>
      </c>
      <c r="C1424" s="242" t="s">
        <v>3182</v>
      </c>
      <c r="D1424" s="325" t="s">
        <v>24</v>
      </c>
      <c r="E1424" s="329" t="s">
        <v>860</v>
      </c>
      <c r="F1424" s="251" t="s">
        <v>1831</v>
      </c>
      <c r="G1424" s="334" t="s">
        <v>11</v>
      </c>
      <c r="H1424" s="264" t="s">
        <v>3183</v>
      </c>
      <c r="I1424" s="331" t="s">
        <v>3172</v>
      </c>
      <c r="J1424" s="328" t="s">
        <v>165</v>
      </c>
      <c r="K1424" s="331" t="s">
        <v>3184</v>
      </c>
      <c r="L1424" s="251"/>
      <c r="M1424" s="27"/>
      <c r="N1424" s="321"/>
      <c r="O1424" s="330"/>
      <c r="P1424" s="330"/>
      <c r="Q1424" s="324" t="s">
        <v>1001</v>
      </c>
    </row>
    <row r="1425" spans="1:17" hidden="1" x14ac:dyDescent="0.25">
      <c r="A1425" s="501" t="s">
        <v>2901</v>
      </c>
      <c r="B1425" s="416" t="s">
        <v>3192</v>
      </c>
      <c r="C1425" s="560" t="s">
        <v>3193</v>
      </c>
      <c r="D1425" s="375" t="s">
        <v>2974</v>
      </c>
      <c r="E1425" s="501" t="s">
        <v>3000</v>
      </c>
      <c r="F1425" s="416" t="s">
        <v>3194</v>
      </c>
      <c r="G1425" s="561" t="s">
        <v>1964</v>
      </c>
      <c r="H1425" s="562" t="s">
        <v>3195</v>
      </c>
      <c r="I1425" s="306" t="s">
        <v>1455</v>
      </c>
      <c r="J1425" s="222" t="s">
        <v>89</v>
      </c>
      <c r="K1425" s="306" t="s">
        <v>3196</v>
      </c>
      <c r="L1425" s="222">
        <v>1108130018</v>
      </c>
      <c r="M1425" s="249" t="s">
        <v>2690</v>
      </c>
      <c r="N1425" s="559" t="s">
        <v>3197</v>
      </c>
      <c r="O1425" s="559"/>
      <c r="P1425" s="559"/>
      <c r="Q1425" s="559" t="s">
        <v>1001</v>
      </c>
    </row>
    <row r="1426" spans="1:17" hidden="1" x14ac:dyDescent="0.25">
      <c r="A1426" s="501"/>
      <c r="B1426" s="416"/>
      <c r="C1426" s="560"/>
      <c r="D1426" s="375"/>
      <c r="E1426" s="501"/>
      <c r="F1426" s="416"/>
      <c r="G1426" s="561"/>
      <c r="H1426" s="562"/>
      <c r="I1426" s="306" t="s">
        <v>3198</v>
      </c>
      <c r="J1426" s="222" t="s">
        <v>89</v>
      </c>
      <c r="K1426" s="306" t="s">
        <v>3196</v>
      </c>
      <c r="L1426" s="222">
        <v>1108130074</v>
      </c>
      <c r="M1426" s="249" t="s">
        <v>3199</v>
      </c>
      <c r="N1426" s="559"/>
      <c r="O1426" s="559"/>
      <c r="P1426" s="559"/>
      <c r="Q1426" s="559"/>
    </row>
    <row r="1427" spans="1:17" hidden="1" x14ac:dyDescent="0.25">
      <c r="A1427" s="501"/>
      <c r="B1427" s="416"/>
      <c r="C1427" s="560"/>
      <c r="D1427" s="375"/>
      <c r="E1427" s="501"/>
      <c r="F1427" s="416"/>
      <c r="G1427" s="561"/>
      <c r="H1427" s="562"/>
      <c r="I1427" s="306" t="s">
        <v>3200</v>
      </c>
      <c r="J1427" s="222" t="s">
        <v>89</v>
      </c>
      <c r="K1427" s="306" t="s">
        <v>3201</v>
      </c>
      <c r="L1427" s="222">
        <v>1105132074</v>
      </c>
      <c r="M1427" s="249" t="s">
        <v>3202</v>
      </c>
      <c r="N1427" s="559"/>
      <c r="O1427" s="559"/>
      <c r="P1427" s="559"/>
      <c r="Q1427" s="559"/>
    </row>
    <row r="1428" spans="1:17" x14ac:dyDescent="0.25">
      <c r="A1428" s="348" t="s">
        <v>3299</v>
      </c>
      <c r="B1428" s="350" t="s">
        <v>3297</v>
      </c>
      <c r="C1428" s="348" t="s">
        <v>3298</v>
      </c>
      <c r="D1428" s="352" t="s">
        <v>24</v>
      </c>
      <c r="E1428" s="354" t="s">
        <v>3000</v>
      </c>
      <c r="F1428" s="356"/>
      <c r="G1428" s="358" t="s">
        <v>12</v>
      </c>
      <c r="H1428" s="228" t="s">
        <v>55</v>
      </c>
      <c r="I1428" s="306" t="s">
        <v>3300</v>
      </c>
      <c r="J1428" s="222" t="s">
        <v>140</v>
      </c>
      <c r="K1428" s="306" t="s">
        <v>142</v>
      </c>
      <c r="L1428" s="222">
        <v>1301174049</v>
      </c>
      <c r="M1428" s="249" t="s">
        <v>3301</v>
      </c>
      <c r="N1428" s="360" t="s">
        <v>3304</v>
      </c>
      <c r="O1428" s="362" t="s">
        <v>3305</v>
      </c>
      <c r="P1428" s="223"/>
      <c r="Q1428" s="223" t="s">
        <v>1001</v>
      </c>
    </row>
    <row r="1429" spans="1:17" hidden="1" x14ac:dyDescent="0.25">
      <c r="A1429" s="349"/>
      <c r="B1429" s="351"/>
      <c r="C1429" s="349"/>
      <c r="D1429" s="353"/>
      <c r="E1429" s="355"/>
      <c r="F1429" s="357"/>
      <c r="G1429" s="359"/>
      <c r="H1429" s="228" t="s">
        <v>51</v>
      </c>
      <c r="I1429" s="306" t="s">
        <v>3302</v>
      </c>
      <c r="J1429" s="222" t="s">
        <v>140</v>
      </c>
      <c r="K1429" s="306" t="s">
        <v>142</v>
      </c>
      <c r="L1429" s="222">
        <v>1301174145</v>
      </c>
      <c r="M1429" s="249" t="s">
        <v>3303</v>
      </c>
      <c r="N1429" s="361"/>
      <c r="O1429" s="363"/>
      <c r="P1429" s="223"/>
      <c r="Q1429" s="223" t="s">
        <v>1001</v>
      </c>
    </row>
    <row r="1430" spans="1:17" hidden="1" x14ac:dyDescent="0.25">
      <c r="A1430" s="501" t="s">
        <v>3203</v>
      </c>
      <c r="B1430" s="495" t="s">
        <v>3204</v>
      </c>
      <c r="C1430" s="560" t="s">
        <v>3205</v>
      </c>
      <c r="D1430" s="375" t="s">
        <v>2974</v>
      </c>
      <c r="E1430" s="501" t="s">
        <v>3000</v>
      </c>
      <c r="F1430" s="416" t="s">
        <v>3206</v>
      </c>
      <c r="G1430" s="561" t="s">
        <v>1964</v>
      </c>
      <c r="H1430" s="562" t="s">
        <v>55</v>
      </c>
      <c r="I1430" s="306" t="s">
        <v>3207</v>
      </c>
      <c r="J1430" s="222" t="s">
        <v>89</v>
      </c>
      <c r="K1430" s="306" t="s">
        <v>3196</v>
      </c>
      <c r="L1430" s="222">
        <v>1104151067</v>
      </c>
      <c r="M1430" s="249" t="s">
        <v>3208</v>
      </c>
      <c r="N1430" s="559" t="s">
        <v>3209</v>
      </c>
      <c r="O1430" s="563" t="s">
        <v>3210</v>
      </c>
      <c r="P1430" s="559" t="s">
        <v>3211</v>
      </c>
      <c r="Q1430" s="559" t="s">
        <v>1001</v>
      </c>
    </row>
    <row r="1431" spans="1:17" hidden="1" x14ac:dyDescent="0.25">
      <c r="A1431" s="501"/>
      <c r="B1431" s="495"/>
      <c r="C1431" s="560"/>
      <c r="D1431" s="375"/>
      <c r="E1431" s="501"/>
      <c r="F1431" s="416"/>
      <c r="G1431" s="561"/>
      <c r="H1431" s="562"/>
      <c r="I1431" s="306" t="s">
        <v>3212</v>
      </c>
      <c r="J1431" s="222" t="s">
        <v>89</v>
      </c>
      <c r="K1431" s="306" t="s">
        <v>3196</v>
      </c>
      <c r="L1431" s="222">
        <v>1104150047</v>
      </c>
      <c r="M1431" s="249" t="s">
        <v>3213</v>
      </c>
      <c r="N1431" s="559"/>
      <c r="O1431" s="563"/>
      <c r="P1431" s="559"/>
      <c r="Q1431" s="559"/>
    </row>
    <row r="1432" spans="1:17" hidden="1" x14ac:dyDescent="0.25">
      <c r="A1432" s="501"/>
      <c r="B1432" s="495"/>
      <c r="C1432" s="560"/>
      <c r="D1432" s="375"/>
      <c r="E1432" s="501"/>
      <c r="F1432" s="416"/>
      <c r="G1432" s="561"/>
      <c r="H1432" s="562"/>
      <c r="I1432" s="306" t="s">
        <v>3214</v>
      </c>
      <c r="J1432" s="222" t="s">
        <v>89</v>
      </c>
      <c r="K1432" s="306" t="s">
        <v>3196</v>
      </c>
      <c r="L1432" s="222">
        <v>1104154177</v>
      </c>
      <c r="M1432" s="249" t="s">
        <v>3215</v>
      </c>
      <c r="N1432" s="559"/>
      <c r="O1432" s="563"/>
      <c r="P1432" s="559"/>
      <c r="Q1432" s="559"/>
    </row>
    <row r="1433" spans="1:17" hidden="1" x14ac:dyDescent="0.25">
      <c r="A1433" s="501" t="s">
        <v>3216</v>
      </c>
      <c r="B1433" s="350" t="s">
        <v>3217</v>
      </c>
      <c r="C1433" s="560" t="s">
        <v>3218</v>
      </c>
      <c r="D1433" s="375" t="s">
        <v>2974</v>
      </c>
      <c r="E1433" s="501" t="s">
        <v>2975</v>
      </c>
      <c r="F1433" s="416" t="s">
        <v>3206</v>
      </c>
      <c r="G1433" s="561" t="s">
        <v>1964</v>
      </c>
      <c r="H1433" s="562" t="s">
        <v>3195</v>
      </c>
      <c r="I1433" s="306" t="s">
        <v>3207</v>
      </c>
      <c r="J1433" s="222" t="s">
        <v>89</v>
      </c>
      <c r="K1433" s="306" t="s">
        <v>3196</v>
      </c>
      <c r="L1433" s="222">
        <v>1104151067</v>
      </c>
      <c r="M1433" s="249" t="s">
        <v>3208</v>
      </c>
      <c r="N1433" s="563" t="s">
        <v>3219</v>
      </c>
      <c r="O1433" s="559"/>
      <c r="P1433" s="559"/>
      <c r="Q1433" s="559"/>
    </row>
    <row r="1434" spans="1:17" hidden="1" x14ac:dyDescent="0.25">
      <c r="A1434" s="501"/>
      <c r="B1434" s="568"/>
      <c r="C1434" s="560"/>
      <c r="D1434" s="375"/>
      <c r="E1434" s="501"/>
      <c r="F1434" s="416"/>
      <c r="G1434" s="561"/>
      <c r="H1434" s="562"/>
      <c r="I1434" s="306" t="s">
        <v>3212</v>
      </c>
      <c r="J1434" s="222" t="s">
        <v>89</v>
      </c>
      <c r="K1434" s="306" t="s">
        <v>3196</v>
      </c>
      <c r="L1434" s="222">
        <v>1104150047</v>
      </c>
      <c r="M1434" s="249" t="s">
        <v>3213</v>
      </c>
      <c r="N1434" s="563"/>
      <c r="O1434" s="559"/>
      <c r="P1434" s="559"/>
      <c r="Q1434" s="559"/>
    </row>
    <row r="1435" spans="1:17" hidden="1" x14ac:dyDescent="0.25">
      <c r="A1435" s="501"/>
      <c r="B1435" s="351"/>
      <c r="C1435" s="560"/>
      <c r="D1435" s="375"/>
      <c r="E1435" s="501"/>
      <c r="F1435" s="416"/>
      <c r="G1435" s="561"/>
      <c r="H1435" s="562"/>
      <c r="I1435" s="306" t="s">
        <v>3214</v>
      </c>
      <c r="J1435" s="222" t="s">
        <v>89</v>
      </c>
      <c r="K1435" s="306" t="s">
        <v>3196</v>
      </c>
      <c r="L1435" s="222">
        <v>1104154177</v>
      </c>
      <c r="M1435" s="249" t="s">
        <v>3215</v>
      </c>
      <c r="N1435" s="563"/>
      <c r="O1435" s="559"/>
      <c r="P1435" s="559"/>
      <c r="Q1435" s="559"/>
    </row>
    <row r="1436" spans="1:17" hidden="1" x14ac:dyDescent="0.25">
      <c r="A1436" s="569">
        <v>43064</v>
      </c>
      <c r="B1436" s="416" t="s">
        <v>3220</v>
      </c>
      <c r="C1436" s="560" t="s">
        <v>3221</v>
      </c>
      <c r="D1436" s="375" t="s">
        <v>2974</v>
      </c>
      <c r="E1436" s="501" t="s">
        <v>3000</v>
      </c>
      <c r="F1436" s="416" t="s">
        <v>3222</v>
      </c>
      <c r="G1436" s="561" t="s">
        <v>1964</v>
      </c>
      <c r="H1436" s="562" t="s">
        <v>749</v>
      </c>
      <c r="I1436" s="306" t="s">
        <v>3223</v>
      </c>
      <c r="J1436" s="222" t="s">
        <v>89</v>
      </c>
      <c r="K1436" s="306" t="s">
        <v>3224</v>
      </c>
      <c r="L1436" s="222">
        <v>1102144195</v>
      </c>
      <c r="M1436" s="249" t="s">
        <v>3225</v>
      </c>
      <c r="N1436" s="559" t="s">
        <v>3226</v>
      </c>
      <c r="O1436" s="559" t="s">
        <v>3227</v>
      </c>
      <c r="P1436" s="559" t="s">
        <v>749</v>
      </c>
      <c r="Q1436" s="559" t="s">
        <v>3228</v>
      </c>
    </row>
    <row r="1437" spans="1:17" hidden="1" x14ac:dyDescent="0.25">
      <c r="A1437" s="501"/>
      <c r="B1437" s="416"/>
      <c r="C1437" s="560"/>
      <c r="D1437" s="375"/>
      <c r="E1437" s="501"/>
      <c r="F1437" s="416"/>
      <c r="G1437" s="561"/>
      <c r="H1437" s="562"/>
      <c r="I1437" s="306" t="s">
        <v>3229</v>
      </c>
      <c r="J1437" s="222" t="s">
        <v>89</v>
      </c>
      <c r="K1437" s="306" t="s">
        <v>3224</v>
      </c>
      <c r="L1437" s="222">
        <v>1102144071</v>
      </c>
      <c r="M1437" s="249" t="s">
        <v>3230</v>
      </c>
      <c r="N1437" s="559"/>
      <c r="O1437" s="559"/>
      <c r="P1437" s="559"/>
      <c r="Q1437" s="559"/>
    </row>
    <row r="1438" spans="1:17" hidden="1" x14ac:dyDescent="0.25">
      <c r="A1438" s="501"/>
      <c r="B1438" s="416"/>
      <c r="C1438" s="560"/>
      <c r="D1438" s="375"/>
      <c r="E1438" s="501"/>
      <c r="F1438" s="416"/>
      <c r="G1438" s="561"/>
      <c r="H1438" s="562"/>
      <c r="I1438" s="306" t="s">
        <v>3231</v>
      </c>
      <c r="J1438" s="222" t="s">
        <v>89</v>
      </c>
      <c r="K1438" s="306" t="s">
        <v>3224</v>
      </c>
      <c r="L1438" s="222">
        <v>1102144030</v>
      </c>
      <c r="M1438" s="249" t="s">
        <v>3232</v>
      </c>
      <c r="N1438" s="559"/>
      <c r="O1438" s="559"/>
      <c r="P1438" s="559"/>
      <c r="Q1438" s="559"/>
    </row>
    <row r="1439" spans="1:17" hidden="1" x14ac:dyDescent="0.25">
      <c r="A1439" s="501"/>
      <c r="B1439" s="416"/>
      <c r="C1439" s="560"/>
      <c r="D1439" s="375"/>
      <c r="E1439" s="501"/>
      <c r="F1439" s="416"/>
      <c r="G1439" s="561"/>
      <c r="H1439" s="562"/>
      <c r="I1439" s="306" t="s">
        <v>3233</v>
      </c>
      <c r="J1439" s="222" t="s">
        <v>89</v>
      </c>
      <c r="K1439" s="306" t="s">
        <v>3224</v>
      </c>
      <c r="L1439" s="222">
        <v>1102140125</v>
      </c>
      <c r="M1439" s="249" t="s">
        <v>3234</v>
      </c>
      <c r="N1439" s="559"/>
      <c r="O1439" s="559"/>
      <c r="P1439" s="559"/>
      <c r="Q1439" s="559"/>
    </row>
    <row r="1440" spans="1:17" ht="33.75" hidden="1" customHeight="1" x14ac:dyDescent="0.25">
      <c r="A1440" s="501"/>
      <c r="B1440" s="416"/>
      <c r="C1440" s="560"/>
      <c r="D1440" s="375"/>
      <c r="E1440" s="501"/>
      <c r="F1440" s="416"/>
      <c r="G1440" s="561"/>
      <c r="H1440" s="562"/>
      <c r="I1440" s="306" t="s">
        <v>3235</v>
      </c>
      <c r="J1440" s="222" t="s">
        <v>89</v>
      </c>
      <c r="K1440" s="306" t="s">
        <v>3224</v>
      </c>
      <c r="L1440" s="222">
        <v>1102140164</v>
      </c>
      <c r="M1440" s="249" t="s">
        <v>3236</v>
      </c>
      <c r="N1440" s="559"/>
      <c r="O1440" s="559"/>
      <c r="P1440" s="559"/>
      <c r="Q1440" s="559"/>
    </row>
    <row r="1441" spans="1:17" hidden="1" x14ac:dyDescent="0.25">
      <c r="A1441" s="569">
        <v>43064</v>
      </c>
      <c r="B1441" s="416" t="s">
        <v>3220</v>
      </c>
      <c r="C1441" s="560" t="s">
        <v>3221</v>
      </c>
      <c r="D1441" s="375" t="s">
        <v>2974</v>
      </c>
      <c r="E1441" s="501" t="s">
        <v>3000</v>
      </c>
      <c r="F1441" s="416" t="s">
        <v>3237</v>
      </c>
      <c r="G1441" s="561" t="s">
        <v>1964</v>
      </c>
      <c r="H1441" s="562" t="s">
        <v>749</v>
      </c>
      <c r="I1441" s="306" t="s">
        <v>3238</v>
      </c>
      <c r="J1441" s="222" t="s">
        <v>89</v>
      </c>
      <c r="K1441" s="306" t="s">
        <v>3224</v>
      </c>
      <c r="L1441" s="222">
        <v>1102144093</v>
      </c>
      <c r="M1441" s="249" t="s">
        <v>3239</v>
      </c>
      <c r="N1441" s="559" t="s">
        <v>3226</v>
      </c>
      <c r="O1441" s="559" t="s">
        <v>3227</v>
      </c>
      <c r="P1441" s="559" t="s">
        <v>3240</v>
      </c>
      <c r="Q1441" s="559" t="s">
        <v>3228</v>
      </c>
    </row>
    <row r="1442" spans="1:17" hidden="1" x14ac:dyDescent="0.25">
      <c r="A1442" s="501"/>
      <c r="B1442" s="416"/>
      <c r="C1442" s="560"/>
      <c r="D1442" s="375"/>
      <c r="E1442" s="501"/>
      <c r="F1442" s="416"/>
      <c r="G1442" s="561"/>
      <c r="H1442" s="562"/>
      <c r="I1442" s="306" t="s">
        <v>3241</v>
      </c>
      <c r="J1442" s="222" t="s">
        <v>89</v>
      </c>
      <c r="K1442" s="306" t="s">
        <v>3224</v>
      </c>
      <c r="L1442" s="222">
        <v>1102144141</v>
      </c>
      <c r="M1442" s="249" t="s">
        <v>3242</v>
      </c>
      <c r="N1442" s="559"/>
      <c r="O1442" s="559"/>
      <c r="P1442" s="559"/>
      <c r="Q1442" s="559"/>
    </row>
    <row r="1443" spans="1:17" hidden="1" x14ac:dyDescent="0.25">
      <c r="A1443" s="501"/>
      <c r="B1443" s="416"/>
      <c r="C1443" s="560"/>
      <c r="D1443" s="375"/>
      <c r="E1443" s="501"/>
      <c r="F1443" s="416"/>
      <c r="G1443" s="561"/>
      <c r="H1443" s="562"/>
      <c r="I1443" s="312" t="s">
        <v>3243</v>
      </c>
      <c r="J1443" s="222" t="s">
        <v>89</v>
      </c>
      <c r="K1443" s="306" t="s">
        <v>3224</v>
      </c>
      <c r="L1443" s="222">
        <v>1102142058</v>
      </c>
      <c r="M1443" s="249" t="s">
        <v>3244</v>
      </c>
      <c r="N1443" s="559"/>
      <c r="O1443" s="559"/>
      <c r="P1443" s="559"/>
      <c r="Q1443" s="559"/>
    </row>
    <row r="1444" spans="1:17" hidden="1" x14ac:dyDescent="0.25">
      <c r="A1444" s="501"/>
      <c r="B1444" s="416"/>
      <c r="C1444" s="560"/>
      <c r="D1444" s="375"/>
      <c r="E1444" s="501"/>
      <c r="F1444" s="416"/>
      <c r="G1444" s="561"/>
      <c r="H1444" s="562"/>
      <c r="I1444" s="306" t="s">
        <v>3245</v>
      </c>
      <c r="J1444" s="222" t="s">
        <v>89</v>
      </c>
      <c r="K1444" s="306" t="s">
        <v>3224</v>
      </c>
      <c r="L1444" s="222">
        <v>1102144099</v>
      </c>
      <c r="M1444" s="249" t="s">
        <v>3246</v>
      </c>
      <c r="N1444" s="559"/>
      <c r="O1444" s="559"/>
      <c r="P1444" s="559"/>
      <c r="Q1444" s="559"/>
    </row>
    <row r="1445" spans="1:17" x14ac:dyDescent="0.25">
      <c r="A1445" s="501"/>
      <c r="B1445" s="416"/>
      <c r="C1445" s="560"/>
      <c r="D1445" s="375"/>
      <c r="E1445" s="501"/>
      <c r="F1445" s="416"/>
      <c r="G1445" s="561"/>
      <c r="H1445" s="562"/>
      <c r="I1445" s="306" t="s">
        <v>3250</v>
      </c>
      <c r="J1445" s="222" t="s">
        <v>89</v>
      </c>
      <c r="K1445" s="306" t="s">
        <v>3224</v>
      </c>
      <c r="L1445" s="222">
        <v>1102144144</v>
      </c>
      <c r="M1445" s="249" t="s">
        <v>3247</v>
      </c>
      <c r="N1445" s="559"/>
      <c r="O1445" s="559"/>
      <c r="P1445" s="559"/>
      <c r="Q1445" s="559"/>
    </row>
    <row r="1446" spans="1:17" x14ac:dyDescent="0.25">
      <c r="A1446" s="564">
        <v>43041</v>
      </c>
      <c r="B1446" s="566" t="s">
        <v>3038</v>
      </c>
      <c r="C1446" s="516" t="s">
        <v>3249</v>
      </c>
      <c r="D1446" s="339" t="s">
        <v>24</v>
      </c>
      <c r="E1446" s="340" t="s">
        <v>3000</v>
      </c>
      <c r="F1446" s="201"/>
      <c r="G1446" s="344" t="s">
        <v>11</v>
      </c>
      <c r="H1446" s="343" t="s">
        <v>15</v>
      </c>
      <c r="I1446" s="237" t="s">
        <v>2390</v>
      </c>
      <c r="J1446" s="238" t="s">
        <v>140</v>
      </c>
      <c r="K1446" s="26" t="s">
        <v>142</v>
      </c>
      <c r="L1446" s="251">
        <v>1301164337</v>
      </c>
      <c r="M1446" s="27"/>
      <c r="N1446" s="376"/>
      <c r="O1446" s="175"/>
      <c r="P1446" s="200"/>
      <c r="Q1446" s="196" t="s">
        <v>1001</v>
      </c>
    </row>
    <row r="1447" spans="1:17" hidden="1" x14ac:dyDescent="0.25">
      <c r="A1447" s="565"/>
      <c r="B1447" s="567"/>
      <c r="C1447" s="516"/>
      <c r="D1447" s="339"/>
      <c r="E1447" s="340"/>
      <c r="F1447" s="201"/>
      <c r="G1447" s="344"/>
      <c r="H1447" s="343"/>
      <c r="I1447" s="237" t="s">
        <v>2755</v>
      </c>
      <c r="J1447" s="238" t="s">
        <v>89</v>
      </c>
      <c r="K1447" s="26" t="s">
        <v>141</v>
      </c>
      <c r="L1447" s="251">
        <v>1101164268</v>
      </c>
      <c r="M1447" s="27"/>
      <c r="N1447" s="377"/>
      <c r="O1447" s="175"/>
      <c r="P1447" s="200"/>
      <c r="Q1447" s="196" t="s">
        <v>1001</v>
      </c>
    </row>
    <row r="1448" spans="1:17" hidden="1" x14ac:dyDescent="0.25">
      <c r="A1448" s="565"/>
      <c r="B1448" s="567"/>
      <c r="C1448" s="516"/>
      <c r="D1448" s="339"/>
      <c r="E1448" s="340"/>
      <c r="F1448" s="201"/>
      <c r="G1448" s="344"/>
      <c r="H1448" s="343"/>
      <c r="I1448" s="237" t="s">
        <v>2350</v>
      </c>
      <c r="J1448" s="238" t="s">
        <v>140</v>
      </c>
      <c r="K1448" s="26" t="s">
        <v>142</v>
      </c>
      <c r="L1448" s="251">
        <v>1301144180</v>
      </c>
      <c r="M1448" s="27"/>
      <c r="N1448" s="378"/>
      <c r="O1448" s="175"/>
      <c r="P1448" s="200"/>
      <c r="Q1448" s="196" t="s">
        <v>1001</v>
      </c>
    </row>
    <row r="1449" spans="1:17" x14ac:dyDescent="0.25">
      <c r="A1449" s="564">
        <v>43041</v>
      </c>
      <c r="B1449" s="566" t="s">
        <v>3038</v>
      </c>
      <c r="C1449" s="516" t="s">
        <v>3249</v>
      </c>
      <c r="D1449" s="339" t="s">
        <v>24</v>
      </c>
      <c r="E1449" s="340" t="s">
        <v>3000</v>
      </c>
      <c r="F1449" s="201"/>
      <c r="G1449" s="344" t="s">
        <v>11</v>
      </c>
      <c r="H1449" s="343" t="s">
        <v>15</v>
      </c>
      <c r="I1449" s="237" t="s">
        <v>3251</v>
      </c>
      <c r="J1449" s="238" t="s">
        <v>165</v>
      </c>
      <c r="K1449" s="26" t="s">
        <v>351</v>
      </c>
      <c r="L1449" s="251">
        <v>1601150350</v>
      </c>
      <c r="M1449" s="27"/>
      <c r="N1449" s="376"/>
      <c r="O1449" s="175"/>
      <c r="P1449" s="200"/>
      <c r="Q1449" s="196" t="s">
        <v>1001</v>
      </c>
    </row>
    <row r="1450" spans="1:17" hidden="1" x14ac:dyDescent="0.25">
      <c r="A1450" s="565"/>
      <c r="B1450" s="567"/>
      <c r="C1450" s="516"/>
      <c r="D1450" s="339"/>
      <c r="E1450" s="340"/>
      <c r="F1450" s="201"/>
      <c r="G1450" s="344"/>
      <c r="H1450" s="343"/>
      <c r="I1450" s="237" t="s">
        <v>3252</v>
      </c>
      <c r="J1450" s="238" t="s">
        <v>165</v>
      </c>
      <c r="K1450" s="26" t="s">
        <v>351</v>
      </c>
      <c r="L1450" s="251">
        <v>1601150345</v>
      </c>
      <c r="M1450" s="27"/>
      <c r="N1450" s="377"/>
      <c r="O1450" s="175"/>
      <c r="P1450" s="200"/>
      <c r="Q1450" s="196" t="s">
        <v>1001</v>
      </c>
    </row>
    <row r="1451" spans="1:17" hidden="1" x14ac:dyDescent="0.25">
      <c r="A1451" s="565"/>
      <c r="B1451" s="567"/>
      <c r="C1451" s="516"/>
      <c r="D1451" s="339"/>
      <c r="E1451" s="340"/>
      <c r="F1451" s="201"/>
      <c r="G1451" s="344"/>
      <c r="H1451" s="343"/>
      <c r="I1451" s="237" t="s">
        <v>3253</v>
      </c>
      <c r="J1451" s="238" t="s">
        <v>165</v>
      </c>
      <c r="K1451" s="26" t="s">
        <v>351</v>
      </c>
      <c r="L1451" s="251">
        <v>1601150327</v>
      </c>
      <c r="M1451" s="27"/>
      <c r="N1451" s="378"/>
      <c r="O1451" s="175"/>
      <c r="P1451" s="200"/>
      <c r="Q1451" s="196" t="s">
        <v>1001</v>
      </c>
    </row>
    <row r="1452" spans="1:17" x14ac:dyDescent="0.25">
      <c r="A1452" s="416" t="s">
        <v>3254</v>
      </c>
      <c r="B1452" s="417" t="s">
        <v>3255</v>
      </c>
      <c r="C1452" s="416" t="s">
        <v>3256</v>
      </c>
      <c r="D1452" s="375" t="s">
        <v>24</v>
      </c>
      <c r="E1452" s="416" t="s">
        <v>3257</v>
      </c>
      <c r="F1452" s="416" t="s">
        <v>3258</v>
      </c>
      <c r="G1452" s="344" t="s">
        <v>11</v>
      </c>
      <c r="H1452" s="418" t="s">
        <v>3259</v>
      </c>
      <c r="I1452" s="26" t="s">
        <v>3260</v>
      </c>
      <c r="J1452" s="238" t="s">
        <v>165</v>
      </c>
      <c r="K1452" s="26" t="s">
        <v>200</v>
      </c>
      <c r="L1452" s="251"/>
      <c r="M1452" s="27"/>
      <c r="N1452" s="376"/>
      <c r="O1452" s="364"/>
      <c r="P1452" s="340"/>
      <c r="Q1452" s="196" t="s">
        <v>1001</v>
      </c>
    </row>
    <row r="1453" spans="1:17" hidden="1" x14ac:dyDescent="0.25">
      <c r="A1453" s="416"/>
      <c r="B1453" s="417"/>
      <c r="C1453" s="416"/>
      <c r="D1453" s="375"/>
      <c r="E1453" s="416"/>
      <c r="F1453" s="416"/>
      <c r="G1453" s="344"/>
      <c r="H1453" s="418"/>
      <c r="I1453" s="26" t="s">
        <v>3261</v>
      </c>
      <c r="J1453" s="238" t="s">
        <v>165</v>
      </c>
      <c r="K1453" s="26" t="s">
        <v>200</v>
      </c>
      <c r="L1453" s="251"/>
      <c r="M1453" s="27"/>
      <c r="N1453" s="377"/>
      <c r="O1453" s="365"/>
      <c r="P1453" s="340"/>
      <c r="Q1453" s="196" t="s">
        <v>1001</v>
      </c>
    </row>
    <row r="1454" spans="1:17" hidden="1" x14ac:dyDescent="0.25">
      <c r="A1454" s="416"/>
      <c r="B1454" s="417"/>
      <c r="C1454" s="416"/>
      <c r="D1454" s="375"/>
      <c r="E1454" s="416"/>
      <c r="F1454" s="416"/>
      <c r="G1454" s="344"/>
      <c r="H1454" s="418"/>
      <c r="I1454" s="26" t="s">
        <v>3262</v>
      </c>
      <c r="J1454" s="238" t="s">
        <v>165</v>
      </c>
      <c r="K1454" s="26" t="s">
        <v>200</v>
      </c>
      <c r="L1454" s="251"/>
      <c r="M1454" s="27"/>
      <c r="N1454" s="377"/>
      <c r="O1454" s="365"/>
      <c r="P1454" s="340"/>
      <c r="Q1454" s="196" t="s">
        <v>1001</v>
      </c>
    </row>
    <row r="1455" spans="1:17" hidden="1" x14ac:dyDescent="0.25">
      <c r="A1455" s="416"/>
      <c r="B1455" s="417"/>
      <c r="C1455" s="416"/>
      <c r="D1455" s="375"/>
      <c r="E1455" s="416"/>
      <c r="F1455" s="416"/>
      <c r="G1455" s="344"/>
      <c r="H1455" s="418"/>
      <c r="I1455" s="26" t="s">
        <v>3263</v>
      </c>
      <c r="J1455" s="238" t="s">
        <v>165</v>
      </c>
      <c r="K1455" s="26" t="s">
        <v>200</v>
      </c>
      <c r="L1455" s="251"/>
      <c r="M1455" s="27"/>
      <c r="N1455" s="377"/>
      <c r="O1455" s="365"/>
      <c r="P1455" s="340"/>
      <c r="Q1455" s="196" t="s">
        <v>1001</v>
      </c>
    </row>
    <row r="1456" spans="1:17" hidden="1" x14ac:dyDescent="0.25">
      <c r="A1456" s="416"/>
      <c r="B1456" s="417"/>
      <c r="C1456" s="416"/>
      <c r="D1456" s="375"/>
      <c r="E1456" s="416"/>
      <c r="F1456" s="416"/>
      <c r="G1456" s="344"/>
      <c r="H1456" s="418"/>
      <c r="I1456" s="26" t="s">
        <v>539</v>
      </c>
      <c r="J1456" s="238" t="s">
        <v>165</v>
      </c>
      <c r="K1456" s="26" t="s">
        <v>200</v>
      </c>
      <c r="L1456" s="251"/>
      <c r="M1456" s="27"/>
      <c r="N1456" s="377"/>
      <c r="O1456" s="365"/>
      <c r="P1456" s="340"/>
      <c r="Q1456" s="196" t="s">
        <v>1001</v>
      </c>
    </row>
    <row r="1457" spans="1:17" hidden="1" x14ac:dyDescent="0.25">
      <c r="A1457" s="416"/>
      <c r="B1457" s="417"/>
      <c r="C1457" s="416"/>
      <c r="D1457" s="375"/>
      <c r="E1457" s="416"/>
      <c r="F1457" s="416"/>
      <c r="G1457" s="344"/>
      <c r="H1457" s="418"/>
      <c r="I1457" s="26" t="s">
        <v>546</v>
      </c>
      <c r="J1457" s="238" t="s">
        <v>165</v>
      </c>
      <c r="K1457" s="26" t="s">
        <v>200</v>
      </c>
      <c r="L1457" s="251"/>
      <c r="M1457" s="27"/>
      <c r="N1457" s="377"/>
      <c r="O1457" s="365"/>
      <c r="P1457" s="340"/>
      <c r="Q1457" s="196" t="s">
        <v>1001</v>
      </c>
    </row>
    <row r="1458" spans="1:17" hidden="1" x14ac:dyDescent="0.25">
      <c r="A1458" s="416"/>
      <c r="B1458" s="417"/>
      <c r="C1458" s="416"/>
      <c r="D1458" s="375"/>
      <c r="E1458" s="416"/>
      <c r="F1458" s="416"/>
      <c r="G1458" s="344"/>
      <c r="H1458" s="418"/>
      <c r="I1458" s="26" t="s">
        <v>3264</v>
      </c>
      <c r="J1458" s="238" t="s">
        <v>165</v>
      </c>
      <c r="K1458" s="26" t="s">
        <v>200</v>
      </c>
      <c r="L1458" s="251"/>
      <c r="M1458" s="27"/>
      <c r="N1458" s="377"/>
      <c r="O1458" s="365"/>
      <c r="P1458" s="340"/>
      <c r="Q1458" s="196" t="s">
        <v>1001</v>
      </c>
    </row>
    <row r="1459" spans="1:17" hidden="1" x14ac:dyDescent="0.25">
      <c r="A1459" s="416"/>
      <c r="B1459" s="417"/>
      <c r="C1459" s="416"/>
      <c r="D1459" s="375"/>
      <c r="E1459" s="416"/>
      <c r="F1459" s="416"/>
      <c r="G1459" s="344"/>
      <c r="H1459" s="418"/>
      <c r="I1459" s="26" t="s">
        <v>3265</v>
      </c>
      <c r="J1459" s="238" t="s">
        <v>165</v>
      </c>
      <c r="K1459" s="26" t="s">
        <v>200</v>
      </c>
      <c r="L1459" s="251"/>
      <c r="M1459" s="27"/>
      <c r="N1459" s="377"/>
      <c r="O1459" s="365"/>
      <c r="P1459" s="340"/>
      <c r="Q1459" s="196" t="s">
        <v>1001</v>
      </c>
    </row>
    <row r="1460" spans="1:17" hidden="1" x14ac:dyDescent="0.25">
      <c r="A1460" s="416"/>
      <c r="B1460" s="417"/>
      <c r="C1460" s="416"/>
      <c r="D1460" s="375"/>
      <c r="E1460" s="416"/>
      <c r="F1460" s="416"/>
      <c r="G1460" s="344"/>
      <c r="H1460" s="418"/>
      <c r="I1460" s="26" t="s">
        <v>3266</v>
      </c>
      <c r="J1460" s="238" t="s">
        <v>165</v>
      </c>
      <c r="K1460" s="26" t="s">
        <v>200</v>
      </c>
      <c r="L1460" s="251"/>
      <c r="M1460" s="27"/>
      <c r="N1460" s="377"/>
      <c r="O1460" s="365"/>
      <c r="P1460" s="340"/>
      <c r="Q1460" s="196" t="s">
        <v>1001</v>
      </c>
    </row>
    <row r="1461" spans="1:17" hidden="1" x14ac:dyDescent="0.25">
      <c r="A1461" s="416"/>
      <c r="B1461" s="417"/>
      <c r="C1461" s="416"/>
      <c r="D1461" s="375"/>
      <c r="E1461" s="416"/>
      <c r="F1461" s="416"/>
      <c r="G1461" s="344"/>
      <c r="H1461" s="418"/>
      <c r="I1461" s="26" t="s">
        <v>3267</v>
      </c>
      <c r="J1461" s="238" t="s">
        <v>165</v>
      </c>
      <c r="K1461" s="26" t="s">
        <v>200</v>
      </c>
      <c r="L1461" s="251"/>
      <c r="M1461" s="27"/>
      <c r="N1461" s="377"/>
      <c r="O1461" s="365"/>
      <c r="P1461" s="340"/>
      <c r="Q1461" s="196" t="s">
        <v>1001</v>
      </c>
    </row>
    <row r="1462" spans="1:17" hidden="1" x14ac:dyDescent="0.25">
      <c r="A1462" s="416"/>
      <c r="B1462" s="417"/>
      <c r="C1462" s="416"/>
      <c r="D1462" s="375"/>
      <c r="E1462" s="416"/>
      <c r="F1462" s="416"/>
      <c r="G1462" s="344"/>
      <c r="H1462" s="418"/>
      <c r="I1462" s="26" t="s">
        <v>3268</v>
      </c>
      <c r="J1462" s="238" t="s">
        <v>165</v>
      </c>
      <c r="K1462" s="26" t="s">
        <v>200</v>
      </c>
      <c r="L1462" s="251"/>
      <c r="M1462" s="27"/>
      <c r="N1462" s="377"/>
      <c r="O1462" s="365"/>
      <c r="P1462" s="340"/>
      <c r="Q1462" s="196" t="s">
        <v>1001</v>
      </c>
    </row>
    <row r="1463" spans="1:17" hidden="1" x14ac:dyDescent="0.25">
      <c r="A1463" s="416"/>
      <c r="B1463" s="417"/>
      <c r="C1463" s="416"/>
      <c r="D1463" s="375"/>
      <c r="E1463" s="416"/>
      <c r="F1463" s="416"/>
      <c r="G1463" s="344"/>
      <c r="H1463" s="418"/>
      <c r="I1463" s="26" t="s">
        <v>3269</v>
      </c>
      <c r="J1463" s="238" t="s">
        <v>165</v>
      </c>
      <c r="K1463" s="26" t="s">
        <v>200</v>
      </c>
      <c r="L1463" s="251"/>
      <c r="M1463" s="27"/>
      <c r="N1463" s="378"/>
      <c r="O1463" s="366"/>
      <c r="P1463" s="340"/>
      <c r="Q1463" s="196" t="s">
        <v>1001</v>
      </c>
    </row>
    <row r="1464" spans="1:17" x14ac:dyDescent="0.25">
      <c r="A1464" s="274" t="s">
        <v>3270</v>
      </c>
      <c r="B1464" s="200" t="s">
        <v>3271</v>
      </c>
      <c r="C1464" s="201" t="s">
        <v>3272</v>
      </c>
      <c r="D1464" s="186" t="s">
        <v>24</v>
      </c>
      <c r="E1464" s="194" t="s">
        <v>3257</v>
      </c>
      <c r="F1464" s="201" t="s">
        <v>3111</v>
      </c>
      <c r="G1464" s="197" t="s">
        <v>12</v>
      </c>
      <c r="H1464" s="195" t="s">
        <v>51</v>
      </c>
      <c r="I1464" s="237" t="s">
        <v>3276</v>
      </c>
      <c r="J1464" s="238" t="s">
        <v>165</v>
      </c>
      <c r="K1464" s="26" t="s">
        <v>200</v>
      </c>
      <c r="L1464" s="251">
        <v>1601160461</v>
      </c>
      <c r="M1464" s="247"/>
      <c r="N1464" s="321"/>
      <c r="O1464" s="200"/>
      <c r="P1464" s="196"/>
      <c r="Q1464" s="196" t="s">
        <v>1001</v>
      </c>
    </row>
    <row r="1465" spans="1:17" x14ac:dyDescent="0.25">
      <c r="A1465" s="367" t="s">
        <v>3270</v>
      </c>
      <c r="B1465" s="368" t="s">
        <v>3273</v>
      </c>
      <c r="C1465" s="340" t="s">
        <v>3272</v>
      </c>
      <c r="D1465" s="339" t="s">
        <v>24</v>
      </c>
      <c r="E1465" s="368" t="s">
        <v>3257</v>
      </c>
      <c r="F1465" s="340" t="s">
        <v>3277</v>
      </c>
      <c r="G1465" s="369" t="s">
        <v>12</v>
      </c>
      <c r="H1465" s="370" t="s">
        <v>51</v>
      </c>
      <c r="I1465" s="237" t="s">
        <v>3278</v>
      </c>
      <c r="J1465" s="238" t="s">
        <v>1968</v>
      </c>
      <c r="K1465" s="26" t="s">
        <v>200</v>
      </c>
      <c r="L1465" s="251">
        <v>1601164267</v>
      </c>
      <c r="M1465" s="371"/>
      <c r="N1465" s="340"/>
      <c r="O1465" s="374"/>
      <c r="P1465" s="340"/>
      <c r="Q1465" s="196" t="s">
        <v>1001</v>
      </c>
    </row>
    <row r="1466" spans="1:17" hidden="1" x14ac:dyDescent="0.25">
      <c r="A1466" s="367"/>
      <c r="B1466" s="368"/>
      <c r="C1466" s="340"/>
      <c r="D1466" s="339"/>
      <c r="E1466" s="368"/>
      <c r="F1466" s="340"/>
      <c r="G1466" s="369"/>
      <c r="H1466" s="370"/>
      <c r="I1466" s="237" t="s">
        <v>3279</v>
      </c>
      <c r="J1466" s="238" t="s">
        <v>165</v>
      </c>
      <c r="K1466" s="26" t="s">
        <v>200</v>
      </c>
      <c r="L1466" s="251">
        <v>1601164017</v>
      </c>
      <c r="M1466" s="372"/>
      <c r="N1466" s="340"/>
      <c r="O1466" s="374"/>
      <c r="P1466" s="340"/>
      <c r="Q1466" s="196" t="s">
        <v>1001</v>
      </c>
    </row>
    <row r="1467" spans="1:17" hidden="1" x14ac:dyDescent="0.25">
      <c r="A1467" s="367"/>
      <c r="B1467" s="368"/>
      <c r="C1467" s="340"/>
      <c r="D1467" s="339"/>
      <c r="E1467" s="368"/>
      <c r="F1467" s="340"/>
      <c r="G1467" s="369"/>
      <c r="H1467" s="370"/>
      <c r="I1467" s="237" t="s">
        <v>3280</v>
      </c>
      <c r="J1467" s="238" t="s">
        <v>165</v>
      </c>
      <c r="K1467" s="26" t="s">
        <v>200</v>
      </c>
      <c r="L1467" s="251">
        <v>1601164135</v>
      </c>
      <c r="M1467" s="373"/>
      <c r="N1467" s="340"/>
      <c r="O1467" s="374"/>
      <c r="P1467" s="340"/>
      <c r="Q1467" s="196" t="s">
        <v>1001</v>
      </c>
    </row>
    <row r="1468" spans="1:17" x14ac:dyDescent="0.25">
      <c r="A1468" s="274" t="s">
        <v>3270</v>
      </c>
      <c r="B1468" s="196" t="s">
        <v>3274</v>
      </c>
      <c r="C1468" s="201" t="s">
        <v>3272</v>
      </c>
      <c r="D1468" s="186" t="s">
        <v>24</v>
      </c>
      <c r="E1468" s="194" t="s">
        <v>3257</v>
      </c>
      <c r="F1468" s="185" t="s">
        <v>3281</v>
      </c>
      <c r="G1468" s="197" t="s">
        <v>12</v>
      </c>
      <c r="H1468" s="195" t="s">
        <v>51</v>
      </c>
      <c r="I1468" s="237" t="s">
        <v>3282</v>
      </c>
      <c r="J1468" s="238" t="s">
        <v>165</v>
      </c>
      <c r="K1468" s="26" t="s">
        <v>3283</v>
      </c>
      <c r="L1468" s="251">
        <v>1601144207</v>
      </c>
      <c r="M1468" s="251"/>
      <c r="N1468" s="321"/>
      <c r="O1468" s="201"/>
      <c r="P1468" s="185"/>
      <c r="Q1468" s="196" t="s">
        <v>1001</v>
      </c>
    </row>
    <row r="1469" spans="1:17" x14ac:dyDescent="0.25">
      <c r="A1469" s="274" t="s">
        <v>3270</v>
      </c>
      <c r="B1469" s="196" t="s">
        <v>3274</v>
      </c>
      <c r="C1469" s="201" t="s">
        <v>3272</v>
      </c>
      <c r="D1469" s="186" t="s">
        <v>24</v>
      </c>
      <c r="E1469" s="194" t="s">
        <v>3257</v>
      </c>
      <c r="F1469" s="185" t="s">
        <v>3281</v>
      </c>
      <c r="G1469" s="197" t="s">
        <v>12</v>
      </c>
      <c r="H1469" s="195" t="s">
        <v>55</v>
      </c>
      <c r="I1469" s="237" t="s">
        <v>3284</v>
      </c>
      <c r="J1469" s="238" t="s">
        <v>165</v>
      </c>
      <c r="K1469" s="26" t="s">
        <v>200</v>
      </c>
      <c r="L1469" s="251">
        <v>1601140043</v>
      </c>
      <c r="M1469" s="251"/>
      <c r="N1469" s="321"/>
      <c r="O1469" s="201"/>
      <c r="P1469" s="185"/>
      <c r="Q1469" s="196" t="s">
        <v>1001</v>
      </c>
    </row>
    <row r="1470" spans="1:17" x14ac:dyDescent="0.25">
      <c r="A1470" s="274" t="s">
        <v>3270</v>
      </c>
      <c r="B1470" s="196" t="s">
        <v>3274</v>
      </c>
      <c r="C1470" s="201" t="s">
        <v>3272</v>
      </c>
      <c r="D1470" s="186" t="s">
        <v>24</v>
      </c>
      <c r="E1470" s="194" t="s">
        <v>3257</v>
      </c>
      <c r="F1470" s="185" t="s">
        <v>3281</v>
      </c>
      <c r="G1470" s="197" t="s">
        <v>12</v>
      </c>
      <c r="H1470" s="195" t="s">
        <v>129</v>
      </c>
      <c r="I1470" s="237" t="s">
        <v>3285</v>
      </c>
      <c r="J1470" s="238" t="s">
        <v>165</v>
      </c>
      <c r="K1470" s="26" t="s">
        <v>200</v>
      </c>
      <c r="L1470" s="251">
        <v>1601144371</v>
      </c>
      <c r="M1470" s="251"/>
      <c r="N1470" s="321"/>
      <c r="O1470" s="201"/>
      <c r="P1470" s="185"/>
      <c r="Q1470" s="196" t="s">
        <v>1001</v>
      </c>
    </row>
    <row r="1471" spans="1:17" x14ac:dyDescent="0.25">
      <c r="A1471" s="278" t="s">
        <v>3270</v>
      </c>
      <c r="B1471" s="183" t="s">
        <v>3275</v>
      </c>
      <c r="C1471" s="191" t="s">
        <v>3272</v>
      </c>
      <c r="D1471" s="182" t="s">
        <v>24</v>
      </c>
      <c r="E1471" s="193" t="s">
        <v>3257</v>
      </c>
      <c r="F1471" s="180" t="s">
        <v>3286</v>
      </c>
      <c r="G1471" s="189" t="s">
        <v>12</v>
      </c>
      <c r="H1471" s="190" t="s">
        <v>55</v>
      </c>
      <c r="I1471" s="192" t="s">
        <v>3284</v>
      </c>
      <c r="J1471" s="301" t="s">
        <v>165</v>
      </c>
      <c r="K1471" s="241" t="s">
        <v>200</v>
      </c>
      <c r="L1471" s="256">
        <v>1601140043</v>
      </c>
      <c r="M1471" s="256"/>
      <c r="N1471" s="326"/>
      <c r="O1471" s="191"/>
      <c r="P1471" s="180"/>
      <c r="Q1471" s="196" t="s">
        <v>1001</v>
      </c>
    </row>
    <row r="1472" spans="1:17" x14ac:dyDescent="0.25">
      <c r="A1472" s="338" t="s">
        <v>3288</v>
      </c>
      <c r="B1472" s="345" t="s">
        <v>3287</v>
      </c>
      <c r="C1472" s="346" t="s">
        <v>3289</v>
      </c>
      <c r="D1472" s="347" t="s">
        <v>24</v>
      </c>
      <c r="E1472" s="340" t="s">
        <v>3257</v>
      </c>
      <c r="F1472" s="340"/>
      <c r="G1472" s="344" t="s">
        <v>11</v>
      </c>
      <c r="H1472" s="343" t="s">
        <v>55</v>
      </c>
      <c r="I1472" s="281" t="s">
        <v>3290</v>
      </c>
      <c r="J1472" s="238" t="s">
        <v>89</v>
      </c>
      <c r="K1472" s="237" t="s">
        <v>3196</v>
      </c>
      <c r="L1472" s="248">
        <v>1104150047</v>
      </c>
      <c r="M1472" s="248" t="s">
        <v>3292</v>
      </c>
      <c r="N1472" s="341" t="s">
        <v>3295</v>
      </c>
      <c r="O1472" s="342" t="s">
        <v>3296</v>
      </c>
      <c r="P1472" s="340" t="s">
        <v>13</v>
      </c>
      <c r="Q1472" s="194" t="s">
        <v>1001</v>
      </c>
    </row>
    <row r="1473" spans="1:17" hidden="1" x14ac:dyDescent="0.25">
      <c r="A1473" s="338"/>
      <c r="B1473" s="345"/>
      <c r="C1473" s="346"/>
      <c r="D1473" s="347"/>
      <c r="E1473" s="340"/>
      <c r="F1473" s="340"/>
      <c r="G1473" s="344"/>
      <c r="H1473" s="343"/>
      <c r="I1473" s="281" t="s">
        <v>3291</v>
      </c>
      <c r="J1473" s="238" t="s">
        <v>89</v>
      </c>
      <c r="K1473" s="237" t="s">
        <v>3196</v>
      </c>
      <c r="L1473" s="248">
        <v>1104151067</v>
      </c>
      <c r="M1473" s="248" t="s">
        <v>3293</v>
      </c>
      <c r="N1473" s="340"/>
      <c r="O1473" s="338"/>
      <c r="P1473" s="340"/>
      <c r="Q1473" s="194" t="s">
        <v>1001</v>
      </c>
    </row>
    <row r="1474" spans="1:17" hidden="1" x14ac:dyDescent="0.25">
      <c r="A1474" s="338"/>
      <c r="B1474" s="345"/>
      <c r="C1474" s="346"/>
      <c r="D1474" s="347"/>
      <c r="E1474" s="340"/>
      <c r="F1474" s="340"/>
      <c r="G1474" s="344"/>
      <c r="H1474" s="343"/>
      <c r="I1474" s="281" t="s">
        <v>3214</v>
      </c>
      <c r="J1474" s="238" t="s">
        <v>89</v>
      </c>
      <c r="K1474" s="237" t="s">
        <v>3196</v>
      </c>
      <c r="L1474" s="248">
        <v>1104154177</v>
      </c>
      <c r="M1474" s="248" t="s">
        <v>3294</v>
      </c>
      <c r="N1474" s="340"/>
      <c r="O1474" s="338"/>
      <c r="P1474" s="340"/>
      <c r="Q1474" s="194" t="s">
        <v>1001</v>
      </c>
    </row>
    <row r="1475" spans="1:17" ht="42" customHeight="1" x14ac:dyDescent="0.25">
      <c r="A1475" s="340" t="s">
        <v>3323</v>
      </c>
      <c r="B1475" s="338" t="s">
        <v>3322</v>
      </c>
      <c r="C1475" s="338" t="s">
        <v>3324</v>
      </c>
      <c r="D1475" s="339" t="s">
        <v>24</v>
      </c>
      <c r="E1475" s="340" t="s">
        <v>3257</v>
      </c>
      <c r="F1475" s="338" t="s">
        <v>3325</v>
      </c>
      <c r="G1475" s="344" t="s">
        <v>20</v>
      </c>
      <c r="H1475" s="343" t="s">
        <v>51</v>
      </c>
      <c r="I1475" s="319" t="s">
        <v>3326</v>
      </c>
      <c r="J1475" s="316" t="s">
        <v>140</v>
      </c>
      <c r="K1475" s="319" t="s">
        <v>142</v>
      </c>
      <c r="L1475" s="318">
        <v>1301144380</v>
      </c>
      <c r="M1475" s="23"/>
      <c r="N1475" s="340" t="s">
        <v>3329</v>
      </c>
      <c r="O1475" s="342" t="s">
        <v>3330</v>
      </c>
      <c r="P1475" s="340" t="s">
        <v>14</v>
      </c>
      <c r="Q1475" s="317"/>
    </row>
    <row r="1476" spans="1:17" ht="12" customHeight="1" x14ac:dyDescent="0.25">
      <c r="A1476" s="340"/>
      <c r="B1476" s="338"/>
      <c r="C1476" s="338"/>
      <c r="D1476" s="339"/>
      <c r="E1476" s="340"/>
      <c r="F1476" s="338"/>
      <c r="G1476" s="344"/>
      <c r="H1476" s="343"/>
      <c r="I1476" s="319" t="s">
        <v>2511</v>
      </c>
      <c r="J1476" s="316" t="s">
        <v>140</v>
      </c>
      <c r="K1476" s="319" t="s">
        <v>142</v>
      </c>
      <c r="L1476" s="318">
        <v>1301154160</v>
      </c>
      <c r="M1476" s="23"/>
      <c r="N1476" s="340"/>
      <c r="O1476" s="338"/>
      <c r="P1476" s="340"/>
      <c r="Q1476" s="317"/>
    </row>
    <row r="1477" spans="1:17" ht="18" customHeight="1" x14ac:dyDescent="0.25">
      <c r="A1477" s="340"/>
      <c r="B1477" s="338"/>
      <c r="C1477" s="338"/>
      <c r="D1477" s="339"/>
      <c r="E1477" s="340"/>
      <c r="F1477" s="338"/>
      <c r="G1477" s="344"/>
      <c r="H1477" s="343"/>
      <c r="I1477" s="319" t="s">
        <v>2454</v>
      </c>
      <c r="J1477" s="316" t="s">
        <v>140</v>
      </c>
      <c r="K1477" s="319" t="s">
        <v>142</v>
      </c>
      <c r="L1477" s="318">
        <v>1301154646</v>
      </c>
      <c r="M1477" s="23"/>
      <c r="N1477" s="340"/>
      <c r="O1477" s="338"/>
      <c r="P1477" s="340"/>
      <c r="Q1477" s="317"/>
    </row>
    <row r="1478" spans="1:17" ht="43.5" customHeight="1" x14ac:dyDescent="0.25">
      <c r="A1478" s="340"/>
      <c r="B1478" s="338"/>
      <c r="C1478" s="338"/>
      <c r="D1478" s="339"/>
      <c r="E1478" s="340"/>
      <c r="F1478" s="338"/>
      <c r="G1478" s="344"/>
      <c r="H1478" s="343"/>
      <c r="I1478" s="319" t="s">
        <v>3327</v>
      </c>
      <c r="J1478" s="316" t="s">
        <v>89</v>
      </c>
      <c r="K1478" s="319" t="s">
        <v>141</v>
      </c>
      <c r="L1478" s="318">
        <v>1105131121</v>
      </c>
      <c r="M1478" s="23"/>
      <c r="N1478" s="340"/>
      <c r="O1478" s="338"/>
      <c r="P1478" s="340"/>
      <c r="Q1478" s="317"/>
    </row>
    <row r="1479" spans="1:17" ht="25.5" customHeight="1" x14ac:dyDescent="0.25">
      <c r="A1479" s="340"/>
      <c r="B1479" s="338"/>
      <c r="C1479" s="338"/>
      <c r="D1479" s="339"/>
      <c r="E1479" s="340"/>
      <c r="F1479" s="338"/>
      <c r="G1479" s="344"/>
      <c r="H1479" s="343"/>
      <c r="I1479" s="319" t="s">
        <v>3328</v>
      </c>
      <c r="J1479" s="316" t="s">
        <v>140</v>
      </c>
      <c r="K1479" s="319" t="s">
        <v>294</v>
      </c>
      <c r="L1479" s="318">
        <v>1302154135</v>
      </c>
      <c r="M1479" s="23"/>
      <c r="N1479" s="340"/>
      <c r="O1479" s="338"/>
      <c r="P1479" s="340"/>
      <c r="Q1479" s="317"/>
    </row>
    <row r="1480" spans="1:17" ht="45" customHeight="1" x14ac:dyDescent="0.25"/>
    <row r="1481" spans="1:17" ht="45" customHeight="1" x14ac:dyDescent="0.25"/>
  </sheetData>
  <autoFilter ref="A3:Q1479">
    <filterColumn colId="3">
      <filters>
        <filter val="TW 4"/>
      </filters>
    </filterColumn>
  </autoFilter>
  <mergeCells count="1858">
    <mergeCell ref="A1475:A1479"/>
    <mergeCell ref="B1475:B1479"/>
    <mergeCell ref="G1475:G1479"/>
    <mergeCell ref="H1475:H1479"/>
    <mergeCell ref="N1475:N1479"/>
    <mergeCell ref="O1475:O1479"/>
    <mergeCell ref="P1475:P1479"/>
    <mergeCell ref="P1197:P1199"/>
    <mergeCell ref="Q1197:Q1211"/>
    <mergeCell ref="A1200:A1208"/>
    <mergeCell ref="B1200:B1208"/>
    <mergeCell ref="C1200:C1208"/>
    <mergeCell ref="D1200:D1208"/>
    <mergeCell ref="E1200:E1208"/>
    <mergeCell ref="F1200:F1202"/>
    <mergeCell ref="G1200:G1202"/>
    <mergeCell ref="H1200:H1202"/>
    <mergeCell ref="N1200:N1208"/>
    <mergeCell ref="O1200:O1202"/>
    <mergeCell ref="P1200:P1202"/>
    <mergeCell ref="F1203:F1208"/>
    <mergeCell ref="G1203:G1208"/>
    <mergeCell ref="H1203:H1208"/>
    <mergeCell ref="O1203:O1208"/>
    <mergeCell ref="P1203:P1208"/>
    <mergeCell ref="A1209:A1211"/>
    <mergeCell ref="B1209:B1211"/>
    <mergeCell ref="C1209:C1211"/>
    <mergeCell ref="D1209:D1211"/>
    <mergeCell ref="E1209:E1211"/>
    <mergeCell ref="F1209:F1211"/>
    <mergeCell ref="G1209:G1211"/>
    <mergeCell ref="A1449:A1451"/>
    <mergeCell ref="B1449:B1451"/>
    <mergeCell ref="C1449:C1451"/>
    <mergeCell ref="D1449:D1451"/>
    <mergeCell ref="E1449:E1451"/>
    <mergeCell ref="G1449:G1451"/>
    <mergeCell ref="H1449:H1451"/>
    <mergeCell ref="A1197:A1199"/>
    <mergeCell ref="B1197:B1199"/>
    <mergeCell ref="C1197:C1199"/>
    <mergeCell ref="D1197:D1199"/>
    <mergeCell ref="E1197:E1199"/>
    <mergeCell ref="F1197:F1199"/>
    <mergeCell ref="G1197:G1199"/>
    <mergeCell ref="H1197:H1199"/>
    <mergeCell ref="N1197:N1199"/>
    <mergeCell ref="O1197:O1199"/>
    <mergeCell ref="A1441:A1445"/>
    <mergeCell ref="B1441:B1445"/>
    <mergeCell ref="C1441:C1445"/>
    <mergeCell ref="D1441:D1445"/>
    <mergeCell ref="E1441:E1445"/>
    <mergeCell ref="F1441:F1445"/>
    <mergeCell ref="G1441:G1445"/>
    <mergeCell ref="H1441:H1445"/>
    <mergeCell ref="N1441:N1445"/>
    <mergeCell ref="O1441:O1445"/>
    <mergeCell ref="A1402:A1411"/>
    <mergeCell ref="A1412:A1414"/>
    <mergeCell ref="B1412:B1414"/>
    <mergeCell ref="C1412:C1414"/>
    <mergeCell ref="H1412:H1414"/>
    <mergeCell ref="P1441:P1445"/>
    <mergeCell ref="Q1441:Q1445"/>
    <mergeCell ref="A1446:A1448"/>
    <mergeCell ref="B1446:B1448"/>
    <mergeCell ref="C1446:C1448"/>
    <mergeCell ref="G1446:G1448"/>
    <mergeCell ref="H1446:H1448"/>
    <mergeCell ref="D1446:D1448"/>
    <mergeCell ref="E1446:E1448"/>
    <mergeCell ref="A1433:A1435"/>
    <mergeCell ref="B1433:B1435"/>
    <mergeCell ref="C1433:C1435"/>
    <mergeCell ref="D1433:D1435"/>
    <mergeCell ref="E1433:E1435"/>
    <mergeCell ref="F1433:F1435"/>
    <mergeCell ref="G1433:G1435"/>
    <mergeCell ref="H1433:H1435"/>
    <mergeCell ref="N1433:N1435"/>
    <mergeCell ref="O1433:O1435"/>
    <mergeCell ref="P1433:P1435"/>
    <mergeCell ref="Q1433:Q1435"/>
    <mergeCell ref="A1436:A1440"/>
    <mergeCell ref="B1436:B1440"/>
    <mergeCell ref="C1436:C1440"/>
    <mergeCell ref="D1436:D1440"/>
    <mergeCell ref="E1436:E1440"/>
    <mergeCell ref="F1436:F1440"/>
    <mergeCell ref="G1436:G1440"/>
    <mergeCell ref="H1436:H1440"/>
    <mergeCell ref="N1436:N1440"/>
    <mergeCell ref="O1436:O1440"/>
    <mergeCell ref="P1436:P1440"/>
    <mergeCell ref="Q1436:Q1440"/>
    <mergeCell ref="A1425:A1427"/>
    <mergeCell ref="B1425:B1427"/>
    <mergeCell ref="C1425:C1427"/>
    <mergeCell ref="D1425:D1427"/>
    <mergeCell ref="E1425:E1427"/>
    <mergeCell ref="F1425:F1427"/>
    <mergeCell ref="G1425:G1427"/>
    <mergeCell ref="H1425:H1427"/>
    <mergeCell ref="N1425:N1427"/>
    <mergeCell ref="O1425:O1427"/>
    <mergeCell ref="P1425:P1427"/>
    <mergeCell ref="Q1425:Q1427"/>
    <mergeCell ref="A1430:A1432"/>
    <mergeCell ref="B1430:B1432"/>
    <mergeCell ref="C1430:C1432"/>
    <mergeCell ref="D1430:D1432"/>
    <mergeCell ref="E1430:E1432"/>
    <mergeCell ref="F1430:F1432"/>
    <mergeCell ref="G1430:G1432"/>
    <mergeCell ref="H1430:H1432"/>
    <mergeCell ref="N1430:N1432"/>
    <mergeCell ref="O1430:O1432"/>
    <mergeCell ref="P1430:P1432"/>
    <mergeCell ref="Q1430:Q1432"/>
    <mergeCell ref="A1417:A1422"/>
    <mergeCell ref="B1417:B1422"/>
    <mergeCell ref="C1417:C1422"/>
    <mergeCell ref="D1417:D1422"/>
    <mergeCell ref="E1417:E1422"/>
    <mergeCell ref="F1417:F1422"/>
    <mergeCell ref="G1417:G1422"/>
    <mergeCell ref="H1417:H1422"/>
    <mergeCell ref="A1391:A1396"/>
    <mergeCell ref="B1391:B1396"/>
    <mergeCell ref="C1391:C1396"/>
    <mergeCell ref="D1391:D1396"/>
    <mergeCell ref="E1391:E1396"/>
    <mergeCell ref="F1391:F1396"/>
    <mergeCell ref="G1391:G1396"/>
    <mergeCell ref="H1391:H1396"/>
    <mergeCell ref="A1399:A1401"/>
    <mergeCell ref="B1399:B1401"/>
    <mergeCell ref="C1399:C1401"/>
    <mergeCell ref="D1399:D1401"/>
    <mergeCell ref="E1399:E1401"/>
    <mergeCell ref="F1399:F1401"/>
    <mergeCell ref="G1399:G1401"/>
    <mergeCell ref="H1399:H1401"/>
    <mergeCell ref="B1402:B1406"/>
    <mergeCell ref="C1402:C1406"/>
    <mergeCell ref="B1407:B1411"/>
    <mergeCell ref="C1407:C1411"/>
    <mergeCell ref="H1375:H1377"/>
    <mergeCell ref="A1379:A1381"/>
    <mergeCell ref="B1379:B1381"/>
    <mergeCell ref="C1379:C1381"/>
    <mergeCell ref="D1379:D1381"/>
    <mergeCell ref="E1379:E1381"/>
    <mergeCell ref="F1379:F1381"/>
    <mergeCell ref="G1379:G1381"/>
    <mergeCell ref="H1379:H1381"/>
    <mergeCell ref="A1382:A1384"/>
    <mergeCell ref="B1382:B1384"/>
    <mergeCell ref="C1382:C1384"/>
    <mergeCell ref="D1382:D1384"/>
    <mergeCell ref="E1382:E1384"/>
    <mergeCell ref="F1382:F1384"/>
    <mergeCell ref="G1382:G1384"/>
    <mergeCell ref="H1382:H1384"/>
    <mergeCell ref="K1346:K1354"/>
    <mergeCell ref="A1355:A1377"/>
    <mergeCell ref="B1355:B1358"/>
    <mergeCell ref="C1355:C1358"/>
    <mergeCell ref="D1355:D1358"/>
    <mergeCell ref="E1355:E1377"/>
    <mergeCell ref="G1355:G1358"/>
    <mergeCell ref="H1355:H1358"/>
    <mergeCell ref="B1359:B1362"/>
    <mergeCell ref="C1359:C1362"/>
    <mergeCell ref="D1359:D1362"/>
    <mergeCell ref="G1359:G1362"/>
    <mergeCell ref="H1359:H1362"/>
    <mergeCell ref="B1363:B1366"/>
    <mergeCell ref="C1363:C1366"/>
    <mergeCell ref="D1363:D1366"/>
    <mergeCell ref="G1363:G1366"/>
    <mergeCell ref="H1363:H1366"/>
    <mergeCell ref="B1367:B1370"/>
    <mergeCell ref="C1367:C1370"/>
    <mergeCell ref="D1367:D1370"/>
    <mergeCell ref="G1367:G1370"/>
    <mergeCell ref="H1367:H1370"/>
    <mergeCell ref="B1371:B1374"/>
    <mergeCell ref="C1371:C1374"/>
    <mergeCell ref="D1371:D1374"/>
    <mergeCell ref="G1371:G1374"/>
    <mergeCell ref="H1371:H1374"/>
    <mergeCell ref="B1375:B1377"/>
    <mergeCell ref="C1375:C1377"/>
    <mergeCell ref="D1375:D1377"/>
    <mergeCell ref="G1375:G1377"/>
    <mergeCell ref="E1339:E1345"/>
    <mergeCell ref="F1339:F1341"/>
    <mergeCell ref="G1339:G1345"/>
    <mergeCell ref="H1339:H1341"/>
    <mergeCell ref="A1342:A1345"/>
    <mergeCell ref="F1342:F1343"/>
    <mergeCell ref="H1342:H1343"/>
    <mergeCell ref="F1344:F1345"/>
    <mergeCell ref="H1344:H1345"/>
    <mergeCell ref="A1346:A1354"/>
    <mergeCell ref="B1346:B1354"/>
    <mergeCell ref="C1346:C1354"/>
    <mergeCell ref="D1346:D1354"/>
    <mergeCell ref="E1346:E1354"/>
    <mergeCell ref="F1346:F1354"/>
    <mergeCell ref="G1346:G1354"/>
    <mergeCell ref="H1346:H1354"/>
    <mergeCell ref="H187:H189"/>
    <mergeCell ref="A1331:A1336"/>
    <mergeCell ref="B1331:B1336"/>
    <mergeCell ref="C1331:C1336"/>
    <mergeCell ref="D1331:D1336"/>
    <mergeCell ref="E1331:E1336"/>
    <mergeCell ref="F1331:F1336"/>
    <mergeCell ref="G1331:G1336"/>
    <mergeCell ref="H1331:H1336"/>
    <mergeCell ref="P1331:P1336"/>
    <mergeCell ref="Q1331:Q1336"/>
    <mergeCell ref="N1331:N1336"/>
    <mergeCell ref="O1331:O1336"/>
    <mergeCell ref="B1328:B1330"/>
    <mergeCell ref="F1328:F1330"/>
    <mergeCell ref="C1328:C1330"/>
    <mergeCell ref="D1328:D1330"/>
    <mergeCell ref="E1328:E1330"/>
    <mergeCell ref="G1328:G1330"/>
    <mergeCell ref="H1328:H1330"/>
    <mergeCell ref="A1328:A1330"/>
    <mergeCell ref="P1328:P1330"/>
    <mergeCell ref="P1323:P1324"/>
    <mergeCell ref="Q1323:Q1324"/>
    <mergeCell ref="O1320:O1322"/>
    <mergeCell ref="O1323:O1324"/>
    <mergeCell ref="O1325:O1327"/>
    <mergeCell ref="O1328:O1330"/>
    <mergeCell ref="Q1328:Q1330"/>
    <mergeCell ref="B1323:B1324"/>
    <mergeCell ref="B1325:B1327"/>
    <mergeCell ref="A1325:A1327"/>
    <mergeCell ref="Q1325:Q1327"/>
    <mergeCell ref="A1323:A1324"/>
    <mergeCell ref="C1323:C1324"/>
    <mergeCell ref="E1323:E1324"/>
    <mergeCell ref="F1323:F1324"/>
    <mergeCell ref="G1323:G1324"/>
    <mergeCell ref="H1323:H1324"/>
    <mergeCell ref="B1304:B1315"/>
    <mergeCell ref="G1304:G1315"/>
    <mergeCell ref="H1304:H1315"/>
    <mergeCell ref="A1304:A1315"/>
    <mergeCell ref="C1304:C1315"/>
    <mergeCell ref="D1304:D1315"/>
    <mergeCell ref="E1304:E1315"/>
    <mergeCell ref="F1304:F1315"/>
    <mergeCell ref="P1304:P1315"/>
    <mergeCell ref="O1304:O1315"/>
    <mergeCell ref="B1320:B1322"/>
    <mergeCell ref="C1320:C1322"/>
    <mergeCell ref="D1320:D1322"/>
    <mergeCell ref="E1320:E1322"/>
    <mergeCell ref="F1320:F1322"/>
    <mergeCell ref="G1320:G1322"/>
    <mergeCell ref="H1320:H1322"/>
    <mergeCell ref="Q1304:Q1315"/>
    <mergeCell ref="P1320:P1322"/>
    <mergeCell ref="Q1320:Q1322"/>
    <mergeCell ref="P1252:P1254"/>
    <mergeCell ref="G1266:G1270"/>
    <mergeCell ref="H1266:H1270"/>
    <mergeCell ref="N1266:N1270"/>
    <mergeCell ref="A1266:A1270"/>
    <mergeCell ref="B1266:B1270"/>
    <mergeCell ref="C1266:C1270"/>
    <mergeCell ref="D1266:D1270"/>
    <mergeCell ref="E1266:E1270"/>
    <mergeCell ref="N1301:N1303"/>
    <mergeCell ref="O1301:O1303"/>
    <mergeCell ref="P1301:P1303"/>
    <mergeCell ref="Q1301:Q1303"/>
    <mergeCell ref="H1301:H1303"/>
    <mergeCell ref="G1301:G1303"/>
    <mergeCell ref="F1301:F1303"/>
    <mergeCell ref="E1301:E1303"/>
    <mergeCell ref="D1301:D1303"/>
    <mergeCell ref="C1301:C1303"/>
    <mergeCell ref="B1301:B1303"/>
    <mergeCell ref="A1301:A1303"/>
    <mergeCell ref="P1272:P1274"/>
    <mergeCell ref="H1272:H1274"/>
    <mergeCell ref="G1272:G1274"/>
    <mergeCell ref="F1272:F1274"/>
    <mergeCell ref="E1272:E1274"/>
    <mergeCell ref="B1272:B1274"/>
    <mergeCell ref="A1272:A1274"/>
    <mergeCell ref="O1272:O1274"/>
    <mergeCell ref="C1272:C1274"/>
    <mergeCell ref="E1275:E1298"/>
    <mergeCell ref="F1275:F1298"/>
    <mergeCell ref="G1275:G1298"/>
    <mergeCell ref="H1275:H1298"/>
    <mergeCell ref="N1275:N1298"/>
    <mergeCell ref="B1275:B1298"/>
    <mergeCell ref="A1275:A1298"/>
    <mergeCell ref="D1275:D1298"/>
    <mergeCell ref="C1275:C1298"/>
    <mergeCell ref="D1272:D1274"/>
    <mergeCell ref="Q1252:Q1254"/>
    <mergeCell ref="A1255:A1257"/>
    <mergeCell ref="B1255:B1257"/>
    <mergeCell ref="C1255:C1257"/>
    <mergeCell ref="D1255:D1257"/>
    <mergeCell ref="E1255:E1257"/>
    <mergeCell ref="F1255:F1257"/>
    <mergeCell ref="G1255:G1257"/>
    <mergeCell ref="N1255:N1257"/>
    <mergeCell ref="O1255:O1257"/>
    <mergeCell ref="A1252:A1254"/>
    <mergeCell ref="F1252:F1254"/>
    <mergeCell ref="N1272:N1274"/>
    <mergeCell ref="F1266:F1270"/>
    <mergeCell ref="O1266:O1270"/>
    <mergeCell ref="O1252:O1254"/>
    <mergeCell ref="N1258:N1260"/>
    <mergeCell ref="G1258:G1260"/>
    <mergeCell ref="F1258:F1260"/>
    <mergeCell ref="E1258:E1260"/>
    <mergeCell ref="D1258:D1260"/>
    <mergeCell ref="B1258:B1260"/>
    <mergeCell ref="A1258:A1260"/>
    <mergeCell ref="C1258:C1260"/>
    <mergeCell ref="Q1243:Q1248"/>
    <mergeCell ref="A1249:A1251"/>
    <mergeCell ref="B1249:B1251"/>
    <mergeCell ref="C1249:C1251"/>
    <mergeCell ref="D1249:D1251"/>
    <mergeCell ref="E1249:E1251"/>
    <mergeCell ref="F1249:F1251"/>
    <mergeCell ref="G1249:G1251"/>
    <mergeCell ref="H1249:H1251"/>
    <mergeCell ref="N1249:N1251"/>
    <mergeCell ref="O1249:O1251"/>
    <mergeCell ref="P1249:P1251"/>
    <mergeCell ref="G1243:G1248"/>
    <mergeCell ref="H1209:H1211"/>
    <mergeCell ref="N1209:N1211"/>
    <mergeCell ref="O1209:O1210"/>
    <mergeCell ref="P1209:P1211"/>
    <mergeCell ref="O1219:O1220"/>
    <mergeCell ref="O735:O738"/>
    <mergeCell ref="O789:O842"/>
    <mergeCell ref="O843:O896"/>
    <mergeCell ref="O951:O953"/>
    <mergeCell ref="G1143:G1145"/>
    <mergeCell ref="E1143:E1145"/>
    <mergeCell ref="D1143:D1145"/>
    <mergeCell ref="C1143:C1145"/>
    <mergeCell ref="N1143:N1145"/>
    <mergeCell ref="A969:A978"/>
    <mergeCell ref="B969:B978"/>
    <mergeCell ref="A949:A953"/>
    <mergeCell ref="B949:B953"/>
    <mergeCell ref="A743:A745"/>
    <mergeCell ref="H743:H745"/>
    <mergeCell ref="C946:C948"/>
    <mergeCell ref="B936:B942"/>
    <mergeCell ref="A936:A942"/>
    <mergeCell ref="C969:C978"/>
    <mergeCell ref="D969:D978"/>
    <mergeCell ref="E969:E978"/>
    <mergeCell ref="G969:G978"/>
    <mergeCell ref="H969:H978"/>
    <mergeCell ref="P1216:P1218"/>
    <mergeCell ref="N1225:N1227"/>
    <mergeCell ref="G1216:G1218"/>
    <mergeCell ref="H1216:H1218"/>
    <mergeCell ref="N1216:N1218"/>
    <mergeCell ref="F1219:F1221"/>
    <mergeCell ref="G1219:G1221"/>
    <mergeCell ref="C1155:C1157"/>
    <mergeCell ref="O743:O745"/>
    <mergeCell ref="O700:O719"/>
    <mergeCell ref="A1240:A1242"/>
    <mergeCell ref="B1240:B1242"/>
    <mergeCell ref="C1240:C1242"/>
    <mergeCell ref="D1240:D1242"/>
    <mergeCell ref="E1240:E1242"/>
    <mergeCell ref="F1240:F1242"/>
    <mergeCell ref="G1240:G1242"/>
    <mergeCell ref="H1240:H1242"/>
    <mergeCell ref="N1240:N1242"/>
    <mergeCell ref="O1240:O1242"/>
    <mergeCell ref="O1228:O1239"/>
    <mergeCell ref="O1216:O1218"/>
    <mergeCell ref="O1155:O1157"/>
    <mergeCell ref="O1152:O1154"/>
    <mergeCell ref="O1146:O1151"/>
    <mergeCell ref="O1143:O1145"/>
    <mergeCell ref="N969:N978"/>
    <mergeCell ref="P1222:P1224"/>
    <mergeCell ref="O1222:O1227"/>
    <mergeCell ref="O1213:O1215"/>
    <mergeCell ref="H1222:H1224"/>
    <mergeCell ref="H1225:H1227"/>
    <mergeCell ref="P1225:P1227"/>
    <mergeCell ref="G1222:G1224"/>
    <mergeCell ref="G1225:G1227"/>
    <mergeCell ref="F1222:F1224"/>
    <mergeCell ref="F1225:F1227"/>
    <mergeCell ref="E1222:E1224"/>
    <mergeCell ref="E1225:E1227"/>
    <mergeCell ref="D1222:D1224"/>
    <mergeCell ref="D1225:D1227"/>
    <mergeCell ref="C1222:C1227"/>
    <mergeCell ref="F1213:F1215"/>
    <mergeCell ref="D1216:D1218"/>
    <mergeCell ref="E1216:E1218"/>
    <mergeCell ref="B739:B741"/>
    <mergeCell ref="A696:A698"/>
    <mergeCell ref="B696:B698"/>
    <mergeCell ref="C696:C698"/>
    <mergeCell ref="G696:G698"/>
    <mergeCell ref="H696:H698"/>
    <mergeCell ref="D696:D698"/>
    <mergeCell ref="E696:E698"/>
    <mergeCell ref="P1146:P1151"/>
    <mergeCell ref="P1152:P1154"/>
    <mergeCell ref="H1152:H1154"/>
    <mergeCell ref="G1146:G1151"/>
    <mergeCell ref="G1152:G1154"/>
    <mergeCell ref="F1146:F1151"/>
    <mergeCell ref="F1152:F1154"/>
    <mergeCell ref="E1146:E1151"/>
    <mergeCell ref="E1152:E1154"/>
    <mergeCell ref="D1146:D1151"/>
    <mergeCell ref="D1152:D1154"/>
    <mergeCell ref="C1146:C1154"/>
    <mergeCell ref="B1146:B1154"/>
    <mergeCell ref="B1143:B1145"/>
    <mergeCell ref="O958:O960"/>
    <mergeCell ref="N958:N960"/>
    <mergeCell ref="B943:B945"/>
    <mergeCell ref="N943:N945"/>
    <mergeCell ref="P1143:P1145"/>
    <mergeCell ref="H1146:H1151"/>
    <mergeCell ref="G943:G945"/>
    <mergeCell ref="E943:E945"/>
    <mergeCell ref="D943:D945"/>
    <mergeCell ref="C943:C945"/>
    <mergeCell ref="P685:P687"/>
    <mergeCell ref="G783:G785"/>
    <mergeCell ref="G786:G788"/>
    <mergeCell ref="O685:O687"/>
    <mergeCell ref="H689:H691"/>
    <mergeCell ref="G689:G691"/>
    <mergeCell ref="F689:F691"/>
    <mergeCell ref="E689:E691"/>
    <mergeCell ref="D689:D691"/>
    <mergeCell ref="O689:O691"/>
    <mergeCell ref="P689:P691"/>
    <mergeCell ref="B689:B691"/>
    <mergeCell ref="B743:B745"/>
    <mergeCell ref="N743:N745"/>
    <mergeCell ref="H735:H738"/>
    <mergeCell ref="G735:G738"/>
    <mergeCell ref="F735:F738"/>
    <mergeCell ref="E735:E738"/>
    <mergeCell ref="D735:D738"/>
    <mergeCell ref="B735:B738"/>
    <mergeCell ref="B720:B721"/>
    <mergeCell ref="B692:B695"/>
    <mergeCell ref="B700:B719"/>
    <mergeCell ref="O720:O721"/>
    <mergeCell ref="G743:G745"/>
    <mergeCell ref="F743:F745"/>
    <mergeCell ref="E743:E745"/>
    <mergeCell ref="N700:N719"/>
    <mergeCell ref="G726:G728"/>
    <mergeCell ref="H726:H728"/>
    <mergeCell ref="H720:H721"/>
    <mergeCell ref="G720:G721"/>
    <mergeCell ref="C739:C741"/>
    <mergeCell ref="D743:D745"/>
    <mergeCell ref="H778:H779"/>
    <mergeCell ref="G778:G779"/>
    <mergeCell ref="F778:F779"/>
    <mergeCell ref="E778:E779"/>
    <mergeCell ref="D778:D779"/>
    <mergeCell ref="H843:H896"/>
    <mergeCell ref="H897:H935"/>
    <mergeCell ref="G897:G935"/>
    <mergeCell ref="F897:F935"/>
    <mergeCell ref="N897:N935"/>
    <mergeCell ref="A720:A721"/>
    <mergeCell ref="A692:A695"/>
    <mergeCell ref="D685:D687"/>
    <mergeCell ref="E685:E687"/>
    <mergeCell ref="A685:A687"/>
    <mergeCell ref="B685:B687"/>
    <mergeCell ref="C685:C687"/>
    <mergeCell ref="F780:F782"/>
    <mergeCell ref="F783:F785"/>
    <mergeCell ref="F786:F788"/>
    <mergeCell ref="E780:E782"/>
    <mergeCell ref="E783:E785"/>
    <mergeCell ref="E786:E788"/>
    <mergeCell ref="D780:D782"/>
    <mergeCell ref="F720:F721"/>
    <mergeCell ref="E720:E721"/>
    <mergeCell ref="C689:C691"/>
    <mergeCell ref="A739:A741"/>
    <mergeCell ref="A689:A691"/>
    <mergeCell ref="A726:A728"/>
    <mergeCell ref="C670:C677"/>
    <mergeCell ref="N670:N677"/>
    <mergeCell ref="G678:G683"/>
    <mergeCell ref="H678:H683"/>
    <mergeCell ref="C678:C683"/>
    <mergeCell ref="N678:N683"/>
    <mergeCell ref="N689:N691"/>
    <mergeCell ref="C726:C728"/>
    <mergeCell ref="D726:D728"/>
    <mergeCell ref="E726:E728"/>
    <mergeCell ref="N735:N738"/>
    <mergeCell ref="C735:C738"/>
    <mergeCell ref="D670:D677"/>
    <mergeCell ref="E670:E677"/>
    <mergeCell ref="H685:H687"/>
    <mergeCell ref="G685:G687"/>
    <mergeCell ref="A700:A719"/>
    <mergeCell ref="B726:B728"/>
    <mergeCell ref="A735:A738"/>
    <mergeCell ref="P592:P594"/>
    <mergeCell ref="O255:O263"/>
    <mergeCell ref="P427:P431"/>
    <mergeCell ref="O525:O526"/>
    <mergeCell ref="O592:O594"/>
    <mergeCell ref="N592:N594"/>
    <mergeCell ref="N423:N426"/>
    <mergeCell ref="H592:H594"/>
    <mergeCell ref="G592:G594"/>
    <mergeCell ref="F592:F594"/>
    <mergeCell ref="E592:E594"/>
    <mergeCell ref="C599:C601"/>
    <mergeCell ref="F588:F591"/>
    <mergeCell ref="E588:E591"/>
    <mergeCell ref="D588:D591"/>
    <mergeCell ref="F575:F577"/>
    <mergeCell ref="G575:G577"/>
    <mergeCell ref="H575:H577"/>
    <mergeCell ref="O575:O577"/>
    <mergeCell ref="K567:K569"/>
    <mergeCell ref="N567:N569"/>
    <mergeCell ref="P567:P569"/>
    <mergeCell ref="F570:F574"/>
    <mergeCell ref="G570:G574"/>
    <mergeCell ref="H570:H574"/>
    <mergeCell ref="J570:J573"/>
    <mergeCell ref="P588:P591"/>
    <mergeCell ref="P582:P586"/>
    <mergeCell ref="G596:G598"/>
    <mergeCell ref="F596:F598"/>
    <mergeCell ref="E596:E598"/>
    <mergeCell ref="D596:D598"/>
    <mergeCell ref="N273:N281"/>
    <mergeCell ref="N282:N290"/>
    <mergeCell ref="O273:O281"/>
    <mergeCell ref="O282:O290"/>
    <mergeCell ref="O404:O410"/>
    <mergeCell ref="O411:O412"/>
    <mergeCell ref="N363:N403"/>
    <mergeCell ref="O328:O329"/>
    <mergeCell ref="O330:O332"/>
    <mergeCell ref="O334:O337"/>
    <mergeCell ref="O338:O339"/>
    <mergeCell ref="O340:O342"/>
    <mergeCell ref="O344:O347"/>
    <mergeCell ref="N291:N292"/>
    <mergeCell ref="N404:N410"/>
    <mergeCell ref="O353:O355"/>
    <mergeCell ref="O357:O362"/>
    <mergeCell ref="O363:O403"/>
    <mergeCell ref="P44:P55"/>
    <mergeCell ref="N44:N55"/>
    <mergeCell ref="N4:N13"/>
    <mergeCell ref="N56:N67"/>
    <mergeCell ref="N88:N101"/>
    <mergeCell ref="N117:N121"/>
    <mergeCell ref="N127:N130"/>
    <mergeCell ref="N166:N186"/>
    <mergeCell ref="O166:O186"/>
    <mergeCell ref="O117:O121"/>
    <mergeCell ref="O122:O124"/>
    <mergeCell ref="O125:O126"/>
    <mergeCell ref="O128:O130"/>
    <mergeCell ref="O158:O159"/>
    <mergeCell ref="O132:O135"/>
    <mergeCell ref="O136:O138"/>
    <mergeCell ref="O140:O142"/>
    <mergeCell ref="O144:O154"/>
    <mergeCell ref="O155:O157"/>
    <mergeCell ref="O4:O7"/>
    <mergeCell ref="O8:O15"/>
    <mergeCell ref="O16:O19"/>
    <mergeCell ref="O44:O55"/>
    <mergeCell ref="O56:O67"/>
    <mergeCell ref="N20:N28"/>
    <mergeCell ref="N29:N37"/>
    <mergeCell ref="O20:O28"/>
    <mergeCell ref="O29:O37"/>
    <mergeCell ref="P20:P37"/>
    <mergeCell ref="N158:N159"/>
    <mergeCell ref="N70:N87"/>
    <mergeCell ref="P88:P101"/>
    <mergeCell ref="P163:P165"/>
    <mergeCell ref="P111:P112"/>
    <mergeCell ref="N111:N112"/>
    <mergeCell ref="N348:N349"/>
    <mergeCell ref="N411:N412"/>
    <mergeCell ref="J299:J303"/>
    <mergeCell ref="O588:O591"/>
    <mergeCell ref="N588:N591"/>
    <mergeCell ref="G588:G591"/>
    <mergeCell ref="H247:H250"/>
    <mergeCell ref="G247:G250"/>
    <mergeCell ref="F247:F250"/>
    <mergeCell ref="G111:G112"/>
    <mergeCell ref="P155:P157"/>
    <mergeCell ref="H155:H157"/>
    <mergeCell ref="G155:G157"/>
    <mergeCell ref="F155:F157"/>
    <mergeCell ref="H160:H162"/>
    <mergeCell ref="O163:O165"/>
    <mergeCell ref="P194:P197"/>
    <mergeCell ref="O223:O241"/>
    <mergeCell ref="P140:P142"/>
    <mergeCell ref="H182:H186"/>
    <mergeCell ref="H163:H165"/>
    <mergeCell ref="H128:H130"/>
    <mergeCell ref="H111:H112"/>
    <mergeCell ref="H198:H202"/>
    <mergeCell ref="H203:H212"/>
    <mergeCell ref="G404:G410"/>
    <mergeCell ref="H404:H410"/>
    <mergeCell ref="F413:F415"/>
    <mergeCell ref="O253:O254"/>
    <mergeCell ref="E344:E347"/>
    <mergeCell ref="D344:D347"/>
    <mergeCell ref="D305:D313"/>
    <mergeCell ref="E582:E586"/>
    <mergeCell ref="F582:F586"/>
    <mergeCell ref="G582:G586"/>
    <mergeCell ref="G567:G569"/>
    <mergeCell ref="H567:H569"/>
    <mergeCell ref="H582:H586"/>
    <mergeCell ref="J583:J584"/>
    <mergeCell ref="F578:F581"/>
    <mergeCell ref="G578:G581"/>
    <mergeCell ref="H578:H581"/>
    <mergeCell ref="K575:K577"/>
    <mergeCell ref="N575:N577"/>
    <mergeCell ref="J578:J579"/>
    <mergeCell ref="O582:O586"/>
    <mergeCell ref="K583:K584"/>
    <mergeCell ref="N582:N586"/>
    <mergeCell ref="N578:N581"/>
    <mergeCell ref="F344:F347"/>
    <mergeCell ref="N330:N332"/>
    <mergeCell ref="N334:N337"/>
    <mergeCell ref="E416:E418"/>
    <mergeCell ref="O527:O546"/>
    <mergeCell ref="O547:O549"/>
    <mergeCell ref="G468:G481"/>
    <mergeCell ref="G547:G549"/>
    <mergeCell ref="O416:O418"/>
    <mergeCell ref="O419:O422"/>
    <mergeCell ref="O423:O426"/>
    <mergeCell ref="O427:O431"/>
    <mergeCell ref="A432:A440"/>
    <mergeCell ref="C527:C546"/>
    <mergeCell ref="B527:B546"/>
    <mergeCell ref="G482:G494"/>
    <mergeCell ref="C522:C524"/>
    <mergeCell ref="E444:E455"/>
    <mergeCell ref="D444:D455"/>
    <mergeCell ref="C444:C455"/>
    <mergeCell ref="B444:B455"/>
    <mergeCell ref="A444:A455"/>
    <mergeCell ref="A558:A560"/>
    <mergeCell ref="F561:F563"/>
    <mergeCell ref="G522:G524"/>
    <mergeCell ref="N432:N440"/>
    <mergeCell ref="A525:A526"/>
    <mergeCell ref="N525:N526"/>
    <mergeCell ref="C525:C526"/>
    <mergeCell ref="D482:D494"/>
    <mergeCell ref="C482:C494"/>
    <mergeCell ref="B550:B552"/>
    <mergeCell ref="F547:F549"/>
    <mergeCell ref="E547:E549"/>
    <mergeCell ref="D547:D549"/>
    <mergeCell ref="F522:F524"/>
    <mergeCell ref="E522:E524"/>
    <mergeCell ref="D522:D524"/>
    <mergeCell ref="C553:C557"/>
    <mergeCell ref="D553:D557"/>
    <mergeCell ref="E553:E557"/>
    <mergeCell ref="F553:F557"/>
    <mergeCell ref="G553:G557"/>
    <mergeCell ref="B558:B560"/>
    <mergeCell ref="B525:B526"/>
    <mergeCell ref="B567:B569"/>
    <mergeCell ref="C567:C569"/>
    <mergeCell ref="D567:D569"/>
    <mergeCell ref="E567:E569"/>
    <mergeCell ref="F564:F566"/>
    <mergeCell ref="B578:B581"/>
    <mergeCell ref="C578:C581"/>
    <mergeCell ref="D578:D581"/>
    <mergeCell ref="E578:E581"/>
    <mergeCell ref="B561:B563"/>
    <mergeCell ref="C575:C577"/>
    <mergeCell ref="D575:D577"/>
    <mergeCell ref="E575:E577"/>
    <mergeCell ref="O38:O43"/>
    <mergeCell ref="P575:P577"/>
    <mergeCell ref="O567:O569"/>
    <mergeCell ref="O578:O581"/>
    <mergeCell ref="P578:P581"/>
    <mergeCell ref="O190:O193"/>
    <mergeCell ref="O194:O197"/>
    <mergeCell ref="O198:O202"/>
    <mergeCell ref="O203:O212"/>
    <mergeCell ref="O220:O222"/>
    <mergeCell ref="O247:O250"/>
    <mergeCell ref="N213:N214"/>
    <mergeCell ref="N247:N250"/>
    <mergeCell ref="N251:N252"/>
    <mergeCell ref="N215:N219"/>
    <mergeCell ref="N220:N222"/>
    <mergeCell ref="N132:N135"/>
    <mergeCell ref="P200:P202"/>
    <mergeCell ref="O70:O87"/>
    <mergeCell ref="O291:O292"/>
    <mergeCell ref="K588:K590"/>
    <mergeCell ref="K564:K566"/>
    <mergeCell ref="N564:N566"/>
    <mergeCell ref="N163:N165"/>
    <mergeCell ref="C592:C594"/>
    <mergeCell ref="A567:A569"/>
    <mergeCell ref="J567:J569"/>
    <mergeCell ref="B564:B566"/>
    <mergeCell ref="C564:C566"/>
    <mergeCell ref="D564:D566"/>
    <mergeCell ref="E564:E566"/>
    <mergeCell ref="G564:G566"/>
    <mergeCell ref="H564:H566"/>
    <mergeCell ref="B588:B591"/>
    <mergeCell ref="A588:A591"/>
    <mergeCell ref="J588:J590"/>
    <mergeCell ref="A570:A574"/>
    <mergeCell ref="B570:B574"/>
    <mergeCell ref="C570:C574"/>
    <mergeCell ref="D570:D574"/>
    <mergeCell ref="E570:E574"/>
    <mergeCell ref="A578:A581"/>
    <mergeCell ref="A582:A586"/>
    <mergeCell ref="B582:B586"/>
    <mergeCell ref="C582:C586"/>
    <mergeCell ref="D582:D586"/>
    <mergeCell ref="D592:D594"/>
    <mergeCell ref="B592:B594"/>
    <mergeCell ref="C588:C591"/>
    <mergeCell ref="H588:H591"/>
    <mergeCell ref="A592:A594"/>
    <mergeCell ref="J575:J577"/>
    <mergeCell ref="B575:B577"/>
    <mergeCell ref="A575:A577"/>
    <mergeCell ref="A564:A566"/>
    <mergeCell ref="E427:E431"/>
    <mergeCell ref="G423:G426"/>
    <mergeCell ref="E423:E426"/>
    <mergeCell ref="D423:D426"/>
    <mergeCell ref="B423:B426"/>
    <mergeCell ref="A423:A426"/>
    <mergeCell ref="A527:A546"/>
    <mergeCell ref="A456:A467"/>
    <mergeCell ref="B456:B467"/>
    <mergeCell ref="C456:C467"/>
    <mergeCell ref="D456:D467"/>
    <mergeCell ref="E456:E467"/>
    <mergeCell ref="F456:F467"/>
    <mergeCell ref="G456:G467"/>
    <mergeCell ref="A510:A521"/>
    <mergeCell ref="G510:G521"/>
    <mergeCell ref="E510:E521"/>
    <mergeCell ref="D510:D521"/>
    <mergeCell ref="B510:B521"/>
    <mergeCell ref="C510:C521"/>
    <mergeCell ref="B482:B494"/>
    <mergeCell ref="B427:B431"/>
    <mergeCell ref="A427:A431"/>
    <mergeCell ref="C423:C426"/>
    <mergeCell ref="B432:B440"/>
    <mergeCell ref="F444:F455"/>
    <mergeCell ref="F468:F481"/>
    <mergeCell ref="A291:A292"/>
    <mergeCell ref="E314:E327"/>
    <mergeCell ref="G314:G327"/>
    <mergeCell ref="B328:B329"/>
    <mergeCell ref="E305:E313"/>
    <mergeCell ref="A305:A313"/>
    <mergeCell ref="B305:B313"/>
    <mergeCell ref="C305:C313"/>
    <mergeCell ref="A334:A337"/>
    <mergeCell ref="H331:H332"/>
    <mergeCell ref="G331:G332"/>
    <mergeCell ref="E331:E332"/>
    <mergeCell ref="F314:F327"/>
    <mergeCell ref="C282:C290"/>
    <mergeCell ref="B282:B290"/>
    <mergeCell ref="B255:B263"/>
    <mergeCell ref="E291:E292"/>
    <mergeCell ref="E299:E303"/>
    <mergeCell ref="B291:B292"/>
    <mergeCell ref="H334:H337"/>
    <mergeCell ref="G334:G337"/>
    <mergeCell ref="B314:B327"/>
    <mergeCell ref="A314:A327"/>
    <mergeCell ref="C314:C327"/>
    <mergeCell ref="D314:D327"/>
    <mergeCell ref="D331:D332"/>
    <mergeCell ref="F255:F263"/>
    <mergeCell ref="A357:A362"/>
    <mergeCell ref="C357:C362"/>
    <mergeCell ref="F363:F403"/>
    <mergeCell ref="E363:E403"/>
    <mergeCell ref="B353:B356"/>
    <mergeCell ref="A353:A356"/>
    <mergeCell ref="F353:F355"/>
    <mergeCell ref="C348:C349"/>
    <mergeCell ref="F350:F352"/>
    <mergeCell ref="E350:E352"/>
    <mergeCell ref="D350:D352"/>
    <mergeCell ref="A344:A347"/>
    <mergeCell ref="B350:B352"/>
    <mergeCell ref="A350:A352"/>
    <mergeCell ref="B411:B412"/>
    <mergeCell ref="A411:A412"/>
    <mergeCell ref="F348:F349"/>
    <mergeCell ref="B348:B349"/>
    <mergeCell ref="A348:A349"/>
    <mergeCell ref="C350:C352"/>
    <mergeCell ref="E348:E349"/>
    <mergeCell ref="D357:D362"/>
    <mergeCell ref="B357:B362"/>
    <mergeCell ref="D348:D349"/>
    <mergeCell ref="E353:E355"/>
    <mergeCell ref="D353:D355"/>
    <mergeCell ref="B404:B410"/>
    <mergeCell ref="A404:A410"/>
    <mergeCell ref="C363:C403"/>
    <mergeCell ref="B363:B403"/>
    <mergeCell ref="A363:A403"/>
    <mergeCell ref="F357:F362"/>
    <mergeCell ref="B413:B415"/>
    <mergeCell ref="A295:A296"/>
    <mergeCell ref="B295:B296"/>
    <mergeCell ref="C295:C296"/>
    <mergeCell ref="A299:A303"/>
    <mergeCell ref="B299:B303"/>
    <mergeCell ref="C299:C303"/>
    <mergeCell ref="D299:D303"/>
    <mergeCell ref="G299:G303"/>
    <mergeCell ref="H299:H303"/>
    <mergeCell ref="C253:C254"/>
    <mergeCell ref="D291:D292"/>
    <mergeCell ref="F291:F292"/>
    <mergeCell ref="F264:F272"/>
    <mergeCell ref="F273:F281"/>
    <mergeCell ref="A255:A263"/>
    <mergeCell ref="C264:C272"/>
    <mergeCell ref="B264:B272"/>
    <mergeCell ref="A264:A272"/>
    <mergeCell ref="B253:B254"/>
    <mergeCell ref="A253:A254"/>
    <mergeCell ref="C255:C263"/>
    <mergeCell ref="C291:C292"/>
    <mergeCell ref="A273:A281"/>
    <mergeCell ref="A282:A290"/>
    <mergeCell ref="C273:C281"/>
    <mergeCell ref="B273:B281"/>
    <mergeCell ref="A413:A415"/>
    <mergeCell ref="C411:C412"/>
    <mergeCell ref="G413:G415"/>
    <mergeCell ref="C338:C339"/>
    <mergeCell ref="C340:C342"/>
    <mergeCell ref="D247:D250"/>
    <mergeCell ref="C247:C250"/>
    <mergeCell ref="E198:E202"/>
    <mergeCell ref="E203:E212"/>
    <mergeCell ref="B203:B212"/>
    <mergeCell ref="H220:H222"/>
    <mergeCell ref="A242:A246"/>
    <mergeCell ref="F242:F246"/>
    <mergeCell ref="H223:H224"/>
    <mergeCell ref="G223:G224"/>
    <mergeCell ref="F223:F224"/>
    <mergeCell ref="A223:A224"/>
    <mergeCell ref="B223:B224"/>
    <mergeCell ref="C223:C224"/>
    <mergeCell ref="E242:E246"/>
    <mergeCell ref="E247:E250"/>
    <mergeCell ref="C242:C246"/>
    <mergeCell ref="G198:G202"/>
    <mergeCell ref="C198:C202"/>
    <mergeCell ref="B198:B202"/>
    <mergeCell ref="A198:A202"/>
    <mergeCell ref="D198:D202"/>
    <mergeCell ref="F198:F202"/>
    <mergeCell ref="G203:G212"/>
    <mergeCell ref="F203:F212"/>
    <mergeCell ref="D203:D212"/>
    <mergeCell ref="C203:C212"/>
    <mergeCell ref="C220:C222"/>
    <mergeCell ref="H215:H219"/>
    <mergeCell ref="D223:D224"/>
    <mergeCell ref="B247:B250"/>
    <mergeCell ref="A247:A250"/>
    <mergeCell ref="B251:B252"/>
    <mergeCell ref="A251:A252"/>
    <mergeCell ref="G166:G181"/>
    <mergeCell ref="G182:G186"/>
    <mergeCell ref="E166:E181"/>
    <mergeCell ref="E182:E186"/>
    <mergeCell ref="N190:N193"/>
    <mergeCell ref="H190:H193"/>
    <mergeCell ref="G190:G193"/>
    <mergeCell ref="B190:B193"/>
    <mergeCell ref="A190:A193"/>
    <mergeCell ref="F190:F193"/>
    <mergeCell ref="D190:D193"/>
    <mergeCell ref="C190:C193"/>
    <mergeCell ref="H194:H195"/>
    <mergeCell ref="G194:G195"/>
    <mergeCell ref="F194:F195"/>
    <mergeCell ref="D194:D195"/>
    <mergeCell ref="E190:E193"/>
    <mergeCell ref="E194:E195"/>
    <mergeCell ref="N194:N195"/>
    <mergeCell ref="C194:C197"/>
    <mergeCell ref="B194:B197"/>
    <mergeCell ref="A194:A197"/>
    <mergeCell ref="H196:H197"/>
    <mergeCell ref="G196:G197"/>
    <mergeCell ref="E196:E197"/>
    <mergeCell ref="N196:N197"/>
    <mergeCell ref="F196:F197"/>
    <mergeCell ref="D196:D197"/>
    <mergeCell ref="B242:B246"/>
    <mergeCell ref="A203:A212"/>
    <mergeCell ref="B111:B112"/>
    <mergeCell ref="A111:A112"/>
    <mergeCell ref="C111:C112"/>
    <mergeCell ref="D111:D112"/>
    <mergeCell ref="F111:F112"/>
    <mergeCell ref="O113:O115"/>
    <mergeCell ref="O111:O112"/>
    <mergeCell ref="N136:N138"/>
    <mergeCell ref="A140:A142"/>
    <mergeCell ref="B140:B142"/>
    <mergeCell ref="F140:F142"/>
    <mergeCell ref="D140:D142"/>
    <mergeCell ref="G140:G142"/>
    <mergeCell ref="H140:H142"/>
    <mergeCell ref="C140:C142"/>
    <mergeCell ref="C136:C138"/>
    <mergeCell ref="B136:B138"/>
    <mergeCell ref="N140:N142"/>
    <mergeCell ref="E140:E142"/>
    <mergeCell ref="A136:A138"/>
    <mergeCell ref="C117:C121"/>
    <mergeCell ref="B117:B121"/>
    <mergeCell ref="A117:A121"/>
    <mergeCell ref="F125:F126"/>
    <mergeCell ref="C125:C126"/>
    <mergeCell ref="N125:N126"/>
    <mergeCell ref="B125:B126"/>
    <mergeCell ref="A125:A126"/>
    <mergeCell ref="F128:F130"/>
    <mergeCell ref="C127:C130"/>
    <mergeCell ref="D128:D130"/>
    <mergeCell ref="A132:A135"/>
    <mergeCell ref="G56:G67"/>
    <mergeCell ref="F56:F67"/>
    <mergeCell ref="D56:D67"/>
    <mergeCell ref="C56:C67"/>
    <mergeCell ref="B56:B67"/>
    <mergeCell ref="A56:A67"/>
    <mergeCell ref="H44:H55"/>
    <mergeCell ref="G44:G55"/>
    <mergeCell ref="F44:F55"/>
    <mergeCell ref="D44:D55"/>
    <mergeCell ref="B44:B55"/>
    <mergeCell ref="B70:B87"/>
    <mergeCell ref="A70:A87"/>
    <mergeCell ref="H70:H87"/>
    <mergeCell ref="G70:G87"/>
    <mergeCell ref="F70:F87"/>
    <mergeCell ref="D70:D87"/>
    <mergeCell ref="C70:C87"/>
    <mergeCell ref="E44:E55"/>
    <mergeCell ref="E56:E67"/>
    <mergeCell ref="E70:E87"/>
    <mergeCell ref="H56:H67"/>
    <mergeCell ref="B29:B37"/>
    <mergeCell ref="A29:A37"/>
    <mergeCell ref="E16:E19"/>
    <mergeCell ref="E20:E28"/>
    <mergeCell ref="E29:E37"/>
    <mergeCell ref="F8:F9"/>
    <mergeCell ref="D8:D9"/>
    <mergeCell ref="H10:H11"/>
    <mergeCell ref="G10:G11"/>
    <mergeCell ref="F10:F11"/>
    <mergeCell ref="H20:H28"/>
    <mergeCell ref="G20:G28"/>
    <mergeCell ref="F20:F28"/>
    <mergeCell ref="D20:D28"/>
    <mergeCell ref="A44:A55"/>
    <mergeCell ref="C44:C55"/>
    <mergeCell ref="B38:B43"/>
    <mergeCell ref="A38:A43"/>
    <mergeCell ref="A1:C1"/>
    <mergeCell ref="D1:M1"/>
    <mergeCell ref="F4:F5"/>
    <mergeCell ref="F6:F7"/>
    <mergeCell ref="D4:D5"/>
    <mergeCell ref="D6:D7"/>
    <mergeCell ref="G4:G5"/>
    <mergeCell ref="G6:G7"/>
    <mergeCell ref="H4:H5"/>
    <mergeCell ref="H6:H7"/>
    <mergeCell ref="C4:C15"/>
    <mergeCell ref="B4:B15"/>
    <mergeCell ref="D14:D15"/>
    <mergeCell ref="G12:G13"/>
    <mergeCell ref="F12:F13"/>
    <mergeCell ref="D12:D13"/>
    <mergeCell ref="E4:E5"/>
    <mergeCell ref="E6:E7"/>
    <mergeCell ref="E8:E9"/>
    <mergeCell ref="E10:E11"/>
    <mergeCell ref="E12:E13"/>
    <mergeCell ref="E14:E15"/>
    <mergeCell ref="D10:D11"/>
    <mergeCell ref="P16:P19"/>
    <mergeCell ref="H12:H13"/>
    <mergeCell ref="H14:H15"/>
    <mergeCell ref="G14:G15"/>
    <mergeCell ref="F14:F15"/>
    <mergeCell ref="A4:A15"/>
    <mergeCell ref="B16:B19"/>
    <mergeCell ref="A16:A19"/>
    <mergeCell ref="N16:N19"/>
    <mergeCell ref="H16:H19"/>
    <mergeCell ref="G16:G19"/>
    <mergeCell ref="F16:F19"/>
    <mergeCell ref="D16:D19"/>
    <mergeCell ref="P38:P43"/>
    <mergeCell ref="C38:C43"/>
    <mergeCell ref="D38:D43"/>
    <mergeCell ref="F38:F43"/>
    <mergeCell ref="N38:N43"/>
    <mergeCell ref="H38:H43"/>
    <mergeCell ref="G38:G43"/>
    <mergeCell ref="C16:C19"/>
    <mergeCell ref="H8:H9"/>
    <mergeCell ref="G8:G9"/>
    <mergeCell ref="C20:C28"/>
    <mergeCell ref="B20:B28"/>
    <mergeCell ref="A20:A28"/>
    <mergeCell ref="H29:H37"/>
    <mergeCell ref="G29:G37"/>
    <mergeCell ref="F29:F37"/>
    <mergeCell ref="E38:E43"/>
    <mergeCell ref="D29:D37"/>
    <mergeCell ref="C29:C37"/>
    <mergeCell ref="F88:F101"/>
    <mergeCell ref="G88:G101"/>
    <mergeCell ref="H88:H101"/>
    <mergeCell ref="H102:H104"/>
    <mergeCell ref="C102:C110"/>
    <mergeCell ref="B102:B110"/>
    <mergeCell ref="A102:A110"/>
    <mergeCell ref="N102:N110"/>
    <mergeCell ref="F102:F104"/>
    <mergeCell ref="F105:F107"/>
    <mergeCell ref="H105:H107"/>
    <mergeCell ref="D102:D104"/>
    <mergeCell ref="D105:D107"/>
    <mergeCell ref="D109:D110"/>
    <mergeCell ref="G102:G104"/>
    <mergeCell ref="G105:G107"/>
    <mergeCell ref="G109:G110"/>
    <mergeCell ref="H109:H110"/>
    <mergeCell ref="F109:F110"/>
    <mergeCell ref="B88:B101"/>
    <mergeCell ref="C88:C101"/>
    <mergeCell ref="D88:D101"/>
    <mergeCell ref="A88:A101"/>
    <mergeCell ref="E88:E101"/>
    <mergeCell ref="E102:E104"/>
    <mergeCell ref="E105:E107"/>
    <mergeCell ref="E109:E110"/>
    <mergeCell ref="D155:D157"/>
    <mergeCell ref="N144:N154"/>
    <mergeCell ref="H144:H154"/>
    <mergeCell ref="G144:G154"/>
    <mergeCell ref="B144:B154"/>
    <mergeCell ref="A144:A154"/>
    <mergeCell ref="E144:E154"/>
    <mergeCell ref="E155:E157"/>
    <mergeCell ref="C113:C115"/>
    <mergeCell ref="B113:B115"/>
    <mergeCell ref="A113:A115"/>
    <mergeCell ref="N113:N115"/>
    <mergeCell ref="H113:H115"/>
    <mergeCell ref="G113:G115"/>
    <mergeCell ref="F113:F115"/>
    <mergeCell ref="D113:D115"/>
    <mergeCell ref="P128:P130"/>
    <mergeCell ref="H122:H124"/>
    <mergeCell ref="G122:G124"/>
    <mergeCell ref="N122:N124"/>
    <mergeCell ref="D122:D124"/>
    <mergeCell ref="C122:C124"/>
    <mergeCell ref="B122:B124"/>
    <mergeCell ref="A122:A124"/>
    <mergeCell ref="B127:B130"/>
    <mergeCell ref="A155:A157"/>
    <mergeCell ref="C144:C154"/>
    <mergeCell ref="N155:N157"/>
    <mergeCell ref="H132:H134"/>
    <mergeCell ref="F132:F134"/>
    <mergeCell ref="C132:C135"/>
    <mergeCell ref="B132:B135"/>
    <mergeCell ref="D163:D165"/>
    <mergeCell ref="F163:F165"/>
    <mergeCell ref="E163:E165"/>
    <mergeCell ref="F182:F186"/>
    <mergeCell ref="F166:F181"/>
    <mergeCell ref="G220:G222"/>
    <mergeCell ref="F220:F222"/>
    <mergeCell ref="G128:G130"/>
    <mergeCell ref="B155:B157"/>
    <mergeCell ref="D144:D154"/>
    <mergeCell ref="F144:F154"/>
    <mergeCell ref="A160:A162"/>
    <mergeCell ref="B160:B162"/>
    <mergeCell ref="C160:C162"/>
    <mergeCell ref="D187:D189"/>
    <mergeCell ref="E187:E189"/>
    <mergeCell ref="F187:F189"/>
    <mergeCell ref="A166:A189"/>
    <mergeCell ref="B166:B189"/>
    <mergeCell ref="C166:C189"/>
    <mergeCell ref="G187:G189"/>
    <mergeCell ref="G160:G162"/>
    <mergeCell ref="D160:D162"/>
    <mergeCell ref="F160:F162"/>
    <mergeCell ref="A158:A159"/>
    <mergeCell ref="B158:B159"/>
    <mergeCell ref="E158:E159"/>
    <mergeCell ref="E160:E162"/>
    <mergeCell ref="F158:F159"/>
    <mergeCell ref="D166:D181"/>
    <mergeCell ref="D182:D186"/>
    <mergeCell ref="G132:G134"/>
    <mergeCell ref="D132:D134"/>
    <mergeCell ref="E132:E134"/>
    <mergeCell ref="A220:A222"/>
    <mergeCell ref="N223:N241"/>
    <mergeCell ref="O213:O214"/>
    <mergeCell ref="C225:C241"/>
    <mergeCell ref="A225:A241"/>
    <mergeCell ref="B225:B241"/>
    <mergeCell ref="E223:E224"/>
    <mergeCell ref="G163:G165"/>
    <mergeCell ref="B163:B165"/>
    <mergeCell ref="A163:A165"/>
    <mergeCell ref="C163:C165"/>
    <mergeCell ref="B338:B339"/>
    <mergeCell ref="A338:A339"/>
    <mergeCell ref="N340:N342"/>
    <mergeCell ref="H340:H342"/>
    <mergeCell ref="G340:G342"/>
    <mergeCell ref="F340:F342"/>
    <mergeCell ref="E340:E342"/>
    <mergeCell ref="D340:D342"/>
    <mergeCell ref="B340:B342"/>
    <mergeCell ref="A340:A342"/>
    <mergeCell ref="H166:H181"/>
    <mergeCell ref="A328:A329"/>
    <mergeCell ref="E328:E329"/>
    <mergeCell ref="N314:N327"/>
    <mergeCell ref="D328:D329"/>
    <mergeCell ref="G328:G329"/>
    <mergeCell ref="H328:H329"/>
    <mergeCell ref="F328:F329"/>
    <mergeCell ref="C328:C329"/>
    <mergeCell ref="C344:C347"/>
    <mergeCell ref="B344:B347"/>
    <mergeCell ref="E111:E112"/>
    <mergeCell ref="E113:E115"/>
    <mergeCell ref="E122:E124"/>
    <mergeCell ref="E128:E130"/>
    <mergeCell ref="G215:G219"/>
    <mergeCell ref="F215:F219"/>
    <mergeCell ref="D215:D219"/>
    <mergeCell ref="C215:C219"/>
    <mergeCell ref="C155:C157"/>
    <mergeCell ref="B215:B219"/>
    <mergeCell ref="A215:A219"/>
    <mergeCell ref="E215:E219"/>
    <mergeCell ref="E220:E222"/>
    <mergeCell ref="C158:C159"/>
    <mergeCell ref="D220:D222"/>
    <mergeCell ref="B220:B222"/>
    <mergeCell ref="F251:F252"/>
    <mergeCell ref="C251:C252"/>
    <mergeCell ref="A127:A130"/>
    <mergeCell ref="G242:G246"/>
    <mergeCell ref="D242:D246"/>
    <mergeCell ref="A330:A332"/>
    <mergeCell ref="B330:B332"/>
    <mergeCell ref="C331:C332"/>
    <mergeCell ref="F331:F332"/>
    <mergeCell ref="C334:C337"/>
    <mergeCell ref="F334:F337"/>
    <mergeCell ref="E334:E337"/>
    <mergeCell ref="D334:D337"/>
    <mergeCell ref="B334:B337"/>
    <mergeCell ref="O88:O101"/>
    <mergeCell ref="O102:O110"/>
    <mergeCell ref="N350:N352"/>
    <mergeCell ref="H350:H352"/>
    <mergeCell ref="G350:G352"/>
    <mergeCell ref="H344:H347"/>
    <mergeCell ref="G344:G347"/>
    <mergeCell ref="H314:H327"/>
    <mergeCell ref="N328:N329"/>
    <mergeCell ref="O348:O349"/>
    <mergeCell ref="O350:O352"/>
    <mergeCell ref="O314:O327"/>
    <mergeCell ref="G348:G349"/>
    <mergeCell ref="N255:N263"/>
    <mergeCell ref="H305:H313"/>
    <mergeCell ref="G305:G313"/>
    <mergeCell ref="H348:H349"/>
    <mergeCell ref="N198:N202"/>
    <mergeCell ref="N203:N212"/>
    <mergeCell ref="O242:O246"/>
    <mergeCell ref="O215:O219"/>
    <mergeCell ref="O160:O162"/>
    <mergeCell ref="H242:H246"/>
    <mergeCell ref="N242:N246"/>
    <mergeCell ref="G291:G292"/>
    <mergeCell ref="H291:H292"/>
    <mergeCell ref="N344:N347"/>
    <mergeCell ref="O251:O252"/>
    <mergeCell ref="N253:N254"/>
    <mergeCell ref="N160:N162"/>
    <mergeCell ref="N264:N272"/>
    <mergeCell ref="O264:O272"/>
    <mergeCell ref="E413:E415"/>
    <mergeCell ref="D413:D415"/>
    <mergeCell ref="C413:C415"/>
    <mergeCell ref="H363:H403"/>
    <mergeCell ref="G363:G403"/>
    <mergeCell ref="N357:N362"/>
    <mergeCell ref="P357:P362"/>
    <mergeCell ref="H357:H362"/>
    <mergeCell ref="G357:G362"/>
    <mergeCell ref="N353:N355"/>
    <mergeCell ref="H353:H355"/>
    <mergeCell ref="G353:G355"/>
    <mergeCell ref="F411:F412"/>
    <mergeCell ref="H413:H415"/>
    <mergeCell ref="H411:H412"/>
    <mergeCell ref="G411:G412"/>
    <mergeCell ref="O413:O415"/>
    <mergeCell ref="E357:E362"/>
    <mergeCell ref="D363:D403"/>
    <mergeCell ref="P344:P347"/>
    <mergeCell ref="N338:N339"/>
    <mergeCell ref="F338:F339"/>
    <mergeCell ref="E338:E339"/>
    <mergeCell ref="C416:C418"/>
    <mergeCell ref="B416:B418"/>
    <mergeCell ref="A416:A418"/>
    <mergeCell ref="C353:C356"/>
    <mergeCell ref="E411:E412"/>
    <mergeCell ref="D411:D412"/>
    <mergeCell ref="C404:C410"/>
    <mergeCell ref="D404:D410"/>
    <mergeCell ref="E404:E410"/>
    <mergeCell ref="F404:F410"/>
    <mergeCell ref="N416:N418"/>
    <mergeCell ref="F416:F418"/>
    <mergeCell ref="H441:H443"/>
    <mergeCell ref="G441:G443"/>
    <mergeCell ref="F441:F443"/>
    <mergeCell ref="E441:E443"/>
    <mergeCell ref="D441:D443"/>
    <mergeCell ref="C441:C443"/>
    <mergeCell ref="B441:B443"/>
    <mergeCell ref="A441:A443"/>
    <mergeCell ref="N441:N443"/>
    <mergeCell ref="H419:H420"/>
    <mergeCell ref="H421:H422"/>
    <mergeCell ref="G419:G420"/>
    <mergeCell ref="G421:G422"/>
    <mergeCell ref="N419:N422"/>
    <mergeCell ref="N413:N415"/>
    <mergeCell ref="N427:N431"/>
    <mergeCell ref="H427:H431"/>
    <mergeCell ref="G427:G431"/>
    <mergeCell ref="F427:F431"/>
    <mergeCell ref="B419:B422"/>
    <mergeCell ref="A419:A422"/>
    <mergeCell ref="C419:C422"/>
    <mergeCell ref="O444:O455"/>
    <mergeCell ref="O456:O467"/>
    <mergeCell ref="N456:N467"/>
    <mergeCell ref="B495:B509"/>
    <mergeCell ref="A495:A509"/>
    <mergeCell ref="C495:C509"/>
    <mergeCell ref="D495:D509"/>
    <mergeCell ref="E495:E509"/>
    <mergeCell ref="F495:F509"/>
    <mergeCell ref="G495:G509"/>
    <mergeCell ref="A482:A494"/>
    <mergeCell ref="C468:C481"/>
    <mergeCell ref="D468:D481"/>
    <mergeCell ref="E468:E481"/>
    <mergeCell ref="F432:F440"/>
    <mergeCell ref="H432:H440"/>
    <mergeCell ref="G432:G440"/>
    <mergeCell ref="E432:E440"/>
    <mergeCell ref="D432:D440"/>
    <mergeCell ref="C432:C440"/>
    <mergeCell ref="A468:A481"/>
    <mergeCell ref="D419:D420"/>
    <mergeCell ref="D421:D422"/>
    <mergeCell ref="E419:E420"/>
    <mergeCell ref="E421:E422"/>
    <mergeCell ref="F419:F422"/>
    <mergeCell ref="H423:H426"/>
    <mergeCell ref="C427:C431"/>
    <mergeCell ref="D427:D431"/>
    <mergeCell ref="G444:G455"/>
    <mergeCell ref="P441:P443"/>
    <mergeCell ref="P432:P440"/>
    <mergeCell ref="H522:H524"/>
    <mergeCell ref="N495:N509"/>
    <mergeCell ref="H495:H509"/>
    <mergeCell ref="H456:H467"/>
    <mergeCell ref="O482:O494"/>
    <mergeCell ref="O495:O509"/>
    <mergeCell ref="O510:O521"/>
    <mergeCell ref="O522:O524"/>
    <mergeCell ref="P510:P521"/>
    <mergeCell ref="H510:H521"/>
    <mergeCell ref="N522:N524"/>
    <mergeCell ref="H468:H481"/>
    <mergeCell ref="O432:O440"/>
    <mergeCell ref="O441:O443"/>
    <mergeCell ref="N510:N521"/>
    <mergeCell ref="H482:H494"/>
    <mergeCell ref="N444:N455"/>
    <mergeCell ref="N468:N481"/>
    <mergeCell ref="N482:N494"/>
    <mergeCell ref="P495:P509"/>
    <mergeCell ref="P482:P494"/>
    <mergeCell ref="P456:P467"/>
    <mergeCell ref="P444:P455"/>
    <mergeCell ref="P468:P481"/>
    <mergeCell ref="O468:O481"/>
    <mergeCell ref="H444:H455"/>
    <mergeCell ref="B468:B481"/>
    <mergeCell ref="F482:F494"/>
    <mergeCell ref="E482:E494"/>
    <mergeCell ref="B522:B524"/>
    <mergeCell ref="P547:P549"/>
    <mergeCell ref="D525:D526"/>
    <mergeCell ref="E525:E526"/>
    <mergeCell ref="A522:A524"/>
    <mergeCell ref="H547:H549"/>
    <mergeCell ref="F525:F526"/>
    <mergeCell ref="H525:H526"/>
    <mergeCell ref="G525:G526"/>
    <mergeCell ref="A561:A563"/>
    <mergeCell ref="N558:N560"/>
    <mergeCell ref="N527:N546"/>
    <mergeCell ref="C547:C549"/>
    <mergeCell ref="G558:G560"/>
    <mergeCell ref="F558:F560"/>
    <mergeCell ref="E558:E560"/>
    <mergeCell ref="D558:D560"/>
    <mergeCell ref="C558:C560"/>
    <mergeCell ref="D561:D563"/>
    <mergeCell ref="A547:A549"/>
    <mergeCell ref="A550:A552"/>
    <mergeCell ref="H561:H563"/>
    <mergeCell ref="G561:G563"/>
    <mergeCell ref="E561:E563"/>
    <mergeCell ref="E550:E552"/>
    <mergeCell ref="D550:D552"/>
    <mergeCell ref="C550:C552"/>
    <mergeCell ref="B553:B557"/>
    <mergeCell ref="A553:A557"/>
    <mergeCell ref="N547:N549"/>
    <mergeCell ref="B547:B549"/>
    <mergeCell ref="N561:N563"/>
    <mergeCell ref="N550:N552"/>
    <mergeCell ref="C561:C563"/>
    <mergeCell ref="G550:G552"/>
    <mergeCell ref="J564:J566"/>
    <mergeCell ref="O564:O566"/>
    <mergeCell ref="H550:H552"/>
    <mergeCell ref="P553:P557"/>
    <mergeCell ref="K570:K573"/>
    <mergeCell ref="N570:N574"/>
    <mergeCell ref="P570:P574"/>
    <mergeCell ref="O570:O574"/>
    <mergeCell ref="H553:H557"/>
    <mergeCell ref="F550:F552"/>
    <mergeCell ref="N553:N557"/>
    <mergeCell ref="H558:H560"/>
    <mergeCell ref="O550:O552"/>
    <mergeCell ref="O558:O560"/>
    <mergeCell ref="O561:O563"/>
    <mergeCell ref="P561:P563"/>
    <mergeCell ref="P558:P560"/>
    <mergeCell ref="O553:O557"/>
    <mergeCell ref="F567:F569"/>
    <mergeCell ref="B596:B598"/>
    <mergeCell ref="C596:C598"/>
    <mergeCell ref="A596:A607"/>
    <mergeCell ref="C612:C616"/>
    <mergeCell ref="N612:N616"/>
    <mergeCell ref="B612:B616"/>
    <mergeCell ref="A612:A616"/>
    <mergeCell ref="N605:N606"/>
    <mergeCell ref="B605:B607"/>
    <mergeCell ref="C605:C607"/>
    <mergeCell ref="F605:F606"/>
    <mergeCell ref="E605:E606"/>
    <mergeCell ref="D605:D606"/>
    <mergeCell ref="G605:G606"/>
    <mergeCell ref="H605:H606"/>
    <mergeCell ref="H599:H601"/>
    <mergeCell ref="N599:N601"/>
    <mergeCell ref="B602:B604"/>
    <mergeCell ref="C602:C604"/>
    <mergeCell ref="D602:D604"/>
    <mergeCell ref="E602:E604"/>
    <mergeCell ref="F602:F604"/>
    <mergeCell ref="G602:G604"/>
    <mergeCell ref="H602:H604"/>
    <mergeCell ref="N602:N604"/>
    <mergeCell ref="B599:B601"/>
    <mergeCell ref="D599:D601"/>
    <mergeCell ref="E599:E601"/>
    <mergeCell ref="F599:F601"/>
    <mergeCell ref="G599:G601"/>
    <mergeCell ref="H596:H598"/>
    <mergeCell ref="N596:N598"/>
    <mergeCell ref="A666:A668"/>
    <mergeCell ref="A670:A677"/>
    <mergeCell ref="A678:A683"/>
    <mergeCell ref="B617:B619"/>
    <mergeCell ref="B636:B641"/>
    <mergeCell ref="B646:B650"/>
    <mergeCell ref="B666:B668"/>
    <mergeCell ref="B678:B683"/>
    <mergeCell ref="B670:B677"/>
    <mergeCell ref="C617:C619"/>
    <mergeCell ref="D617:D619"/>
    <mergeCell ref="E617:E619"/>
    <mergeCell ref="F617:F619"/>
    <mergeCell ref="G617:G619"/>
    <mergeCell ref="H617:H619"/>
    <mergeCell ref="J617:J619"/>
    <mergeCell ref="D631:D635"/>
    <mergeCell ref="E631:E635"/>
    <mergeCell ref="F631:F635"/>
    <mergeCell ref="G631:G635"/>
    <mergeCell ref="H631:H635"/>
    <mergeCell ref="G670:G677"/>
    <mergeCell ref="H670:H677"/>
    <mergeCell ref="H643:H644"/>
    <mergeCell ref="A617:A619"/>
    <mergeCell ref="A620:A623"/>
    <mergeCell ref="A624:A630"/>
    <mergeCell ref="A631:A635"/>
    <mergeCell ref="A636:A641"/>
    <mergeCell ref="A643:A644"/>
    <mergeCell ref="A646:A647"/>
    <mergeCell ref="A648:A650"/>
    <mergeCell ref="P624:P630"/>
    <mergeCell ref="B631:B635"/>
    <mergeCell ref="C631:C635"/>
    <mergeCell ref="N617:N619"/>
    <mergeCell ref="B657:B665"/>
    <mergeCell ref="C657:C665"/>
    <mergeCell ref="D657:D665"/>
    <mergeCell ref="E657:E665"/>
    <mergeCell ref="F657:F665"/>
    <mergeCell ref="G657:G665"/>
    <mergeCell ref="H657:H665"/>
    <mergeCell ref="L657:L665"/>
    <mergeCell ref="M657:M665"/>
    <mergeCell ref="N657:N665"/>
    <mergeCell ref="O657:O665"/>
    <mergeCell ref="P657:P665"/>
    <mergeCell ref="A657:A665"/>
    <mergeCell ref="K617:K619"/>
    <mergeCell ref="F646:F650"/>
    <mergeCell ref="G646:G647"/>
    <mergeCell ref="H646:H647"/>
    <mergeCell ref="D646:D647"/>
    <mergeCell ref="D648:D650"/>
    <mergeCell ref="O617:O619"/>
    <mergeCell ref="B620:B623"/>
    <mergeCell ref="C620:C623"/>
    <mergeCell ref="N620:N623"/>
    <mergeCell ref="N631:N635"/>
    <mergeCell ref="O631:O635"/>
    <mergeCell ref="P631:P635"/>
    <mergeCell ref="N636:N641"/>
    <mergeCell ref="O636:O641"/>
    <mergeCell ref="P636:P641"/>
    <mergeCell ref="B643:B644"/>
    <mergeCell ref="C643:C644"/>
    <mergeCell ref="N643:N644"/>
    <mergeCell ref="O643:O644"/>
    <mergeCell ref="P643:P644"/>
    <mergeCell ref="B624:B630"/>
    <mergeCell ref="C624:C630"/>
    <mergeCell ref="D624:D630"/>
    <mergeCell ref="E624:E630"/>
    <mergeCell ref="F624:F630"/>
    <mergeCell ref="G624:G630"/>
    <mergeCell ref="H624:H630"/>
    <mergeCell ref="N624:N630"/>
    <mergeCell ref="O624:O630"/>
    <mergeCell ref="C666:C668"/>
    <mergeCell ref="D666:D668"/>
    <mergeCell ref="E666:E668"/>
    <mergeCell ref="F666:F668"/>
    <mergeCell ref="G666:G668"/>
    <mergeCell ref="H666:H668"/>
    <mergeCell ref="L666:L668"/>
    <mergeCell ref="M666:M668"/>
    <mergeCell ref="N666:N668"/>
    <mergeCell ref="O666:O668"/>
    <mergeCell ref="P666:P668"/>
    <mergeCell ref="C636:C641"/>
    <mergeCell ref="D636:D641"/>
    <mergeCell ref="E636:E641"/>
    <mergeCell ref="F636:F641"/>
    <mergeCell ref="G636:G641"/>
    <mergeCell ref="H636:H641"/>
    <mergeCell ref="O670:O677"/>
    <mergeCell ref="C646:C650"/>
    <mergeCell ref="P646:P647"/>
    <mergeCell ref="G648:G650"/>
    <mergeCell ref="H648:H650"/>
    <mergeCell ref="O648:O650"/>
    <mergeCell ref="D643:D644"/>
    <mergeCell ref="E643:E644"/>
    <mergeCell ref="F643:F644"/>
    <mergeCell ref="G643:G644"/>
    <mergeCell ref="O678:O683"/>
    <mergeCell ref="N720:N721"/>
    <mergeCell ref="P700:P719"/>
    <mergeCell ref="P720:P721"/>
    <mergeCell ref="D720:D721"/>
    <mergeCell ref="C720:C721"/>
    <mergeCell ref="C692:C695"/>
    <mergeCell ref="D692:D695"/>
    <mergeCell ref="E692:E695"/>
    <mergeCell ref="G692:G695"/>
    <mergeCell ref="H692:H695"/>
    <mergeCell ref="N692:N695"/>
    <mergeCell ref="P692:P695"/>
    <mergeCell ref="O692:O695"/>
    <mergeCell ref="H700:H719"/>
    <mergeCell ref="G700:G719"/>
    <mergeCell ref="F700:F719"/>
    <mergeCell ref="E700:E719"/>
    <mergeCell ref="D700:D719"/>
    <mergeCell ref="C700:C719"/>
    <mergeCell ref="D678:D683"/>
    <mergeCell ref="E678:E683"/>
    <mergeCell ref="H748:H777"/>
    <mergeCell ref="G748:G777"/>
    <mergeCell ref="F748:F777"/>
    <mergeCell ref="E748:E777"/>
    <mergeCell ref="D748:D777"/>
    <mergeCell ref="D843:D896"/>
    <mergeCell ref="E843:E896"/>
    <mergeCell ref="E897:E935"/>
    <mergeCell ref="D897:D935"/>
    <mergeCell ref="N843:N896"/>
    <mergeCell ref="P946:P948"/>
    <mergeCell ref="O936:O942"/>
    <mergeCell ref="H943:H945"/>
    <mergeCell ref="C748:C777"/>
    <mergeCell ref="B748:B777"/>
    <mergeCell ref="A748:A777"/>
    <mergeCell ref="N748:N777"/>
    <mergeCell ref="O748:O777"/>
    <mergeCell ref="P748:P777"/>
    <mergeCell ref="N778:N779"/>
    <mergeCell ref="N780:N782"/>
    <mergeCell ref="H780:H782"/>
    <mergeCell ref="N783:N785"/>
    <mergeCell ref="H783:H785"/>
    <mergeCell ref="H786:H788"/>
    <mergeCell ref="N786:N788"/>
    <mergeCell ref="O780:O782"/>
    <mergeCell ref="O783:O785"/>
    <mergeCell ref="O786:O788"/>
    <mergeCell ref="E789:E842"/>
    <mergeCell ref="D789:D842"/>
    <mergeCell ref="N789:N842"/>
    <mergeCell ref="B778:B779"/>
    <mergeCell ref="A778:A779"/>
    <mergeCell ref="P778:P779"/>
    <mergeCell ref="O778:O779"/>
    <mergeCell ref="C780:C788"/>
    <mergeCell ref="G780:G782"/>
    <mergeCell ref="D783:D785"/>
    <mergeCell ref="D786:D788"/>
    <mergeCell ref="P943:P945"/>
    <mergeCell ref="F943:F945"/>
    <mergeCell ref="H946:H948"/>
    <mergeCell ref="G946:G948"/>
    <mergeCell ref="P789:P842"/>
    <mergeCell ref="P843:P896"/>
    <mergeCell ref="P897:P935"/>
    <mergeCell ref="F843:F896"/>
    <mergeCell ref="G843:G896"/>
    <mergeCell ref="P783:P785"/>
    <mergeCell ref="P786:P788"/>
    <mergeCell ref="P780:P782"/>
    <mergeCell ref="F789:F842"/>
    <mergeCell ref="G789:G842"/>
    <mergeCell ref="H789:H842"/>
    <mergeCell ref="B780:B788"/>
    <mergeCell ref="A780:A788"/>
    <mergeCell ref="A943:A945"/>
    <mergeCell ref="C936:C942"/>
    <mergeCell ref="E1243:E1248"/>
    <mergeCell ref="F1243:F1248"/>
    <mergeCell ref="N1243:N1248"/>
    <mergeCell ref="H1228:H1239"/>
    <mergeCell ref="G1228:G1239"/>
    <mergeCell ref="F1228:F1239"/>
    <mergeCell ref="E1228:E1239"/>
    <mergeCell ref="D1228:D1239"/>
    <mergeCell ref="C1228:C1239"/>
    <mergeCell ref="D1155:D1157"/>
    <mergeCell ref="A1143:A1145"/>
    <mergeCell ref="H1143:H1145"/>
    <mergeCell ref="H936:H942"/>
    <mergeCell ref="P1158:P1165"/>
    <mergeCell ref="P743:P745"/>
    <mergeCell ref="C743:C745"/>
    <mergeCell ref="G936:G942"/>
    <mergeCell ref="E936:E942"/>
    <mergeCell ref="F936:F942"/>
    <mergeCell ref="D936:D942"/>
    <mergeCell ref="N936:N942"/>
    <mergeCell ref="A789:A842"/>
    <mergeCell ref="A843:A896"/>
    <mergeCell ref="A897:A935"/>
    <mergeCell ref="C789:C842"/>
    <mergeCell ref="C843:C896"/>
    <mergeCell ref="C897:C935"/>
    <mergeCell ref="B789:B842"/>
    <mergeCell ref="B843:B896"/>
    <mergeCell ref="B897:B935"/>
    <mergeCell ref="O897:O935"/>
    <mergeCell ref="C778:C779"/>
    <mergeCell ref="H1155:H1157"/>
    <mergeCell ref="B1155:B1157"/>
    <mergeCell ref="A1155:A1157"/>
    <mergeCell ref="N1155:N1157"/>
    <mergeCell ref="G1155:G1157"/>
    <mergeCell ref="F1155:F1157"/>
    <mergeCell ref="E1155:E1157"/>
    <mergeCell ref="N1228:N1239"/>
    <mergeCell ref="G1167:G1191"/>
    <mergeCell ref="H1167:H1191"/>
    <mergeCell ref="A1146:A1154"/>
    <mergeCell ref="N1146:N1151"/>
    <mergeCell ref="N1152:N1154"/>
    <mergeCell ref="B1252:B1254"/>
    <mergeCell ref="C1252:C1254"/>
    <mergeCell ref="D1252:D1254"/>
    <mergeCell ref="E1252:E1254"/>
    <mergeCell ref="G1252:G1254"/>
    <mergeCell ref="H1252:H1254"/>
    <mergeCell ref="N1252:N1254"/>
    <mergeCell ref="A1158:A1165"/>
    <mergeCell ref="B1158:B1165"/>
    <mergeCell ref="C1158:C1165"/>
    <mergeCell ref="D1158:D1165"/>
    <mergeCell ref="E1158:E1165"/>
    <mergeCell ref="F1158:F1165"/>
    <mergeCell ref="G1158:G1165"/>
    <mergeCell ref="H1158:H1165"/>
    <mergeCell ref="A1222:A1227"/>
    <mergeCell ref="N1222:N1224"/>
    <mergeCell ref="H1219:H1221"/>
    <mergeCell ref="N1219:N1220"/>
    <mergeCell ref="O943:O945"/>
    <mergeCell ref="A955:A957"/>
    <mergeCell ref="B955:B957"/>
    <mergeCell ref="C955:C957"/>
    <mergeCell ref="D955:D957"/>
    <mergeCell ref="E955:E957"/>
    <mergeCell ref="F955:F957"/>
    <mergeCell ref="G955:G957"/>
    <mergeCell ref="H955:H957"/>
    <mergeCell ref="A958:A960"/>
    <mergeCell ref="O946:O948"/>
    <mergeCell ref="F946:F948"/>
    <mergeCell ref="E946:E948"/>
    <mergeCell ref="D946:D948"/>
    <mergeCell ref="B946:B948"/>
    <mergeCell ref="A946:A948"/>
    <mergeCell ref="N946:N948"/>
    <mergeCell ref="O955:O957"/>
    <mergeCell ref="B958:B960"/>
    <mergeCell ref="C958:C960"/>
    <mergeCell ref="D958:D960"/>
    <mergeCell ref="E958:E960"/>
    <mergeCell ref="F958:F960"/>
    <mergeCell ref="G958:G960"/>
    <mergeCell ref="H958:H960"/>
    <mergeCell ref="H1213:H1215"/>
    <mergeCell ref="G1213:G1215"/>
    <mergeCell ref="E1213:E1215"/>
    <mergeCell ref="D1213:D1215"/>
    <mergeCell ref="N1213:N1215"/>
    <mergeCell ref="F1216:F1218"/>
    <mergeCell ref="B1222:B1227"/>
    <mergeCell ref="A1452:A1463"/>
    <mergeCell ref="B1452:B1463"/>
    <mergeCell ref="C1452:C1463"/>
    <mergeCell ref="E1452:E1463"/>
    <mergeCell ref="F1452:F1463"/>
    <mergeCell ref="G1452:G1463"/>
    <mergeCell ref="H1452:H1463"/>
    <mergeCell ref="N1452:N1463"/>
    <mergeCell ref="A1167:A1191"/>
    <mergeCell ref="B1167:B1191"/>
    <mergeCell ref="C1167:C1191"/>
    <mergeCell ref="D1167:D1191"/>
    <mergeCell ref="E1167:E1191"/>
    <mergeCell ref="F1167:F1191"/>
    <mergeCell ref="A1213:A1221"/>
    <mergeCell ref="B1213:B1221"/>
    <mergeCell ref="C1213:C1221"/>
    <mergeCell ref="D1219:D1221"/>
    <mergeCell ref="E1219:E1221"/>
    <mergeCell ref="B1228:B1239"/>
    <mergeCell ref="A1228:A1239"/>
    <mergeCell ref="A1243:A1248"/>
    <mergeCell ref="B1243:B1248"/>
    <mergeCell ref="C1243:C1248"/>
    <mergeCell ref="D1243:D1248"/>
    <mergeCell ref="H1465:H1467"/>
    <mergeCell ref="M1465:M1467"/>
    <mergeCell ref="N1465:N1467"/>
    <mergeCell ref="O1465:O1467"/>
    <mergeCell ref="P1465:P1467"/>
    <mergeCell ref="D1465:D1467"/>
    <mergeCell ref="D1452:D1463"/>
    <mergeCell ref="F1317:F1319"/>
    <mergeCell ref="B1316:B1319"/>
    <mergeCell ref="C1316:C1319"/>
    <mergeCell ref="D1316:D1319"/>
    <mergeCell ref="E1316:E1319"/>
    <mergeCell ref="G1316:G1319"/>
    <mergeCell ref="A1316:A1319"/>
    <mergeCell ref="H1317:H1319"/>
    <mergeCell ref="N1316:N1319"/>
    <mergeCell ref="O1317:O1319"/>
    <mergeCell ref="N1446:N1448"/>
    <mergeCell ref="N1449:N1451"/>
    <mergeCell ref="A1320:A1322"/>
    <mergeCell ref="C1325:C1327"/>
    <mergeCell ref="D1325:D1327"/>
    <mergeCell ref="D1323:D1324"/>
    <mergeCell ref="E1325:E1327"/>
    <mergeCell ref="F1325:F1327"/>
    <mergeCell ref="G1325:G1327"/>
    <mergeCell ref="H1325:H1327"/>
    <mergeCell ref="P1325:P1327"/>
    <mergeCell ref="A1339:A1341"/>
    <mergeCell ref="B1339:B1345"/>
    <mergeCell ref="C1339:C1345"/>
    <mergeCell ref="D1339:D1345"/>
    <mergeCell ref="C1475:C1479"/>
    <mergeCell ref="D1475:D1479"/>
    <mergeCell ref="E1475:E1479"/>
    <mergeCell ref="F1475:F1479"/>
    <mergeCell ref="N1472:N1474"/>
    <mergeCell ref="O1472:O1474"/>
    <mergeCell ref="P1472:P1474"/>
    <mergeCell ref="H1472:H1474"/>
    <mergeCell ref="G1472:G1474"/>
    <mergeCell ref="B1472:B1474"/>
    <mergeCell ref="A1472:A1474"/>
    <mergeCell ref="C1472:C1474"/>
    <mergeCell ref="D1472:D1474"/>
    <mergeCell ref="E1472:E1474"/>
    <mergeCell ref="F1472:F1474"/>
    <mergeCell ref="A1428:A1429"/>
    <mergeCell ref="B1428:B1429"/>
    <mergeCell ref="C1428:C1429"/>
    <mergeCell ref="D1428:D1429"/>
    <mergeCell ref="E1428:E1429"/>
    <mergeCell ref="F1428:F1429"/>
    <mergeCell ref="G1428:G1429"/>
    <mergeCell ref="N1428:N1429"/>
    <mergeCell ref="O1428:O1429"/>
    <mergeCell ref="O1452:O1463"/>
    <mergeCell ref="P1452:P1463"/>
    <mergeCell ref="A1465:A1467"/>
    <mergeCell ref="B1465:B1467"/>
    <mergeCell ref="C1465:C1467"/>
    <mergeCell ref="E1465:E1467"/>
    <mergeCell ref="F1465:F1467"/>
    <mergeCell ref="G1465:G1467"/>
  </mergeCells>
  <conditionalFormatting sqref="A642">
    <cfRule type="containsText" dxfId="3" priority="5" operator="containsText" text="FTE">
      <formula>NOT(ISERROR(SEARCH("FTE",A642)))</formula>
    </cfRule>
  </conditionalFormatting>
  <conditionalFormatting sqref="B642:C642 J643:K644 E642:O642">
    <cfRule type="containsText" dxfId="2" priority="4" operator="containsText" text="FTE">
      <formula>NOT(ISERROR(SEARCH("FTE",B642)))</formula>
    </cfRule>
  </conditionalFormatting>
  <conditionalFormatting sqref="L643:L644">
    <cfRule type="containsText" dxfId="1" priority="3" operator="containsText" text="FTE">
      <formula>NOT(ISERROR(SEARCH("FTE",L643)))</formula>
    </cfRule>
  </conditionalFormatting>
  <conditionalFormatting sqref="P642">
    <cfRule type="containsText" dxfId="0" priority="1" operator="containsText" text="FTE">
      <formula>NOT(ISERROR(SEARCH("FTE",P642)))</formula>
    </cfRule>
  </conditionalFormatting>
  <hyperlinks>
    <hyperlink ref="N16" r:id="rId1" display="https://www.instagram.com/ivedsadhar/?hl=en"/>
    <hyperlink ref="N29" r:id="rId2"/>
    <hyperlink ref="N140" r:id="rId3"/>
    <hyperlink ref="N334" r:id="rId4"/>
    <hyperlink ref="N340" r:id="rId5"/>
    <hyperlink ref="N343" r:id="rId6"/>
    <hyperlink ref="N419" r:id="rId7"/>
    <hyperlink ref="N432" r:id="rId8" display="http://www.widyatama.ac.id/business-management-week-2017-we-dare-to-speak-up-and-lets-be-the-part-of-our-global-economic-development/"/>
    <hyperlink ref="N567" r:id="rId9"/>
    <hyperlink ref="N570" r:id="rId10"/>
    <hyperlink ref="N575" r:id="rId11"/>
    <hyperlink ref="N20" r:id="rId12"/>
    <hyperlink ref="O20" r:id="rId13"/>
    <hyperlink ref="O29" r:id="rId14"/>
    <hyperlink ref="N116" r:id="rId15"/>
    <hyperlink ref="O116" r:id="rId16"/>
    <hyperlink ref="O4" r:id="rId17"/>
    <hyperlink ref="N69" r:id="rId18"/>
    <hyperlink ref="O69" r:id="rId19"/>
    <hyperlink ref="N113" r:id="rId20"/>
    <hyperlink ref="O113" r:id="rId21"/>
    <hyperlink ref="N125" r:id="rId22"/>
    <hyperlink ref="O125" r:id="rId23"/>
    <hyperlink ref="O127" r:id="rId24"/>
    <hyperlink ref="O131" r:id="rId25"/>
    <hyperlink ref="N132" r:id="rId26"/>
    <hyperlink ref="O132" r:id="rId27"/>
    <hyperlink ref="N158" r:id="rId28"/>
    <hyperlink ref="O158" r:id="rId29"/>
    <hyperlink ref="N160" r:id="rId30"/>
    <hyperlink ref="O160" r:id="rId31"/>
    <hyperlink ref="O194" r:id="rId32"/>
    <hyperlink ref="O220" r:id="rId33"/>
    <hyperlink ref="N220" r:id="rId34"/>
    <hyperlink ref="N338" r:id="rId35"/>
    <hyperlink ref="N344" r:id="rId36"/>
    <hyperlink ref="N348" r:id="rId37"/>
    <hyperlink ref="N350" r:id="rId38"/>
    <hyperlink ref="N411" r:id="rId39"/>
    <hyperlink ref="N416" r:id="rId40"/>
    <hyperlink ref="N441" r:id="rId41"/>
    <hyperlink ref="N553" r:id="rId42"/>
    <hyperlink ref="N558" r:id="rId43"/>
    <hyperlink ref="N561" r:id="rId44"/>
    <hyperlink ref="O44" r:id="rId45"/>
    <hyperlink ref="O117" r:id="rId46"/>
    <hyperlink ref="N136" r:id="rId47"/>
    <hyperlink ref="O136" r:id="rId48"/>
    <hyperlink ref="O139" r:id="rId49"/>
    <hyperlink ref="O223" r:id="rId50"/>
    <hyperlink ref="N330" r:id="rId51"/>
    <hyperlink ref="N427" r:id="rId52"/>
    <hyperlink ref="N522" r:id="rId53"/>
    <hyperlink ref="N578" r:id="rId54"/>
    <hyperlink ref="N587" r:id="rId55"/>
    <hyperlink ref="N588" r:id="rId56"/>
    <hyperlink ref="O547" r:id="rId57"/>
    <hyperlink ref="O404" r:id="rId58"/>
    <hyperlink ref="O525" r:id="rId59"/>
    <hyperlink ref="O588" r:id="rId60"/>
    <hyperlink ref="N4" r:id="rId61"/>
    <hyperlink ref="N44" r:id="rId62"/>
    <hyperlink ref="N56" r:id="rId63"/>
    <hyperlink ref="N88" r:id="rId64"/>
    <hyperlink ref="N117" r:id="rId65"/>
    <hyperlink ref="N127" r:id="rId66"/>
    <hyperlink ref="N143" r:id="rId67"/>
    <hyperlink ref="N166" r:id="rId68"/>
    <hyperlink ref="N247" r:id="rId69"/>
    <hyperlink ref="N251" r:id="rId70"/>
    <hyperlink ref="N253" r:id="rId71"/>
    <hyperlink ref="N255" r:id="rId72"/>
    <hyperlink ref="N264" r:id="rId73"/>
    <hyperlink ref="N273" r:id="rId74"/>
    <hyperlink ref="N282" r:id="rId75"/>
    <hyperlink ref="O411" r:id="rId76"/>
    <hyperlink ref="O330" r:id="rId77"/>
    <hyperlink ref="O333" r:id="rId78"/>
    <hyperlink ref="O427" r:id="rId79"/>
    <hyperlink ref="O413" r:id="rId80"/>
    <hyperlink ref="O510" r:id="rId81"/>
    <hyperlink ref="O558" r:id="rId82"/>
    <hyperlink ref="O582" r:id="rId83"/>
    <hyperlink ref="N314" r:id="rId84"/>
    <hyperlink ref="O38" r:id="rId85"/>
    <hyperlink ref="O444" r:id="rId86"/>
    <hyperlink ref="O456" r:id="rId87"/>
    <hyperlink ref="O550" r:id="rId88"/>
    <hyperlink ref="N444" r:id="rId89"/>
    <hyperlink ref="N456" r:id="rId90"/>
    <hyperlink ref="N527" r:id="rId91"/>
    <hyperlink ref="N547" r:id="rId92"/>
    <hyperlink ref="N550" r:id="rId93"/>
    <hyperlink ref="O575" r:id="rId94"/>
    <hyperlink ref="O567" r:id="rId95"/>
    <hyperlink ref="O624" r:id="rId96"/>
    <hyperlink ref="N624" r:id="rId97"/>
    <hyperlink ref="O631" r:id="rId98"/>
    <hyperlink ref="N631" r:id="rId99"/>
    <hyperlink ref="N636" r:id="rId100"/>
    <hyperlink ref="O636" r:id="rId101"/>
    <hyperlink ref="N642" r:id="rId102"/>
    <hyperlink ref="O642" r:id="rId103"/>
    <hyperlink ref="N684" r:id="rId104" tooltip="Http://ristekdikti.go.id" display="http://ristekdikti.go.id/"/>
    <hyperlink ref="O669" r:id="rId105"/>
    <hyperlink ref="N746" r:id="rId106"/>
    <hyperlink ref="N843" r:id="rId107"/>
    <hyperlink ref="O968" r:id="rId108"/>
    <hyperlink ref="L961" r:id="rId109" tooltip="view counseling" display="https://igracias.telkomuniversity.ac.id/studentdata/index.php?sessid=8ad9e48170985c4919b23c492a43b881&amp;pageid=4360&amp;studentId=1605160139"/>
    <hyperlink ref="L962" r:id="rId110" tooltip="view counseling" display="https://igracias.telkomuniversity.ac.id/studentdata/index.php?sessid=8ad9e48170985c4919b23c492a43b881&amp;pageid=4360&amp;studentId=1605164114"/>
    <hyperlink ref="L964" r:id="rId111" tooltip="view counseling" display="https://igracias.telkomuniversity.ac.id/studentdata/index.php?sessid=8ad9e48170985c4919b23c492a43b881&amp;pageid=4360&amp;studentId=1605151125"/>
    <hyperlink ref="L965" r:id="rId112" tooltip="view counseling" display="https://igracias.telkomuniversity.ac.id/studentdata/index.php?sessid=8ad9e48170985c4919b23c492a43b881&amp;pageid=4360&amp;studentId=1604160043"/>
    <hyperlink ref="L969" r:id="rId113" tooltip="view counseling" display="https://igracias.telkomuniversity.ac.id/studentdata/index.php?sessid=d8ef660d3e369fafbe211be3e040a857&amp;pageid=4360&amp;studentId=1601140382"/>
    <hyperlink ref="L970" r:id="rId114" tooltip="view counseling" display="https://igracias.telkomuniversity.ac.id/studentdata/index.php?sessid=d8ef660d3e369fafbe211be3e040a857&amp;pageid=4360&amp;studentId=1601140432"/>
    <hyperlink ref="L972" r:id="rId115" tooltip="view counseling" display="https://igracias.telkomuniversity.ac.id/studentdata/index.php?sessid=d8ef660d3e369fafbe211be3e040a857&amp;pageid=4360&amp;studentId=1601140265"/>
    <hyperlink ref="L973" r:id="rId116" tooltip="view counseling" display="https://igracias.telkomuniversity.ac.id/studentdata/index.php?sessid=d8ef660d3e369fafbe211be3e040a857&amp;pageid=4360&amp;studentId=1601140098"/>
    <hyperlink ref="L976" r:id="rId117" tooltip="view counseling" display="https://igracias.telkomuniversity.ac.id/studentdata/index.php?sessid=d8ef660d3e369fafbe211be3e040a857&amp;pageid=4360&amp;studentId=1601142008"/>
    <hyperlink ref="L977" r:id="rId118" tooltip="view counseling" display="https://igracias.telkomuniversity.ac.id/studentdata/index.php?sessid=d8ef660d3e369fafbe211be3e040a857&amp;pageid=4360&amp;studentId=1601140238"/>
    <hyperlink ref="L978" r:id="rId119" tooltip="view counseling" display="https://igracias.telkomuniversity.ac.id/studentdata/index.php?sessid=d8ef660d3e369fafbe211be3e040a857&amp;pageid=4360&amp;studentId=1601140210"/>
    <hyperlink ref="N1132" r:id="rId120"/>
    <hyperlink ref="N1134" r:id="rId121"/>
    <hyperlink ref="N1135:N1140" r:id="rId122" display="https://www.viewbug.com/contests/science-fiction-photo-contest"/>
    <hyperlink ref="N1141" r:id="rId123"/>
    <hyperlink ref="N1142" r:id="rId124"/>
    <hyperlink ref="N1258" r:id="rId125"/>
    <hyperlink ref="O1272" r:id="rId126"/>
    <hyperlink ref="N1301" r:id="rId127"/>
    <hyperlink ref="N1331" r:id="rId128"/>
    <hyperlink ref="N1337" r:id="rId129"/>
    <hyperlink ref="O1337" r:id="rId130"/>
    <hyperlink ref="N1338" r:id="rId131"/>
    <hyperlink ref="O1338" r:id="rId132"/>
    <hyperlink ref="O1197" r:id="rId133"/>
    <hyperlink ref="O1200" r:id="rId134"/>
    <hyperlink ref="N1200" r:id="rId135"/>
    <hyperlink ref="N1472" r:id="rId136"/>
    <hyperlink ref="O1472" r:id="rId137"/>
    <hyperlink ref="N1428" r:id="rId138"/>
    <hyperlink ref="N1316" r:id="rId139"/>
    <hyperlink ref="O1317" r:id="rId140"/>
    <hyperlink ref="O1475" r:id="rId141"/>
  </hyperlinks>
  <pageMargins left="0.7" right="0.31" top="0.75" bottom="0.75" header="0.3" footer="0.3"/>
  <pageSetup scale="55" orientation="landscape" horizontalDpi="0" verticalDpi="0"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="90" zoomScaleNormal="90" workbookViewId="0">
      <selection activeCell="H12" sqref="H12"/>
    </sheetView>
  </sheetViews>
  <sheetFormatPr defaultRowHeight="15" x14ac:dyDescent="0.25"/>
  <cols>
    <col min="1" max="1" width="6.42578125" style="42" customWidth="1"/>
    <col min="2" max="2" width="25.28515625" bestFit="1" customWidth="1"/>
  </cols>
  <sheetData>
    <row r="1" spans="1:24" x14ac:dyDescent="0.25">
      <c r="A1" s="589" t="s">
        <v>2749</v>
      </c>
      <c r="B1" s="589" t="s">
        <v>2748</v>
      </c>
      <c r="C1" s="591" t="s">
        <v>2747</v>
      </c>
      <c r="D1" s="591"/>
      <c r="E1" s="591"/>
      <c r="F1" s="591"/>
      <c r="G1" s="591"/>
      <c r="H1" s="591"/>
      <c r="I1" s="591"/>
      <c r="J1" s="591"/>
      <c r="K1" s="591"/>
      <c r="L1" s="591"/>
      <c r="M1" s="591"/>
      <c r="N1" s="591"/>
      <c r="O1" s="591"/>
      <c r="P1" s="591"/>
      <c r="Q1" s="591"/>
      <c r="R1" s="591"/>
      <c r="S1" s="591"/>
      <c r="T1" s="591"/>
      <c r="U1" s="591"/>
      <c r="V1" s="12"/>
    </row>
    <row r="2" spans="1:24" x14ac:dyDescent="0.25">
      <c r="A2" s="589"/>
      <c r="B2" s="589"/>
      <c r="C2" s="591" t="s">
        <v>12</v>
      </c>
      <c r="D2" s="591"/>
      <c r="E2" s="591"/>
      <c r="F2" s="591"/>
      <c r="G2" s="591"/>
      <c r="H2" s="594" t="s">
        <v>2750</v>
      </c>
      <c r="I2" s="591" t="s">
        <v>11</v>
      </c>
      <c r="J2" s="591"/>
      <c r="K2" s="591"/>
      <c r="L2" s="591"/>
      <c r="M2" s="591"/>
      <c r="N2" s="594" t="s">
        <v>2750</v>
      </c>
      <c r="O2" s="591" t="s">
        <v>20</v>
      </c>
      <c r="P2" s="591"/>
      <c r="Q2" s="591"/>
      <c r="R2" s="591"/>
      <c r="S2" s="591"/>
      <c r="T2" s="596" t="s">
        <v>2750</v>
      </c>
      <c r="U2" s="590" t="s">
        <v>2745</v>
      </c>
      <c r="V2" s="590" t="s">
        <v>2746</v>
      </c>
      <c r="W2" s="593" t="s">
        <v>2750</v>
      </c>
    </row>
    <row r="3" spans="1:24" s="18" customFormat="1" x14ac:dyDescent="0.25">
      <c r="A3" s="589"/>
      <c r="B3" s="589"/>
      <c r="C3" s="43" t="s">
        <v>55</v>
      </c>
      <c r="D3" s="43" t="s">
        <v>51</v>
      </c>
      <c r="E3" s="43" t="s">
        <v>129</v>
      </c>
      <c r="F3" s="43" t="s">
        <v>865</v>
      </c>
      <c r="G3" s="43" t="s">
        <v>769</v>
      </c>
      <c r="H3" s="595"/>
      <c r="I3" s="43" t="s">
        <v>55</v>
      </c>
      <c r="J3" s="43" t="s">
        <v>51</v>
      </c>
      <c r="K3" s="43" t="s">
        <v>129</v>
      </c>
      <c r="L3" s="43" t="s">
        <v>865</v>
      </c>
      <c r="M3" s="43" t="s">
        <v>769</v>
      </c>
      <c r="N3" s="595"/>
      <c r="O3" s="43" t="s">
        <v>55</v>
      </c>
      <c r="P3" s="43" t="s">
        <v>51</v>
      </c>
      <c r="Q3" s="43" t="s">
        <v>129</v>
      </c>
      <c r="R3" s="43" t="s">
        <v>865</v>
      </c>
      <c r="S3" s="43" t="s">
        <v>769</v>
      </c>
      <c r="T3" s="597"/>
      <c r="U3" s="590"/>
      <c r="V3" s="590"/>
      <c r="W3" s="593"/>
    </row>
    <row r="4" spans="1:24" x14ac:dyDescent="0.25">
      <c r="A4" s="11">
        <v>1</v>
      </c>
      <c r="B4" s="10" t="s">
        <v>1001</v>
      </c>
      <c r="C4" s="34">
        <f>COUNTIFS(PRESTASI!$Q$4:$Q$1048576,B4,PRESTASI!$G$4:$G$1048576,"Regional",PRESTASI!$H$4:$H$1048576,"Juara 1")</f>
        <v>7</v>
      </c>
      <c r="D4" s="34">
        <f>COUNTIFS(PRESTASI!$Q$4:$Q$1048576,B4,PRESTASI!$G$4:$G$1048576,"Regional",PRESTASI!$H$4:$H$1048576,"Juara 2")</f>
        <v>8</v>
      </c>
      <c r="E4" s="34">
        <f>COUNTIFS(PRESTASI!$Q$4:$Q$1048576,B4,PRESTASI!$G$4:$G$1048576,"Regional",PRESTASI!$H$4:$H$1048576,"Juara 3")</f>
        <v>3</v>
      </c>
      <c r="F4" s="34">
        <f>COUNTIFS(PRESTASI!$Q$4:$Q$1048576,B4,PRESTASI!$G$4:$G$1048576,"Regional",PRESTASI!$H$4:$H$1048576,"Best")</f>
        <v>2</v>
      </c>
      <c r="G4" s="34">
        <f>COUNTIFS(PRESTASI!$Q$4:$Q$1048576,B4,PRESTASI!$G$4:$G$1048576,"Regional",PRESTASI!$H$4:$H$1048576,"Partisipasi")</f>
        <v>3</v>
      </c>
      <c r="H4" s="41">
        <f>SUM(C4:G4)</f>
        <v>23</v>
      </c>
      <c r="I4" s="34">
        <f>COUNTIFS(PRESTASI!$Q$4:$Q$1048576,B4,PRESTASI!$G$4:$G$1048576,"Nasional",PRESTASI!$H$4:$H$1048576,"Juara 1")</f>
        <v>23</v>
      </c>
      <c r="J4" s="34">
        <f>COUNTIFS(PRESTASI!$Q$4:$Q$1048576,B4,PRESTASI!$G$4:$G$1048576,"Nasional",PRESTASI!$H$4:$H$1048576,"Juara 2")</f>
        <v>22</v>
      </c>
      <c r="K4" s="34">
        <f>COUNTIFS(PRESTASI!$Q$4:$Q$1048576,B4,PRESTASI!$G$4:$G$1048576,"Nasional",PRESTASI!$H$4:$H$1048576,"Juara 3")</f>
        <v>30</v>
      </c>
      <c r="L4" s="34">
        <f>COUNTIFS(PRESTASI!$Q$4:$Q$1048576,B4,PRESTASI!$G$4:$G$1048576,"Nasional",PRESTASI!$H$4:$H$1048576,"Best")</f>
        <v>9</v>
      </c>
      <c r="M4" s="34">
        <f>COUNTIFS(PRESTASI!$Q$4:$Q$1048576,B4,PRESTASI!$G$4:$G$1048576,"Nasional",PRESTASI!$H$4:$H$1048576,"Partisipasi")</f>
        <v>225</v>
      </c>
      <c r="N4" s="41">
        <f>SUM(I4:M4)</f>
        <v>309</v>
      </c>
      <c r="O4" s="34">
        <f>COUNTIFS(PRESTASI!$Q$4:$Q$1048576,B4,PRESTASI!$G$4:$G$1048576,"Internasional",PRESTASI!$H$4:$H$1048576,"Juara 1")</f>
        <v>6</v>
      </c>
      <c r="P4" s="34">
        <f>COUNTIFS(PRESTASI!$Q$4:$Q$1048576,B4,PRESTASI!$G$4:$G$1048576,"Internasional",PRESTASI!$H$4:$H$1048576,"Juara 2")</f>
        <v>2</v>
      </c>
      <c r="Q4" s="34">
        <f>COUNTIFS(PRESTASI!$Q$4:$Q$1048576,B4,PRESTASI!$G$4:$G$1048576,"Internasional",PRESTASI!$H$4:$H$1048576,"Juara 3")</f>
        <v>3</v>
      </c>
      <c r="R4" s="34">
        <f>COUNTIFS(PRESTASI!$Q$4:$Q$1048576,B4,PRESTASI!$G$4:$G$1048576,"Internasional",PRESTASI!$H$4:$H$1048576,"Best")</f>
        <v>2</v>
      </c>
      <c r="S4" s="34">
        <f>COUNTIFS(PRESTASI!$Q$4:$Q$1048576,B4,PRESTASI!$G$4:$G$1048576,"Internasional",PRESTASI!$H$4:$H$1048576,"Partisipasi")</f>
        <v>23</v>
      </c>
      <c r="T4" s="34">
        <f>SUM(O4:S4)</f>
        <v>36</v>
      </c>
      <c r="U4" s="34">
        <f>(C4+D4+E4+F4+I4+J4+K4+L4+O4+P4+Q4+R4)</f>
        <v>117</v>
      </c>
      <c r="V4" s="34">
        <f>(G4+M4+S4)</f>
        <v>251</v>
      </c>
      <c r="W4" s="42">
        <f>H4+N4+T4</f>
        <v>368</v>
      </c>
    </row>
    <row r="5" spans="1:24" x14ac:dyDescent="0.25">
      <c r="A5" s="11">
        <v>2</v>
      </c>
      <c r="B5" s="10" t="s">
        <v>1237</v>
      </c>
      <c r="C5" s="34">
        <f>COUNTIFS(PRESTASI!$Q$4:$Q$1048576,B5,PRESTASI!$G$4:$G$1048576,"Regional",PRESTASI!$H$4:$H$1048576,"Juara 1")</f>
        <v>0</v>
      </c>
      <c r="D5" s="34">
        <f>COUNTIFS(PRESTASI!$Q$4:$Q$1048576,B5,PRESTASI!$G$4:$G$1048576,"Regional",PRESTASI!$H$4:$H$1048576,"Juara 2")</f>
        <v>0</v>
      </c>
      <c r="E5" s="34">
        <f>COUNTIFS(PRESTASI!$Q$4:$Q$1048576,B5,PRESTASI!$G$4:$G$1048576,"Regional",PRESTASI!$H$4:$H$1048576,"Juara 3")</f>
        <v>0</v>
      </c>
      <c r="F5" s="34">
        <f>COUNTIFS(PRESTASI!$Q$4:$Q$1048576,B5,PRESTASI!$G$4:$G$1048576,"Regional",PRESTASI!$H$4:$H$1048576,"Best")</f>
        <v>0</v>
      </c>
      <c r="G5" s="34">
        <f>COUNTIFS(PRESTASI!$Q$4:$Q$1048576,B5,PRESTASI!$G$4:$G$1048576,"Regional",PRESTASI!$H$4:$H$1048576,"Partisipasi")</f>
        <v>0</v>
      </c>
      <c r="H5" s="41">
        <f t="shared" ref="H5:H21" si="0">SUM(C5:G5)</f>
        <v>0</v>
      </c>
      <c r="I5" s="34">
        <f>COUNTIFS(PRESTASI!$Q$4:$Q$1048576,B5,PRESTASI!$G$4:$G$1048576,"Nasional",PRESTASI!$H$4:$H$1048576,"Juara 1")</f>
        <v>0</v>
      </c>
      <c r="J5" s="34">
        <f>COUNTIFS(PRESTASI!$Q$4:$Q$1048576,B5,PRESTASI!$G$4:$G$1048576,"Nasional",PRESTASI!$H$4:$H$1048576,"Juara 2")</f>
        <v>0</v>
      </c>
      <c r="K5" s="34">
        <f>COUNTIFS(PRESTASI!$Q$4:$Q$1048576,B5,PRESTASI!$G$4:$G$1048576,"Nasional",PRESTASI!$H$4:$H$1048576,"Juara 3")</f>
        <v>0</v>
      </c>
      <c r="L5" s="34">
        <f>COUNTIFS(PRESTASI!$Q$4:$Q$1048576,B5,PRESTASI!$G$4:$G$1048576,"Nasional",PRESTASI!$H$4:$H$1048576,"Best")</f>
        <v>0</v>
      </c>
      <c r="M5" s="34">
        <f>COUNTIFS(PRESTASI!$Q$4:$Q$1048576,B5,PRESTASI!$G$4:$G$1048576,"Nasional",PRESTASI!$H$4:$H$1048576,"Partisipasi")</f>
        <v>2</v>
      </c>
      <c r="N5" s="41">
        <f t="shared" ref="N5:N21" si="1">SUM(I5:M5)</f>
        <v>2</v>
      </c>
      <c r="O5" s="34">
        <f>COUNTIFS(PRESTASI!$Q$4:$Q$1048576,B5,PRESTASI!$G$4:$G$1048576,"Internasional",PRESTASI!$H$4:$H$1048576,"Juara 1")</f>
        <v>0</v>
      </c>
      <c r="P5" s="34">
        <f>COUNTIFS(PRESTASI!$Q$4:$Q$1048576,B5,PRESTASI!$G$4:$G$1048576,"Internasional",PRESTASI!$H$4:$H$1048576,"Juara 2")</f>
        <v>0</v>
      </c>
      <c r="Q5" s="34">
        <f>COUNTIFS(PRESTASI!$Q$4:$Q$1048576,B5,PRESTASI!$G$4:$G$1048576,"Internasional",PRESTASI!$H$4:$H$1048576,"Juara 3")</f>
        <v>0</v>
      </c>
      <c r="R5" s="34">
        <f>COUNTIFS(PRESTASI!$Q$4:$Q$1048576,B5,PRESTASI!$G$4:$G$1048576,"Internasional",PRESTASI!$H$4:$H$1048576,"Best")</f>
        <v>0</v>
      </c>
      <c r="S5" s="34">
        <f>COUNTIFS(PRESTASI!$Q$4:$Q$1048576,B5,PRESTASI!$G$4:$G$1048576,"Internasional",PRESTASI!$H$4:$H$1048576,"Partisipasi")</f>
        <v>0</v>
      </c>
      <c r="T5" s="34">
        <f t="shared" ref="T5:T21" si="2">SUM(O5:S5)</f>
        <v>0</v>
      </c>
      <c r="U5" s="34">
        <f>(C5+D5+E5+F5+I5+J5+K5+L5+O5+P5+Q5+R5)</f>
        <v>0</v>
      </c>
      <c r="V5" s="34">
        <f t="shared" ref="V5:V21" si="3">(G5+M5+S5)</f>
        <v>2</v>
      </c>
      <c r="W5" s="42">
        <f t="shared" ref="W5:W21" si="4">H5+N5+T5</f>
        <v>2</v>
      </c>
    </row>
    <row r="6" spans="1:24" x14ac:dyDescent="0.25">
      <c r="A6" s="11">
        <v>3</v>
      </c>
      <c r="B6" s="10" t="s">
        <v>1594</v>
      </c>
      <c r="C6" s="34">
        <f>COUNTIFS(PRESTASI!$Q$4:$Q$1048576,B6,PRESTASI!$G$4:$G$1048576,"Regional",PRESTASI!$H$4:$H$1048576,"Juara 1")</f>
        <v>0</v>
      </c>
      <c r="D6" s="34">
        <f>COUNTIFS(PRESTASI!$Q$4:$Q$1048576,B6,PRESTASI!$G$4:$G$1048576,"Regional",PRESTASI!$H$4:$H$1048576,"Juara 2")</f>
        <v>0</v>
      </c>
      <c r="E6" s="34">
        <f>COUNTIFS(PRESTASI!$Q$4:$Q$1048576,B6,PRESTASI!$G$4:$G$1048576,"Regional",PRESTASI!$H$4:$H$1048576,"Juara 3")</f>
        <v>0</v>
      </c>
      <c r="F6" s="34">
        <f>COUNTIFS(PRESTASI!$Q$4:$Q$1048576,B6,PRESTASI!$G$4:$G$1048576,"Regional",PRESTASI!$H$4:$H$1048576,"Best")</f>
        <v>0</v>
      </c>
      <c r="G6" s="34">
        <f>COUNTIFS(PRESTASI!$Q$4:$Q$1048576,B6,PRESTASI!$G$4:$G$1048576,"Regional",PRESTASI!$H$4:$H$1048576,"Partisipasi")</f>
        <v>0</v>
      </c>
      <c r="H6" s="41">
        <f t="shared" si="0"/>
        <v>0</v>
      </c>
      <c r="I6" s="34">
        <f>COUNTIFS(PRESTASI!$Q$4:$Q$1048576,B6,PRESTASI!$G$4:$G$1048576,"Nasional",PRESTASI!$H$4:$H$1048576,"Juara 1")</f>
        <v>0</v>
      </c>
      <c r="J6" s="34">
        <f>COUNTIFS(PRESTASI!$Q$4:$Q$1048576,B6,PRESTASI!$G$4:$G$1048576,"Nasional",PRESTASI!$H$4:$H$1048576,"Juara 2")</f>
        <v>1</v>
      </c>
      <c r="K6" s="34">
        <f>COUNTIFS(PRESTASI!$Q$4:$Q$1048576,B6,PRESTASI!$G$4:$G$1048576,"Nasional",PRESTASI!$H$4:$H$1048576,"Juara 3")</f>
        <v>0</v>
      </c>
      <c r="L6" s="34">
        <f>COUNTIFS(PRESTASI!$Q$4:$Q$1048576,B6,PRESTASI!$G$4:$G$1048576,"Nasional",PRESTASI!$H$4:$H$1048576,"Best")</f>
        <v>0</v>
      </c>
      <c r="M6" s="34">
        <f>COUNTIFS(PRESTASI!$Q$4:$Q$1048576,B6,PRESTASI!$G$4:$G$1048576,"Nasional",PRESTASI!$H$4:$H$1048576,"Partisipasi")</f>
        <v>1</v>
      </c>
      <c r="N6" s="41">
        <f t="shared" si="1"/>
        <v>2</v>
      </c>
      <c r="O6" s="34">
        <f>COUNTIFS(PRESTASI!$Q$4:$Q$1048576,B6,PRESTASI!$G$4:$G$1048576,"Internasional",PRESTASI!$H$4:$H$1048576,"Juara 1")</f>
        <v>0</v>
      </c>
      <c r="P6" s="34">
        <f>COUNTIFS(PRESTASI!$Q$4:$Q$1048576,B6,PRESTASI!$G$4:$G$1048576,"Internasional",PRESTASI!$H$4:$H$1048576,"Juara 2")</f>
        <v>0</v>
      </c>
      <c r="Q6" s="34">
        <f>COUNTIFS(PRESTASI!$Q$4:$Q$1048576,B6,PRESTASI!$G$4:$G$1048576,"Internasional",PRESTASI!$H$4:$H$1048576,"Juara 3")</f>
        <v>0</v>
      </c>
      <c r="R6" s="34">
        <f>COUNTIFS(PRESTASI!$Q$4:$Q$1048576,B6,PRESTASI!$G$4:$G$1048576,"Internasional",PRESTASI!$H$4:$H$1048576,"Best")</f>
        <v>0</v>
      </c>
      <c r="S6" s="34">
        <f>COUNTIFS(PRESTASI!$Q$4:$Q$1048576,B6,PRESTASI!$G$4:$G$1048576,"Internasional",PRESTASI!$H$4:$H$1048576,"Partisipasi")</f>
        <v>0</v>
      </c>
      <c r="T6" s="34">
        <f t="shared" si="2"/>
        <v>0</v>
      </c>
      <c r="U6" s="34">
        <f t="shared" ref="U6:U21" si="5">(C6+D6+E6+F6+I6+J6+K6+L6+O6+P6+Q6+R6)</f>
        <v>1</v>
      </c>
      <c r="V6" s="34">
        <f t="shared" si="3"/>
        <v>1</v>
      </c>
      <c r="W6" s="42">
        <f t="shared" si="4"/>
        <v>2</v>
      </c>
    </row>
    <row r="7" spans="1:24" x14ac:dyDescent="0.25">
      <c r="A7" s="11">
        <v>4</v>
      </c>
      <c r="B7" s="10" t="s">
        <v>1944</v>
      </c>
      <c r="C7" s="34">
        <f>COUNTIFS(PRESTASI!$Q$4:$Q$1048576,B7,PRESTASI!$G$4:$G$1048576,"Regional",PRESTASI!$H$4:$H$1048576,"Juara 1")</f>
        <v>0</v>
      </c>
      <c r="D7" s="34">
        <f>COUNTIFS(PRESTASI!$Q$4:$Q$1048576,B7,PRESTASI!$G$4:$G$1048576,"Regional",PRESTASI!$H$4:$H$1048576,"Juara 2")</f>
        <v>1</v>
      </c>
      <c r="E7" s="34">
        <f>COUNTIFS(PRESTASI!$Q$4:$Q$1048576,B7,PRESTASI!$G$4:$G$1048576,"Regional",PRESTASI!$H$4:$H$1048576,"Juara 3")</f>
        <v>0</v>
      </c>
      <c r="F7" s="34">
        <f>COUNTIFS(PRESTASI!$Q$4:$Q$1048576,B7,PRESTASI!$G$4:$G$1048576,"Regional",PRESTASI!$H$4:$H$1048576,"Best")</f>
        <v>0</v>
      </c>
      <c r="G7" s="34">
        <f>COUNTIFS(PRESTASI!$Q$4:$Q$1048576,B7,PRESTASI!$G$4:$G$1048576,"Regional",PRESTASI!$H$4:$H$1048576,"Partisipasi")</f>
        <v>0</v>
      </c>
      <c r="H7" s="41">
        <f t="shared" si="0"/>
        <v>1</v>
      </c>
      <c r="I7" s="34">
        <f>COUNTIFS(PRESTASI!$Q$4:$Q$1048576,B7,PRESTASI!$G$4:$G$1048576,"Nasional",PRESTASI!$H$4:$H$1048576,"Juara 1")</f>
        <v>0</v>
      </c>
      <c r="J7" s="34">
        <f>COUNTIFS(PRESTASI!$Q$4:$Q$1048576,B7,PRESTASI!$G$4:$G$1048576,"Nasional",PRESTASI!$H$4:$H$1048576,"Juara 2")</f>
        <v>0</v>
      </c>
      <c r="K7" s="34">
        <f>COUNTIFS(PRESTASI!$Q$4:$Q$1048576,B7,PRESTASI!$G$4:$G$1048576,"Nasional",PRESTASI!$H$4:$H$1048576,"Juara 3")</f>
        <v>0</v>
      </c>
      <c r="L7" s="34">
        <f>COUNTIFS(PRESTASI!$Q$4:$Q$1048576,B7,PRESTASI!$G$4:$G$1048576,"Nasional",PRESTASI!$H$4:$H$1048576,"Best")</f>
        <v>0</v>
      </c>
      <c r="M7" s="34">
        <f>COUNTIFS(PRESTASI!$Q$4:$Q$1048576,B7,PRESTASI!$G$4:$G$1048576,"Nasional",PRESTASI!$H$4:$H$1048576,"Partisipasi")</f>
        <v>5</v>
      </c>
      <c r="N7" s="41">
        <f t="shared" si="1"/>
        <v>5</v>
      </c>
      <c r="O7" s="34">
        <f>COUNTIFS(PRESTASI!$Q$4:$Q$1048576,B7,PRESTASI!$G$4:$G$1048576,"Internasional",PRESTASI!$H$4:$H$1048576,"Juara 1")</f>
        <v>0</v>
      </c>
      <c r="P7" s="34">
        <f>COUNTIFS(PRESTASI!$Q$4:$Q$1048576,B7,PRESTASI!$G$4:$G$1048576,"Internasional",PRESTASI!$H$4:$H$1048576,"Juara 2")</f>
        <v>0</v>
      </c>
      <c r="Q7" s="34">
        <f>COUNTIFS(PRESTASI!$Q$4:$Q$1048576,B7,PRESTASI!$G$4:$G$1048576,"Internasional",PRESTASI!$H$4:$H$1048576,"Juara 3")</f>
        <v>0</v>
      </c>
      <c r="R7" s="34">
        <f>COUNTIFS(PRESTASI!$Q$4:$Q$1048576,B7,PRESTASI!$G$4:$G$1048576,"Internasional",PRESTASI!$H$4:$H$1048576,"Best")</f>
        <v>0</v>
      </c>
      <c r="S7" s="34">
        <f>COUNTIFS(PRESTASI!$Q$4:$Q$1048576,B7,PRESTASI!$G$4:$G$1048576,"Internasional",PRESTASI!$H$4:$H$1048576,"Partisipasi")</f>
        <v>0</v>
      </c>
      <c r="T7" s="34">
        <f t="shared" si="2"/>
        <v>0</v>
      </c>
      <c r="U7" s="34">
        <f t="shared" si="5"/>
        <v>1</v>
      </c>
      <c r="V7" s="34">
        <f t="shared" si="3"/>
        <v>5</v>
      </c>
      <c r="W7" s="42">
        <f t="shared" si="4"/>
        <v>6</v>
      </c>
    </row>
    <row r="8" spans="1:24" x14ac:dyDescent="0.25">
      <c r="A8" s="11">
        <v>5</v>
      </c>
      <c r="B8" s="10" t="s">
        <v>1036</v>
      </c>
      <c r="C8" s="34">
        <f>COUNTIFS(PRESTASI!$Q$4:$Q$1048576,B8,PRESTASI!$G$4:$G$1048576,"Regional",PRESTASI!$H$4:$H$1048576,"Juara 1")</f>
        <v>0</v>
      </c>
      <c r="D8" s="34">
        <f>COUNTIFS(PRESTASI!$Q$4:$Q$1048576,B8,PRESTASI!$G$4:$G$1048576,"Regional",PRESTASI!$H$4:$H$1048576,"Juara 2")</f>
        <v>0</v>
      </c>
      <c r="E8" s="34">
        <f>COUNTIFS(PRESTASI!$Q$4:$Q$1048576,B8,PRESTASI!$G$4:$G$1048576,"Regional",PRESTASI!$H$4:$H$1048576,"Juara 3")</f>
        <v>0</v>
      </c>
      <c r="F8" s="34">
        <f>COUNTIFS(PRESTASI!$Q$4:$Q$1048576,B8,PRESTASI!$G$4:$G$1048576,"Regional",PRESTASI!$H$4:$H$1048576,"Best")</f>
        <v>0</v>
      </c>
      <c r="G8" s="34">
        <f>COUNTIFS(PRESTASI!$Q$4:$Q$1048576,B8,PRESTASI!$G$4:$G$1048576,"Regional",PRESTASI!$H$4:$H$1048576,"Partisipasi")</f>
        <v>0</v>
      </c>
      <c r="H8" s="41">
        <f t="shared" si="0"/>
        <v>0</v>
      </c>
      <c r="I8" s="34">
        <f>COUNTIFS(PRESTASI!$Q$4:$Q$1048576,B8,PRESTASI!$G$4:$G$1048576,"Nasional",PRESTASI!$H$4:$H$1048576,"Juara 1")</f>
        <v>0</v>
      </c>
      <c r="J8" s="34">
        <f>COUNTIFS(PRESTASI!$Q$4:$Q$1048576,B8,PRESTASI!$G$4:$G$1048576,"Nasional",PRESTASI!$H$4:$H$1048576,"Juara 2")</f>
        <v>0</v>
      </c>
      <c r="K8" s="34">
        <f>COUNTIFS(PRESTASI!$Q$4:$Q$1048576,B8,PRESTASI!$G$4:$G$1048576,"Nasional",PRESTASI!$H$4:$H$1048576,"Juara 3")</f>
        <v>0</v>
      </c>
      <c r="L8" s="34">
        <f>COUNTIFS(PRESTASI!$Q$4:$Q$1048576,B8,PRESTASI!$G$4:$G$1048576,"Nasional",PRESTASI!$H$4:$H$1048576,"Best")</f>
        <v>0</v>
      </c>
      <c r="M8" s="34">
        <f>COUNTIFS(PRESTASI!$Q$4:$Q$1048576,B8,PRESTASI!$G$4:$G$1048576,"Nasional",PRESTASI!$H$4:$H$1048576,"Partisipasi")</f>
        <v>2</v>
      </c>
      <c r="N8" s="41">
        <f t="shared" si="1"/>
        <v>2</v>
      </c>
      <c r="O8" s="34">
        <f>COUNTIFS(PRESTASI!$Q$4:$Q$1048576,B8,PRESTASI!$G$4:$G$1048576,"Internasional",PRESTASI!$H$4:$H$1048576,"Juara 1")</f>
        <v>0</v>
      </c>
      <c r="P8" s="34">
        <f>COUNTIFS(PRESTASI!$Q$4:$Q$1048576,B8,PRESTASI!$G$4:$G$1048576,"Internasional",PRESTASI!$H$4:$H$1048576,"Juara 2")</f>
        <v>0</v>
      </c>
      <c r="Q8" s="34">
        <f>COUNTIFS(PRESTASI!$Q$4:$Q$1048576,B8,PRESTASI!$G$4:$G$1048576,"Internasional",PRESTASI!$H$4:$H$1048576,"Juara 3")</f>
        <v>0</v>
      </c>
      <c r="R8" s="34">
        <f>COUNTIFS(PRESTASI!$Q$4:$Q$1048576,B8,PRESTASI!$G$4:$G$1048576,"Internasional",PRESTASI!$H$4:$H$1048576,"Best")</f>
        <v>0</v>
      </c>
      <c r="S8" s="34">
        <f>COUNTIFS(PRESTASI!$Q$4:$Q$1048576,B8,PRESTASI!$G$4:$G$1048576,"Internasional",PRESTASI!$H$4:$H$1048576,"Partisipasi")</f>
        <v>0</v>
      </c>
      <c r="T8" s="34">
        <f t="shared" si="2"/>
        <v>0</v>
      </c>
      <c r="U8" s="34">
        <f t="shared" si="5"/>
        <v>0</v>
      </c>
      <c r="V8" s="34">
        <f t="shared" si="3"/>
        <v>2</v>
      </c>
      <c r="W8" s="42">
        <f t="shared" si="4"/>
        <v>2</v>
      </c>
    </row>
    <row r="9" spans="1:24" x14ac:dyDescent="0.25">
      <c r="A9" s="11">
        <v>6</v>
      </c>
      <c r="B9" s="10" t="s">
        <v>1121</v>
      </c>
      <c r="C9" s="34">
        <f>COUNTIFS(PRESTASI!$Q$4:$Q$1048576,B9,PRESTASI!$G$4:$G$1048576,"Regional",PRESTASI!$H$4:$H$1048576,"Juara 1")</f>
        <v>1</v>
      </c>
      <c r="D9" s="34">
        <f>COUNTIFS(PRESTASI!$Q$4:$Q$1048576,B9,PRESTASI!$G$4:$G$1048576,"Regional",PRESTASI!$H$4:$H$1048576,"Juara 2")</f>
        <v>0</v>
      </c>
      <c r="E9" s="34">
        <f>COUNTIFS(PRESTASI!$Q$4:$Q$1048576,B9,PRESTASI!$G$4:$G$1048576,"Regional",PRESTASI!$H$4:$H$1048576,"Juara 3")</f>
        <v>1</v>
      </c>
      <c r="F9" s="34">
        <f>COUNTIFS(PRESTASI!$Q$4:$Q$1048576,B9,PRESTASI!$G$4:$G$1048576,"Regional",PRESTASI!$H$4:$H$1048576,"Best")</f>
        <v>0</v>
      </c>
      <c r="G9" s="34">
        <f>COUNTIFS(PRESTASI!$Q$4:$Q$1048576,B9,PRESTASI!$G$4:$G$1048576,"Regional",PRESTASI!$H$4:$H$1048576,"Partisipasi")</f>
        <v>0</v>
      </c>
      <c r="H9" s="41">
        <f t="shared" si="0"/>
        <v>2</v>
      </c>
      <c r="I9" s="34">
        <f>COUNTIFS(PRESTASI!$Q$4:$Q$1048576,B9,PRESTASI!$G$4:$G$1048576,"Nasional",PRESTASI!$H$4:$H$1048576,"Juara 1")</f>
        <v>0</v>
      </c>
      <c r="J9" s="34">
        <f>COUNTIFS(PRESTASI!$Q$4:$Q$1048576,B9,PRESTASI!$G$4:$G$1048576,"Nasional",PRESTASI!$H$4:$H$1048576,"Juara 2")</f>
        <v>0</v>
      </c>
      <c r="K9" s="34">
        <f>COUNTIFS(PRESTASI!$Q$4:$Q$1048576,B9,PRESTASI!$G$4:$G$1048576,"Nasional",PRESTASI!$H$4:$H$1048576,"Juara 3")</f>
        <v>0</v>
      </c>
      <c r="L9" s="34">
        <f>COUNTIFS(PRESTASI!$Q$4:$Q$1048576,B9,PRESTASI!$G$4:$G$1048576,"Nasional",PRESTASI!$H$4:$H$1048576,"Best")</f>
        <v>0</v>
      </c>
      <c r="M9" s="34">
        <f>COUNTIFS(PRESTASI!$Q$4:$Q$1048576,B9,PRESTASI!$G$4:$G$1048576,"Nasional",PRESTASI!$H$4:$H$1048576,"Partisipasi")</f>
        <v>0</v>
      </c>
      <c r="N9" s="41">
        <f t="shared" si="1"/>
        <v>0</v>
      </c>
      <c r="O9" s="34">
        <f>COUNTIFS(PRESTASI!$Q$4:$Q$1048576,B9,PRESTASI!$G$4:$G$1048576,"Internasional",PRESTASI!$H$4:$H$1048576,"Juara 1")</f>
        <v>0</v>
      </c>
      <c r="P9" s="34">
        <f>COUNTIFS(PRESTASI!$Q$4:$Q$1048576,B9,PRESTASI!$G$4:$G$1048576,"Internasional",PRESTASI!$H$4:$H$1048576,"Juara 2")</f>
        <v>0</v>
      </c>
      <c r="Q9" s="34">
        <f>COUNTIFS(PRESTASI!$Q$4:$Q$1048576,B9,PRESTASI!$G$4:$G$1048576,"Internasional",PRESTASI!$H$4:$H$1048576,"Juara 3")</f>
        <v>0</v>
      </c>
      <c r="R9" s="34">
        <f>COUNTIFS(PRESTASI!$Q$4:$Q$1048576,B9,PRESTASI!$G$4:$G$1048576,"Internasional",PRESTASI!$H$4:$H$1048576,"Best")</f>
        <v>0</v>
      </c>
      <c r="S9" s="34">
        <f>COUNTIFS(PRESTASI!$Q$4:$Q$1048576,B9,PRESTASI!$G$4:$G$1048576,"Internasional",PRESTASI!$H$4:$H$1048576,"Partisipasi")</f>
        <v>0</v>
      </c>
      <c r="T9" s="34">
        <f t="shared" si="2"/>
        <v>0</v>
      </c>
      <c r="U9" s="34">
        <f t="shared" si="5"/>
        <v>2</v>
      </c>
      <c r="V9" s="34">
        <f t="shared" si="3"/>
        <v>0</v>
      </c>
      <c r="W9" s="42">
        <f t="shared" si="4"/>
        <v>2</v>
      </c>
    </row>
    <row r="10" spans="1:24" x14ac:dyDescent="0.25">
      <c r="A10" s="11">
        <v>7</v>
      </c>
      <c r="B10" s="10" t="s">
        <v>1002</v>
      </c>
      <c r="C10" s="34">
        <f>COUNTIFS(PRESTASI!$Q$4:$Q$1048576,B10,PRESTASI!$G$4:$G$1048576,"Regional",PRESTASI!$H$4:$H$1048576,"Juara 1")</f>
        <v>2</v>
      </c>
      <c r="D10" s="34">
        <f>COUNTIFS(PRESTASI!$Q$4:$Q$1048576,B10,PRESTASI!$G$4:$G$1048576,"Regional",PRESTASI!$H$4:$H$1048576,"Juara 2")</f>
        <v>2</v>
      </c>
      <c r="E10" s="34">
        <f>COUNTIFS(PRESTASI!$Q$4:$Q$1048576,B10,PRESTASI!$G$4:$G$1048576,"Regional",PRESTASI!$H$4:$H$1048576,"Juara 3")</f>
        <v>1</v>
      </c>
      <c r="F10" s="34">
        <f>COUNTIFS(PRESTASI!$Q$4:$Q$1048576,B10,PRESTASI!$G$4:$G$1048576,"Regional",PRESTASI!$H$4:$H$1048576,"Best")</f>
        <v>0</v>
      </c>
      <c r="G10" s="34">
        <f>COUNTIFS(PRESTASI!$Q$4:$Q$1048576,B10,PRESTASI!$G$4:$G$1048576,"Regional",PRESTASI!$H$4:$H$1048576,"Partisipasi")</f>
        <v>0</v>
      </c>
      <c r="H10" s="41">
        <f t="shared" si="0"/>
        <v>5</v>
      </c>
      <c r="I10" s="34">
        <f>COUNTIFS(PRESTASI!$Q$4:$Q$1048576,B10,PRESTASI!$G$4:$G$1048576,"Nasional",PRESTASI!$H$4:$H$1048576,"Juara 1")</f>
        <v>0</v>
      </c>
      <c r="J10" s="34">
        <f>COUNTIFS(PRESTASI!$Q$4:$Q$1048576,B10,PRESTASI!$G$4:$G$1048576,"Nasional",PRESTASI!$H$4:$H$1048576,"Juara 2")</f>
        <v>0</v>
      </c>
      <c r="K10" s="34">
        <f>COUNTIFS(PRESTASI!$Q$4:$Q$1048576,B10,PRESTASI!$G$4:$G$1048576,"Nasional",PRESTASI!$H$4:$H$1048576,"Juara 3")</f>
        <v>0</v>
      </c>
      <c r="L10" s="34">
        <f>COUNTIFS(PRESTASI!$Q$4:$Q$1048576,B10,PRESTASI!$G$4:$G$1048576,"Nasional",PRESTASI!$H$4:$H$1048576,"Best")</f>
        <v>0</v>
      </c>
      <c r="M10" s="34">
        <f>COUNTIFS(PRESTASI!$Q$4:$Q$1048576,B10,PRESTASI!$G$4:$G$1048576,"Nasional",PRESTASI!$H$4:$H$1048576,"Partisipasi")</f>
        <v>0</v>
      </c>
      <c r="N10" s="41">
        <f t="shared" si="1"/>
        <v>0</v>
      </c>
      <c r="O10" s="34">
        <f>COUNTIFS(PRESTASI!$Q$4:$Q$1048576,B10,PRESTASI!$G$4:$G$1048576,"Internasional",PRESTASI!$H$4:$H$1048576,"Juara 1")</f>
        <v>0</v>
      </c>
      <c r="P10" s="34">
        <f>COUNTIFS(PRESTASI!$Q$4:$Q$1048576,B10,PRESTASI!$G$4:$G$1048576,"Internasional",PRESTASI!$H$4:$H$1048576,"Juara 2")</f>
        <v>0</v>
      </c>
      <c r="Q10" s="34">
        <f>COUNTIFS(PRESTASI!$Q$4:$Q$1048576,B10,PRESTASI!$G$4:$G$1048576,"Internasional",PRESTASI!$H$4:$H$1048576,"Juara 3")</f>
        <v>2</v>
      </c>
      <c r="R10" s="34">
        <f>COUNTIFS(PRESTASI!$Q$4:$Q$1048576,B10,PRESTASI!$G$4:$G$1048576,"Internasional",PRESTASI!$H$4:$H$1048576,"Best")</f>
        <v>0</v>
      </c>
      <c r="S10" s="34">
        <f>COUNTIFS(PRESTASI!$Q$4:$Q$1048576,B10,PRESTASI!$G$4:$G$1048576,"Internasional",PRESTASI!$H$4:$H$1048576,"Partisipasi")</f>
        <v>4</v>
      </c>
      <c r="T10" s="34">
        <f t="shared" si="2"/>
        <v>6</v>
      </c>
      <c r="U10" s="34">
        <f t="shared" si="5"/>
        <v>7</v>
      </c>
      <c r="V10" s="34">
        <f t="shared" si="3"/>
        <v>4</v>
      </c>
      <c r="W10" s="42">
        <f t="shared" si="4"/>
        <v>11</v>
      </c>
      <c r="X10">
        <v>5</v>
      </c>
    </row>
    <row r="11" spans="1:24" x14ac:dyDescent="0.25">
      <c r="A11" s="11">
        <v>8</v>
      </c>
      <c r="B11" s="10" t="s">
        <v>1004</v>
      </c>
      <c r="C11" s="34">
        <f>COUNTIFS(PRESTASI!$Q$4:$Q$1048576,B11,PRESTASI!$G$4:$G$1048576,"Regional",PRESTASI!$H$4:$H$1048576,"Juara 1")</f>
        <v>0</v>
      </c>
      <c r="D11" s="34">
        <f>COUNTIFS(PRESTASI!$Q$4:$Q$1048576,B11,PRESTASI!$G$4:$G$1048576,"Regional",PRESTASI!$H$4:$H$1048576,"Juara 2")</f>
        <v>0</v>
      </c>
      <c r="E11" s="34">
        <f>COUNTIFS(PRESTASI!$Q$4:$Q$1048576,B11,PRESTASI!$G$4:$G$1048576,"Regional",PRESTASI!$H$4:$H$1048576,"Juara 3")</f>
        <v>0</v>
      </c>
      <c r="F11" s="34">
        <f>COUNTIFS(PRESTASI!$Q$4:$Q$1048576,B11,PRESTASI!$G$4:$G$1048576,"Regional",PRESTASI!$H$4:$H$1048576,"Best")</f>
        <v>0</v>
      </c>
      <c r="G11" s="34">
        <f>COUNTIFS(PRESTASI!$Q$4:$Q$1048576,B11,PRESTASI!$G$4:$G$1048576,"Regional",PRESTASI!$H$4:$H$1048576,"Partisipasi")</f>
        <v>0</v>
      </c>
      <c r="H11" s="41">
        <f t="shared" si="0"/>
        <v>0</v>
      </c>
      <c r="I11" s="34">
        <f>COUNTIFS(PRESTASI!$Q$4:$Q$1048576,B11,PRESTASI!$G$4:$G$1048576,"Nasional",PRESTASI!$H$4:$H$1048576,"Juara 1")</f>
        <v>0</v>
      </c>
      <c r="J11" s="34">
        <f>COUNTIFS(PRESTASI!$Q$4:$Q$1048576,B11,PRESTASI!$G$4:$G$1048576,"Nasional",PRESTASI!$H$4:$H$1048576,"Juara 2")</f>
        <v>1</v>
      </c>
      <c r="K11" s="34">
        <f>COUNTIFS(PRESTASI!$Q$4:$Q$1048576,B11,PRESTASI!$G$4:$G$1048576,"Nasional",PRESTASI!$H$4:$H$1048576,"Juara 3")</f>
        <v>0</v>
      </c>
      <c r="L11" s="34">
        <f>COUNTIFS(PRESTASI!$Q$4:$Q$1048576,B11,PRESTASI!$G$4:$G$1048576,"Nasional",PRESTASI!$H$4:$H$1048576,"Best")</f>
        <v>0</v>
      </c>
      <c r="M11" s="34">
        <f>COUNTIFS(PRESTASI!$Q$4:$Q$1048576,B11,PRESTASI!$G$4:$G$1048576,"Nasional",PRESTASI!$H$4:$H$1048576,"Partisipasi")</f>
        <v>1</v>
      </c>
      <c r="N11" s="41">
        <f t="shared" si="1"/>
        <v>2</v>
      </c>
      <c r="O11" s="34">
        <f>COUNTIFS(PRESTASI!$Q$4:$Q$1048576,B11,PRESTASI!$G$4:$G$1048576,"Internasional",PRESTASI!$H$4:$H$1048576,"Juara 1")</f>
        <v>0</v>
      </c>
      <c r="P11" s="34">
        <f>COUNTIFS(PRESTASI!$Q$4:$Q$1048576,B11,PRESTASI!$G$4:$G$1048576,"Internasional",PRESTASI!$H$4:$H$1048576,"Juara 2")</f>
        <v>0</v>
      </c>
      <c r="Q11" s="34">
        <f>COUNTIFS(PRESTASI!$Q$4:$Q$1048576,B11,PRESTASI!$G$4:$G$1048576,"Internasional",PRESTASI!$H$4:$H$1048576,"Juara 3")</f>
        <v>0</v>
      </c>
      <c r="R11" s="34">
        <f>COUNTIFS(PRESTASI!$Q$4:$Q$1048576,B11,PRESTASI!$G$4:$G$1048576,"Internasional",PRESTASI!$H$4:$H$1048576,"Best")</f>
        <v>0</v>
      </c>
      <c r="S11" s="34">
        <f>COUNTIFS(PRESTASI!$Q$4:$Q$1048576,B11,PRESTASI!$G$4:$G$1048576,"Internasional",PRESTASI!$H$4:$H$1048576,"Partisipasi")</f>
        <v>2</v>
      </c>
      <c r="T11" s="34">
        <f t="shared" si="2"/>
        <v>2</v>
      </c>
      <c r="U11" s="34">
        <f t="shared" si="5"/>
        <v>1</v>
      </c>
      <c r="V11" s="34">
        <f t="shared" si="3"/>
        <v>3</v>
      </c>
      <c r="W11" s="42">
        <f t="shared" si="4"/>
        <v>4</v>
      </c>
    </row>
    <row r="12" spans="1:24" x14ac:dyDescent="0.25">
      <c r="A12" s="11">
        <v>9</v>
      </c>
      <c r="B12" s="10" t="s">
        <v>2035</v>
      </c>
      <c r="C12" s="34">
        <f>COUNTIFS(PRESTASI!$Q$4:$Q$1048576,B12,PRESTASI!$G$4:$G$1048576,"Regional",PRESTASI!$H$4:$H$1048576,"Juara 1")</f>
        <v>0</v>
      </c>
      <c r="D12" s="34">
        <f>COUNTIFS(PRESTASI!$Q$4:$Q$1048576,B12,PRESTASI!$G$4:$G$1048576,"Regional",PRESTASI!$H$4:$H$1048576,"Juara 2")</f>
        <v>0</v>
      </c>
      <c r="E12" s="34">
        <f>COUNTIFS(PRESTASI!$Q$4:$Q$1048576,B12,PRESTASI!$G$4:$G$1048576,"Regional",PRESTASI!$H$4:$H$1048576,"Juara 3")</f>
        <v>0</v>
      </c>
      <c r="F12" s="34">
        <f>COUNTIFS(PRESTASI!$Q$4:$Q$1048576,B12,PRESTASI!$G$4:$G$1048576,"Regional",PRESTASI!$H$4:$H$1048576,"Best")</f>
        <v>0</v>
      </c>
      <c r="G12" s="34">
        <f>COUNTIFS(PRESTASI!$Q$4:$Q$1048576,B12,PRESTASI!$G$4:$G$1048576,"Regional",PRESTASI!$H$4:$H$1048576,"Partisipasi")</f>
        <v>0</v>
      </c>
      <c r="H12" s="41">
        <f t="shared" si="0"/>
        <v>0</v>
      </c>
      <c r="I12" s="34">
        <f>COUNTIFS(PRESTASI!$Q$4:$Q$1048576,B12,PRESTASI!$G$4:$G$1048576,"Nasional",PRESTASI!$H$4:$H$1048576,"Juara 1")</f>
        <v>0</v>
      </c>
      <c r="J12" s="34">
        <f>COUNTIFS(PRESTASI!$Q$4:$Q$1048576,B12,PRESTASI!$G$4:$G$1048576,"Nasional",PRESTASI!$H$4:$H$1048576,"Juara 2")</f>
        <v>1</v>
      </c>
      <c r="K12" s="34">
        <f>COUNTIFS(PRESTASI!$Q$4:$Q$1048576,B12,PRESTASI!$G$4:$G$1048576,"Nasional",PRESTASI!$H$4:$H$1048576,"Juara 3")</f>
        <v>0</v>
      </c>
      <c r="L12" s="34">
        <f>COUNTIFS(PRESTASI!$Q$4:$Q$1048576,B12,PRESTASI!$G$4:$G$1048576,"Nasional",PRESTASI!$H$4:$H$1048576,"Best")</f>
        <v>0</v>
      </c>
      <c r="M12" s="34">
        <f>COUNTIFS(PRESTASI!$Q$4:$Q$1048576,B12,PRESTASI!$G$4:$G$1048576,"Nasional",PRESTASI!$H$4:$H$1048576,"Partisipasi")</f>
        <v>0</v>
      </c>
      <c r="N12" s="41">
        <f t="shared" si="1"/>
        <v>1</v>
      </c>
      <c r="O12" s="34">
        <f>COUNTIFS(PRESTASI!$Q$4:$Q$1048576,B12,PRESTASI!$G$4:$G$1048576,"Internasional",PRESTASI!$H$4:$H$1048576,"Juara 1")</f>
        <v>0</v>
      </c>
      <c r="P12" s="34">
        <f>COUNTIFS(PRESTASI!$Q$4:$Q$1048576,B12,PRESTASI!$G$4:$G$1048576,"Internasional",PRESTASI!$H$4:$H$1048576,"Juara 2")</f>
        <v>0</v>
      </c>
      <c r="Q12" s="34">
        <f>COUNTIFS(PRESTASI!$Q$4:$Q$1048576,B12,PRESTASI!$G$4:$G$1048576,"Internasional",PRESTASI!$H$4:$H$1048576,"Juara 3")</f>
        <v>0</v>
      </c>
      <c r="R12" s="34">
        <f>COUNTIFS(PRESTASI!$Q$4:$Q$1048576,B12,PRESTASI!$G$4:$G$1048576,"Internasional",PRESTASI!$H$4:$H$1048576,"Best")</f>
        <v>0</v>
      </c>
      <c r="S12" s="34">
        <f>COUNTIFS(PRESTASI!$Q$4:$Q$1048576,B12,PRESTASI!$G$4:$G$1048576,"Internasional",PRESTASI!$H$4:$H$1048576,"Partisipasi")</f>
        <v>0</v>
      </c>
      <c r="T12" s="34">
        <f t="shared" si="2"/>
        <v>0</v>
      </c>
      <c r="U12" s="34">
        <f t="shared" si="5"/>
        <v>1</v>
      </c>
      <c r="V12" s="34">
        <f t="shared" si="3"/>
        <v>0</v>
      </c>
      <c r="W12" s="42">
        <f t="shared" si="4"/>
        <v>1</v>
      </c>
    </row>
    <row r="13" spans="1:24" x14ac:dyDescent="0.25">
      <c r="A13" s="11">
        <v>10</v>
      </c>
      <c r="B13" s="10" t="s">
        <v>1393</v>
      </c>
      <c r="C13" s="34">
        <f>COUNTIFS(PRESTASI!$Q$4:$Q$1048576,B13,PRESTASI!$G$4:$G$1048576,"Regional",PRESTASI!$H$4:$H$1048576,"Juara 1")</f>
        <v>2</v>
      </c>
      <c r="D13" s="34">
        <f>COUNTIFS(PRESTASI!$Q$4:$Q$1048576,B13,PRESTASI!$G$4:$G$1048576,"Regional",PRESTASI!$H$4:$H$1048576,"Juara 2")</f>
        <v>4</v>
      </c>
      <c r="E13" s="34">
        <f>COUNTIFS(PRESTASI!$Q$4:$Q$1048576,B13,PRESTASI!$G$4:$G$1048576,"Regional",PRESTASI!$H$4:$H$1048576,"Juara 3")</f>
        <v>1</v>
      </c>
      <c r="F13" s="34">
        <f>COUNTIFS(PRESTASI!$Q$4:$Q$1048576,B13,PRESTASI!$G$4:$G$1048576,"Regional",PRESTASI!$H$4:$H$1048576,"Best")</f>
        <v>0</v>
      </c>
      <c r="G13" s="34">
        <f>COUNTIFS(PRESTASI!$Q$4:$Q$1048576,B13,PRESTASI!$G$4:$G$1048576,"Regional",PRESTASI!$H$4:$H$1048576,"Partisipasi")</f>
        <v>13</v>
      </c>
      <c r="H13" s="41">
        <f t="shared" si="0"/>
        <v>20</v>
      </c>
      <c r="I13" s="34">
        <f>COUNTIFS(PRESTASI!$Q$4:$Q$1048576,B13,PRESTASI!$G$4:$G$1048576,"Nasional",PRESTASI!$H$4:$H$1048576,"Juara 1")</f>
        <v>0</v>
      </c>
      <c r="J13" s="34">
        <f>COUNTIFS(PRESTASI!$Q$4:$Q$1048576,B13,PRESTASI!$G$4:$G$1048576,"Nasional",PRESTASI!$H$4:$H$1048576,"Juara 2")</f>
        <v>0</v>
      </c>
      <c r="K13" s="34">
        <f>COUNTIFS(PRESTASI!$Q$4:$Q$1048576,B13,PRESTASI!$G$4:$G$1048576,"Nasional",PRESTASI!$H$4:$H$1048576,"Juara 3")</f>
        <v>0</v>
      </c>
      <c r="L13" s="34">
        <f>COUNTIFS(PRESTASI!$Q$4:$Q$1048576,B13,PRESTASI!$G$4:$G$1048576,"Nasional",PRESTASI!$H$4:$H$1048576,"Best")</f>
        <v>0</v>
      </c>
      <c r="M13" s="34">
        <f>COUNTIFS(PRESTASI!$Q$4:$Q$1048576,B13,PRESTASI!$G$4:$G$1048576,"Nasional",PRESTASI!$H$4:$H$1048576,"Partisipasi")</f>
        <v>0</v>
      </c>
      <c r="N13" s="41">
        <f t="shared" si="1"/>
        <v>0</v>
      </c>
      <c r="O13" s="34">
        <f>COUNTIFS(PRESTASI!$Q$4:$Q$1048576,B13,PRESTASI!$G$4:$G$1048576,"Internasional",PRESTASI!$H$4:$H$1048576,"Juara 1")</f>
        <v>0</v>
      </c>
      <c r="P13" s="34">
        <f>COUNTIFS(PRESTASI!$Q$4:$Q$1048576,B13,PRESTASI!$G$4:$G$1048576,"Internasional",PRESTASI!$H$4:$H$1048576,"Juara 2")</f>
        <v>0</v>
      </c>
      <c r="Q13" s="34">
        <f>COUNTIFS(PRESTASI!$Q$4:$Q$1048576,B13,PRESTASI!$G$4:$G$1048576,"Internasional",PRESTASI!$H$4:$H$1048576,"Juara 3")</f>
        <v>0</v>
      </c>
      <c r="R13" s="34">
        <f>COUNTIFS(PRESTASI!$Q$4:$Q$1048576,B13,PRESTASI!$G$4:$G$1048576,"Internasional",PRESTASI!$H$4:$H$1048576,"Best")</f>
        <v>0</v>
      </c>
      <c r="S13" s="34">
        <f>COUNTIFS(PRESTASI!$Q$4:$Q$1048576,B13,PRESTASI!$G$4:$G$1048576,"Internasional",PRESTASI!$H$4:$H$1048576,"Partisipasi")</f>
        <v>0</v>
      </c>
      <c r="T13" s="34">
        <f t="shared" si="2"/>
        <v>0</v>
      </c>
      <c r="U13" s="34">
        <f t="shared" si="5"/>
        <v>7</v>
      </c>
      <c r="V13" s="34">
        <f t="shared" si="3"/>
        <v>13</v>
      </c>
      <c r="W13" s="42">
        <f t="shared" si="4"/>
        <v>20</v>
      </c>
      <c r="X13">
        <v>2</v>
      </c>
    </row>
    <row r="14" spans="1:24" x14ac:dyDescent="0.25">
      <c r="A14" s="11">
        <v>11</v>
      </c>
      <c r="B14" s="10" t="s">
        <v>999</v>
      </c>
      <c r="C14" s="34">
        <f>COUNTIFS(PRESTASI!$Q$4:$Q$1048576,B14,PRESTASI!$G$4:$G$1048576,"Regional",PRESTASI!$H$4:$H$1048576,"Juara 1")</f>
        <v>3</v>
      </c>
      <c r="D14" s="34">
        <f>COUNTIFS(PRESTASI!$Q$4:$Q$1048576,B14,PRESTASI!$G$4:$G$1048576,"Regional",PRESTASI!$H$4:$H$1048576,"Juara 2")</f>
        <v>1</v>
      </c>
      <c r="E14" s="34">
        <f>COUNTIFS(PRESTASI!$Q$4:$Q$1048576,B14,PRESTASI!$G$4:$G$1048576,"Regional",PRESTASI!$H$4:$H$1048576,"Juara 3")</f>
        <v>2</v>
      </c>
      <c r="F14" s="34">
        <f>COUNTIFS(PRESTASI!$Q$4:$Q$1048576,B14,PRESTASI!$G$4:$G$1048576,"Regional",PRESTASI!$H$4:$H$1048576,"Best")</f>
        <v>2</v>
      </c>
      <c r="G14" s="34">
        <f>COUNTIFS(PRESTASI!$Q$4:$Q$1048576,B14,PRESTASI!$G$4:$G$1048576,"Regional",PRESTASI!$H$4:$H$1048576,"Partisipasi")</f>
        <v>6</v>
      </c>
      <c r="H14" s="41">
        <f t="shared" si="0"/>
        <v>14</v>
      </c>
      <c r="I14" s="34">
        <f>COUNTIFS(PRESTASI!$Q$4:$Q$1048576,B14,PRESTASI!$G$4:$G$1048576,"Nasional",PRESTASI!$H$4:$H$1048576,"Juara 1")</f>
        <v>0</v>
      </c>
      <c r="J14" s="34">
        <f>COUNTIFS(PRESTASI!$Q$4:$Q$1048576,B14,PRESTASI!$G$4:$G$1048576,"Nasional",PRESTASI!$H$4:$H$1048576,"Juara 2")</f>
        <v>1</v>
      </c>
      <c r="K14" s="34">
        <f>COUNTIFS(PRESTASI!$Q$4:$Q$1048576,B14,PRESTASI!$G$4:$G$1048576,"Nasional",PRESTASI!$H$4:$H$1048576,"Juara 3")</f>
        <v>0</v>
      </c>
      <c r="L14" s="34">
        <f>COUNTIFS(PRESTASI!$Q$4:$Q$1048576,B14,PRESTASI!$G$4:$G$1048576,"Nasional",PRESTASI!$H$4:$H$1048576,"Best")</f>
        <v>0</v>
      </c>
      <c r="M14" s="34">
        <f>COUNTIFS(PRESTASI!$Q$4:$Q$1048576,B14,PRESTASI!$G$4:$G$1048576,"Nasional",PRESTASI!$H$4:$H$1048576,"Partisipasi")</f>
        <v>0</v>
      </c>
      <c r="N14" s="41">
        <f t="shared" si="1"/>
        <v>1</v>
      </c>
      <c r="O14" s="34">
        <f>COUNTIFS(PRESTASI!$Q$4:$Q$1048576,B14,PRESTASI!$G$4:$G$1048576,"Internasional",PRESTASI!$H$4:$H$1048576,"Juara 1")</f>
        <v>0</v>
      </c>
      <c r="P14" s="34">
        <f>COUNTIFS(PRESTASI!$Q$4:$Q$1048576,B14,PRESTASI!$G$4:$G$1048576,"Internasional",PRESTASI!$H$4:$H$1048576,"Juara 2")</f>
        <v>0</v>
      </c>
      <c r="Q14" s="34">
        <f>COUNTIFS(PRESTASI!$Q$4:$Q$1048576,B14,PRESTASI!$G$4:$G$1048576,"Internasional",PRESTASI!$H$4:$H$1048576,"Juara 3")</f>
        <v>0</v>
      </c>
      <c r="R14" s="34">
        <f>COUNTIFS(PRESTASI!$Q$4:$Q$1048576,B14,PRESTASI!$G$4:$G$1048576,"Internasional",PRESTASI!$H$4:$H$1048576,"Best")</f>
        <v>0</v>
      </c>
      <c r="S14" s="34">
        <f>COUNTIFS(PRESTASI!$Q$4:$Q$1048576,B14,PRESTASI!$G$4:$G$1048576,"Internasional",PRESTASI!$H$4:$H$1048576,"Partisipasi")</f>
        <v>0</v>
      </c>
      <c r="T14" s="34">
        <f t="shared" si="2"/>
        <v>0</v>
      </c>
      <c r="U14" s="34">
        <f t="shared" si="5"/>
        <v>9</v>
      </c>
      <c r="V14" s="34">
        <f t="shared" si="3"/>
        <v>6</v>
      </c>
      <c r="W14" s="42">
        <f t="shared" si="4"/>
        <v>15</v>
      </c>
      <c r="X14">
        <v>4</v>
      </c>
    </row>
    <row r="15" spans="1:24" x14ac:dyDescent="0.25">
      <c r="A15" s="11">
        <v>12</v>
      </c>
      <c r="B15" s="10" t="s">
        <v>1088</v>
      </c>
      <c r="C15" s="34">
        <f>COUNTIFS(PRESTASI!$Q$4:$Q$1048576,B15,PRESTASI!$G$4:$G$1048576,"Regional",PRESTASI!$H$4:$H$1048576,"Juara 1")</f>
        <v>0</v>
      </c>
      <c r="D15" s="34">
        <f>COUNTIFS(PRESTASI!$Q$4:$Q$1048576,B15,PRESTASI!$G$4:$G$1048576,"Regional",PRESTASI!$H$4:$H$1048576,"Juara 2")</f>
        <v>0</v>
      </c>
      <c r="E15" s="34">
        <f>COUNTIFS(PRESTASI!$Q$4:$Q$1048576,B15,PRESTASI!$G$4:$G$1048576,"Regional",PRESTASI!$H$4:$H$1048576,"Juara 3")</f>
        <v>0</v>
      </c>
      <c r="F15" s="34">
        <f>COUNTIFS(PRESTASI!$Q$4:$Q$1048576,B15,PRESTASI!$G$4:$G$1048576,"Regional",PRESTASI!$H$4:$H$1048576,"Best")</f>
        <v>0</v>
      </c>
      <c r="G15" s="34">
        <f>COUNTIFS(PRESTASI!$Q$4:$Q$1048576,B15,PRESTASI!$G$4:$G$1048576,"Regional",PRESTASI!$H$4:$H$1048576,"Partisipasi")</f>
        <v>0</v>
      </c>
      <c r="H15" s="41">
        <f t="shared" si="0"/>
        <v>0</v>
      </c>
      <c r="I15" s="34">
        <f>COUNTIFS(PRESTASI!$Q$4:$Q$1048576,B15,PRESTASI!$G$4:$G$1048576,"Nasional",PRESTASI!$H$4:$H$1048576,"Juara 1")</f>
        <v>2</v>
      </c>
      <c r="J15" s="34">
        <f>COUNTIFS(PRESTASI!$Q$4:$Q$1048576,B15,PRESTASI!$G$4:$G$1048576,"Nasional",PRESTASI!$H$4:$H$1048576,"Juara 2")</f>
        <v>0</v>
      </c>
      <c r="K15" s="34">
        <f>COUNTIFS(PRESTASI!$Q$4:$Q$1048576,B15,PRESTASI!$G$4:$G$1048576,"Nasional",PRESTASI!$H$4:$H$1048576,"Juara 3")</f>
        <v>0</v>
      </c>
      <c r="L15" s="34">
        <f>COUNTIFS(PRESTASI!$Q$4:$Q$1048576,B15,PRESTASI!$G$4:$G$1048576,"Nasional",PRESTASI!$H$4:$H$1048576,"Best")</f>
        <v>0</v>
      </c>
      <c r="M15" s="34">
        <f>COUNTIFS(PRESTASI!$Q$4:$Q$1048576,B15,PRESTASI!$G$4:$G$1048576,"Nasional",PRESTASI!$H$4:$H$1048576,"Partisipasi")</f>
        <v>0</v>
      </c>
      <c r="N15" s="41">
        <f t="shared" si="1"/>
        <v>2</v>
      </c>
      <c r="O15" s="34">
        <f>COUNTIFS(PRESTASI!$Q$4:$Q$1048576,B15,PRESTASI!$G$4:$G$1048576,"Internasional",PRESTASI!$H$4:$H$1048576,"Juara 1")</f>
        <v>3</v>
      </c>
      <c r="P15" s="34">
        <f>COUNTIFS(PRESTASI!$Q$4:$Q$1048576,B15,PRESTASI!$G$4:$G$1048576,"Internasional",PRESTASI!$H$4:$H$1048576,"Juara 2")</f>
        <v>0</v>
      </c>
      <c r="Q15" s="34">
        <f>COUNTIFS(PRESTASI!$Q$4:$Q$1048576,B15,PRESTASI!$G$4:$G$1048576,"Internasional",PRESTASI!$H$4:$H$1048576,"Juara 3")</f>
        <v>0</v>
      </c>
      <c r="R15" s="34">
        <f>COUNTIFS(PRESTASI!$Q$4:$Q$1048576,B15,PRESTASI!$G$4:$G$1048576,"Internasional",PRESTASI!$H$4:$H$1048576,"Best")</f>
        <v>0</v>
      </c>
      <c r="S15" s="34">
        <f>COUNTIFS(PRESTASI!$Q$4:$Q$1048576,B15,PRESTASI!$G$4:$G$1048576,"Internasional",PRESTASI!$H$4:$H$1048576,"Partisipasi")</f>
        <v>0</v>
      </c>
      <c r="T15" s="34">
        <f t="shared" si="2"/>
        <v>3</v>
      </c>
      <c r="U15" s="34">
        <f t="shared" si="5"/>
        <v>5</v>
      </c>
      <c r="V15" s="34">
        <f t="shared" si="3"/>
        <v>0</v>
      </c>
      <c r="W15" s="42">
        <f t="shared" si="4"/>
        <v>5</v>
      </c>
    </row>
    <row r="16" spans="1:24" x14ac:dyDescent="0.25">
      <c r="A16" s="11">
        <v>13</v>
      </c>
      <c r="B16" s="10" t="s">
        <v>1120</v>
      </c>
      <c r="C16" s="34">
        <f>COUNTIFS(PRESTASI!$Q$4:$Q$1048576,B16,PRESTASI!$G$4:$G$1048576,"Regional",PRESTASI!$H$4:$H$1048576,"Juara 1")</f>
        <v>0</v>
      </c>
      <c r="D16" s="34">
        <f>COUNTIFS(PRESTASI!$Q$4:$Q$1048576,B16,PRESTASI!$G$4:$G$1048576,"Regional",PRESTASI!$H$4:$H$1048576,"Juara 2")</f>
        <v>0</v>
      </c>
      <c r="E16" s="34">
        <f>COUNTIFS(PRESTASI!$Q$4:$Q$1048576,B16,PRESTASI!$G$4:$G$1048576,"Regional",PRESTASI!$H$4:$H$1048576,"Juara 3")</f>
        <v>0</v>
      </c>
      <c r="F16" s="34">
        <f>COUNTIFS(PRESTASI!$Q$4:$Q$1048576,B16,PRESTASI!$G$4:$G$1048576,"Regional",PRESTASI!$H$4:$H$1048576,"Best")</f>
        <v>0</v>
      </c>
      <c r="G16" s="34">
        <f>COUNTIFS(PRESTASI!$Q$4:$Q$1048576,B16,PRESTASI!$G$4:$G$1048576,"Regional",PRESTASI!$H$4:$H$1048576,"Partisipasi")</f>
        <v>0</v>
      </c>
      <c r="H16" s="41">
        <f t="shared" si="0"/>
        <v>0</v>
      </c>
      <c r="I16" s="34">
        <f>COUNTIFS(PRESTASI!$Q$4:$Q$1048576,B16,PRESTASI!$G$4:$G$1048576,"Nasional",PRESTASI!$H$4:$H$1048576,"Juara 1")</f>
        <v>0</v>
      </c>
      <c r="J16" s="34">
        <f>COUNTIFS(PRESTASI!$Q$4:$Q$1048576,B16,PRESTASI!$G$4:$G$1048576,"Nasional",PRESTASI!$H$4:$H$1048576,"Juara 2")</f>
        <v>0</v>
      </c>
      <c r="K16" s="34">
        <f>COUNTIFS(PRESTASI!$Q$4:$Q$1048576,B16,PRESTASI!$G$4:$G$1048576,"Nasional",PRESTASI!$H$4:$H$1048576,"Juara 3")</f>
        <v>0</v>
      </c>
      <c r="L16" s="34">
        <f>COUNTIFS(PRESTASI!$Q$4:$Q$1048576,B16,PRESTASI!$G$4:$G$1048576,"Nasional",PRESTASI!$H$4:$H$1048576,"Best")</f>
        <v>0</v>
      </c>
      <c r="M16" s="34">
        <f>COUNTIFS(PRESTASI!$Q$4:$Q$1048576,B16,PRESTASI!$G$4:$G$1048576,"Nasional",PRESTASI!$H$4:$H$1048576,"Partisipasi")</f>
        <v>1</v>
      </c>
      <c r="N16" s="41">
        <f t="shared" si="1"/>
        <v>1</v>
      </c>
      <c r="O16" s="34">
        <f>COUNTIFS(PRESTASI!$Q$4:$Q$1048576,B16,PRESTASI!$G$4:$G$1048576,"Internasional",PRESTASI!$H$4:$H$1048576,"Juara 1")</f>
        <v>0</v>
      </c>
      <c r="P16" s="34">
        <f>COUNTIFS(PRESTASI!$Q$4:$Q$1048576,B16,PRESTASI!$G$4:$G$1048576,"Internasional",PRESTASI!$H$4:$H$1048576,"Juara 2")</f>
        <v>0</v>
      </c>
      <c r="Q16" s="34">
        <f>COUNTIFS(PRESTASI!$Q$4:$Q$1048576,B16,PRESTASI!$G$4:$G$1048576,"Internasional",PRESTASI!$H$4:$H$1048576,"Juara 3")</f>
        <v>0</v>
      </c>
      <c r="R16" s="34">
        <f>COUNTIFS(PRESTASI!$Q$4:$Q$1048576,B16,PRESTASI!$G$4:$G$1048576,"Internasional",PRESTASI!$H$4:$H$1048576,"Best")</f>
        <v>0</v>
      </c>
      <c r="S16" s="34">
        <f>COUNTIFS(PRESTASI!$Q$4:$Q$1048576,B16,PRESTASI!$G$4:$G$1048576,"Internasional",PRESTASI!$H$4:$H$1048576,"Partisipasi")</f>
        <v>0</v>
      </c>
      <c r="T16" s="34">
        <f t="shared" si="2"/>
        <v>0</v>
      </c>
      <c r="U16" s="34">
        <f t="shared" si="5"/>
        <v>0</v>
      </c>
      <c r="V16" s="34">
        <f t="shared" si="3"/>
        <v>1</v>
      </c>
      <c r="W16" s="42">
        <f t="shared" si="4"/>
        <v>1</v>
      </c>
    </row>
    <row r="17" spans="1:24" x14ac:dyDescent="0.25">
      <c r="A17" s="11">
        <v>14</v>
      </c>
      <c r="B17" s="10" t="s">
        <v>1118</v>
      </c>
      <c r="C17" s="34">
        <f>COUNTIFS(PRESTASI!$Q$4:$Q$1048576,B17,PRESTASI!$G$4:$G$1048576,"Regional",PRESTASI!$H$4:$H$1048576,"Juara 1")</f>
        <v>0</v>
      </c>
      <c r="D17" s="34">
        <f>COUNTIFS(PRESTASI!$Q$4:$Q$1048576,B17,PRESTASI!$G$4:$G$1048576,"Regional",PRESTASI!$H$4:$H$1048576,"Juara 2")</f>
        <v>0</v>
      </c>
      <c r="E17" s="34">
        <f>COUNTIFS(PRESTASI!$Q$4:$Q$1048576,B17,PRESTASI!$G$4:$G$1048576,"Regional",PRESTASI!$H$4:$H$1048576,"Juara 3")</f>
        <v>0</v>
      </c>
      <c r="F17" s="34">
        <f>COUNTIFS(PRESTASI!$Q$4:$Q$1048576,B17,PRESTASI!$G$4:$G$1048576,"Regional",PRESTASI!$H$4:$H$1048576,"Best")</f>
        <v>0</v>
      </c>
      <c r="G17" s="34">
        <f>COUNTIFS(PRESTASI!$Q$4:$Q$1048576,B17,PRESTASI!$G$4:$G$1048576,"Regional",PRESTASI!$H$4:$H$1048576,"Partisipasi")</f>
        <v>0</v>
      </c>
      <c r="H17" s="41">
        <f t="shared" si="0"/>
        <v>0</v>
      </c>
      <c r="I17" s="34">
        <f>COUNTIFS(PRESTASI!$Q$4:$Q$1048576,B17,PRESTASI!$G$4:$G$1048576,"Nasional",PRESTASI!$H$4:$H$1048576,"Juara 1")</f>
        <v>4</v>
      </c>
      <c r="J17" s="34">
        <f>COUNTIFS(PRESTASI!$Q$4:$Q$1048576,B17,PRESTASI!$G$4:$G$1048576,"Nasional",PRESTASI!$H$4:$H$1048576,"Juara 2")</f>
        <v>3</v>
      </c>
      <c r="K17" s="34">
        <f>COUNTIFS(PRESTASI!$Q$4:$Q$1048576,B17,PRESTASI!$G$4:$G$1048576,"Nasional",PRESTASI!$H$4:$H$1048576,"Juara 3")</f>
        <v>5</v>
      </c>
      <c r="L17" s="34">
        <f>COUNTIFS(PRESTASI!$Q$4:$Q$1048576,B17,PRESTASI!$G$4:$G$1048576,"Nasional",PRESTASI!$H$4:$H$1048576,"Best")</f>
        <v>1</v>
      </c>
      <c r="M17" s="34">
        <f>COUNTIFS(PRESTASI!$Q$4:$Q$1048576,B17,PRESTASI!$G$4:$G$1048576,"Nasional",PRESTASI!$H$4:$H$1048576,"Partisipasi")</f>
        <v>14</v>
      </c>
      <c r="N17" s="41">
        <f t="shared" si="1"/>
        <v>27</v>
      </c>
      <c r="O17" s="34">
        <f>COUNTIFS(PRESTASI!$Q$4:$Q$1048576,B17,PRESTASI!$G$4:$G$1048576,"Internasional",PRESTASI!$H$4:$H$1048576,"Juara 1")</f>
        <v>0</v>
      </c>
      <c r="P17" s="34">
        <f>COUNTIFS(PRESTASI!$Q$4:$Q$1048576,B17,PRESTASI!$G$4:$G$1048576,"Internasional",PRESTASI!$H$4:$H$1048576,"Juara 2")</f>
        <v>0</v>
      </c>
      <c r="Q17" s="34">
        <f>COUNTIFS(PRESTASI!$Q$4:$Q$1048576,B17,PRESTASI!$G$4:$G$1048576,"Internasional",PRESTASI!$H$4:$H$1048576,"Juara 3")</f>
        <v>0</v>
      </c>
      <c r="R17" s="34">
        <f>COUNTIFS(PRESTASI!$Q$4:$Q$1048576,B17,PRESTASI!$G$4:$G$1048576,"Internasional",PRESTASI!$H$4:$H$1048576,"Best")</f>
        <v>0</v>
      </c>
      <c r="S17" s="34">
        <f>COUNTIFS(PRESTASI!$Q$4:$Q$1048576,B17,PRESTASI!$G$4:$G$1048576,"Internasional",PRESTASI!$H$4:$H$1048576,"Partisipasi")</f>
        <v>1</v>
      </c>
      <c r="T17" s="34">
        <f t="shared" si="2"/>
        <v>1</v>
      </c>
      <c r="U17" s="34">
        <f t="shared" si="5"/>
        <v>13</v>
      </c>
      <c r="V17" s="34">
        <f t="shared" si="3"/>
        <v>15</v>
      </c>
      <c r="W17" s="42">
        <f t="shared" si="4"/>
        <v>28</v>
      </c>
      <c r="X17">
        <v>1</v>
      </c>
    </row>
    <row r="18" spans="1:24" x14ac:dyDescent="0.25">
      <c r="A18" s="11">
        <v>15</v>
      </c>
      <c r="B18" s="10" t="s">
        <v>1014</v>
      </c>
      <c r="C18" s="34">
        <f>COUNTIFS(PRESTASI!$Q$4:$Q$1048576,B18,PRESTASI!$G$4:$G$1048576,"Regional",PRESTASI!$H$4:$H$1048576,"Juara 1")</f>
        <v>0</v>
      </c>
      <c r="D18" s="34">
        <f>COUNTIFS(PRESTASI!$Q$4:$Q$1048576,B18,PRESTASI!$G$4:$G$1048576,"Regional",PRESTASI!$H$4:$H$1048576,"Juara 2")</f>
        <v>0</v>
      </c>
      <c r="E18" s="34">
        <f>COUNTIFS(PRESTASI!$Q$4:$Q$1048576,B18,PRESTASI!$G$4:$G$1048576,"Regional",PRESTASI!$H$4:$H$1048576,"Juara 3")</f>
        <v>1</v>
      </c>
      <c r="F18" s="34">
        <f>COUNTIFS(PRESTASI!$Q$4:$Q$1048576,B18,PRESTASI!$G$4:$G$1048576,"Regional",PRESTASI!$H$4:$H$1048576,"Best")</f>
        <v>0</v>
      </c>
      <c r="G18" s="34">
        <f>COUNTIFS(PRESTASI!$Q$4:$Q$1048576,B18,PRESTASI!$G$4:$G$1048576,"Regional",PRESTASI!$H$4:$H$1048576,"Partisipasi")</f>
        <v>0</v>
      </c>
      <c r="H18" s="41">
        <f t="shared" si="0"/>
        <v>1</v>
      </c>
      <c r="I18" s="34">
        <f>COUNTIFS(PRESTASI!$Q$4:$Q$1048576,B18,PRESTASI!$G$4:$G$1048576,"Nasional",PRESTASI!$H$4:$H$1048576,"Juara 1")</f>
        <v>1</v>
      </c>
      <c r="J18" s="34">
        <f>COUNTIFS(PRESTASI!$Q$4:$Q$1048576,B18,PRESTASI!$G$4:$G$1048576,"Nasional",PRESTASI!$H$4:$H$1048576,"Juara 2")</f>
        <v>2</v>
      </c>
      <c r="K18" s="34">
        <f>COUNTIFS(PRESTASI!$Q$4:$Q$1048576,B18,PRESTASI!$G$4:$G$1048576,"Nasional",PRESTASI!$H$4:$H$1048576,"Juara 3")</f>
        <v>1</v>
      </c>
      <c r="L18" s="34">
        <f>COUNTIFS(PRESTASI!$Q$4:$Q$1048576,B18,PRESTASI!$G$4:$G$1048576,"Nasional",PRESTASI!$H$4:$H$1048576,"Best")</f>
        <v>1</v>
      </c>
      <c r="M18" s="34">
        <f>COUNTIFS(PRESTASI!$Q$4:$Q$1048576,B18,PRESTASI!$G$4:$G$1048576,"Nasional",PRESTASI!$H$4:$H$1048576,"Partisipasi")</f>
        <v>2</v>
      </c>
      <c r="N18" s="41">
        <f t="shared" si="1"/>
        <v>7</v>
      </c>
      <c r="O18" s="34">
        <f>COUNTIFS(PRESTASI!$Q$4:$Q$1048576,B18,PRESTASI!$G$4:$G$1048576,"Internasional",PRESTASI!$H$4:$H$1048576,"Juara 1")</f>
        <v>0</v>
      </c>
      <c r="P18" s="34">
        <f>COUNTIFS(PRESTASI!$Q$4:$Q$1048576,B18,PRESTASI!$G$4:$G$1048576,"Internasional",PRESTASI!$H$4:$H$1048576,"Juara 2")</f>
        <v>0</v>
      </c>
      <c r="Q18" s="34">
        <f>COUNTIFS(PRESTASI!$Q$4:$Q$1048576,B18,PRESTASI!$G$4:$G$1048576,"Internasional",PRESTASI!$H$4:$H$1048576,"Juara 3")</f>
        <v>0</v>
      </c>
      <c r="R18" s="34">
        <f>COUNTIFS(PRESTASI!$Q$4:$Q$1048576,B18,PRESTASI!$G$4:$G$1048576,"Internasional",PRESTASI!$H$4:$H$1048576,"Best")</f>
        <v>0</v>
      </c>
      <c r="S18" s="34">
        <f>COUNTIFS(PRESTASI!$Q$4:$Q$1048576,B18,PRESTASI!$G$4:$G$1048576,"Internasional",PRESTASI!$H$4:$H$1048576,"Partisipasi")</f>
        <v>4</v>
      </c>
      <c r="T18" s="34">
        <f t="shared" si="2"/>
        <v>4</v>
      </c>
      <c r="U18" s="34">
        <f t="shared" si="5"/>
        <v>6</v>
      </c>
      <c r="V18" s="34">
        <f t="shared" si="3"/>
        <v>6</v>
      </c>
      <c r="W18" s="42">
        <f t="shared" si="4"/>
        <v>12</v>
      </c>
    </row>
    <row r="19" spans="1:24" x14ac:dyDescent="0.25">
      <c r="A19" s="11">
        <v>16</v>
      </c>
      <c r="B19" s="10" t="s">
        <v>1003</v>
      </c>
      <c r="C19" s="34">
        <f>COUNTIFS(PRESTASI!$Q$4:$Q$1048576,B19,PRESTASI!$G$4:$G$1048576,"Regional",PRESTASI!$H$4:$H$1048576,"Juara 1")</f>
        <v>4</v>
      </c>
      <c r="D19" s="34">
        <f>COUNTIFS(PRESTASI!$Q$4:$Q$1048576,B19,PRESTASI!$G$4:$G$1048576,"Regional",PRESTASI!$H$4:$H$1048576,"Juara 2")</f>
        <v>7</v>
      </c>
      <c r="E19" s="34">
        <f>COUNTIFS(PRESTASI!$Q$4:$Q$1048576,B19,PRESTASI!$G$4:$G$1048576,"Regional",PRESTASI!$H$4:$H$1048576,"Juara 3")</f>
        <v>6</v>
      </c>
      <c r="F19" s="34">
        <f>COUNTIFS(PRESTASI!$Q$4:$Q$1048576,B19,PRESTASI!$G$4:$G$1048576,"Regional",PRESTASI!$H$4:$H$1048576,"Best")</f>
        <v>0</v>
      </c>
      <c r="G19" s="34">
        <f>COUNTIFS(PRESTASI!$Q$4:$Q$1048576,B19,PRESTASI!$G$4:$G$1048576,"Regional",PRESTASI!$H$4:$H$1048576,"Partisipasi")</f>
        <v>0</v>
      </c>
      <c r="H19" s="41">
        <f t="shared" si="0"/>
        <v>17</v>
      </c>
      <c r="I19" s="34">
        <f>COUNTIFS(PRESTASI!$Q$4:$Q$1048576,B19,PRESTASI!$G$4:$G$1048576,"Nasional",PRESTASI!$H$4:$H$1048576,"Juara 1")</f>
        <v>0</v>
      </c>
      <c r="J19" s="34">
        <f>COUNTIFS(PRESTASI!$Q$4:$Q$1048576,B19,PRESTASI!$G$4:$G$1048576,"Nasional",PRESTASI!$H$4:$H$1048576,"Juara 2")</f>
        <v>0</v>
      </c>
      <c r="K19" s="34">
        <f>COUNTIFS(PRESTASI!$Q$4:$Q$1048576,B19,PRESTASI!$G$4:$G$1048576,"Nasional",PRESTASI!$H$4:$H$1048576,"Juara 3")</f>
        <v>0</v>
      </c>
      <c r="L19" s="34">
        <f>COUNTIFS(PRESTASI!$Q$4:$Q$1048576,B19,PRESTASI!$G$4:$G$1048576,"Nasional",PRESTASI!$H$4:$H$1048576,"Best")</f>
        <v>0</v>
      </c>
      <c r="M19" s="34">
        <f>COUNTIFS(PRESTASI!$Q$4:$Q$1048576,B19,PRESTASI!$G$4:$G$1048576,"Nasional",PRESTASI!$H$4:$H$1048576,"Partisipasi")</f>
        <v>0</v>
      </c>
      <c r="N19" s="41">
        <f t="shared" si="1"/>
        <v>0</v>
      </c>
      <c r="O19" s="34">
        <f>COUNTIFS(PRESTASI!$Q$4:$Q$1048576,B19,PRESTASI!$G$4:$G$1048576,"Internasional",PRESTASI!$H$4:$H$1048576,"Juara 1")</f>
        <v>0</v>
      </c>
      <c r="P19" s="34">
        <f>COUNTIFS(PRESTASI!$Q$4:$Q$1048576,B19,PRESTASI!$G$4:$G$1048576,"Internasional",PRESTASI!$H$4:$H$1048576,"Juara 2")</f>
        <v>0</v>
      </c>
      <c r="Q19" s="34">
        <f>COUNTIFS(PRESTASI!$Q$4:$Q$1048576,B19,PRESTASI!$G$4:$G$1048576,"Internasional",PRESTASI!$H$4:$H$1048576,"Juara 3")</f>
        <v>0</v>
      </c>
      <c r="R19" s="34">
        <f>COUNTIFS(PRESTASI!$Q$4:$Q$1048576,B19,PRESTASI!$G$4:$G$1048576,"Internasional",PRESTASI!$H$4:$H$1048576,"Best")</f>
        <v>0</v>
      </c>
      <c r="S19" s="34">
        <f>COUNTIFS(PRESTASI!$Q$4:$Q$1048576,B19,PRESTASI!$G$4:$G$1048576,"Internasional",PRESTASI!$H$4:$H$1048576,"Partisipasi")</f>
        <v>0</v>
      </c>
      <c r="T19" s="34">
        <f t="shared" si="2"/>
        <v>0</v>
      </c>
      <c r="U19" s="34">
        <f t="shared" si="5"/>
        <v>17</v>
      </c>
      <c r="V19" s="34">
        <f t="shared" si="3"/>
        <v>0</v>
      </c>
      <c r="W19" s="42">
        <f t="shared" si="4"/>
        <v>17</v>
      </c>
      <c r="X19">
        <v>3</v>
      </c>
    </row>
    <row r="20" spans="1:24" x14ac:dyDescent="0.25">
      <c r="A20" s="11">
        <v>17</v>
      </c>
      <c r="B20" s="10" t="s">
        <v>1000</v>
      </c>
      <c r="C20" s="34">
        <f>COUNTIFS(PRESTASI!$Q$4:$Q$1048576,B20,PRESTASI!$G$4:$G$1048576,"Regional",PRESTASI!$H$4:$H$1048576,"Juara 1")</f>
        <v>0</v>
      </c>
      <c r="D20" s="34">
        <f>COUNTIFS(PRESTASI!$Q$4:$Q$1048576,B20,PRESTASI!$G$4:$G$1048576,"Regional",PRESTASI!$H$4:$H$1048576,"Juara 2")</f>
        <v>0</v>
      </c>
      <c r="E20" s="34">
        <f>COUNTIFS(PRESTASI!$Q$4:$Q$1048576,B20,PRESTASI!$G$4:$G$1048576,"Regional",PRESTASI!$H$4:$H$1048576,"Juara 3")</f>
        <v>0</v>
      </c>
      <c r="F20" s="34">
        <f>COUNTIFS(PRESTASI!$Q$4:$Q$1048576,B20,PRESTASI!$G$4:$G$1048576,"Regional",PRESTASI!$H$4:$H$1048576,"Best")</f>
        <v>0</v>
      </c>
      <c r="G20" s="34">
        <f>COUNTIFS(PRESTASI!$Q$4:$Q$1048576,B20,PRESTASI!$G$4:$G$1048576,"Regional",PRESTASI!$H$4:$H$1048576,"Partisipasi")</f>
        <v>0</v>
      </c>
      <c r="H20" s="41">
        <f t="shared" si="0"/>
        <v>0</v>
      </c>
      <c r="I20" s="34">
        <f>COUNTIFS(PRESTASI!$Q$4:$Q$1048576,B20,PRESTASI!$G$4:$G$1048576,"Nasional",PRESTASI!$H$4:$H$1048576,"Juara 1")</f>
        <v>0</v>
      </c>
      <c r="J20" s="34">
        <f>COUNTIFS(PRESTASI!$Q$4:$Q$1048576,B20,PRESTASI!$G$4:$G$1048576,"Nasional",PRESTASI!$H$4:$H$1048576,"Juara 2")</f>
        <v>0</v>
      </c>
      <c r="K20" s="34">
        <f>COUNTIFS(PRESTASI!$Q$4:$Q$1048576,B20,PRESTASI!$G$4:$G$1048576,"Nasional",PRESTASI!$H$4:$H$1048576,"Juara 3")</f>
        <v>0</v>
      </c>
      <c r="L20" s="34">
        <f>COUNTIFS(PRESTASI!$Q$4:$Q$1048576,B20,PRESTASI!$G$4:$G$1048576,"Nasional",PRESTASI!$H$4:$H$1048576,"Best")</f>
        <v>0</v>
      </c>
      <c r="M20" s="34">
        <f>COUNTIFS(PRESTASI!$Q$4:$Q$1048576,B20,PRESTASI!$G$4:$G$1048576,"Nasional",PRESTASI!$H$4:$H$1048576,"Partisipasi")</f>
        <v>1</v>
      </c>
      <c r="N20" s="41">
        <f t="shared" si="1"/>
        <v>1</v>
      </c>
      <c r="O20" s="34">
        <f>COUNTIFS(PRESTASI!$Q$4:$Q$1048576,B20,PRESTASI!$G$4:$G$1048576,"Internasional",PRESTASI!$H$4:$H$1048576,"Juara 1")</f>
        <v>0</v>
      </c>
      <c r="P20" s="34">
        <f>COUNTIFS(PRESTASI!$Q$4:$Q$1048576,B20,PRESTASI!$G$4:$G$1048576,"Internasional",PRESTASI!$H$4:$H$1048576,"Juara 2")</f>
        <v>0</v>
      </c>
      <c r="Q20" s="34">
        <f>COUNTIFS(PRESTASI!$Q$4:$Q$1048576,B20,PRESTASI!$G$4:$G$1048576,"Internasional",PRESTASI!$H$4:$H$1048576,"Juara 3")</f>
        <v>0</v>
      </c>
      <c r="R20" s="34">
        <f>COUNTIFS(PRESTASI!$Q$4:$Q$1048576,B20,PRESTASI!$G$4:$G$1048576,"Internasional",PRESTASI!$H$4:$H$1048576,"Best")</f>
        <v>0</v>
      </c>
      <c r="S20" s="34">
        <f>COUNTIFS(PRESTASI!$Q$4:$Q$1048576,B20,PRESTASI!$G$4:$G$1048576,"Internasional",PRESTASI!$H$4:$H$1048576,"Partisipasi")</f>
        <v>0</v>
      </c>
      <c r="T20" s="34">
        <f t="shared" si="2"/>
        <v>0</v>
      </c>
      <c r="U20" s="34">
        <f t="shared" si="5"/>
        <v>0</v>
      </c>
      <c r="V20" s="34">
        <f t="shared" si="3"/>
        <v>1</v>
      </c>
      <c r="W20" s="42">
        <f t="shared" si="4"/>
        <v>1</v>
      </c>
    </row>
    <row r="21" spans="1:24" x14ac:dyDescent="0.25">
      <c r="A21" s="11">
        <v>18</v>
      </c>
      <c r="B21" s="10" t="s">
        <v>1119</v>
      </c>
      <c r="C21" s="34">
        <f>COUNTIFS(PRESTASI!$Q$4:$Q$1048576,B21,PRESTASI!$G$4:$G$1048576,"Regional",PRESTASI!$H$4:$H$1048576,"Juara 1")</f>
        <v>0</v>
      </c>
      <c r="D21" s="34">
        <f>COUNTIFS(PRESTASI!$Q$4:$Q$1048576,B21,PRESTASI!$G$4:$G$1048576,"Regional",PRESTASI!$H$4:$H$1048576,"Juara 2")</f>
        <v>1</v>
      </c>
      <c r="E21" s="34">
        <f>COUNTIFS(PRESTASI!$Q$4:$Q$1048576,B21,PRESTASI!$G$4:$G$1048576,"Regional",PRESTASI!$H$4:$H$1048576,"Juara 3")</f>
        <v>0</v>
      </c>
      <c r="F21" s="34">
        <f>COUNTIFS(PRESTASI!$Q$4:$Q$1048576,B21,PRESTASI!$G$4:$G$1048576,"Regional",PRESTASI!$H$4:$H$1048576,"Best")</f>
        <v>0</v>
      </c>
      <c r="G21" s="34">
        <f>COUNTIFS(PRESTASI!$Q$4:$Q$1048576,B21,PRESTASI!$G$4:$G$1048576,"Regional",PRESTASI!$H$4:$H$1048576,"Partisipasi")</f>
        <v>1</v>
      </c>
      <c r="H21" s="41">
        <f t="shared" si="0"/>
        <v>2</v>
      </c>
      <c r="I21" s="34">
        <f>COUNTIFS(PRESTASI!$Q$4:$Q$1048576,B21,PRESTASI!$G$4:$G$1048576,"Nasional",PRESTASI!$H$4:$H$1048576,"Juara 1")</f>
        <v>1</v>
      </c>
      <c r="J21" s="34">
        <f>COUNTIFS(PRESTASI!$Q$4:$Q$1048576,B21,PRESTASI!$G$4:$G$1048576,"Nasional",PRESTASI!$H$4:$H$1048576,"Juara 2")</f>
        <v>0</v>
      </c>
      <c r="K21" s="34">
        <f>COUNTIFS(PRESTASI!$Q$4:$Q$1048576,B21,PRESTASI!$G$4:$G$1048576,"Nasional",PRESTASI!$H$4:$H$1048576,"Juara 3")</f>
        <v>0</v>
      </c>
      <c r="L21" s="34">
        <f>COUNTIFS(PRESTASI!$Q$4:$Q$1048576,B21,PRESTASI!$G$4:$G$1048576,"Nasional",PRESTASI!$H$4:$H$1048576,"Best")</f>
        <v>0</v>
      </c>
      <c r="M21" s="34">
        <f>COUNTIFS(PRESTASI!$Q$4:$Q$1048576,B21,PRESTASI!$G$4:$G$1048576,"Nasional",PRESTASI!$H$4:$H$1048576,"Partisipasi")</f>
        <v>0</v>
      </c>
      <c r="N21" s="41">
        <f t="shared" si="1"/>
        <v>1</v>
      </c>
      <c r="O21" s="34">
        <f>COUNTIFS(PRESTASI!$Q$4:$Q$1048576,B21,PRESTASI!$G$4:$G$1048576,"Internasional",PRESTASI!$H$4:$H$1048576,"Juara 1")</f>
        <v>0</v>
      </c>
      <c r="P21" s="34">
        <f>COUNTIFS(PRESTASI!$Q$4:$Q$1048576,B21,PRESTASI!$G$4:$G$1048576,"Internasional",PRESTASI!$H$4:$H$1048576,"Juara 2")</f>
        <v>0</v>
      </c>
      <c r="Q21" s="34">
        <f>COUNTIFS(PRESTASI!$Q$4:$Q$1048576,B21,PRESTASI!$G$4:$G$1048576,"Internasional",PRESTASI!$H$4:$H$1048576,"Juara 3")</f>
        <v>0</v>
      </c>
      <c r="R21" s="34">
        <f>COUNTIFS(PRESTASI!$Q$4:$Q$1048576,B21,PRESTASI!$G$4:$G$1048576,"Internasional",PRESTASI!$H$4:$H$1048576,"Best")</f>
        <v>0</v>
      </c>
      <c r="S21" s="34">
        <f>COUNTIFS(PRESTASI!$Q$4:$Q$1048576,B21,PRESTASI!$G$4:$G$1048576,"Internasional",PRESTASI!$H$4:$H$1048576,"Partisipasi")</f>
        <v>0</v>
      </c>
      <c r="T21" s="34">
        <f t="shared" si="2"/>
        <v>0</v>
      </c>
      <c r="U21" s="34">
        <f t="shared" si="5"/>
        <v>2</v>
      </c>
      <c r="V21" s="34">
        <f t="shared" si="3"/>
        <v>1</v>
      </c>
      <c r="W21" s="42">
        <f t="shared" si="4"/>
        <v>3</v>
      </c>
    </row>
    <row r="22" spans="1:24" x14ac:dyDescent="0.25">
      <c r="C22" s="42">
        <f>SUM(C4:C21)</f>
        <v>19</v>
      </c>
      <c r="D22" s="42">
        <f t="shared" ref="D22:W22" si="6">SUM(D4:D21)</f>
        <v>24</v>
      </c>
      <c r="E22" s="42">
        <f t="shared" si="6"/>
        <v>15</v>
      </c>
      <c r="F22" s="42">
        <f t="shared" si="6"/>
        <v>4</v>
      </c>
      <c r="G22" s="42">
        <f t="shared" si="6"/>
        <v>23</v>
      </c>
      <c r="H22" s="42"/>
      <c r="I22" s="42">
        <f t="shared" si="6"/>
        <v>31</v>
      </c>
      <c r="J22" s="42">
        <f t="shared" si="6"/>
        <v>31</v>
      </c>
      <c r="K22" s="42">
        <f t="shared" si="6"/>
        <v>36</v>
      </c>
      <c r="L22" s="42">
        <f t="shared" si="6"/>
        <v>11</v>
      </c>
      <c r="M22" s="42">
        <f t="shared" si="6"/>
        <v>254</v>
      </c>
      <c r="N22" s="42"/>
      <c r="O22" s="42">
        <f t="shared" si="6"/>
        <v>9</v>
      </c>
      <c r="P22" s="42">
        <f t="shared" si="6"/>
        <v>2</v>
      </c>
      <c r="Q22" s="42">
        <f t="shared" si="6"/>
        <v>5</v>
      </c>
      <c r="R22" s="42">
        <f t="shared" si="6"/>
        <v>2</v>
      </c>
      <c r="S22" s="42">
        <f t="shared" si="6"/>
        <v>34</v>
      </c>
      <c r="T22" s="42"/>
      <c r="U22" s="42">
        <f t="shared" si="6"/>
        <v>189</v>
      </c>
      <c r="V22" s="42">
        <f t="shared" si="6"/>
        <v>311</v>
      </c>
      <c r="W22" s="42">
        <f t="shared" si="6"/>
        <v>500</v>
      </c>
    </row>
    <row r="23" spans="1:24" x14ac:dyDescent="0.25">
      <c r="C23" s="592">
        <f>SUM(C22:G22)</f>
        <v>85</v>
      </c>
      <c r="D23" s="592"/>
      <c r="E23" s="592"/>
      <c r="F23" s="592"/>
      <c r="G23" s="592"/>
      <c r="H23" s="42"/>
      <c r="I23" s="592">
        <f>SUM(I22:M22)</f>
        <v>363</v>
      </c>
      <c r="J23" s="592"/>
      <c r="K23" s="592"/>
      <c r="L23" s="592"/>
      <c r="M23" s="592"/>
      <c r="N23" s="42"/>
      <c r="O23" s="592">
        <f>SUM(O22:S22)</f>
        <v>52</v>
      </c>
      <c r="P23" s="592"/>
      <c r="Q23" s="592"/>
      <c r="R23" s="592"/>
      <c r="S23" s="592"/>
      <c r="T23" s="42"/>
    </row>
  </sheetData>
  <sortState ref="B1:B1211">
    <sortCondition ref="B1"/>
  </sortState>
  <mergeCells count="15">
    <mergeCell ref="C23:G23"/>
    <mergeCell ref="I23:M23"/>
    <mergeCell ref="O23:S23"/>
    <mergeCell ref="W2:W3"/>
    <mergeCell ref="H2:H3"/>
    <mergeCell ref="N2:N3"/>
    <mergeCell ref="T2:T3"/>
    <mergeCell ref="B1:B3"/>
    <mergeCell ref="A1:A3"/>
    <mergeCell ref="V2:V3"/>
    <mergeCell ref="U2:U3"/>
    <mergeCell ref="C2:G2"/>
    <mergeCell ref="I2:M2"/>
    <mergeCell ref="O2:S2"/>
    <mergeCell ref="C1:U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G19" sqref="G19"/>
    </sheetView>
  </sheetViews>
  <sheetFormatPr defaultRowHeight="15" x14ac:dyDescent="0.25"/>
  <cols>
    <col min="1" max="1" width="6.42578125" style="44" customWidth="1"/>
    <col min="2" max="2" width="19.5703125" bestFit="1" customWidth="1"/>
    <col min="22" max="22" width="11.28515625" customWidth="1"/>
  </cols>
  <sheetData>
    <row r="1" spans="1:24" x14ac:dyDescent="0.25">
      <c r="A1" s="589" t="s">
        <v>2749</v>
      </c>
      <c r="B1" s="589" t="s">
        <v>2748</v>
      </c>
      <c r="C1" s="591" t="s">
        <v>2747</v>
      </c>
      <c r="D1" s="591"/>
      <c r="E1" s="591"/>
      <c r="F1" s="591"/>
      <c r="G1" s="591"/>
      <c r="H1" s="591"/>
      <c r="I1" s="591"/>
      <c r="J1" s="591"/>
      <c r="K1" s="591"/>
      <c r="L1" s="591"/>
      <c r="M1" s="591"/>
      <c r="N1" s="591"/>
      <c r="O1" s="591"/>
      <c r="P1" s="591"/>
      <c r="Q1" s="591"/>
      <c r="R1" s="591"/>
      <c r="S1" s="591"/>
      <c r="T1" s="591"/>
      <c r="U1" s="591"/>
      <c r="V1" s="598" t="s">
        <v>2746</v>
      </c>
      <c r="W1" s="589" t="s">
        <v>2750</v>
      </c>
    </row>
    <row r="2" spans="1:24" ht="15" customHeight="1" x14ac:dyDescent="0.25">
      <c r="A2" s="589"/>
      <c r="B2" s="589"/>
      <c r="C2" s="591" t="s">
        <v>12</v>
      </c>
      <c r="D2" s="591"/>
      <c r="E2" s="591"/>
      <c r="F2" s="591"/>
      <c r="G2" s="591"/>
      <c r="H2" s="602" t="s">
        <v>2750</v>
      </c>
      <c r="I2" s="591" t="s">
        <v>11</v>
      </c>
      <c r="J2" s="591"/>
      <c r="K2" s="591"/>
      <c r="L2" s="591"/>
      <c r="M2" s="591"/>
      <c r="N2" s="602" t="s">
        <v>2750</v>
      </c>
      <c r="O2" s="591" t="s">
        <v>20</v>
      </c>
      <c r="P2" s="591"/>
      <c r="Q2" s="591"/>
      <c r="R2" s="591"/>
      <c r="S2" s="591"/>
      <c r="T2" s="591" t="s">
        <v>2750</v>
      </c>
      <c r="U2" s="590" t="s">
        <v>2745</v>
      </c>
      <c r="V2" s="599"/>
      <c r="W2" s="589"/>
    </row>
    <row r="3" spans="1:24" s="18" customFormat="1" x14ac:dyDescent="0.25">
      <c r="A3" s="601"/>
      <c r="B3" s="601"/>
      <c r="C3" s="132" t="s">
        <v>55</v>
      </c>
      <c r="D3" s="132" t="s">
        <v>51</v>
      </c>
      <c r="E3" s="132" t="s">
        <v>129</v>
      </c>
      <c r="F3" s="132" t="s">
        <v>865</v>
      </c>
      <c r="G3" s="132" t="s">
        <v>769</v>
      </c>
      <c r="H3" s="594"/>
      <c r="I3" s="132" t="s">
        <v>55</v>
      </c>
      <c r="J3" s="132" t="s">
        <v>51</v>
      </c>
      <c r="K3" s="132" t="s">
        <v>129</v>
      </c>
      <c r="L3" s="132" t="s">
        <v>865</v>
      </c>
      <c r="M3" s="132" t="s">
        <v>769</v>
      </c>
      <c r="N3" s="594"/>
      <c r="O3" s="132" t="s">
        <v>55</v>
      </c>
      <c r="P3" s="132" t="s">
        <v>51</v>
      </c>
      <c r="Q3" s="132" t="s">
        <v>129</v>
      </c>
      <c r="R3" s="132" t="s">
        <v>865</v>
      </c>
      <c r="S3" s="132" t="s">
        <v>769</v>
      </c>
      <c r="T3" s="596"/>
      <c r="U3" s="603"/>
      <c r="V3" s="599"/>
      <c r="W3" s="589"/>
    </row>
    <row r="4" spans="1:24" x14ac:dyDescent="0.25">
      <c r="A4" s="11">
        <v>1</v>
      </c>
      <c r="B4" s="10" t="s">
        <v>115</v>
      </c>
      <c r="C4" s="34">
        <f>COUNTIFS(PRESTASI!$J$4:$J$1048576,B4,PRESTASI!$G$4:$G$1048576,"Regional",PRESTASI!$H$4:$H$1048576,"Juara 1")</f>
        <v>0</v>
      </c>
      <c r="D4" s="34">
        <f>COUNTIFS(PRESTASI!$J$4:$J$1048576,B4,PRESTASI!$G$4:$G$1048576,"Regional",PRESTASI!$H$4:$H$1048576,"Juara 2")</f>
        <v>2</v>
      </c>
      <c r="E4" s="34">
        <f>COUNTIFS(PRESTASI!$J$4:$J$1048576,B4,PRESTASI!$G$4:$G$1048576,"Regional",PRESTASI!$H$4:$H$1048576,"Juara 3")</f>
        <v>1</v>
      </c>
      <c r="F4" s="34">
        <f>COUNTIFS(PRESTASI!$J$4:$J$1048576,B4,PRESTASI!$G$4:$G$1048576,"Regional",PRESTASI!$H$4:$H$1048576,"Best")</f>
        <v>1</v>
      </c>
      <c r="G4" s="34">
        <f>COUNTIFS(PRESTASI!$J$4:$J$1048576,B4,PRESTASI!$G$4:$G$1048576,"Regional",PRESTASI!$H$4:$H$1048576,"Partisipasi")</f>
        <v>4</v>
      </c>
      <c r="H4" s="123">
        <f>SUM(C4:G4)</f>
        <v>8</v>
      </c>
      <c r="I4" s="34">
        <f>COUNTIFS(PRESTASI!$J$4:$J$1048576,B4,PRESTASI!$G$4:$G$1048576,"Nasional",PRESTASI!$H$4:$H$1048576,"Juara 1")</f>
        <v>7</v>
      </c>
      <c r="J4" s="34">
        <f>COUNTIFS(PRESTASI!$J$4:$J$1048576,B4,PRESTASI!$G$4:$G$1048576,"Nasional",PRESTASI!$H$4:$H$1048576,"Juara 2")</f>
        <v>4</v>
      </c>
      <c r="K4" s="34">
        <f>COUNTIFS(PRESTASI!$J$4:$J$1048576,B4,PRESTASI!$G$4:$G$1048576,"Nasional",PRESTASI!$H$4:$H$1048576,"Juara 3")</f>
        <v>3</v>
      </c>
      <c r="L4" s="34">
        <f>COUNTIFS(PRESTASI!$J$4:$J$1048576,B4,PRESTASI!$G$4:$G$1048576,"Nasional",PRESTASI!$H$4:$H$1048576,"Best")</f>
        <v>2</v>
      </c>
      <c r="M4" s="34">
        <f>COUNTIFS(PRESTASI!$J$4:$J$1048576,B4,PRESTASI!$G$4:$G$1048576,"Nasional",PRESTASI!$H$4:$H$1048576,"Partisipasi")</f>
        <v>8</v>
      </c>
      <c r="N4" s="123">
        <f>SUM(I4:M4)</f>
        <v>24</v>
      </c>
      <c r="O4" s="34">
        <f>COUNTIFS(PRESTASI!$J$4:$J$1048576,B4,PRESTASI!$G$4:$G$1048576,"Internasional",PRESTASI!$H$4:$H$1048576,"Juara 1")</f>
        <v>1</v>
      </c>
      <c r="P4" s="34">
        <f>COUNTIFS(PRESTASI!$J$4:$J$1048576,B4,PRESTASI!$G$4:$G$1048576,"Internasional",PRESTASI!$H$4:$H$1048576,"Juara 2")</f>
        <v>2</v>
      </c>
      <c r="Q4" s="34">
        <f>COUNTIFS(PRESTASI!$J$4:$J$1048576,B4,PRESTASI!$G$4:$G$1048576,"Internasional",PRESTASI!$H$4:$H$1048576,"Juara 3")</f>
        <v>1</v>
      </c>
      <c r="R4" s="34">
        <f>COUNTIFS(PRESTASI!$J$4:$J$1048576,B4,PRESTASI!$G$4:$G$1048576,"Internasional",PRESTASI!$H$4:$H$1048576,"Best")</f>
        <v>0</v>
      </c>
      <c r="S4" s="34">
        <f>COUNTIFS(PRESTASI!$J$4:$J$1048576,B4,PRESTASI!$G$4:$G$1048576,"Internasional",PRESTASI!$H$4:$H$1048576,"Partisipasi")</f>
        <v>3</v>
      </c>
      <c r="T4" s="34">
        <f>SUM(O4:S4)</f>
        <v>7</v>
      </c>
      <c r="U4" s="34">
        <f t="shared" ref="U4:U10" si="0">(C4+D4+E4+F4+I4+J4+K4+L4+O4+P4+J4+R4+Q4)</f>
        <v>28</v>
      </c>
      <c r="V4" s="34">
        <f>(G4+M4+S4)</f>
        <v>15</v>
      </c>
      <c r="W4" s="11">
        <f>H4+N4+T4</f>
        <v>39</v>
      </c>
      <c r="X4" s="131">
        <f>W4/$W$11*100%</f>
        <v>7.3863636363636367E-2</v>
      </c>
    </row>
    <row r="5" spans="1:24" x14ac:dyDescent="0.25">
      <c r="A5" s="11">
        <v>2</v>
      </c>
      <c r="B5" s="10" t="s">
        <v>89</v>
      </c>
      <c r="C5" s="34">
        <f>COUNTIFS(PRESTASI!$J$4:$J$1048576,B5,PRESTASI!$G$4:$G$1048576,"Regional",PRESTASI!$H$4:$H$1048576,"Juara 1")</f>
        <v>5</v>
      </c>
      <c r="D5" s="34">
        <f>COUNTIFS(PRESTASI!$J$4:$J$1048576,B5,PRESTASI!$G$4:$G$1048576,"Regional",PRESTASI!$H$4:$H$1048576,"Juara 2")</f>
        <v>6</v>
      </c>
      <c r="E5" s="34">
        <f>COUNTIFS(PRESTASI!$J$4:$J$1048576,B5,PRESTASI!$G$4:$G$1048576,"Regional",PRESTASI!$H$4:$H$1048576,"Juara 3")</f>
        <v>4</v>
      </c>
      <c r="F5" s="34">
        <f>COUNTIFS(PRESTASI!$J$4:$J$1048576,B5,PRESTASI!$G$4:$G$1048576,"Regional",PRESTASI!$H$4:$H$1048576,"Best")</f>
        <v>1</v>
      </c>
      <c r="G5" s="34">
        <f>COUNTIFS(PRESTASI!$J$4:$J$1048576,B5,PRESTASI!$G$4:$G$1048576,"Regional",PRESTASI!$H$4:$H$1048576,"Partisipasi")</f>
        <v>8</v>
      </c>
      <c r="H5" s="123">
        <f t="shared" ref="H5:H10" si="1">SUM(C5:G5)</f>
        <v>24</v>
      </c>
      <c r="I5" s="34">
        <f>COUNTIFS(PRESTASI!$J$4:$J$1048576,B5,PRESTASI!$G$4:$G$1048576,"Nasional",PRESTASI!$H$4:$H$1048576,"Juara 1")</f>
        <v>4</v>
      </c>
      <c r="J5" s="34">
        <f>COUNTIFS(PRESTASI!$J$4:$J$1048576,B5,PRESTASI!$G$4:$G$1048576,"Nasional",PRESTASI!$H$4:$H$1048576,"Juara 2")</f>
        <v>5</v>
      </c>
      <c r="K5" s="34">
        <f>COUNTIFS(PRESTASI!$J$4:$J$1048576,B5,PRESTASI!$G$4:$G$1048576,"Nasional",PRESTASI!$H$4:$H$1048576,"Juara 3")</f>
        <v>2</v>
      </c>
      <c r="L5" s="34">
        <f>COUNTIFS(PRESTASI!$J$4:$J$1048576,B5,PRESTASI!$G$4:$G$1048576,"Nasional",PRESTASI!$H$4:$H$1048576,"Best")</f>
        <v>0</v>
      </c>
      <c r="M5" s="34">
        <f>COUNTIFS(PRESTASI!$J$4:$J$1048576,B5,PRESTASI!$G$4:$G$1048576,"Nasional",PRESTASI!$H$4:$H$1048576,"Partisipasi")</f>
        <v>13</v>
      </c>
      <c r="N5" s="123">
        <f t="shared" ref="N5:N10" si="2">SUM(I5:M5)</f>
        <v>24</v>
      </c>
      <c r="O5" s="34">
        <f>COUNTIFS(PRESTASI!$J$4:$J$1048576,B5,PRESTASI!$G$4:$G$1048576,"Internasional",PRESTASI!$H$4:$H$1048576,"Juara 1")</f>
        <v>0</v>
      </c>
      <c r="P5" s="34">
        <f>COUNTIFS(PRESTASI!$J$4:$J$1048576,B5,PRESTASI!$G$4:$G$1048576,"Internasional",PRESTASI!$H$4:$H$1048576,"Juara 2")</f>
        <v>0</v>
      </c>
      <c r="Q5" s="34">
        <f>COUNTIFS(PRESTASI!$J$4:$J$1048576,B5,PRESTASI!$G$4:$G$1048576,"Internasional",PRESTASI!$H$4:$H$1048576,"Juara 3")</f>
        <v>1</v>
      </c>
      <c r="R5" s="34">
        <f>COUNTIFS(PRESTASI!$J$4:$J$1048576,B5,PRESTASI!$G$4:$G$1048576,"Internasional",PRESTASI!$H$4:$H$1048576,"Best")</f>
        <v>0</v>
      </c>
      <c r="S5" s="34">
        <f>COUNTIFS(PRESTASI!$J$4:$J$1048576,B5,PRESTASI!$G$4:$G$1048576,"Internasional",PRESTASI!$H$4:$H$1048576,"Partisipasi")</f>
        <v>7</v>
      </c>
      <c r="T5" s="34">
        <f t="shared" ref="T5:T10" si="3">SUM(O5:S5)</f>
        <v>8</v>
      </c>
      <c r="U5" s="34">
        <f t="shared" si="0"/>
        <v>33</v>
      </c>
      <c r="V5" s="34">
        <f t="shared" ref="V5:V10" si="4">(G5+M5+S5)</f>
        <v>28</v>
      </c>
      <c r="W5" s="11">
        <f t="shared" ref="W5:W10" si="5">H5+N5+T5</f>
        <v>56</v>
      </c>
      <c r="X5" s="131">
        <f t="shared" ref="X5:X10" si="6">W5/$W$11*100%</f>
        <v>0.10606060606060606</v>
      </c>
    </row>
    <row r="6" spans="1:24" x14ac:dyDescent="0.25">
      <c r="A6" s="11">
        <v>3</v>
      </c>
      <c r="B6" s="10" t="s">
        <v>56</v>
      </c>
      <c r="C6" s="34">
        <f>COUNTIFS(PRESTASI!$J$4:$J$1048576,B6,PRESTASI!$G$4:$G$1048576,"Regional",PRESTASI!$H$4:$H$1048576,"Juara 1")</f>
        <v>4</v>
      </c>
      <c r="D6" s="34">
        <f>COUNTIFS(PRESTASI!$J$4:$J$1048576,B6,PRESTASI!$G$4:$G$1048576,"Regional",PRESTASI!$H$4:$H$1048576,"Juara 2")</f>
        <v>0</v>
      </c>
      <c r="E6" s="34">
        <f>COUNTIFS(PRESTASI!$J$4:$J$1048576,B6,PRESTASI!$G$4:$G$1048576,"Regional",PRESTASI!$H$4:$H$1048576,"Juara 3")</f>
        <v>2</v>
      </c>
      <c r="F6" s="34">
        <f>COUNTIFS(PRESTASI!$J$4:$J$1048576,B6,PRESTASI!$G$4:$G$1048576,"Regional",PRESTASI!$H$4:$H$1048576,"Best")</f>
        <v>0</v>
      </c>
      <c r="G6" s="34">
        <f>COUNTIFS(PRESTASI!$J$4:$J$1048576,B6,PRESTASI!$G$4:$G$1048576,"Regional",PRESTASI!$H$4:$H$1048576,"Partisipasi")</f>
        <v>3</v>
      </c>
      <c r="H6" s="123">
        <f t="shared" si="1"/>
        <v>9</v>
      </c>
      <c r="I6" s="34">
        <f>COUNTIFS(PRESTASI!$J$4:$J$1048576,B6,PRESTASI!$G$4:$G$1048576,"Nasional",PRESTASI!$H$4:$H$1048576,"Juara 1")</f>
        <v>9</v>
      </c>
      <c r="J6" s="34">
        <f>COUNTIFS(PRESTASI!$J$4:$J$1048576,B6,PRESTASI!$G$4:$G$1048576,"Nasional",PRESTASI!$H$4:$H$1048576,"Juara 2")</f>
        <v>6</v>
      </c>
      <c r="K6" s="34">
        <f>COUNTIFS(PRESTASI!$J$4:$J$1048576,B6,PRESTASI!$G$4:$G$1048576,"Nasional",PRESTASI!$H$4:$H$1048576,"Juara 3")</f>
        <v>8</v>
      </c>
      <c r="L6" s="34">
        <f>COUNTIFS(PRESTASI!$J$4:$J$1048576,B6,PRESTASI!$G$4:$G$1048576,"Nasional",PRESTASI!$H$4:$H$1048576,"Best")</f>
        <v>5</v>
      </c>
      <c r="M6" s="34">
        <f>COUNTIFS(PRESTASI!$J$4:$J$1048576,B6,PRESTASI!$G$4:$G$1048576,"Nasional",PRESTASI!$H$4:$H$1048576,"Partisipasi")</f>
        <v>16</v>
      </c>
      <c r="N6" s="123">
        <f t="shared" si="2"/>
        <v>44</v>
      </c>
      <c r="O6" s="34">
        <f>COUNTIFS(PRESTASI!$J$4:$J$1048576,B6,PRESTASI!$G$4:$G$1048576,"Internasional",PRESTASI!$H$4:$H$1048576,"Juara 1")</f>
        <v>1</v>
      </c>
      <c r="P6" s="34">
        <f>COUNTIFS(PRESTASI!$J$4:$J$1048576,B6,PRESTASI!$G$4:$G$1048576,"Internasional",PRESTASI!$H$4:$H$1048576,"Juara 2")</f>
        <v>0</v>
      </c>
      <c r="Q6" s="34">
        <f>COUNTIFS(PRESTASI!$J$4:$J$1048576,B6,PRESTASI!$G$4:$G$1048576,"Internasional",PRESTASI!$H$4:$H$1048576,"Juara 3")</f>
        <v>1</v>
      </c>
      <c r="R6" s="34">
        <f>COUNTIFS(PRESTASI!$J$4:$J$1048576,B6,PRESTASI!$G$4:$G$1048576,"Internasional",PRESTASI!$H$4:$H$1048576,"Best")</f>
        <v>2</v>
      </c>
      <c r="S6" s="34">
        <f>COUNTIFS(PRESTASI!$J$4:$J$1048576,B6,PRESTASI!$G$4:$G$1048576,"Internasional",PRESTASI!$H$4:$H$1048576,"Partisipasi")</f>
        <v>4</v>
      </c>
      <c r="T6" s="34">
        <f t="shared" si="3"/>
        <v>8</v>
      </c>
      <c r="U6" s="34">
        <f t="shared" si="0"/>
        <v>44</v>
      </c>
      <c r="V6" s="34">
        <f t="shared" si="4"/>
        <v>23</v>
      </c>
      <c r="W6" s="11">
        <f t="shared" si="5"/>
        <v>61</v>
      </c>
      <c r="X6" s="131">
        <f t="shared" si="6"/>
        <v>0.11553030303030302</v>
      </c>
    </row>
    <row r="7" spans="1:24" x14ac:dyDescent="0.25">
      <c r="A7" s="11">
        <v>4</v>
      </c>
      <c r="B7" s="10" t="s">
        <v>165</v>
      </c>
      <c r="C7" s="34">
        <f>COUNTIFS(PRESTASI!$J$4:$J$1048576,B7,PRESTASI!$G$4:$G$1048576,"Regional",PRESTASI!$H$4:$H$1048576,"Juara 1")</f>
        <v>8</v>
      </c>
      <c r="D7" s="34">
        <f>COUNTIFS(PRESTASI!$J$4:$J$1048576,B7,PRESTASI!$G$4:$G$1048576,"Regional",PRESTASI!$H$4:$H$1048576,"Juara 2")</f>
        <v>11</v>
      </c>
      <c r="E7" s="34">
        <f>COUNTIFS(PRESTASI!$J$4:$J$1048576,B7,PRESTASI!$G$4:$G$1048576,"Regional",PRESTASI!$H$4:$H$1048576,"Juara 3")</f>
        <v>4</v>
      </c>
      <c r="F7" s="34">
        <f>COUNTIFS(PRESTASI!$J$4:$J$1048576,B7,PRESTASI!$G$4:$G$1048576,"Regional",PRESTASI!$H$4:$H$1048576,"Best")</f>
        <v>1</v>
      </c>
      <c r="G7" s="34">
        <f>COUNTIFS(PRESTASI!$J$4:$J$1048576,B7,PRESTASI!$G$4:$G$1048576,"Regional",PRESTASI!$H$4:$H$1048576,"Partisipasi")</f>
        <v>3</v>
      </c>
      <c r="H7" s="123">
        <f t="shared" si="1"/>
        <v>27</v>
      </c>
      <c r="I7" s="34">
        <f>COUNTIFS(PRESTASI!$J$4:$J$1048576,B7,PRESTASI!$G$4:$G$1048576,"Nasional",PRESTASI!$H$4:$H$1048576,"Juara 1")</f>
        <v>17</v>
      </c>
      <c r="J7" s="34">
        <f>COUNTIFS(PRESTASI!$J$4:$J$1048576,B7,PRESTASI!$G$4:$G$1048576,"Nasional",PRESTASI!$H$4:$H$1048576,"Juara 2")</f>
        <v>13</v>
      </c>
      <c r="K7" s="34">
        <f>COUNTIFS(PRESTASI!$J$4:$J$1048576,B7,PRESTASI!$G$4:$G$1048576,"Nasional",PRESTASI!$H$4:$H$1048576,"Juara 3")</f>
        <v>12</v>
      </c>
      <c r="L7" s="34">
        <f>COUNTIFS(PRESTASI!$J$4:$J$1048576,B7,PRESTASI!$G$4:$G$1048576,"Nasional",PRESTASI!$H$4:$H$1048576,"Best")</f>
        <v>2</v>
      </c>
      <c r="M7" s="34">
        <f>COUNTIFS(PRESTASI!$J$4:$J$1048576,B7,PRESTASI!$G$4:$G$1048576,"Nasional",PRESTASI!$H$4:$H$1048576,"Partisipasi")</f>
        <v>5</v>
      </c>
      <c r="N7" s="123">
        <f t="shared" si="2"/>
        <v>49</v>
      </c>
      <c r="O7" s="34">
        <f>COUNTIFS(PRESTASI!$J$4:$J$1048576,B7,PRESTASI!$G$4:$G$1048576,"Internasional",PRESTASI!$H$4:$H$1048576,"Juara 1")</f>
        <v>2</v>
      </c>
      <c r="P7" s="34">
        <f>COUNTIFS(PRESTASI!$J$4:$J$1048576,B7,PRESTASI!$G$4:$G$1048576,"Internasional",PRESTASI!$H$4:$H$1048576,"Juara 2")</f>
        <v>0</v>
      </c>
      <c r="Q7" s="34">
        <f>COUNTIFS(PRESTASI!$J$4:$J$1048576,B7,PRESTASI!$G$4:$G$1048576,"Internasional",PRESTASI!$H$4:$H$1048576,"Juara 3")</f>
        <v>1</v>
      </c>
      <c r="R7" s="34">
        <f>COUNTIFS(PRESTASI!$J$4:$J$1048576,B7,PRESTASI!$G$4:$G$1048576,"Internasional",PRESTASI!$H$4:$H$1048576,"Best")</f>
        <v>0</v>
      </c>
      <c r="S7" s="34">
        <f>COUNTIFS(PRESTASI!$J$4:$J$1048576,B7,PRESTASI!$G$4:$G$1048576,"Internasional",PRESTASI!$H$4:$H$1048576,"Partisipasi")</f>
        <v>6</v>
      </c>
      <c r="T7" s="34">
        <f t="shared" si="3"/>
        <v>9</v>
      </c>
      <c r="U7" s="34">
        <f t="shared" si="0"/>
        <v>84</v>
      </c>
      <c r="V7" s="34">
        <f t="shared" si="4"/>
        <v>14</v>
      </c>
      <c r="W7" s="11">
        <f t="shared" si="5"/>
        <v>85</v>
      </c>
      <c r="X7" s="131">
        <f t="shared" si="6"/>
        <v>0.16098484848484848</v>
      </c>
    </row>
    <row r="8" spans="1:24" x14ac:dyDescent="0.25">
      <c r="A8" s="11">
        <v>5</v>
      </c>
      <c r="B8" s="10" t="s">
        <v>47</v>
      </c>
      <c r="C8" s="34">
        <f>COUNTIFS(PRESTASI!$J$4:$J$1048576,B8,PRESTASI!$G$4:$G$1048576,"Regional",PRESTASI!$H$4:$H$1048576,"Juara 1")</f>
        <v>1</v>
      </c>
      <c r="D8" s="34">
        <f>COUNTIFS(PRESTASI!$J$4:$J$1048576,B8,PRESTASI!$G$4:$G$1048576,"Regional",PRESTASI!$H$4:$H$1048576,"Juara 2")</f>
        <v>3</v>
      </c>
      <c r="E8" s="34">
        <f>COUNTIFS(PRESTASI!$J$4:$J$1048576,B8,PRESTASI!$G$4:$G$1048576,"Regional",PRESTASI!$H$4:$H$1048576,"Juara 3")</f>
        <v>1</v>
      </c>
      <c r="F8" s="34">
        <f>COUNTIFS(PRESTASI!$J$4:$J$1048576,B8,PRESTASI!$G$4:$G$1048576,"Regional",PRESTASI!$H$4:$H$1048576,"Best")</f>
        <v>1</v>
      </c>
      <c r="G8" s="34">
        <f>COUNTIFS(PRESTASI!$J$4:$J$1048576,B8,PRESTASI!$G$4:$G$1048576,"Regional",PRESTASI!$H$4:$H$1048576,"Partisipasi")</f>
        <v>1</v>
      </c>
      <c r="H8" s="123">
        <f t="shared" si="1"/>
        <v>7</v>
      </c>
      <c r="I8" s="34">
        <f>COUNTIFS(PRESTASI!$J$4:$J$1048576,B8,PRESTASI!$G$4:$G$1048576,"Nasional",PRESTASI!$H$4:$H$1048576,"Juara 1")</f>
        <v>7</v>
      </c>
      <c r="J8" s="34">
        <f>COUNTIFS(PRESTASI!$J$4:$J$1048576,B8,PRESTASI!$G$4:$G$1048576,"Nasional",PRESTASI!$H$4:$H$1048576,"Juara 2")</f>
        <v>6</v>
      </c>
      <c r="K8" s="34">
        <f>COUNTIFS(PRESTASI!$J$4:$J$1048576,B8,PRESTASI!$G$4:$G$1048576,"Nasional",PRESTASI!$H$4:$H$1048576,"Juara 3")</f>
        <v>3</v>
      </c>
      <c r="L8" s="34">
        <f>COUNTIFS(PRESTASI!$J$4:$J$1048576,B8,PRESTASI!$G$4:$G$1048576,"Nasional",PRESTASI!$H$4:$H$1048576,"Best")</f>
        <v>0</v>
      </c>
      <c r="M8" s="34">
        <f>COUNTIFS(PRESTASI!$J$4:$J$1048576,B8,PRESTASI!$G$4:$G$1048576,"Nasional",PRESTASI!$H$4:$H$1048576,"Partisipasi")</f>
        <v>43</v>
      </c>
      <c r="N8" s="123">
        <f t="shared" si="2"/>
        <v>59</v>
      </c>
      <c r="O8" s="34">
        <f>COUNTIFS(PRESTASI!$J$4:$J$1048576,B8,PRESTASI!$G$4:$G$1048576,"Internasional",PRESTASI!$H$4:$H$1048576,"Juara 1")</f>
        <v>0</v>
      </c>
      <c r="P8" s="34">
        <f>COUNTIFS(PRESTASI!$J$4:$J$1048576,B8,PRESTASI!$G$4:$G$1048576,"Internasional",PRESTASI!$H$4:$H$1048576,"Juara 2")</f>
        <v>0</v>
      </c>
      <c r="Q8" s="34">
        <f>COUNTIFS(PRESTASI!$J$4:$J$1048576,B8,PRESTASI!$G$4:$G$1048576,"Internasional",PRESTASI!$H$4:$H$1048576,"Juara 3")</f>
        <v>0</v>
      </c>
      <c r="R8" s="34">
        <f>COUNTIFS(PRESTASI!$J$4:$J$1048576,B8,PRESTASI!$G$4:$G$1048576,"Internasional",PRESTASI!$H$4:$H$1048576,"Best")</f>
        <v>0</v>
      </c>
      <c r="S8" s="34">
        <f>COUNTIFS(PRESTASI!$J$4:$J$1048576,B8,PRESTASI!$G$4:$G$1048576,"Internasional",PRESTASI!$H$4:$H$1048576,"Partisipasi")</f>
        <v>2</v>
      </c>
      <c r="T8" s="34">
        <f t="shared" si="3"/>
        <v>2</v>
      </c>
      <c r="U8" s="34">
        <f t="shared" si="0"/>
        <v>28</v>
      </c>
      <c r="V8" s="34">
        <f t="shared" si="4"/>
        <v>46</v>
      </c>
      <c r="W8" s="11">
        <f t="shared" si="5"/>
        <v>68</v>
      </c>
      <c r="X8" s="131">
        <f t="shared" si="6"/>
        <v>0.12878787878787878</v>
      </c>
    </row>
    <row r="9" spans="1:24" x14ac:dyDescent="0.25">
      <c r="A9" s="11">
        <v>6</v>
      </c>
      <c r="B9" s="10" t="s">
        <v>77</v>
      </c>
      <c r="C9" s="34">
        <f>COUNTIFS(PRESTASI!$J$4:$J$1048576,B9,PRESTASI!$G$4:$G$1048576,"Regional",PRESTASI!$H$4:$H$1048576,"Juara 1")</f>
        <v>0</v>
      </c>
      <c r="D9" s="34">
        <f>COUNTIFS(PRESTASI!$J$4:$J$1048576,B9,PRESTASI!$G$4:$G$1048576,"Regional",PRESTASI!$H$4:$H$1048576,"Juara 2")</f>
        <v>0</v>
      </c>
      <c r="E9" s="34">
        <f>COUNTIFS(PRESTASI!$J$4:$J$1048576,B9,PRESTASI!$G$4:$G$1048576,"Regional",PRESTASI!$H$4:$H$1048576,"Juara 3")</f>
        <v>1</v>
      </c>
      <c r="F9" s="34">
        <f>COUNTIFS(PRESTASI!$J$4:$J$1048576,B9,PRESTASI!$G$4:$G$1048576,"Regional",PRESTASI!$H$4:$H$1048576,"Best")</f>
        <v>0</v>
      </c>
      <c r="G9" s="34">
        <f>COUNTIFS(PRESTASI!$J$4:$J$1048576,B9,PRESTASI!$G$4:$G$1048576,"Regional",PRESTASI!$H$4:$H$1048576,"Partisipasi")</f>
        <v>2</v>
      </c>
      <c r="H9" s="123">
        <f t="shared" si="1"/>
        <v>3</v>
      </c>
      <c r="I9" s="34">
        <f>COUNTIFS(PRESTASI!$J$4:$J$1048576,B9,PRESTASI!$G$4:$G$1048576,"Nasional",PRESTASI!$H$4:$H$1048576,"Juara 1")</f>
        <v>2</v>
      </c>
      <c r="J9" s="34">
        <f>COUNTIFS(PRESTASI!$J$4:$J$1048576,B9,PRESTASI!$G$4:$G$1048576,"Nasional",PRESTASI!$H$4:$H$1048576,"Juara 2")</f>
        <v>3</v>
      </c>
      <c r="K9" s="34">
        <f>COUNTIFS(PRESTASI!$J$4:$J$1048576,B9,PRESTASI!$G$4:$G$1048576,"Nasional",PRESTASI!$H$4:$H$1048576,"Juara 3")</f>
        <v>4</v>
      </c>
      <c r="L9" s="34">
        <f>COUNTIFS(PRESTASI!$J$4:$J$1048576,B9,PRESTASI!$G$4:$G$1048576,"Nasional",PRESTASI!$H$4:$H$1048576,"Best")</f>
        <v>2</v>
      </c>
      <c r="M9" s="34">
        <f>COUNTIFS(PRESTASI!$J$4:$J$1048576,B9,PRESTASI!$G$4:$G$1048576,"Nasional",PRESTASI!$H$4:$H$1048576,"Partisipasi")</f>
        <v>17</v>
      </c>
      <c r="N9" s="123">
        <f t="shared" si="2"/>
        <v>28</v>
      </c>
      <c r="O9" s="34">
        <f>COUNTIFS(PRESTASI!$J$4:$J$1048576,B9,PRESTASI!$G$4:$G$1048576,"Internasional",PRESTASI!$H$4:$H$1048576,"Juara 1")</f>
        <v>4</v>
      </c>
      <c r="P9" s="34">
        <f>COUNTIFS(PRESTASI!$J$4:$J$1048576,B9,PRESTASI!$G$4:$G$1048576,"Internasional",PRESTASI!$H$4:$H$1048576,"Juara 2")</f>
        <v>0</v>
      </c>
      <c r="Q9" s="34">
        <f>COUNTIFS(PRESTASI!$J$4:$J$1048576,B9,PRESTASI!$G$4:$G$1048576,"Internasional",PRESTASI!$H$4:$H$1048576,"Juara 3")</f>
        <v>1</v>
      </c>
      <c r="R9" s="34">
        <f>COUNTIFS(PRESTASI!$J$4:$J$1048576,B9,PRESTASI!$G$4:$G$1048576,"Internasional",PRESTASI!$H$4:$H$1048576,"Best")</f>
        <v>0</v>
      </c>
      <c r="S9" s="34">
        <f>COUNTIFS(PRESTASI!$J$4:$J$1048576,B9,PRESTASI!$G$4:$G$1048576,"Internasional",PRESTASI!$H$4:$H$1048576,"Partisipasi")</f>
        <v>1</v>
      </c>
      <c r="T9" s="34">
        <f t="shared" si="3"/>
        <v>6</v>
      </c>
      <c r="U9" s="34">
        <f t="shared" si="0"/>
        <v>20</v>
      </c>
      <c r="V9" s="34">
        <f t="shared" si="4"/>
        <v>20</v>
      </c>
      <c r="W9" s="11">
        <f t="shared" si="5"/>
        <v>37</v>
      </c>
      <c r="X9" s="131">
        <f t="shared" si="6"/>
        <v>7.0075757575757569E-2</v>
      </c>
    </row>
    <row r="10" spans="1:24" x14ac:dyDescent="0.25">
      <c r="A10" s="11">
        <v>7</v>
      </c>
      <c r="B10" s="10" t="s">
        <v>140</v>
      </c>
      <c r="C10" s="34">
        <f>COUNTIFS(PRESTASI!$J$4:$J$1048576,B10,PRESTASI!$G$4:$G$1048576,"Regional",PRESTASI!$H$4:$H$1048576,"Juara 1")</f>
        <v>2</v>
      </c>
      <c r="D10" s="34">
        <f>COUNTIFS(PRESTASI!$J$4:$J$1048576,B10,PRESTASI!$G$4:$G$1048576,"Regional",PRESTASI!$H$4:$H$1048576,"Juara 2")</f>
        <v>2</v>
      </c>
      <c r="E10" s="34">
        <f>COUNTIFS(PRESTASI!$J$4:$J$1048576,B10,PRESTASI!$G$4:$G$1048576,"Regional",PRESTASI!$H$4:$H$1048576,"Juara 3")</f>
        <v>2</v>
      </c>
      <c r="F10" s="34">
        <f>COUNTIFS(PRESTASI!$J$4:$J$1048576,B10,PRESTASI!$G$4:$G$1048576,"Regional",PRESTASI!$H$4:$H$1048576,"Best")</f>
        <v>0</v>
      </c>
      <c r="G10" s="34">
        <f>COUNTIFS(PRESTASI!$J$4:$J$1048576,B10,PRESTASI!$G$4:$G$1048576,"Regional",PRESTASI!$H$4:$H$1048576,"Partisipasi")</f>
        <v>2</v>
      </c>
      <c r="H10" s="123">
        <f t="shared" si="1"/>
        <v>8</v>
      </c>
      <c r="I10" s="34">
        <f>COUNTIFS(PRESTASI!$J$4:$J$1048576,B10,PRESTASI!$G$4:$G$1048576,"Nasional",PRESTASI!$H$4:$H$1048576,"Juara 1")</f>
        <v>2</v>
      </c>
      <c r="J10" s="34">
        <f>COUNTIFS(PRESTASI!$J$4:$J$1048576,B10,PRESTASI!$G$4:$G$1048576,"Nasional",PRESTASI!$H$4:$H$1048576,"Juara 2")</f>
        <v>2</v>
      </c>
      <c r="K10" s="34">
        <f>COUNTIFS(PRESTASI!$J$4:$J$1048576,B10,PRESTASI!$G$4:$G$1048576,"Nasional",PRESTASI!$H$4:$H$1048576,"Juara 3")</f>
        <v>4</v>
      </c>
      <c r="L10" s="34">
        <f>COUNTIFS(PRESTASI!$J$4:$J$1048576,B10,PRESTASI!$G$4:$G$1048576,"Nasional",PRESTASI!$H$4:$H$1048576,"Best")</f>
        <v>0</v>
      </c>
      <c r="M10" s="34">
        <f>COUNTIFS(PRESTASI!$J$4:$J$1048576,B10,PRESTASI!$G$4:$G$1048576,"Nasional",PRESTASI!$H$4:$H$1048576,"Partisipasi")</f>
        <v>152</v>
      </c>
      <c r="N10" s="123">
        <f t="shared" si="2"/>
        <v>160</v>
      </c>
      <c r="O10" s="34">
        <f>COUNTIFS(PRESTASI!$J$4:$J$1048576,B10,PRESTASI!$G$4:$G$1048576,"Internasional",PRESTASI!$H$4:$H$1048576,"Juara 1")</f>
        <v>2</v>
      </c>
      <c r="P10" s="34">
        <f>COUNTIFS(PRESTASI!$J$4:$J$1048576,B10,PRESTASI!$G$4:$G$1048576,"Internasional",PRESTASI!$H$4:$H$1048576,"Juara 2")</f>
        <v>1</v>
      </c>
      <c r="Q10" s="34">
        <f>COUNTIFS(PRESTASI!$J$4:$J$1048576,B10,PRESTASI!$G$4:$G$1048576,"Internasional",PRESTASI!$H$4:$H$1048576,"Juara 3")</f>
        <v>0</v>
      </c>
      <c r="R10" s="34">
        <f>COUNTIFS(PRESTASI!$J$4:$J$1048576,B10,PRESTASI!$G$4:$G$1048576,"Internasional",PRESTASI!$H$4:$H$1048576,"Best")</f>
        <v>0</v>
      </c>
      <c r="S10" s="34">
        <f>COUNTIFS(PRESTASI!$J$4:$J$1048576,B10,PRESTASI!$G$4:$G$1048576,"Internasional",PRESTASI!$H$4:$H$1048576,"Partisipasi")</f>
        <v>11</v>
      </c>
      <c r="T10" s="34">
        <f t="shared" si="3"/>
        <v>14</v>
      </c>
      <c r="U10" s="34">
        <f t="shared" si="0"/>
        <v>19</v>
      </c>
      <c r="V10" s="34">
        <f t="shared" si="4"/>
        <v>165</v>
      </c>
      <c r="W10" s="11">
        <f t="shared" si="5"/>
        <v>182</v>
      </c>
      <c r="X10" s="131">
        <f t="shared" si="6"/>
        <v>0.34469696969696972</v>
      </c>
    </row>
    <row r="11" spans="1:24" x14ac:dyDescent="0.25">
      <c r="A11" s="345" t="s">
        <v>863</v>
      </c>
      <c r="B11" s="345"/>
      <c r="C11" s="11">
        <f>SUM(C4:C10)</f>
        <v>20</v>
      </c>
      <c r="D11" s="11">
        <f>SUM(D4:D10)</f>
        <v>24</v>
      </c>
      <c r="E11" s="11">
        <f>SUM(E4:E10)</f>
        <v>15</v>
      </c>
      <c r="F11" s="11">
        <f>SUM(F4:F10)</f>
        <v>4</v>
      </c>
      <c r="G11" s="11">
        <f>SUM(G4:G10)</f>
        <v>23</v>
      </c>
      <c r="H11" s="11"/>
      <c r="I11" s="11">
        <f>SUM(I4:I10)</f>
        <v>48</v>
      </c>
      <c r="J11" s="11">
        <f>SUM(J4:J10)</f>
        <v>39</v>
      </c>
      <c r="K11" s="11">
        <f>SUM(K4:K10)</f>
        <v>36</v>
      </c>
      <c r="L11" s="11">
        <f>SUM(L4:L10)</f>
        <v>11</v>
      </c>
      <c r="M11" s="11">
        <f>SUM(M4:M10)</f>
        <v>254</v>
      </c>
      <c r="N11" s="11"/>
      <c r="O11" s="11">
        <f>SUM(O4:O10)</f>
        <v>10</v>
      </c>
      <c r="P11" s="11">
        <f>SUM(P4:P10)</f>
        <v>3</v>
      </c>
      <c r="Q11" s="11">
        <f>SUM(J4:J10)</f>
        <v>39</v>
      </c>
      <c r="R11" s="11">
        <f>SUM(R4:R10)</f>
        <v>2</v>
      </c>
      <c r="S11" s="11">
        <f>SUM(S4:S10)</f>
        <v>34</v>
      </c>
      <c r="T11" s="11"/>
      <c r="U11" s="11">
        <f>SUM(U4:U10)</f>
        <v>256</v>
      </c>
      <c r="V11" s="11">
        <f>SUM(V4:V10)</f>
        <v>311</v>
      </c>
      <c r="W11" s="11">
        <f>SUM(W4:W10)</f>
        <v>528</v>
      </c>
    </row>
    <row r="12" spans="1:24" x14ac:dyDescent="0.25">
      <c r="A12" s="345"/>
      <c r="B12" s="345"/>
      <c r="C12" s="600">
        <f>SUM(C11:G11)</f>
        <v>86</v>
      </c>
      <c r="D12" s="600"/>
      <c r="E12" s="600"/>
      <c r="F12" s="600"/>
      <c r="G12" s="600"/>
      <c r="H12" s="11"/>
      <c r="I12" s="600">
        <f>SUM(I11:M11)</f>
        <v>388</v>
      </c>
      <c r="J12" s="600"/>
      <c r="K12" s="600"/>
      <c r="L12" s="600"/>
      <c r="M12" s="600"/>
      <c r="N12" s="11"/>
      <c r="O12" s="600">
        <f>SUM(O11:S11)</f>
        <v>88</v>
      </c>
      <c r="P12" s="600"/>
      <c r="Q12" s="600"/>
      <c r="R12" s="600"/>
      <c r="S12" s="600"/>
      <c r="T12" s="11"/>
      <c r="U12" s="10"/>
      <c r="V12" s="10"/>
      <c r="W12" s="10"/>
    </row>
  </sheetData>
  <mergeCells count="16">
    <mergeCell ref="A11:B12"/>
    <mergeCell ref="V1:V3"/>
    <mergeCell ref="W1:W3"/>
    <mergeCell ref="C12:G12"/>
    <mergeCell ref="I12:M12"/>
    <mergeCell ref="O12:S12"/>
    <mergeCell ref="A1:A3"/>
    <mergeCell ref="B1:B3"/>
    <mergeCell ref="C1:U1"/>
    <mergeCell ref="C2:G2"/>
    <mergeCell ref="H2:H3"/>
    <mergeCell ref="I2:M2"/>
    <mergeCell ref="N2:N3"/>
    <mergeCell ref="O2:S2"/>
    <mergeCell ref="T2:T3"/>
    <mergeCell ref="U2:U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I3" sqref="I3"/>
    </sheetView>
  </sheetViews>
  <sheetFormatPr defaultRowHeight="15" x14ac:dyDescent="0.25"/>
  <cols>
    <col min="1" max="1" width="12.7109375" bestFit="1" customWidth="1"/>
    <col min="2" max="16" width="10.7109375" customWidth="1"/>
  </cols>
  <sheetData>
    <row r="1" spans="1:17" x14ac:dyDescent="0.25">
      <c r="A1" s="613" t="s">
        <v>867</v>
      </c>
      <c r="B1" s="612" t="s">
        <v>866</v>
      </c>
      <c r="C1" s="612"/>
      <c r="D1" s="612"/>
      <c r="E1" s="612"/>
      <c r="F1" s="612"/>
      <c r="G1" s="612"/>
    </row>
    <row r="2" spans="1:17" ht="15.75" x14ac:dyDescent="0.25">
      <c r="A2" s="613"/>
      <c r="B2" s="14" t="s">
        <v>13</v>
      </c>
      <c r="C2" s="14" t="s">
        <v>14</v>
      </c>
      <c r="D2" s="14" t="s">
        <v>15</v>
      </c>
      <c r="E2" s="14" t="s">
        <v>16</v>
      </c>
      <c r="F2" s="15" t="s">
        <v>38</v>
      </c>
      <c r="G2" s="14" t="s">
        <v>863</v>
      </c>
      <c r="I2" s="39" t="s">
        <v>2744</v>
      </c>
    </row>
    <row r="3" spans="1:17" ht="15.75" x14ac:dyDescent="0.25">
      <c r="A3" s="9" t="s">
        <v>20</v>
      </c>
      <c r="B3" s="8">
        <f>COUNTIFS(PRESTASI!$G$4:$G$1048576,REKAP!A3,PRESTASI!$H$4:$H$1048576,"JUARA 1")</f>
        <v>10</v>
      </c>
      <c r="C3" s="8">
        <f>COUNTIFS(PRESTASI!$G$4:$G$1048576,REKAP!A3,PRESTASI!$H$4:$H$1048576,"JUARA 2")</f>
        <v>3</v>
      </c>
      <c r="D3" s="8">
        <f>COUNTIFS(PRESTASI!$G$4:$G$1048576,REKAP!A3,PRESTASI!$H$4:$H$1048576,"JUARA 3")</f>
        <v>5</v>
      </c>
      <c r="E3" s="8">
        <f>COUNTIFS(PRESTASI!$G$4:$G$1048576,REKAP!A3,PRESTASI!$H$4:$H$1048576,"BEST")</f>
        <v>2</v>
      </c>
      <c r="F3" s="8">
        <f>COUNTIFS(PRESTASI!$G$4:$G$1048576,REKAP!A3,PRESTASI!$H$4:$H$1048576,"PARTISIPASI")</f>
        <v>34</v>
      </c>
      <c r="G3" s="11">
        <f>SUM(B3:F3)</f>
        <v>54</v>
      </c>
      <c r="I3" s="40">
        <f>COUNTA(PRESTASI!B4:B1048576)</f>
        <v>437</v>
      </c>
    </row>
    <row r="4" spans="1:17" x14ac:dyDescent="0.25">
      <c r="A4" s="9" t="s">
        <v>11</v>
      </c>
      <c r="B4" s="8">
        <f>COUNTIFS(PRESTASI!$G$4:$G$1048576,REKAP!A4,PRESTASI!$H$4:$H$1048576,"JUARA 1")</f>
        <v>49</v>
      </c>
      <c r="C4" s="8">
        <f>COUNTIFS(PRESTASI!$G$4:$G$1048576,REKAP!A4,PRESTASI!$H$4:$H$1048576,"JUARA 2")</f>
        <v>40</v>
      </c>
      <c r="D4" s="8">
        <f>COUNTIFS(PRESTASI!$G$4:$G$1048576,REKAP!A4,PRESTASI!$H$4:$H$1048576,"JUARA 3")</f>
        <v>39</v>
      </c>
      <c r="E4" s="8">
        <f>COUNTIFS(PRESTASI!$G$4:$G$1048576,REKAP!A4,PRESTASI!$H$4:$H$1048576,"BEST")</f>
        <v>12</v>
      </c>
      <c r="F4" s="16">
        <f>COUNTIFS(PRESTASI!$G$4:$G$1048576,REKAP!A4,PRESTASI!$H$4:$H$1048576,"PARTISIPASI")</f>
        <v>256</v>
      </c>
      <c r="G4" s="11">
        <f>SUM(B4:F4)</f>
        <v>396</v>
      </c>
    </row>
    <row r="5" spans="1:17" x14ac:dyDescent="0.25">
      <c r="A5" s="9" t="s">
        <v>12</v>
      </c>
      <c r="B5" s="8">
        <f>COUNTIFS(PRESTASI!$G$4:$G$1048576,REKAP!A5,PRESTASI!$H$4:$H$1048576,"JUARA 1")</f>
        <v>20</v>
      </c>
      <c r="C5" s="8">
        <f>COUNTIFS(PRESTASI!$G$4:$G$1048576,REKAP!A5,PRESTASI!$H$4:$H$1048576,"JUARA 2")</f>
        <v>24</v>
      </c>
      <c r="D5" s="8">
        <f>COUNTIFS(PRESTASI!$G$4:$G$1048576,REKAP!A5,PRESTASI!$H$4:$H$1048576,"JUARA 3")</f>
        <v>15</v>
      </c>
      <c r="E5" s="8">
        <f>COUNTIFS(PRESTASI!$G$4:$G$1048576,REKAP!A5,PRESTASI!$H$4:$H$1048576,"BEST")</f>
        <v>4</v>
      </c>
      <c r="F5" s="8">
        <f>COUNTIFS(PRESTASI!$G$4:$G$1048576,REKAP!A5,PRESTASI!$H$4:$H$1048576,"PARTISIPASI")</f>
        <v>23</v>
      </c>
      <c r="G5" s="11">
        <f>SUM(B5:F5)</f>
        <v>86</v>
      </c>
    </row>
    <row r="6" spans="1:17" x14ac:dyDescent="0.25">
      <c r="A6" s="14" t="s">
        <v>863</v>
      </c>
      <c r="B6" s="14">
        <f t="shared" ref="B6:G6" si="0">SUM(B3:B5)</f>
        <v>79</v>
      </c>
      <c r="C6" s="14">
        <f t="shared" si="0"/>
        <v>67</v>
      </c>
      <c r="D6" s="14">
        <f t="shared" si="0"/>
        <v>59</v>
      </c>
      <c r="E6" s="14">
        <f t="shared" si="0"/>
        <v>18</v>
      </c>
      <c r="F6" s="14">
        <f t="shared" si="0"/>
        <v>313</v>
      </c>
      <c r="G6" s="14">
        <f t="shared" si="0"/>
        <v>536</v>
      </c>
    </row>
    <row r="8" spans="1:17" x14ac:dyDescent="0.25">
      <c r="A8" s="606" t="s">
        <v>0</v>
      </c>
      <c r="B8" s="612" t="s">
        <v>13</v>
      </c>
      <c r="C8" s="612"/>
      <c r="D8" s="612"/>
      <c r="E8" s="612" t="s">
        <v>14</v>
      </c>
      <c r="F8" s="612"/>
      <c r="G8" s="612"/>
      <c r="H8" s="612" t="s">
        <v>15</v>
      </c>
      <c r="I8" s="612"/>
      <c r="J8" s="612"/>
      <c r="K8" s="612" t="s">
        <v>16</v>
      </c>
      <c r="L8" s="612"/>
      <c r="M8" s="612"/>
      <c r="N8" s="612" t="s">
        <v>38</v>
      </c>
      <c r="O8" s="612"/>
      <c r="P8" s="612"/>
      <c r="Q8" s="604" t="s">
        <v>863</v>
      </c>
    </row>
    <row r="9" spans="1:17" s="1" customFormat="1" x14ac:dyDescent="0.25">
      <c r="A9" s="606"/>
      <c r="B9" s="14" t="s">
        <v>17</v>
      </c>
      <c r="C9" s="14" t="s">
        <v>18</v>
      </c>
      <c r="D9" s="14" t="s">
        <v>19</v>
      </c>
      <c r="E9" s="14" t="s">
        <v>17</v>
      </c>
      <c r="F9" s="14" t="s">
        <v>18</v>
      </c>
      <c r="G9" s="14" t="s">
        <v>19</v>
      </c>
      <c r="H9" s="14" t="s">
        <v>17</v>
      </c>
      <c r="I9" s="14" t="s">
        <v>18</v>
      </c>
      <c r="J9" s="14" t="s">
        <v>19</v>
      </c>
      <c r="K9" s="14" t="s">
        <v>17</v>
      </c>
      <c r="L9" s="14" t="s">
        <v>18</v>
      </c>
      <c r="M9" s="14" t="s">
        <v>19</v>
      </c>
      <c r="N9" s="14" t="s">
        <v>17</v>
      </c>
      <c r="O9" s="14" t="s">
        <v>18</v>
      </c>
      <c r="P9" s="14" t="s">
        <v>19</v>
      </c>
      <c r="Q9" s="605"/>
    </row>
    <row r="10" spans="1:17" x14ac:dyDescent="0.25">
      <c r="A10" s="10" t="s">
        <v>21</v>
      </c>
      <c r="B10" s="11">
        <f>COUNTIFS(PRESTASI!$D$4:$D$1048576,REKAP!$A$10,PRESTASI!$H$4:$H$1048576,"JUARA 1",PRESTASI!$G$4:$G$1048576,"Internasional")</f>
        <v>1</v>
      </c>
      <c r="C10" s="11">
        <f>COUNTIFS(PRESTASI!$D$4:$D$1048576,REKAP!$A$10,PRESTASI!$H$4:$H$1048576,"JUARA 1",PRESTASI!$G$4:$G$1048576,"Nasional")</f>
        <v>11</v>
      </c>
      <c r="D10" s="11">
        <f>COUNTIFS(PRESTASI!$D$4:$D$1048576,REKAP!$A$10,PRESTASI!$H$4:$H$1048576,"JUARA 1",PRESTASI!$G$4:$G$1048576,"Regional")</f>
        <v>9</v>
      </c>
      <c r="E10" s="11">
        <f>COUNTIFS(PRESTASI!$D$4:$D$1048576,REKAP!$A$10,PRESTASI!$H$4:$H$1048576,"JUARA 2",PRESTASI!$G$4:$G$1048576,"Internasional")</f>
        <v>1</v>
      </c>
      <c r="F10" s="11">
        <f>COUNTIFS(PRESTASI!$D$4:$D$1048576,REKAP!$A$10,PRESTASI!$H$4:$H$1048576,"JUARA 2",PRESTASI!$G$4:$G$1048576,"Nasional")</f>
        <v>8</v>
      </c>
      <c r="G10" s="11">
        <f>COUNTIFS(PRESTASI!$D$4:$D$1048576,REKAP!$A$10,PRESTASI!$H$4:$H$1048576,"JUARA 2",PRESTASI!$G$4:$G$1048576,"Regional")</f>
        <v>12</v>
      </c>
      <c r="H10" s="11">
        <f>COUNTIFS(PRESTASI!$D$4:$D$1048576,REKAP!$A$10,PRESTASI!$H$4:$H$1048576,"JUARA 3",PRESTASI!$G$4:$G$1048576,"Internasional")</f>
        <v>1</v>
      </c>
      <c r="I10" s="11">
        <f>COUNTIFS(PRESTASI!$D$4:$D$1048576,REKAP!$A$10,PRESTASI!$H$4:$H$1048576,"JUARA 3",PRESTASI!$G$4:$G$1048576,"Nasional")</f>
        <v>7</v>
      </c>
      <c r="J10" s="11">
        <f>COUNTIFS(PRESTASI!$D$4:$D$1048576,REKAP!$A$10,PRESTASI!$H$4:$H$1048576,"JUARA 3",PRESTASI!$G$4:$G$1048576,"Regional")</f>
        <v>9</v>
      </c>
      <c r="K10" s="11">
        <f>COUNTIFS(PRESTASI!$D$4:$D$1048576,REKAP!$A$10,PRESTASI!$H$4:$H$1048576,"BEST",PRESTASI!$G$4:$G$1048576,"Internasional")</f>
        <v>0</v>
      </c>
      <c r="L10" s="11">
        <f>COUNTIFS(PRESTASI!$D$4:$D$1048576,REKAP!$A$10,PRESTASI!$H$4:$H$1048576,"BEST",PRESTASI!$G$4:$G$1048576,"Nasional")</f>
        <v>2</v>
      </c>
      <c r="M10" s="11">
        <f>COUNTIFS(PRESTASI!$D$4:$D$1048576,REKAP!$A$10,PRESTASI!$H$4:$H$1048576,"BEST",PRESTASI!$G$4:$G$1048576,"Regional")</f>
        <v>0</v>
      </c>
      <c r="N10" s="11">
        <f>COUNTIFS(PRESTASI!$D$4:$D$1048576,REKAP!$A$10,PRESTASI!$H$4:$H$1048576,"PARTISIPASI",PRESTASI!$G$4:$G$1048576,"Internasional")</f>
        <v>15</v>
      </c>
      <c r="O10" s="11">
        <f>COUNTIFS(PRESTASI!$D$4:$D$1048576,REKAP!$A$10,PRESTASI!$H$4:$H$1048576,"PARTISIPASI",PRESTASI!$G$4:$G$1048576,"Nasional")</f>
        <v>53</v>
      </c>
      <c r="P10" s="11">
        <f>COUNTIFS(PRESTASI!$D$4:$D$1048576,REKAP!$A$10,PRESTASI!$H$4:$H$1048576,"PARTISIPASI",PRESTASI!$G$4:$G$1048576,"Regional")</f>
        <v>3</v>
      </c>
      <c r="Q10" s="11">
        <f>SUM(B10:P10)</f>
        <v>132</v>
      </c>
    </row>
    <row r="11" spans="1:17" x14ac:dyDescent="0.25">
      <c r="A11" s="10" t="s">
        <v>22</v>
      </c>
      <c r="B11" s="11">
        <f>COUNTIFS(PRESTASI!$D$4:$D$1048576,REKAP!$A$11,PRESTASI!$H$4:$H$1048576,"JUARA 1",PRESTASI!$G$4:$G$1048576,"Internasional")</f>
        <v>2</v>
      </c>
      <c r="C11" s="11">
        <f>COUNTIFS(PRESTASI!$D$4:$D$1048576,REKAP!$A$11,PRESTASI!$H$4:$H$1048576,"JUARA 1",PRESTASI!$G$4:$G$1048576,"Nasional")</f>
        <v>10</v>
      </c>
      <c r="D11" s="11">
        <f>COUNTIFS(PRESTASI!$D$4:$D$1048576,REKAP!$A$11,PRESTASI!$H$4:$H$1048576,"JUARA 1",PRESTASI!$G$4:$G$1048576,"Regional")</f>
        <v>7</v>
      </c>
      <c r="E11" s="11">
        <f>COUNTIFS(PRESTASI!$D$4:$D$1048576,REKAP!$A$11,PRESTASI!$H$4:$H$1048576,"JUARA 2",PRESTASI!$G$4:$G$1048576,"Internasional")</f>
        <v>1</v>
      </c>
      <c r="F11" s="11">
        <f>COUNTIFS(PRESTASI!$D$4:$D$1048576,REKAP!$A$11,PRESTASI!$H$4:$H$1048576,"JUARA 2",PRESTASI!$G$4:$G$1048576,"Nasional")</f>
        <v>16</v>
      </c>
      <c r="G11" s="11">
        <f>COUNTIFS(PRESTASI!$D$4:$D$1048576,REKAP!$A$11,PRESTASI!$H$4:$H$1048576,"JUARA 2",PRESTASI!$G$4:$G$1048576,"Regional")</f>
        <v>8</v>
      </c>
      <c r="H11" s="11">
        <f>COUNTIFS(PRESTASI!$D$4:$D$1048576,REKAP!$A$11,PRESTASI!$H$4:$H$1048576,"JUARA 3",PRESTASI!$G$4:$G$1048576,"Internasional")</f>
        <v>0</v>
      </c>
      <c r="I11" s="11">
        <f>COUNTIFS(PRESTASI!$D$4:$D$1048576,REKAP!$A$11,PRESTASI!$H$4:$H$1048576,"JUARA 3",PRESTASI!$G$4:$G$1048576,"Nasional")</f>
        <v>17</v>
      </c>
      <c r="J11" s="11">
        <f>COUNTIFS(PRESTASI!$D$4:$D$1048576,REKAP!$A$11,PRESTASI!$H$4:$H$1048576,"JUARA 3",PRESTASI!$G$4:$G$1048576,"Regional")</f>
        <v>4</v>
      </c>
      <c r="K11" s="11">
        <f>COUNTIFS(PRESTASI!$D$4:$D$1048576,REKAP!$A$11,PRESTASI!$H$4:$H$1048576,"BEST",PRESTASI!$G$4:$G$1048576,"Internasional")</f>
        <v>0</v>
      </c>
      <c r="L11" s="11">
        <f>COUNTIFS(PRESTASI!$D$4:$D$1048576,REKAP!$A$11,PRESTASI!$H$4:$H$1048576,"BEST",PRESTASI!$G$4:$G$1048576,"Nasional")</f>
        <v>5</v>
      </c>
      <c r="M11" s="11">
        <f>COUNTIFS(PRESTASI!$D$4:$D$1048576,REKAP!$A$11,PRESTASI!$H$4:$H$1048576,"BEST",PRESTASI!$G$4:$G$1048576,"Regional")</f>
        <v>1</v>
      </c>
      <c r="N11" s="11">
        <f>COUNTIFS(PRESTASI!$D$4:$D$1048576,REKAP!$A$11,PRESTASI!$H$4:$H$1048576,"PARTISIPASI",PRESTASI!$G$4:$G$1048576,"Internasional")</f>
        <v>2</v>
      </c>
      <c r="O11" s="11">
        <f>COUNTIFS(PRESTASI!$D$4:$D$1048576,REKAP!$A$11,PRESTASI!$H$4:$H$1048576,"PARTISIPASI",PRESTASI!$G$4:$G$1048576,"Nasional")</f>
        <v>31</v>
      </c>
      <c r="P11" s="11">
        <f>COUNTIFS(PRESTASI!$D$4:$D$1048576,REKAP!$A$11,PRESTASI!$H$4:$H$1048576,"PARTISIPASI",PRESTASI!$G$4:$G$1048576,"Regional")</f>
        <v>16</v>
      </c>
      <c r="Q11" s="11">
        <f>SUM(B11:P11)</f>
        <v>120</v>
      </c>
    </row>
    <row r="12" spans="1:17" x14ac:dyDescent="0.25">
      <c r="A12" s="10" t="s">
        <v>23</v>
      </c>
      <c r="B12" s="11">
        <f>COUNTIFS(PRESTASI!$D$4:$D$1048576,REKAP!$A$12,PRESTASI!$H$4:$H$1048576,"JUARA 1",PRESTASI!$G$4:$G$1048576,"Internasional")</f>
        <v>6</v>
      </c>
      <c r="C12" s="11">
        <f>COUNTIFS(PRESTASI!$D$4:$D$1048576,REKAP!$A$12,PRESTASI!$H$4:$H$1048576,"JUARA 1",PRESTASI!$G$4:$G$1048576,"Nasional")</f>
        <v>5</v>
      </c>
      <c r="D12" s="11">
        <f>COUNTIFS(PRESTASI!$D$4:$D$1048576,REKAP!$A$12,PRESTASI!$H$4:$H$1048576,"JUARA 1",PRESTASI!$G$4:$G$1048576,"Regional")</f>
        <v>0</v>
      </c>
      <c r="E12" s="11">
        <f>COUNTIFS(PRESTASI!$D$4:$D$1048576,REKAP!$A$12,PRESTASI!$H$4:$H$1048576,"JUARA 2",PRESTASI!$G$4:$G$1048576,"Internasional")</f>
        <v>0</v>
      </c>
      <c r="F12" s="11">
        <f>COUNTIFS(PRESTASI!$D$4:$D$1048576,REKAP!$A$12,PRESTASI!$H$4:$H$1048576,"JUARA 2",PRESTASI!$G$4:$G$1048576,"Nasional")</f>
        <v>6</v>
      </c>
      <c r="G12" s="11">
        <f>COUNTIFS(PRESTASI!$D$4:$D$1048576,REKAP!$A$12,PRESTASI!$H$4:$H$1048576,"JUARA 2",PRESTASI!$G$4:$G$1048576,"Regional")</f>
        <v>1</v>
      </c>
      <c r="H12" s="11">
        <f>COUNTIFS(PRESTASI!$D$4:$D$1048576,REKAP!$A$12,PRESTASI!$H$4:$H$1048576,"JUARA 3",PRESTASI!$G$4:$G$1048576,"Internasional")</f>
        <v>2</v>
      </c>
      <c r="I12" s="11">
        <f>COUNTIFS(PRESTASI!$D$4:$D$1048576,REKAP!$A$12,PRESTASI!$H$4:$H$1048576,"JUARA 3",PRESTASI!$G$4:$G$1048576,"Nasional")</f>
        <v>4</v>
      </c>
      <c r="J12" s="11">
        <f>COUNTIFS(PRESTASI!$D$4:$D$1048576,REKAP!$A$12,PRESTASI!$H$4:$H$1048576,"JUARA 3",PRESTASI!$G$4:$G$1048576,"Regional")</f>
        <v>0</v>
      </c>
      <c r="K12" s="11">
        <f>COUNTIFS(PRESTASI!$D$4:$D$1048576,REKAP!$A$12,PRESTASI!$H$4:$H$1048576,"BEST",PRESTASI!$G$4:$G$1048576,"Internasional")</f>
        <v>2</v>
      </c>
      <c r="L12" s="11">
        <f>COUNTIFS(PRESTASI!$D$4:$D$1048576,REKAP!$A$12,PRESTASI!$H$4:$H$1048576,"BEST",PRESTASI!$G$4:$G$1048576,"Nasional")</f>
        <v>3</v>
      </c>
      <c r="M12" s="11">
        <f>COUNTIFS(PRESTASI!$D$4:$D$1048576,REKAP!$A$12,PRESTASI!$H$4:$H$1048576,"BEST",PRESTASI!$G$4:$G$1048576,"Regional")</f>
        <v>3</v>
      </c>
      <c r="N12" s="11">
        <f>COUNTIFS(PRESTASI!$D$4:$D$1048576,REKAP!$A$12,PRESTASI!$H$4:$H$1048576,"PARTISIPASI",PRESTASI!$G$4:$G$1048576,"Internasional")</f>
        <v>17</v>
      </c>
      <c r="O12" s="11">
        <f>COUNTIFS(PRESTASI!$D$4:$D$1048576,REKAP!$A$12,PRESTASI!$H$4:$H$1048576,"PARTISIPASI",PRESTASI!$G$4:$G$1048576,"Nasional")</f>
        <v>166</v>
      </c>
      <c r="P12" s="11">
        <f>COUNTIFS(PRESTASI!$D$4:$D$1048576,REKAP!$A$12,PRESTASI!$H$4:$H$1048576,"PARTISIPASI",PRESTASI!$G$4:$G$1048576,"Regional")</f>
        <v>4</v>
      </c>
      <c r="Q12" s="11">
        <f>SUM(B12:P12)</f>
        <v>219</v>
      </c>
    </row>
    <row r="13" spans="1:17" x14ac:dyDescent="0.25">
      <c r="A13" s="10" t="s">
        <v>24</v>
      </c>
      <c r="B13" s="11">
        <f>COUNTIFS(PRESTASI!$D$4:$D$1048576,REKAP!$A$13,PRESTASI!$H$4:$H$1048576,"JUARA 1",PRESTASI!$G$4:$G$1048576,"Internasional")</f>
        <v>0</v>
      </c>
      <c r="C13" s="11">
        <f>COUNTIFS(PRESTASI!$D$4:$D$1048576,REKAP!$A$13,PRESTASI!$H$4:$H$1048576,"JUARA 1",PRESTASI!$G$4:$G$1048576,"Nasional")</f>
        <v>21</v>
      </c>
      <c r="D13" s="11">
        <f>COUNTIFS(PRESTASI!$D$4:$D$1048576,REKAP!$A$13,PRESTASI!$H$4:$H$1048576,"JUARA 1",PRESTASI!$G$4:$G$1048576,"Regional")</f>
        <v>4</v>
      </c>
      <c r="E13" s="11">
        <f>COUNTIFS(PRESTASI!$D$4:$D$1048576,REKAP!$A$13,PRESTASI!$H$4:$H$1048576,"JUARA 2",PRESTASI!$G$4:$G$1048576,"Internasional")</f>
        <v>1</v>
      </c>
      <c r="F13" s="11">
        <f>COUNTIFS(PRESTASI!$D$4:$D$1048576,REKAP!$A$13,PRESTASI!$H$4:$H$1048576,"JUARA 2",PRESTASI!$G$4:$G$1048576,"Nasional")</f>
        <v>8</v>
      </c>
      <c r="G13" s="11">
        <f>COUNTIFS(PRESTASI!$D$4:$D$1048576,REKAP!$A$13,PRESTASI!$H$4:$H$1048576,"JUARA 2",PRESTASI!$G$4:$G$1048576,"Regional")</f>
        <v>3</v>
      </c>
      <c r="H13" s="11">
        <f>COUNTIFS(PRESTASI!$D$4:$D$1048576,REKAP!$A$13,PRESTASI!$H$4:$H$1048576,"JUARA 3",PRESTASI!$G$4:$G$1048576,"Internasional")</f>
        <v>1</v>
      </c>
      <c r="I13" s="11">
        <f>COUNTIFS(PRESTASI!$D$4:$D$1048576,REKAP!$A$13,PRESTASI!$H$4:$H$1048576,"JUARA 3",PRESTASI!$G$4:$G$1048576,"Nasional")</f>
        <v>11</v>
      </c>
      <c r="J13" s="11">
        <f>COUNTIFS(PRESTASI!$D$4:$D$1048576,REKAP!$A$13,PRESTASI!$H$4:$H$1048576,"JUARA 3",PRESTASI!$G$4:$G$1048576,"Regional")</f>
        <v>2</v>
      </c>
      <c r="K13" s="11">
        <f>COUNTIFS(PRESTASI!$D$4:$D$1048576,REKAP!$A$13,PRESTASI!$H$4:$H$1048576,"BEST",PRESTASI!$G$4:$G$1048576,"Internasional")</f>
        <v>0</v>
      </c>
      <c r="L13" s="11">
        <f>COUNTIFS(PRESTASI!$D$4:$D$1048576,REKAP!$A$13,PRESTASI!$H$4:$H$1048576,"BEST",PRESTASI!$G$4:$G$1048576,"Nasional")</f>
        <v>2</v>
      </c>
      <c r="M13" s="11">
        <f>COUNTIFS(PRESTASI!$D$4:$D$1048576,REKAP!$A$13,PRESTASI!$H$4:$H$1048576,"BEST",PRESTASI!$G$4:$G$1048576,"Regional")</f>
        <v>0</v>
      </c>
      <c r="N13" s="11">
        <f>COUNTIFS(PRESTASI!$D$4:$D$1048576,REKAP!$A$13,PRESTASI!$H$4:$H$1048576,"PARTISIPASI",PRESTASI!$G$4:$G$1048576,"Internasional")</f>
        <v>0</v>
      </c>
      <c r="O13" s="11">
        <f>COUNTIFS(PRESTASI!$D$4:$D$1048576,REKAP!$A$13,PRESTASI!$H$4:$H$1048576,"PARTISIPASI",PRESTASI!$G$4:$G$1048576,"Nasional")</f>
        <v>6</v>
      </c>
      <c r="P13" s="11">
        <f>COUNTIFS(PRESTASI!$D$4:$D$1048576,REKAP!$A$13,PRESTASI!$H$4:$H$1048576,"PARTISIPASI",PRESTASI!$G$4:$G$1048576,"Regional")</f>
        <v>0</v>
      </c>
      <c r="Q13" s="11">
        <f>SUM(B13:P13)</f>
        <v>59</v>
      </c>
    </row>
    <row r="14" spans="1:17" x14ac:dyDescent="0.25">
      <c r="A14" s="606" t="s">
        <v>863</v>
      </c>
      <c r="B14" s="14">
        <f>SUM(B10:B13)</f>
        <v>9</v>
      </c>
      <c r="C14" s="14">
        <f t="shared" ref="C14:Q14" si="1">SUM(C10:C13)</f>
        <v>47</v>
      </c>
      <c r="D14" s="14">
        <f t="shared" si="1"/>
        <v>20</v>
      </c>
      <c r="E14" s="14">
        <f t="shared" si="1"/>
        <v>3</v>
      </c>
      <c r="F14" s="14">
        <f t="shared" si="1"/>
        <v>38</v>
      </c>
      <c r="G14" s="14">
        <f t="shared" si="1"/>
        <v>24</v>
      </c>
      <c r="H14" s="14">
        <f t="shared" si="1"/>
        <v>4</v>
      </c>
      <c r="I14" s="14">
        <f t="shared" si="1"/>
        <v>39</v>
      </c>
      <c r="J14" s="14">
        <f t="shared" si="1"/>
        <v>15</v>
      </c>
      <c r="K14" s="14">
        <f t="shared" si="1"/>
        <v>2</v>
      </c>
      <c r="L14" s="14">
        <f t="shared" si="1"/>
        <v>12</v>
      </c>
      <c r="M14" s="14">
        <f t="shared" si="1"/>
        <v>4</v>
      </c>
      <c r="N14" s="14">
        <f t="shared" si="1"/>
        <v>34</v>
      </c>
      <c r="O14" s="17">
        <f t="shared" si="1"/>
        <v>256</v>
      </c>
      <c r="P14" s="14">
        <f t="shared" si="1"/>
        <v>23</v>
      </c>
      <c r="Q14" s="604">
        <f t="shared" si="1"/>
        <v>530</v>
      </c>
    </row>
    <row r="15" spans="1:17" x14ac:dyDescent="0.25">
      <c r="A15" s="606"/>
      <c r="B15" s="606">
        <f>SUM(B14:D14)</f>
        <v>76</v>
      </c>
      <c r="C15" s="606"/>
      <c r="D15" s="606"/>
      <c r="E15" s="606">
        <f>SUM(E14:G14)</f>
        <v>65</v>
      </c>
      <c r="F15" s="606"/>
      <c r="G15" s="606"/>
      <c r="H15" s="606">
        <f>SUM(H14:J14)</f>
        <v>58</v>
      </c>
      <c r="I15" s="606"/>
      <c r="J15" s="606"/>
      <c r="K15" s="606">
        <f>SUM(K14:M14)</f>
        <v>18</v>
      </c>
      <c r="L15" s="606"/>
      <c r="M15" s="606"/>
      <c r="N15" s="606">
        <f>SUM(N14:P14)</f>
        <v>313</v>
      </c>
      <c r="O15" s="606"/>
      <c r="P15" s="606"/>
      <c r="Q15" s="605"/>
    </row>
    <row r="17" spans="1:14" x14ac:dyDescent="0.25">
      <c r="A17" s="610" t="s">
        <v>867</v>
      </c>
      <c r="B17" s="607" t="s">
        <v>866</v>
      </c>
      <c r="C17" s="608"/>
      <c r="D17" s="608"/>
      <c r="E17" s="608"/>
      <c r="F17" s="608"/>
      <c r="G17" s="608"/>
      <c r="H17" s="608"/>
      <c r="I17" s="608"/>
      <c r="J17" s="608"/>
      <c r="K17" s="608"/>
      <c r="L17" s="608"/>
      <c r="M17" s="608"/>
      <c r="N17" s="609"/>
    </row>
    <row r="18" spans="1:14" x14ac:dyDescent="0.25">
      <c r="A18" s="611"/>
      <c r="B18" s="13" t="s">
        <v>851</v>
      </c>
      <c r="C18" s="13" t="s">
        <v>852</v>
      </c>
      <c r="D18" s="13" t="s">
        <v>853</v>
      </c>
      <c r="E18" s="13" t="s">
        <v>854</v>
      </c>
      <c r="F18" s="13" t="s">
        <v>855</v>
      </c>
      <c r="G18" s="13" t="s">
        <v>856</v>
      </c>
      <c r="H18" s="13" t="s">
        <v>857</v>
      </c>
      <c r="I18" s="13" t="s">
        <v>858</v>
      </c>
      <c r="J18" s="13" t="s">
        <v>859</v>
      </c>
      <c r="K18" s="13" t="s">
        <v>860</v>
      </c>
      <c r="L18" s="13" t="s">
        <v>861</v>
      </c>
      <c r="M18" s="13" t="s">
        <v>862</v>
      </c>
      <c r="N18" s="13" t="s">
        <v>863</v>
      </c>
    </row>
    <row r="19" spans="1:14" x14ac:dyDescent="0.25">
      <c r="A19" s="12" t="s">
        <v>20</v>
      </c>
      <c r="B19" s="11">
        <f>(COUNTIFS(PRESTASI!$E$4:$E$1048576,B$18,PRESTASI!$G$4:$G$1048576,$A19,PRESTASI!$H$4:$H$1048576,"Juara 1"))+(COUNTIFS(PRESTASI!$E$4:$E$1048576,B$18,PRESTASI!$G$4:$G$1048576,$A19,PRESTASI!$H$4:$H$1048576,"Juara 2"))+(COUNTIFS(PRESTASI!$E$4:$E$1048576,B$18,PRESTASI!$G$4:$G$1048576,$A19,PRESTASI!$H$4:$H$1048576,"Juara 3"))+(COUNTIFS(PRESTASI!$E$4:$E$1048576,B$18,PRESTASI!$G$4:$G$1048576,$A19,PRESTASI!$H$4:$H$1048576,"Best"))</f>
        <v>2</v>
      </c>
      <c r="C19" s="11">
        <f>(COUNTIFS(PRESTASI!$E$4:$E$1048576,C$18,PRESTASI!$G$4:$G$1048576,$A19,PRESTASI!$H$4:$H$1048576,"Juara 1"))+(COUNTIFS(PRESTASI!$E$4:$E$1048576,C$18,PRESTASI!$G$4:$G$1048576,$A19,PRESTASI!$H$4:$H$1048576,"Juara 2"))+(COUNTIFS(PRESTASI!$E$4:$E$1048576,C$18,PRESTASI!$G$4:$G$1048576,$A19,PRESTASI!$H$4:$H$1048576,"Juara 3"))+(COUNTIFS(PRESTASI!$E$4:$E$1048576,C$18,PRESTASI!$G$4:$G$1048576,$A19,PRESTASI!$H$4:$H$1048576,"Best"))</f>
        <v>1</v>
      </c>
      <c r="D19" s="11">
        <f>(COUNTIFS(PRESTASI!$E$4:$E$1048576,D$18,PRESTASI!$G$4:$G$1048576,$A19,PRESTASI!$H$4:$H$1048576,"Juara 1"))+(COUNTIFS(PRESTASI!$E$4:$E$1048576,D$18,PRESTASI!$G$4:$G$1048576,$A19,PRESTASI!$H$4:$H$1048576,"Juara 2"))+(COUNTIFS(PRESTASI!$E$4:$E$1048576,D$18,PRESTASI!$G$4:$G$1048576,$A19,PRESTASI!$H$4:$H$1048576,"Juara 3"))+(COUNTIFS(PRESTASI!$E$4:$E$1048576,D$18,PRESTASI!$G$4:$G$1048576,$A19,PRESTASI!$H$4:$H$1048576,"Best"))</f>
        <v>0</v>
      </c>
      <c r="E19" s="11">
        <f>(COUNTIFS(PRESTASI!$E$4:$E$1048576,E$18,PRESTASI!$G$4:$G$1048576,$A19,PRESTASI!$H$4:$H$1048576,"Juara 1"))+(COUNTIFS(PRESTASI!$E$4:$E$1048576,E$18,PRESTASI!$G$4:$G$1048576,$A19,PRESTASI!$H$4:$H$1048576,"Juara 2"))+(COUNTIFS(PRESTASI!$E$4:$E$1048576,E$18,PRESTASI!$G$4:$G$1048576,$A19,PRESTASI!$H$4:$H$1048576,"Juara 3"))+(COUNTIFS(PRESTASI!$E$4:$E$1048576,E$18,PRESTASI!$G$4:$G$1048576,$A19,PRESTASI!$H$4:$H$1048576,"Best"))</f>
        <v>1</v>
      </c>
      <c r="F19" s="11">
        <f>(COUNTIFS(PRESTASI!$E$4:$E$1048576,F$18,PRESTASI!$G$4:$G$1048576,$A19,PRESTASI!$H$4:$H$1048576,"Juara 1"))+(COUNTIFS(PRESTASI!$E$4:$E$1048576,F$18,PRESTASI!$G$4:$G$1048576,$A19,PRESTASI!$H$4:$H$1048576,"Juara 2"))+(COUNTIFS(PRESTASI!$E$4:$E$1048576,F$18,PRESTASI!$G$4:$G$1048576,$A19,PRESTASI!$H$4:$H$1048576,"Juara 3"))+(COUNTIFS(PRESTASI!$E$4:$E$1048576,F$18,PRESTASI!$G$4:$G$1048576,$A19,PRESTASI!$H$4:$H$1048576,"Best"))</f>
        <v>2</v>
      </c>
      <c r="G19" s="11">
        <f>(COUNTIFS(PRESTASI!$E$4:$E$1048576,G$18,PRESTASI!$G$4:$G$1048576,$A19,PRESTASI!$H$4:$H$1048576,"Juara 1"))+(COUNTIFS(PRESTASI!$E$4:$E$1048576,G$18,PRESTASI!$G$4:$G$1048576,$A19,PRESTASI!$H$4:$H$1048576,"Juara 2"))+(COUNTIFS(PRESTASI!$E$4:$E$1048576,G$18,PRESTASI!$G$4:$G$1048576,$A19,PRESTASI!$H$4:$H$1048576,"Juara 3"))+(COUNTIFS(PRESTASI!$E$4:$E$1048576,G$18,PRESTASI!$G$4:$G$1048576,$A19,PRESTASI!$H$4:$H$1048576,"Best"))</f>
        <v>0</v>
      </c>
      <c r="H19" s="11">
        <f>(COUNTIFS(PRESTASI!$E$4:$E$1048576,H$18,PRESTASI!$G$4:$G$1048576,$A19,PRESTASI!$H$4:$H$1048576,"Juara 1"))+(COUNTIFS(PRESTASI!$E$4:$E$1048576,H$18,PRESTASI!$G$4:$G$1048576,$A19,PRESTASI!$H$4:$H$1048576,"Juara 2"))+(COUNTIFS(PRESTASI!$E$4:$E$1048576,H$18,PRESTASI!$G$4:$G$1048576,$A19,PRESTASI!$H$4:$H$1048576,"Juara 3"))+(COUNTIFS(PRESTASI!$E$4:$E$1048576,H$18,PRESTASI!$G$4:$G$1048576,$A19,PRESTASI!$H$4:$H$1048576,"Best"))</f>
        <v>0</v>
      </c>
      <c r="I19" s="11">
        <f>(COUNTIFS(PRESTASI!$E$4:$E$1048576,I$18,PRESTASI!$G$4:$G$1048576,$A19,PRESTASI!$H$4:$H$1048576,"Juara 1"))+(COUNTIFS(PRESTASI!$E$4:$E$1048576,I$18,PRESTASI!$G$4:$G$1048576,$A19,PRESTASI!$H$4:$H$1048576,"Juara 2"))+(COUNTIFS(PRESTASI!$E$4:$E$1048576,I$18,PRESTASI!$G$4:$G$1048576,$A19,PRESTASI!$H$4:$H$1048576,"Juara 3"))+(COUNTIFS(PRESTASI!$E$4:$E$1048576,I$18,PRESTASI!$G$4:$G$1048576,$A19,PRESTASI!$H$4:$H$1048576,"Best"))</f>
        <v>3</v>
      </c>
      <c r="J19" s="11">
        <f>(COUNTIFS(PRESTASI!$E$4:$E$1048576,J$18,PRESTASI!$G$4:$G$1048576,$A19,PRESTASI!$H$4:$H$1048576,"Juara 1"))+(COUNTIFS(PRESTASI!$E$4:$E$1048576,J$18,PRESTASI!$G$4:$G$1048576,$A19,PRESTASI!$H$4:$H$1048576,"Juara 2"))+(COUNTIFS(PRESTASI!$E$4:$E$1048576,J$18,PRESTASI!$G$4:$G$1048576,$A19,PRESTASI!$H$4:$H$1048576,"Juara 3"))+(COUNTIFS(PRESTASI!$E$4:$E$1048576,J$18,PRESTASI!$G$4:$G$1048576,$A19,PRESTASI!$H$4:$H$1048576,"Best"))</f>
        <v>7</v>
      </c>
      <c r="K19" s="11">
        <f>(COUNTIFS(PRESTASI!$E$4:$E$1048576,K$18,PRESTASI!$G$4:$G$1048576,$A19,PRESTASI!$H$4:$H$1048576,"Juara 1"))+(COUNTIFS(PRESTASI!$E$4:$E$1048576,K$18,PRESTASI!$G$4:$G$1048576,$A19,PRESTASI!$H$4:$H$1048576,"Juara 2"))+(COUNTIFS(PRESTASI!$E$4:$E$1048576,K$18,PRESTASI!$G$4:$G$1048576,$A19,PRESTASI!$H$4:$H$1048576,"Juara 3"))+(COUNTIFS(PRESTASI!$E$4:$E$1048576,K$18,PRESTASI!$G$4:$G$1048576,$A19,PRESTASI!$H$4:$H$1048576,"Best"))</f>
        <v>3</v>
      </c>
      <c r="L19" s="11">
        <f>(COUNTIFS(PRESTASI!$E$4:$E$1048576,L$18,PRESTASI!$G$4:$G$1048576,$A19,PRESTASI!$H$4:$H$1048576,"Juara 1"))+(COUNTIFS(PRESTASI!$E$4:$E$1048576,L$18,PRESTASI!$G$4:$G$1048576,$A19,PRESTASI!$H$4:$H$1048576,"Juara 2"))+(COUNTIFS(PRESTASI!$E$4:$E$1048576,L$18,PRESTASI!$G$4:$G$1048576,$A19,PRESTASI!$H$4:$H$1048576,"Juara 3"))+(COUNTIFS(PRESTASI!$E$4:$E$1048576,L$18,PRESTASI!$G$4:$G$1048576,$A19,PRESTASI!$H$4:$H$1048576,"Best"))</f>
        <v>0</v>
      </c>
      <c r="M19" s="11">
        <f>(COUNTIFS(PRESTASI!$E$4:$E$1048576,M$18,PRESTASI!$G$4:$G$1048576,$A19,PRESTASI!$H$4:$H$1048576,"Juara 1"))+(COUNTIFS(PRESTASI!$E$4:$E$1048576,M$18,PRESTASI!$G$4:$G$1048576,$A19,PRESTASI!$H$4:$H$1048576,"Juara 2"))+(COUNTIFS(PRESTASI!$E$4:$E$1048576,M$18,PRESTASI!$G$4:$G$1048576,$A19,PRESTASI!$H$4:$H$1048576,"Juara 3"))+(COUNTIFS(PRESTASI!$E$4:$E$1048576,M$18,PRESTASI!$G$4:$G$1048576,$A19,PRESTASI!$H$4:$H$1048576,"Best"))</f>
        <v>1</v>
      </c>
      <c r="N19" s="11">
        <f>SUM(B19:M19)</f>
        <v>20</v>
      </c>
    </row>
    <row r="20" spans="1:14" x14ac:dyDescent="0.25">
      <c r="A20" s="12" t="s">
        <v>11</v>
      </c>
      <c r="B20" s="11">
        <f>(COUNTIFS(PRESTASI!$E$4:$E$1048576,B$18,PRESTASI!$G$4:$G$1048576,$A20,PRESTASI!$H$4:$H$1048576,"Juara 1"))+(COUNTIFS(PRESTASI!$E$4:$E$1048576,B$18,PRESTASI!$G$4:$G$1048576,$A20,PRESTASI!$H$4:$H$1048576,"Juara 2"))+(COUNTIFS(PRESTASI!$E$4:$E$1048576,B$18,PRESTASI!$G$4:$G$1048576,$A20,PRESTASI!$H$4:$H$1048576,"Juara 3"))+(COUNTIFS(PRESTASI!$E$4:$E$1048576,B$18,PRESTASI!$G$4:$G$1048576,$A20,PRESTASI!$H$4:$H$1048576,"Best"))</f>
        <v>3</v>
      </c>
      <c r="C20" s="11">
        <f>(COUNTIFS(PRESTASI!$E$4:$E$1048576,C$18,PRESTASI!$G$4:$G$1048576,$A20,PRESTASI!$H$4:$H$1048576,"Juara 1"))+(COUNTIFS(PRESTASI!$E$4:$E$1048576,C$18,PRESTASI!$G$4:$G$1048576,$A20,PRESTASI!$H$4:$H$1048576,"Juara 2"))+(COUNTIFS(PRESTASI!$E$4:$E$1048576,C$18,PRESTASI!$G$4:$G$1048576,$A20,PRESTASI!$H$4:$H$1048576,"Juara 3"))+(COUNTIFS(PRESTASI!$E$4:$E$1048576,C$18,PRESTASI!$G$4:$G$1048576,$A20,PRESTASI!$H$4:$H$1048576,"Best"))</f>
        <v>5</v>
      </c>
      <c r="D20" s="11">
        <f>(COUNTIFS(PRESTASI!$E$4:$E$1048576,D$18,PRESTASI!$G$4:$G$1048576,$A20,PRESTASI!$H$4:$H$1048576,"Juara 1"))+(COUNTIFS(PRESTASI!$E$4:$E$1048576,D$18,PRESTASI!$G$4:$G$1048576,$A20,PRESTASI!$H$4:$H$1048576,"Juara 2"))+(COUNTIFS(PRESTASI!$E$4:$E$1048576,D$18,PRESTASI!$G$4:$G$1048576,$A20,PRESTASI!$H$4:$H$1048576,"Juara 3"))+(COUNTIFS(PRESTASI!$E$4:$E$1048576,D$18,PRESTASI!$G$4:$G$1048576,$A20,PRESTASI!$H$4:$H$1048576,"Best"))</f>
        <v>20</v>
      </c>
      <c r="E20" s="11">
        <f>(COUNTIFS(PRESTASI!$E$4:$E$1048576,E$18,PRESTASI!$G$4:$G$1048576,$A20,PRESTASI!$H$4:$H$1048576,"Juara 1"))+(COUNTIFS(PRESTASI!$E$4:$E$1048576,E$18,PRESTASI!$G$4:$G$1048576,$A20,PRESTASI!$H$4:$H$1048576,"Juara 2"))+(COUNTIFS(PRESTASI!$E$4:$E$1048576,E$18,PRESTASI!$G$4:$G$1048576,$A20,PRESTASI!$H$4:$H$1048576,"Juara 3"))+(COUNTIFS(PRESTASI!$E$4:$E$1048576,E$18,PRESTASI!$G$4:$G$1048576,$A20,PRESTASI!$H$4:$H$1048576,"Best"))</f>
        <v>24</v>
      </c>
      <c r="F20" s="11">
        <f>(COUNTIFS(PRESTASI!$E$4:$E$1048576,F$18,PRESTASI!$G$4:$G$1048576,$A20,PRESTASI!$H$4:$H$1048576,"Juara 1"))+(COUNTIFS(PRESTASI!$E$4:$E$1048576,F$18,PRESTASI!$G$4:$G$1048576,$A20,PRESTASI!$H$4:$H$1048576,"Juara 2"))+(COUNTIFS(PRESTASI!$E$4:$E$1048576,F$18,PRESTASI!$G$4:$G$1048576,$A20,PRESTASI!$H$4:$H$1048576,"Juara 3"))+(COUNTIFS(PRESTASI!$E$4:$E$1048576,F$18,PRESTASI!$G$4:$G$1048576,$A20,PRESTASI!$H$4:$H$1048576,"Best"))</f>
        <v>21</v>
      </c>
      <c r="G20" s="11">
        <f>(COUNTIFS(PRESTASI!$E$4:$E$1048576,G$18,PRESTASI!$G$4:$G$1048576,$A20,PRESTASI!$H$4:$H$1048576,"Juara 1"))+(COUNTIFS(PRESTASI!$E$4:$E$1048576,G$18,PRESTASI!$G$4:$G$1048576,$A20,PRESTASI!$H$4:$H$1048576,"Juara 2"))+(COUNTIFS(PRESTASI!$E$4:$E$1048576,G$18,PRESTASI!$G$4:$G$1048576,$A20,PRESTASI!$H$4:$H$1048576,"Juara 3"))+(COUNTIFS(PRESTASI!$E$4:$E$1048576,G$18,PRESTASI!$G$4:$G$1048576,$A20,PRESTASI!$H$4:$H$1048576,"Best"))</f>
        <v>3</v>
      </c>
      <c r="H20" s="11">
        <f>(COUNTIFS(PRESTASI!$E$4:$E$1048576,H$18,PRESTASI!$G$4:$G$1048576,$A20,PRESTASI!$H$4:$H$1048576,"Juara 1"))+(COUNTIFS(PRESTASI!$E$4:$E$1048576,H$18,PRESTASI!$G$4:$G$1048576,$A20,PRESTASI!$H$4:$H$1048576,"Juara 2"))+(COUNTIFS(PRESTASI!$E$4:$E$1048576,H$18,PRESTASI!$G$4:$G$1048576,$A20,PRESTASI!$H$4:$H$1048576,"Juara 3"))+(COUNTIFS(PRESTASI!$E$4:$E$1048576,H$18,PRESTASI!$G$4:$G$1048576,$A20,PRESTASI!$H$4:$H$1048576,"Best"))</f>
        <v>3</v>
      </c>
      <c r="I20" s="11">
        <f>(COUNTIFS(PRESTASI!$E$4:$E$1048576,I$18,PRESTASI!$G$4:$G$1048576,$A20,PRESTASI!$H$4:$H$1048576,"Juara 1"))+(COUNTIFS(PRESTASI!$E$4:$E$1048576,I$18,PRESTASI!$G$4:$G$1048576,$A20,PRESTASI!$H$4:$H$1048576,"Juara 2"))+(COUNTIFS(PRESTASI!$E$4:$E$1048576,I$18,PRESTASI!$G$4:$G$1048576,$A20,PRESTASI!$H$4:$H$1048576,"Juara 3"))+(COUNTIFS(PRESTASI!$E$4:$E$1048576,I$18,PRESTASI!$G$4:$G$1048576,$A20,PRESTASI!$H$4:$H$1048576,"Best"))</f>
        <v>6</v>
      </c>
      <c r="J20" s="11">
        <f>(COUNTIFS(PRESTASI!$E$4:$E$1048576,J$18,PRESTASI!$G$4:$G$1048576,$A20,PRESTASI!$H$4:$H$1048576,"Juara 1"))+(COUNTIFS(PRESTASI!$E$4:$E$1048576,J$18,PRESTASI!$G$4:$G$1048576,$A20,PRESTASI!$H$4:$H$1048576,"Juara 2"))+(COUNTIFS(PRESTASI!$E$4:$E$1048576,J$18,PRESTASI!$G$4:$G$1048576,$A20,PRESTASI!$H$4:$H$1048576,"Juara 3"))+(COUNTIFS(PRESTASI!$E$4:$E$1048576,J$18,PRESTASI!$G$4:$G$1048576,$A20,PRESTASI!$H$4:$H$1048576,"Best"))</f>
        <v>8</v>
      </c>
      <c r="K20" s="11">
        <f>(COUNTIFS(PRESTASI!$E$4:$E$1048576,K$18,PRESTASI!$G$4:$G$1048576,$A20,PRESTASI!$H$4:$H$1048576,"Juara 1"))+(COUNTIFS(PRESTASI!$E$4:$E$1048576,K$18,PRESTASI!$G$4:$G$1048576,$A20,PRESTASI!$H$4:$H$1048576,"Juara 2"))+(COUNTIFS(PRESTASI!$E$4:$E$1048576,K$18,PRESTASI!$G$4:$G$1048576,$A20,PRESTASI!$H$4:$H$1048576,"Juara 3"))+(COUNTIFS(PRESTASI!$E$4:$E$1048576,K$18,PRESTASI!$G$4:$G$1048576,$A20,PRESTASI!$H$4:$H$1048576,"Best"))</f>
        <v>28</v>
      </c>
      <c r="L20" s="11">
        <f>(COUNTIFS(PRESTASI!$E$4:$E$1048576,L$18,PRESTASI!$G$4:$G$1048576,$A20,PRESTASI!$H$4:$H$1048576,"Juara 1"))+(COUNTIFS(PRESTASI!$E$4:$E$1048576,L$18,PRESTASI!$G$4:$G$1048576,$A20,PRESTASI!$H$4:$H$1048576,"Juara 2"))+(COUNTIFS(PRESTASI!$E$4:$E$1048576,L$18,PRESTASI!$G$4:$G$1048576,$A20,PRESTASI!$H$4:$H$1048576,"Juara 3"))+(COUNTIFS(PRESTASI!$E$4:$E$1048576,L$18,PRESTASI!$G$4:$G$1048576,$A20,PRESTASI!$H$4:$H$1048576,"Best"))</f>
        <v>16</v>
      </c>
      <c r="M20" s="11">
        <f>(COUNTIFS(PRESTASI!$E$4:$E$1048576,M$18,PRESTASI!$G$4:$G$1048576,$A20,PRESTASI!$H$4:$H$1048576,"Juara 1"))+(COUNTIFS(PRESTASI!$E$4:$E$1048576,M$18,PRESTASI!$G$4:$G$1048576,$A20,PRESTASI!$H$4:$H$1048576,"Juara 2"))+(COUNTIFS(PRESTASI!$E$4:$E$1048576,M$18,PRESTASI!$G$4:$G$1048576,$A20,PRESTASI!$H$4:$H$1048576,"Juara 3"))+(COUNTIFS(PRESTASI!$E$4:$E$1048576,M$18,PRESTASI!$G$4:$G$1048576,$A20,PRESTASI!$H$4:$H$1048576,"Best"))</f>
        <v>1</v>
      </c>
      <c r="N20" s="11">
        <f>SUM(B20:M20)</f>
        <v>138</v>
      </c>
    </row>
    <row r="21" spans="1:14" x14ac:dyDescent="0.25">
      <c r="A21" s="12" t="s">
        <v>12</v>
      </c>
      <c r="B21" s="11">
        <f>(COUNTIFS(PRESTASI!$E$4:$E$1048576,B$18,PRESTASI!$G$4:$G$1048576,$A21,PRESTASI!$H$4:$H$1048576,"Juara 1"))+(COUNTIFS(PRESTASI!$E$4:$E$1048576,B$18,PRESTASI!$G$4:$G$1048576,$A21,PRESTASI!$H$4:$H$1048576,"Juara 2"))+(COUNTIFS(PRESTASI!$E$4:$E$1048576,B$18,PRESTASI!$G$4:$G$1048576,$A21,PRESTASI!$H$4:$H$1048576,"Juara 3"))+(COUNTIFS(PRESTASI!$E$4:$E$1048576,B$18,PRESTASI!$G$4:$G$1048576,$A21,PRESTASI!$H$4:$H$1048576,"Best"))</f>
        <v>1</v>
      </c>
      <c r="C21" s="11">
        <f>(COUNTIFS(PRESTASI!$E$4:$E$1048576,C$18,PRESTASI!$G$4:$G$1048576,$A21,PRESTASI!$H$4:$H$1048576,"Juara 1"))+(COUNTIFS(PRESTASI!$E$4:$E$1048576,C$18,PRESTASI!$G$4:$G$1048576,$A21,PRESTASI!$H$4:$H$1048576,"Juara 2"))+(COUNTIFS(PRESTASI!$E$4:$E$1048576,C$18,PRESTASI!$G$4:$G$1048576,$A21,PRESTASI!$H$4:$H$1048576,"Juara 3"))+(COUNTIFS(PRESTASI!$E$4:$E$1048576,C$18,PRESTASI!$G$4:$G$1048576,$A21,PRESTASI!$H$4:$H$1048576,"Best"))</f>
        <v>9</v>
      </c>
      <c r="D21" s="11">
        <f>(COUNTIFS(PRESTASI!$E$4:$E$1048576,D$18,PRESTASI!$G$4:$G$1048576,$A21,PRESTASI!$H$4:$H$1048576,"Juara 1"))+(COUNTIFS(PRESTASI!$E$4:$E$1048576,D$18,PRESTASI!$G$4:$G$1048576,$A21,PRESTASI!$H$4:$H$1048576,"Juara 2"))+(COUNTIFS(PRESTASI!$E$4:$E$1048576,D$18,PRESTASI!$G$4:$G$1048576,$A21,PRESTASI!$H$4:$H$1048576,"Juara 3"))+(COUNTIFS(PRESTASI!$E$4:$E$1048576,D$18,PRESTASI!$G$4:$G$1048576,$A21,PRESTASI!$H$4:$H$1048576,"Best"))</f>
        <v>20</v>
      </c>
      <c r="E21" s="11">
        <f>(COUNTIFS(PRESTASI!$E$4:$E$1048576,E$18,PRESTASI!$G$4:$G$1048576,$A21,PRESTASI!$H$4:$H$1048576,"Juara 1"))+(COUNTIFS(PRESTASI!$E$4:$E$1048576,E$18,PRESTASI!$G$4:$G$1048576,$A21,PRESTASI!$H$4:$H$1048576,"Juara 2"))+(COUNTIFS(PRESTASI!$E$4:$E$1048576,E$18,PRESTASI!$G$4:$G$1048576,$A21,PRESTASI!$H$4:$H$1048576,"Juara 3"))+(COUNTIFS(PRESTASI!$E$4:$E$1048576,E$18,PRESTASI!$G$4:$G$1048576,$A21,PRESTASI!$H$4:$H$1048576,"Best"))</f>
        <v>15</v>
      </c>
      <c r="F21" s="11">
        <f>(COUNTIFS(PRESTASI!$E$4:$E$1048576,F$18,PRESTASI!$G$4:$G$1048576,$A21,PRESTASI!$H$4:$H$1048576,"Juara 1"))+(COUNTIFS(PRESTASI!$E$4:$E$1048576,F$18,PRESTASI!$G$4:$G$1048576,$A21,PRESTASI!$H$4:$H$1048576,"Juara 2"))+(COUNTIFS(PRESTASI!$E$4:$E$1048576,F$18,PRESTASI!$G$4:$G$1048576,$A21,PRESTASI!$H$4:$H$1048576,"Juara 3"))+(COUNTIFS(PRESTASI!$E$4:$E$1048576,F$18,PRESTASI!$G$4:$G$1048576,$A21,PRESTASI!$H$4:$H$1048576,"Best"))</f>
        <v>5</v>
      </c>
      <c r="G21" s="11">
        <f>(COUNTIFS(PRESTASI!$E$4:$E$1048576,G$18,PRESTASI!$G$4:$G$1048576,$A21,PRESTASI!$H$4:$H$1048576,"Juara 1"))+(COUNTIFS(PRESTASI!$E$4:$E$1048576,G$18,PRESTASI!$G$4:$G$1048576,$A21,PRESTASI!$H$4:$H$1048576,"Juara 2"))+(COUNTIFS(PRESTASI!$E$4:$E$1048576,G$18,PRESTASI!$G$4:$G$1048576,$A21,PRESTASI!$H$4:$H$1048576,"Juara 3"))+(COUNTIFS(PRESTASI!$E$4:$E$1048576,G$18,PRESTASI!$G$4:$G$1048576,$A21,PRESTASI!$H$4:$H$1048576,"Best"))</f>
        <v>0</v>
      </c>
      <c r="H21" s="11">
        <f>(COUNTIFS(PRESTASI!$E$4:$E$1048576,H$18,PRESTASI!$G$4:$G$1048576,$A21,PRESTASI!$H$4:$H$1048576,"Juara 1"))+(COUNTIFS(PRESTASI!$E$4:$E$1048576,H$18,PRESTASI!$G$4:$G$1048576,$A21,PRESTASI!$H$4:$H$1048576,"Juara 2"))+(COUNTIFS(PRESTASI!$E$4:$E$1048576,H$18,PRESTASI!$G$4:$G$1048576,$A21,PRESTASI!$H$4:$H$1048576,"Juara 3"))+(COUNTIFS(PRESTASI!$E$4:$E$1048576,H$18,PRESTASI!$G$4:$G$1048576,$A21,PRESTASI!$H$4:$H$1048576,"Best"))</f>
        <v>3</v>
      </c>
      <c r="I21" s="11">
        <f>(COUNTIFS(PRESTASI!$E$4:$E$1048576,I$18,PRESTASI!$G$4:$G$1048576,$A21,PRESTASI!$H$4:$H$1048576,"Juara 1"))+(COUNTIFS(PRESTASI!$E$4:$E$1048576,I$18,PRESTASI!$G$4:$G$1048576,$A21,PRESTASI!$H$4:$H$1048576,"Juara 2"))+(COUNTIFS(PRESTASI!$E$4:$E$1048576,I$18,PRESTASI!$G$4:$G$1048576,$A21,PRESTASI!$H$4:$H$1048576,"Juara 3"))+(COUNTIFS(PRESTASI!$E$4:$E$1048576,I$18,PRESTASI!$G$4:$G$1048576,$A21,PRESTASI!$H$4:$H$1048576,"Best"))</f>
        <v>1</v>
      </c>
      <c r="J21" s="11">
        <f>(COUNTIFS(PRESTASI!$E$4:$E$1048576,J$18,PRESTASI!$G$4:$G$1048576,$A21,PRESTASI!$H$4:$H$1048576,"Juara 1"))+(COUNTIFS(PRESTASI!$E$4:$E$1048576,J$18,PRESTASI!$G$4:$G$1048576,$A21,PRESTASI!$H$4:$H$1048576,"Juara 2"))+(COUNTIFS(PRESTASI!$E$4:$E$1048576,J$18,PRESTASI!$G$4:$G$1048576,$A21,PRESTASI!$H$4:$H$1048576,"Juara 3"))+(COUNTIFS(PRESTASI!$E$4:$E$1048576,J$18,PRESTASI!$G$4:$G$1048576,$A21,PRESTASI!$H$4:$H$1048576,"Best"))</f>
        <v>0</v>
      </c>
      <c r="K21" s="11">
        <f>(COUNTIFS(PRESTASI!$E$4:$E$1048576,K$18,PRESTASI!$G$4:$G$1048576,$A21,PRESTASI!$H$4:$H$1048576,"Juara 1"))+(COUNTIFS(PRESTASI!$E$4:$E$1048576,K$18,PRESTASI!$G$4:$G$1048576,$A21,PRESTASI!$H$4:$H$1048576,"Juara 2"))+(COUNTIFS(PRESTASI!$E$4:$E$1048576,K$18,PRESTASI!$G$4:$G$1048576,$A21,PRESTASI!$H$4:$H$1048576,"Juara 3"))+(COUNTIFS(PRESTASI!$E$4:$E$1048576,K$18,PRESTASI!$G$4:$G$1048576,$A21,PRESTASI!$H$4:$H$1048576,"Best"))</f>
        <v>1</v>
      </c>
      <c r="L21" s="11">
        <f>(COUNTIFS(PRESTASI!$E$4:$E$1048576,L$18,PRESTASI!$G$4:$G$1048576,$A21,PRESTASI!$H$4:$H$1048576,"Juara 1"))+(COUNTIFS(PRESTASI!$E$4:$E$1048576,L$18,PRESTASI!$G$4:$G$1048576,$A21,PRESTASI!$H$4:$H$1048576,"Juara 2"))+(COUNTIFS(PRESTASI!$E$4:$E$1048576,L$18,PRESTASI!$G$4:$G$1048576,$A21,PRESTASI!$H$4:$H$1048576,"Juara 3"))+(COUNTIFS(PRESTASI!$E$4:$E$1048576,L$18,PRESTASI!$G$4:$G$1048576,$A21,PRESTASI!$H$4:$H$1048576,"Best"))</f>
        <v>2</v>
      </c>
      <c r="M21" s="11">
        <f>(COUNTIFS(PRESTASI!$E$4:$E$1048576,M$18,PRESTASI!$G$4:$G$1048576,$A21,PRESTASI!$H$4:$H$1048576,"Juara 1"))+(COUNTIFS(PRESTASI!$E$4:$E$1048576,M$18,PRESTASI!$G$4:$G$1048576,$A21,PRESTASI!$H$4:$H$1048576,"Juara 2"))+(COUNTIFS(PRESTASI!$E$4:$E$1048576,M$18,PRESTASI!$G$4:$G$1048576,$A21,PRESTASI!$H$4:$H$1048576,"Juara 3"))+(COUNTIFS(PRESTASI!$E$4:$E$1048576,M$18,PRESTASI!$G$4:$G$1048576,$A21,PRESTASI!$H$4:$H$1048576,"Best"))</f>
        <v>6</v>
      </c>
      <c r="N21" s="11">
        <f>SUM(B21:M21)</f>
        <v>63</v>
      </c>
    </row>
    <row r="22" spans="1:14" x14ac:dyDescent="0.25">
      <c r="A22" s="13" t="s">
        <v>863</v>
      </c>
      <c r="B22" s="13">
        <f>SUM(B19:B21)</f>
        <v>6</v>
      </c>
      <c r="C22" s="13">
        <f t="shared" ref="C22:N22" si="2">SUM(C19:C21)</f>
        <v>15</v>
      </c>
      <c r="D22" s="13">
        <f t="shared" si="2"/>
        <v>40</v>
      </c>
      <c r="E22" s="13">
        <f t="shared" si="2"/>
        <v>40</v>
      </c>
      <c r="F22" s="13">
        <f t="shared" si="2"/>
        <v>28</v>
      </c>
      <c r="G22" s="13">
        <f t="shared" si="2"/>
        <v>3</v>
      </c>
      <c r="H22" s="13">
        <f t="shared" si="2"/>
        <v>6</v>
      </c>
      <c r="I22" s="13">
        <f t="shared" si="2"/>
        <v>10</v>
      </c>
      <c r="J22" s="13">
        <f t="shared" si="2"/>
        <v>15</v>
      </c>
      <c r="K22" s="13">
        <f t="shared" si="2"/>
        <v>32</v>
      </c>
      <c r="L22" s="13">
        <f t="shared" si="2"/>
        <v>18</v>
      </c>
      <c r="M22" s="13">
        <f t="shared" si="2"/>
        <v>8</v>
      </c>
      <c r="N22" s="13">
        <f t="shared" si="2"/>
        <v>221</v>
      </c>
    </row>
  </sheetData>
  <mergeCells count="18">
    <mergeCell ref="B17:N17"/>
    <mergeCell ref="A17:A18"/>
    <mergeCell ref="B1:G1"/>
    <mergeCell ref="A1:A2"/>
    <mergeCell ref="A8:A9"/>
    <mergeCell ref="B8:D8"/>
    <mergeCell ref="E8:G8"/>
    <mergeCell ref="H8:J8"/>
    <mergeCell ref="K8:M8"/>
    <mergeCell ref="N8:P8"/>
    <mergeCell ref="Q8:Q9"/>
    <mergeCell ref="B15:D15"/>
    <mergeCell ref="A14:A15"/>
    <mergeCell ref="E15:G15"/>
    <mergeCell ref="H15:J15"/>
    <mergeCell ref="K15:M15"/>
    <mergeCell ref="N15:P15"/>
    <mergeCell ref="Q14:Q15"/>
  </mergeCells>
  <pageMargins left="0.7" right="0.7" top="0.75" bottom="0.75" header="0.3" footer="0.3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PRESTASI</vt:lpstr>
      <vt:lpstr>Olah</vt:lpstr>
      <vt:lpstr>Sheet1</vt:lpstr>
      <vt:lpstr>REKAP</vt:lpstr>
      <vt:lpstr>PRESTASI!Print_Area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 Affairs</dc:creator>
  <cp:lastModifiedBy>BK</cp:lastModifiedBy>
  <cp:lastPrinted>2017-10-03T03:01:03Z</cp:lastPrinted>
  <dcterms:created xsi:type="dcterms:W3CDTF">2017-01-17T08:49:15Z</dcterms:created>
  <dcterms:modified xsi:type="dcterms:W3CDTF">2017-12-29T09:10:20Z</dcterms:modified>
</cp:coreProperties>
</file>