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enealogy\GitHub\mt_DNA_Knowledge_Graph\010_Knowledge_Graph\D_Graph_Characteristics\d_Haplotree_Timelines\"/>
    </mc:Choice>
  </mc:AlternateContent>
  <xr:revisionPtr revIDLastSave="0" documentId="8_{3E308288-E031-43CC-82CA-DE3B8E2FEC3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variants" sheetId="1" r:id="rId1"/>
    <sheet name="fused_probes" sheetId="2" r:id="rId2"/>
    <sheet name="variants_per_fused_probe" sheetId="3" r:id="rId3"/>
    <sheet name="ANOVA" sheetId="4" r:id="rId4"/>
  </sheets>
  <definedNames>
    <definedName name="_xlnm._FilterDatabase" localSheetId="3" hidden="1">ANOVA!$A$1:$F$3</definedName>
    <definedName name="_xlnm._FilterDatabase" localSheetId="1" hidden="1">fused_probes!$A$1:$F$5</definedName>
    <definedName name="_xlnm._FilterDatabase" localSheetId="0" hidden="1">variants!$A$1:$F$5</definedName>
    <definedName name="_xlnm._FilterDatabase" localSheetId="2" hidden="1">variants_per_fused_probe!$A$1:$D$5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6" i="1"/>
</calcChain>
</file>

<file path=xl/sharedStrings.xml><?xml version="1.0" encoding="utf-8"?>
<sst xmlns="http://schemas.openxmlformats.org/spreadsheetml/2006/main" count="43" uniqueCount="29">
  <si>
    <t>region</t>
  </si>
  <si>
    <t>min_pos</t>
  </si>
  <si>
    <t>max_pos</t>
  </si>
  <si>
    <t>region_length</t>
  </si>
  <si>
    <t>ct</t>
  </si>
  <si>
    <t>rate_per_base</t>
  </si>
  <si>
    <t>HVR2</t>
  </si>
  <si>
    <t>CR</t>
  </si>
  <si>
    <t>HVR1</t>
  </si>
  <si>
    <t xml:space="preserve">cypher query: </t>
  </si>
  <si>
    <t>UNWIND [  {region: 'HVR2', min_pos: 10, max_pos: 574}, {region: 'CR', min_pos: 575, max_pos: 16000},   {region: 'HVR1', min_pos: 16017, max_pos: 16545} ] AS r WITH r.region AS region, r.min_pos AS min_pos, r.max_pos AS max_pos,      (r.max_pos - r.min_pos + 1) AS region_length OPTIONAL MATCH (v:variant) WHERE v.pos &gt;= min_pos AND v.pos &lt;= max_pos WITH region, min_pos, max_pos, region_length, count(v) AS ct RETURN region, min_pos, max_pos, region_length, ct,        round(1.0 * ct / region_length, 6) AS rate_per_base ORDER BY min_pos</t>
  </si>
  <si>
    <t>This worksheet shows mutation rates based on detected variants across mtDNA regions. Mutation rates are higher in hypervariable regions (HVR1, HVR2) and lower in coding regions, indicating functional constraint.</t>
  </si>
  <si>
    <t>fused_probe_ct</t>
  </si>
  <si>
    <t>probes_per_base</t>
  </si>
  <si>
    <t>UNWIND [  {region: 'HVR2', min_pos: 10, max_pos: 574},   {region: 'CR', min_pos: 575, max_pos: 16000},   {region: 'HVR1', min_pos: 16017, max_pos: 16545} ] AS r WITH r.region AS region, r.min_pos AS min_pos, r.max_pos AS max_pos, (r.max_pos - r.min_pos + 1) AS region_length OPTIONAL MATCH (p:fused_probe) WHERE p.end_pos &gt;= min_pos AND p.start_pos &lt;= max_pos WITH region, min_pos, max_pos, region_length, count(p) AS ct RETURN region, min_pos, max_pos, region_length, ct as fused_probe_ct,  round(1.0 * ct / region_length, 6) AS probes_per_base ORDER BY min_pos</t>
  </si>
  <si>
    <t>This worksheet shows mutation rates based on detected fused_probes. Higher fused_probe mutation rates, especially in hypervariable regions, reflect increased sensitivity and relaxed selection..</t>
  </si>
  <si>
    <t>probe_count</t>
  </si>
  <si>
    <t>mean_variants_per_fused_probe</t>
  </si>
  <si>
    <t>sd_variants_per_fused_probe</t>
  </si>
  <si>
    <t>MATCH (p:fused_probe) WHERE p.region IS NOT NULL AND p.subsumed_by IS NULL AND size(p.variants) &gt; 0 WITH p.region AS region, toFloat(size(p.variants)) AS variants_per_fused_probe WITH region, count(*) AS probe_count, round(avg(variants_per_fused_probe), 3) AS mean_variants_per_fused_probe, round(stdev(variants_per_fused_probe), 3) AS sd_variants_per_fused_probe RETURN region, probe_count, mean_variants_per_fused_probe, sd_variants_per_fused_probe ORDER BY region</t>
  </si>
  <si>
    <t>This worksheet summarizes variants per fused_probe by region. Higher variance in hypervariable regions reflects relaxed selection, while lower variance in coding regions reflects functional constraint.</t>
  </si>
  <si>
    <t>MSB</t>
  </si>
  <si>
    <t>MSW</t>
  </si>
  <si>
    <t>F_statistic</t>
  </si>
  <si>
    <t>N</t>
  </si>
  <si>
    <t>df_between</t>
  </si>
  <si>
    <t>df_within</t>
  </si>
  <si>
    <t>MATCH (p:fused_probe) WHERE p.region IS NOT NULL AND p.subsumed_by IS NULL AND size(p.variants) &gt; 0 WITH p.region AS region, toFloat(size(p.variants)) AS variants_per_fused_probe WITH region, count(*) AS N, avg(variants_per_fused_probe) AS mean_variants_per_fused_probe, stdev(variants_per_fused_probe) AS sd_variants_per_fused_probe WITH collect({ region: region, N: N, mean: mean_variants_per_fused_probe, variance: sd_variants_per_fused_probe * sd_variants_per_fused_probe }) AS region_stats UNWIND region_stats AS r WITH sum(r.N) AS total_N, sum(r.mean * toFloat(r.N)) / sum(r.N) AS overall_mean, collect(r) AS region_stats UNWIND region_stats AS r WITH total_N, overall_mean, sum((r.mean - overall_mean) * (r.mean - overall_mean) * r.N) AS SSB, sum(r.N * r.variance) AS SSW, size(region_stats) AS k WITH CASE WHEN k &gt; 1 THEN SSB / toFloat(k - 1) ELSE null END AS MSB, CASE WHEN total_N - k &gt; 0 THEN SSW / toFloat(total_N - k) ELSE null END AS MSW, CASE WHEN SSB &gt; 0 AND SSW &gt; 0 THEN (SSB / toFloat(k - 1)) / (SSW / toFloat(total_N - k)) ELSE null END AS F_statistic, total_N, k RETURN MSB, MSW, F_statistic, total_N AS N, k - 1 AS df_between, total_N - k AS df_within</t>
  </si>
  <si>
    <t>This worksheet shows ANOVA results for mutation rate differences between regions. High F-statistic and low MSW confirm that the differences are statistically significant.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</si>
</sst>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"/>
  </numFmts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pane ySplit="1" topLeftCell="A2" activePane="bottomLeft" state="frozen"/>
      <selection pane="bottomLeft" activeCell="H21" sqref="H21"/>
    </sheetView>
  </sheetViews>
  <sheetFormatPr defaultRowHeight="15" x14ac:dyDescent="0.25"/>
  <cols>
    <col min="1" max="1" width="9" bestFit="1" customWidth="1"/>
    <col min="2" max="2" width="10.7109375" bestFit="1" customWidth="1"/>
    <col min="3" max="3" width="11" bestFit="1" customWidth="1"/>
    <col min="4" max="4" width="15" bestFit="1" customWidth="1"/>
    <col min="5" max="5" width="9.28515625" bestFit="1" customWidth="1"/>
    <col min="6" max="6" width="1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10</v>
      </c>
      <c r="C2">
        <v>574</v>
      </c>
      <c r="D2">
        <v>565</v>
      </c>
      <c r="E2" s="1">
        <v>1839</v>
      </c>
      <c r="F2">
        <v>3.254867</v>
      </c>
    </row>
    <row r="3" spans="1:6" x14ac:dyDescent="0.25">
      <c r="A3" t="s">
        <v>7</v>
      </c>
      <c r="B3">
        <v>575</v>
      </c>
      <c r="C3">
        <v>16000</v>
      </c>
      <c r="D3">
        <v>15426</v>
      </c>
      <c r="E3" s="1">
        <v>15249</v>
      </c>
      <c r="F3">
        <v>0.98852600000000002</v>
      </c>
    </row>
    <row r="4" spans="1:6" x14ac:dyDescent="0.25">
      <c r="A4" t="s">
        <v>8</v>
      </c>
      <c r="B4">
        <v>16017</v>
      </c>
      <c r="C4">
        <v>16545</v>
      </c>
      <c r="D4">
        <v>529</v>
      </c>
      <c r="E4" s="1">
        <v>1686</v>
      </c>
      <c r="F4">
        <v>3.1871459999999998</v>
      </c>
    </row>
    <row r="6" spans="1:6" x14ac:dyDescent="0.25">
      <c r="E6" s="1">
        <f>SUM(E2:E5)</f>
        <v>18774</v>
      </c>
    </row>
    <row r="9" spans="1:6" x14ac:dyDescent="0.25">
      <c r="A9" t="s">
        <v>9</v>
      </c>
    </row>
    <row r="10" spans="1:6" x14ac:dyDescent="0.25">
      <c r="A10" t="s">
        <v>10</v>
      </c>
    </row>
    <row r="12" spans="1:6" x14ac:dyDescent="0.25">
      <c r="A12" t="s">
        <v>11</v>
      </c>
    </row>
  </sheetData>
  <autoFilter ref="A1:F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" bestFit="1" customWidth="1"/>
    <col min="2" max="2" width="10.7109375" bestFit="1" customWidth="1"/>
    <col min="3" max="3" width="11" bestFit="1" customWidth="1"/>
    <col min="4" max="4" width="15" bestFit="1" customWidth="1"/>
    <col min="5" max="5" width="16.5703125" bestFit="1" customWidth="1"/>
    <col min="6" max="6" width="1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</row>
    <row r="2" spans="1:6" x14ac:dyDescent="0.25">
      <c r="A2" t="s">
        <v>6</v>
      </c>
      <c r="B2">
        <v>10</v>
      </c>
      <c r="C2">
        <v>574</v>
      </c>
      <c r="D2">
        <v>565</v>
      </c>
      <c r="E2" s="1">
        <v>13931</v>
      </c>
      <c r="F2">
        <v>24.656637</v>
      </c>
    </row>
    <row r="3" spans="1:6" x14ac:dyDescent="0.25">
      <c r="A3" t="s">
        <v>7</v>
      </c>
      <c r="B3">
        <v>575</v>
      </c>
      <c r="C3">
        <v>16000</v>
      </c>
      <c r="D3">
        <v>15426</v>
      </c>
      <c r="E3" s="1">
        <v>29980</v>
      </c>
      <c r="F3">
        <v>1.9434720000000001</v>
      </c>
    </row>
    <row r="4" spans="1:6" x14ac:dyDescent="0.25">
      <c r="A4" t="s">
        <v>8</v>
      </c>
      <c r="B4">
        <v>16017</v>
      </c>
      <c r="C4">
        <v>16545</v>
      </c>
      <c r="D4">
        <v>529</v>
      </c>
      <c r="E4" s="1">
        <v>17272</v>
      </c>
      <c r="F4">
        <v>32.650283999999999</v>
      </c>
    </row>
    <row r="6" spans="1:6" x14ac:dyDescent="0.25">
      <c r="E6" s="1">
        <f>SUM(E2:E5)</f>
        <v>61183</v>
      </c>
    </row>
    <row r="9" spans="1:6" x14ac:dyDescent="0.25">
      <c r="A9" t="s">
        <v>9</v>
      </c>
    </row>
    <row r="10" spans="1:6" x14ac:dyDescent="0.25">
      <c r="A10" t="s">
        <v>14</v>
      </c>
    </row>
    <row r="12" spans="1:6" x14ac:dyDescent="0.25">
      <c r="A12" t="s">
        <v>15</v>
      </c>
    </row>
  </sheetData>
  <autoFilter ref="A1:F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" bestFit="1" customWidth="1"/>
    <col min="2" max="2" width="14.28515625" bestFit="1" customWidth="1"/>
    <col min="3" max="3" width="30.5703125" bestFit="1" customWidth="1"/>
    <col min="4" max="4" width="27.85546875" bestFit="1" customWidth="1"/>
  </cols>
  <sheetData>
    <row r="1" spans="1:4" x14ac:dyDescent="0.25">
      <c r="A1" t="s">
        <v>0</v>
      </c>
      <c r="B1" t="s">
        <v>16</v>
      </c>
      <c r="C1" t="s">
        <v>17</v>
      </c>
      <c r="D1" t="s">
        <v>18</v>
      </c>
    </row>
    <row r="2" spans="1:4" x14ac:dyDescent="0.25">
      <c r="A2" t="s">
        <v>7</v>
      </c>
      <c r="B2">
        <v>27334</v>
      </c>
      <c r="C2">
        <v>5.2220000000000004</v>
      </c>
      <c r="D2">
        <v>4.9059999999999997</v>
      </c>
    </row>
    <row r="3" spans="1:4" x14ac:dyDescent="0.25">
      <c r="A3" t="s">
        <v>8</v>
      </c>
      <c r="B3">
        <v>6658</v>
      </c>
      <c r="C3">
        <v>8.9280000000000008</v>
      </c>
      <c r="D3">
        <v>3.093</v>
      </c>
    </row>
    <row r="4" spans="1:4" x14ac:dyDescent="0.25">
      <c r="A4" t="s">
        <v>6</v>
      </c>
      <c r="B4">
        <v>13929</v>
      </c>
      <c r="C4">
        <v>13.144</v>
      </c>
      <c r="D4">
        <v>6.0389999999999997</v>
      </c>
    </row>
    <row r="7" spans="1:4" x14ac:dyDescent="0.25">
      <c r="A7" t="s">
        <v>9</v>
      </c>
    </row>
    <row r="8" spans="1:4" x14ac:dyDescent="0.25">
      <c r="A8" t="s">
        <v>19</v>
      </c>
    </row>
    <row r="10" spans="1:4" x14ac:dyDescent="0.25">
      <c r="A10" t="s">
        <v>20</v>
      </c>
    </row>
  </sheetData>
  <autoFilter ref="A1:D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3" width="14.42578125" bestFit="1" customWidth="1"/>
    <col min="4" max="4" width="8.85546875" bestFit="1" customWidth="1"/>
    <col min="5" max="5" width="13.5703125" bestFit="1" customWidth="1"/>
    <col min="6" max="6" width="11.5703125" bestFit="1" customWidth="1"/>
  </cols>
  <sheetData>
    <row r="1" spans="1:6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292595.87837840739</v>
      </c>
      <c r="B2">
        <v>25.661520355203979</v>
      </c>
      <c r="C2">
        <v>11402.125607848911</v>
      </c>
      <c r="D2">
        <v>47921</v>
      </c>
      <c r="E2">
        <v>2</v>
      </c>
      <c r="F2">
        <v>47918</v>
      </c>
    </row>
    <row r="5" spans="1:6" x14ac:dyDescent="0.25">
      <c r="A5" t="s">
        <v>9</v>
      </c>
    </row>
    <row r="6" spans="1:6" x14ac:dyDescent="0.25">
      <c r="A6" t="s">
        <v>27</v>
      </c>
    </row>
    <row r="8" spans="1:6" x14ac:dyDescent="0.25">
      <c r="A8" t="s">
        <v>28</v>
      </c>
    </row>
  </sheetData>
  <autoFilter ref="A1:F3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variants</vt:lpstr>
      <vt:lpstr>fused_probes</vt:lpstr>
      <vt:lpstr>variants_per_fused_probe</vt:lpstr>
      <vt:lpstr>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A Stumpf</cp:lastModifiedBy>
  <dcterms:created xsi:type="dcterms:W3CDTF">2025-04-05T05:40:29Z</dcterms:created>
  <dcterms:modified xsi:type="dcterms:W3CDTF">2025-04-05T05:48:01Z</dcterms:modified>
</cp:coreProperties>
</file>