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mc:AlternateContent xmlns:mc="http://schemas.openxmlformats.org/markup-compatibility/2006">
    <mc:Choice Requires="x15">
      <x15ac:absPath xmlns:x15ac="http://schemas.microsoft.com/office/spreadsheetml/2010/11/ac" url="C:\Users\T480S\Downloads\"/>
    </mc:Choice>
  </mc:AlternateContent>
  <xr:revisionPtr revIDLastSave="0" documentId="13_ncr:1_{5EAB3628-3055-40A9-98BE-720C90499F4C}" xr6:coauthVersionLast="41" xr6:coauthVersionMax="47" xr10:uidLastSave="{00000000-0000-0000-0000-000000000000}"/>
  <bookViews>
    <workbookView xWindow="-110" yWindow="-110" windowWidth="19420" windowHeight="10300" activeTab="1" xr2:uid="{898BC839-F2CA-4348-948C-D75AD4BD2CFC}"/>
  </bookViews>
  <sheets>
    <sheet name="Data" sheetId="1" r:id="rId1"/>
    <sheet name="Analysis" sheetId="6" r:id="rId2"/>
    <sheet name="Dashboard" sheetId="7" r:id="rId3"/>
  </sheets>
  <definedNames>
    <definedName name="_xlchart.v5.0" hidden="1">Analysis!$E$29</definedName>
    <definedName name="_xlchart.v5.1" hidden="1">Analysis!$E$30:$E$46</definedName>
    <definedName name="_xlchart.v5.2" hidden="1">Analysis!$F$29</definedName>
    <definedName name="_xlchart.v5.3" hidden="1">Analysis!$F$30:$F$46</definedName>
    <definedName name="age">#REF!</definedName>
    <definedName name="count">#REF!</definedName>
    <definedName name="NativeTimeline_Order_Date1">#N/A</definedName>
    <definedName name="Slicer_Customer_Type1">#N/A</definedName>
    <definedName name="Slicer_Region1">#N/A</definedName>
    <definedName name="Slicer_Sales_Channel1">#N/A</definedName>
    <definedName name="worth">#REF!</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31" i="6" l="1"/>
  <c r="E32" i="6"/>
  <c r="E33" i="6"/>
  <c r="E34" i="6"/>
  <c r="E35" i="6"/>
  <c r="E36" i="6"/>
  <c r="E37" i="6"/>
  <c r="E38" i="6"/>
  <c r="E39" i="6"/>
  <c r="E40" i="6"/>
  <c r="E41" i="6"/>
  <c r="E42" i="6"/>
  <c r="E43" i="6"/>
  <c r="E44" i="6"/>
  <c r="E45" i="6"/>
  <c r="E46" i="6"/>
  <c r="F31" i="6"/>
  <c r="F32" i="6"/>
  <c r="F33" i="6"/>
  <c r="F34" i="6"/>
  <c r="F35" i="6"/>
  <c r="F36" i="6"/>
  <c r="F37" i="6"/>
  <c r="F38" i="6"/>
  <c r="F39" i="6"/>
  <c r="F40" i="6"/>
  <c r="F41" i="6"/>
  <c r="F42" i="6"/>
  <c r="F43" i="6"/>
  <c r="F44" i="6"/>
  <c r="F45" i="6"/>
  <c r="F46" i="6"/>
  <c r="F30" i="6"/>
  <c r="E30" i="6"/>
  <c r="D12" i="6" l="1"/>
  <c r="D9" i="6"/>
  <c r="D6" i="6"/>
  <c r="D3" i="6"/>
  <c r="T2708" i="1" l="1"/>
  <c r="S2708" i="1"/>
  <c r="R2708" i="1"/>
  <c r="Q2708" i="1"/>
  <c r="N2708" i="1"/>
  <c r="M2708" i="1"/>
  <c r="O2708" i="1" s="1"/>
  <c r="P2708" i="1" s="1"/>
  <c r="T2707" i="1"/>
  <c r="S2707" i="1"/>
  <c r="R2707" i="1"/>
  <c r="Q2707" i="1"/>
  <c r="N2707" i="1"/>
  <c r="M2707" i="1"/>
  <c r="O2707" i="1" s="1"/>
  <c r="P2707" i="1" s="1"/>
  <c r="T2706" i="1"/>
  <c r="S2706" i="1"/>
  <c r="R2706" i="1"/>
  <c r="Q2706" i="1"/>
  <c r="N2706" i="1"/>
  <c r="M2706" i="1"/>
  <c r="O2706" i="1" s="1"/>
  <c r="P2706" i="1" s="1"/>
  <c r="T2705" i="1"/>
  <c r="S2705" i="1"/>
  <c r="R2705" i="1"/>
  <c r="Q2705" i="1"/>
  <c r="N2705" i="1"/>
  <c r="M2705" i="1"/>
  <c r="O2705" i="1" s="1"/>
  <c r="P2705" i="1" s="1"/>
  <c r="T2704" i="1"/>
  <c r="S2704" i="1"/>
  <c r="R2704" i="1"/>
  <c r="Q2704" i="1"/>
  <c r="N2704" i="1"/>
  <c r="M2704" i="1"/>
  <c r="O2704" i="1" s="1"/>
  <c r="P2704" i="1" s="1"/>
  <c r="T2703" i="1"/>
  <c r="S2703" i="1"/>
  <c r="R2703" i="1"/>
  <c r="Q2703" i="1"/>
  <c r="N2703" i="1"/>
  <c r="M2703" i="1"/>
  <c r="O2703" i="1" s="1"/>
  <c r="P2703" i="1" s="1"/>
  <c r="T2702" i="1"/>
  <c r="S2702" i="1"/>
  <c r="R2702" i="1"/>
  <c r="Q2702" i="1"/>
  <c r="N2702" i="1"/>
  <c r="M2702" i="1"/>
  <c r="O2702" i="1" s="1"/>
  <c r="P2702" i="1" s="1"/>
  <c r="T2701" i="1"/>
  <c r="S2701" i="1"/>
  <c r="R2701" i="1"/>
  <c r="Q2701" i="1"/>
  <c r="N2701" i="1"/>
  <c r="M2701" i="1"/>
  <c r="O2701" i="1" s="1"/>
  <c r="P2701" i="1" s="1"/>
  <c r="T2700" i="1"/>
  <c r="S2700" i="1"/>
  <c r="R2700" i="1"/>
  <c r="Q2700" i="1"/>
  <c r="N2700" i="1"/>
  <c r="M2700" i="1"/>
  <c r="O2700" i="1" s="1"/>
  <c r="P2700" i="1" s="1"/>
  <c r="T2699" i="1"/>
  <c r="S2699" i="1"/>
  <c r="R2699" i="1"/>
  <c r="Q2699" i="1"/>
  <c r="N2699" i="1"/>
  <c r="M2699" i="1"/>
  <c r="O2699" i="1" s="1"/>
  <c r="P2699" i="1" s="1"/>
  <c r="T2698" i="1"/>
  <c r="S2698" i="1"/>
  <c r="R2698" i="1"/>
  <c r="Q2698" i="1"/>
  <c r="N2698" i="1"/>
  <c r="M2698" i="1"/>
  <c r="O2698" i="1" s="1"/>
  <c r="P2698" i="1" s="1"/>
  <c r="T2697" i="1"/>
  <c r="S2697" i="1"/>
  <c r="R2697" i="1"/>
  <c r="Q2697" i="1"/>
  <c r="N2697" i="1"/>
  <c r="M2697" i="1"/>
  <c r="O2697" i="1" s="1"/>
  <c r="P2697" i="1" s="1"/>
  <c r="T2696" i="1"/>
  <c r="S2696" i="1"/>
  <c r="R2696" i="1"/>
  <c r="Q2696" i="1"/>
  <c r="N2696" i="1"/>
  <c r="M2696" i="1"/>
  <c r="O2696" i="1" s="1"/>
  <c r="P2696" i="1" s="1"/>
  <c r="T2695" i="1"/>
  <c r="S2695" i="1"/>
  <c r="R2695" i="1"/>
  <c r="Q2695" i="1"/>
  <c r="N2695" i="1"/>
  <c r="M2695" i="1"/>
  <c r="O2695" i="1" s="1"/>
  <c r="P2695" i="1" s="1"/>
  <c r="T2694" i="1"/>
  <c r="S2694" i="1"/>
  <c r="R2694" i="1"/>
  <c r="Q2694" i="1"/>
  <c r="N2694" i="1"/>
  <c r="M2694" i="1"/>
  <c r="O2694" i="1" s="1"/>
  <c r="P2694" i="1" s="1"/>
  <c r="T2693" i="1"/>
  <c r="S2693" i="1"/>
  <c r="R2693" i="1"/>
  <c r="Q2693" i="1"/>
  <c r="N2693" i="1"/>
  <c r="M2693" i="1"/>
  <c r="O2693" i="1" s="1"/>
  <c r="P2693" i="1" s="1"/>
  <c r="T2692" i="1"/>
  <c r="S2692" i="1"/>
  <c r="R2692" i="1"/>
  <c r="Q2692" i="1"/>
  <c r="N2692" i="1"/>
  <c r="M2692" i="1"/>
  <c r="O2692" i="1" s="1"/>
  <c r="P2692" i="1" s="1"/>
  <c r="T2691" i="1"/>
  <c r="S2691" i="1"/>
  <c r="R2691" i="1"/>
  <c r="Q2691" i="1"/>
  <c r="N2691" i="1"/>
  <c r="M2691" i="1"/>
  <c r="O2691" i="1" s="1"/>
  <c r="P2691" i="1" s="1"/>
  <c r="T2690" i="1"/>
  <c r="S2690" i="1"/>
  <c r="R2690" i="1"/>
  <c r="Q2690" i="1"/>
  <c r="N2690" i="1"/>
  <c r="M2690" i="1"/>
  <c r="O2690" i="1" s="1"/>
  <c r="P2690" i="1" s="1"/>
  <c r="T2689" i="1"/>
  <c r="S2689" i="1"/>
  <c r="R2689" i="1"/>
  <c r="Q2689" i="1"/>
  <c r="N2689" i="1"/>
  <c r="M2689" i="1"/>
  <c r="O2689" i="1" s="1"/>
  <c r="P2689" i="1" s="1"/>
  <c r="T2688" i="1"/>
  <c r="S2688" i="1"/>
  <c r="R2688" i="1"/>
  <c r="Q2688" i="1"/>
  <c r="N2688" i="1"/>
  <c r="M2688" i="1"/>
  <c r="O2688" i="1" s="1"/>
  <c r="P2688" i="1" s="1"/>
  <c r="T2687" i="1"/>
  <c r="S2687" i="1"/>
  <c r="R2687" i="1"/>
  <c r="Q2687" i="1"/>
  <c r="N2687" i="1"/>
  <c r="M2687" i="1"/>
  <c r="O2687" i="1" s="1"/>
  <c r="P2687" i="1" s="1"/>
  <c r="T2686" i="1"/>
  <c r="S2686" i="1"/>
  <c r="R2686" i="1"/>
  <c r="Q2686" i="1"/>
  <c r="N2686" i="1"/>
  <c r="M2686" i="1"/>
  <c r="O2686" i="1" s="1"/>
  <c r="P2686" i="1" s="1"/>
  <c r="T2685" i="1"/>
  <c r="S2685" i="1"/>
  <c r="R2685" i="1"/>
  <c r="Q2685" i="1"/>
  <c r="N2685" i="1"/>
  <c r="M2685" i="1"/>
  <c r="O2685" i="1" s="1"/>
  <c r="P2685" i="1" s="1"/>
  <c r="T2684" i="1"/>
  <c r="S2684" i="1"/>
  <c r="R2684" i="1"/>
  <c r="Q2684" i="1"/>
  <c r="N2684" i="1"/>
  <c r="M2684" i="1"/>
  <c r="O2684" i="1" s="1"/>
  <c r="P2684" i="1" s="1"/>
  <c r="T2683" i="1"/>
  <c r="S2683" i="1"/>
  <c r="R2683" i="1"/>
  <c r="Q2683" i="1"/>
  <c r="N2683" i="1"/>
  <c r="M2683" i="1"/>
  <c r="O2683" i="1" s="1"/>
  <c r="P2683" i="1" s="1"/>
  <c r="T2682" i="1"/>
  <c r="S2682" i="1"/>
  <c r="R2682" i="1"/>
  <c r="Q2682" i="1"/>
  <c r="N2682" i="1"/>
  <c r="M2682" i="1"/>
  <c r="O2682" i="1" s="1"/>
  <c r="P2682" i="1" s="1"/>
  <c r="T2681" i="1"/>
  <c r="S2681" i="1"/>
  <c r="R2681" i="1"/>
  <c r="Q2681" i="1"/>
  <c r="N2681" i="1"/>
  <c r="M2681" i="1"/>
  <c r="O2681" i="1" s="1"/>
  <c r="P2681" i="1" s="1"/>
  <c r="T2680" i="1"/>
  <c r="S2680" i="1"/>
  <c r="R2680" i="1"/>
  <c r="Q2680" i="1"/>
  <c r="N2680" i="1"/>
  <c r="M2680" i="1"/>
  <c r="O2680" i="1" s="1"/>
  <c r="P2680" i="1" s="1"/>
  <c r="T2679" i="1"/>
  <c r="S2679" i="1"/>
  <c r="R2679" i="1"/>
  <c r="Q2679" i="1"/>
  <c r="N2679" i="1"/>
  <c r="M2679" i="1"/>
  <c r="O2679" i="1" s="1"/>
  <c r="P2679" i="1" s="1"/>
  <c r="T2678" i="1"/>
  <c r="S2678" i="1"/>
  <c r="R2678" i="1"/>
  <c r="Q2678" i="1"/>
  <c r="N2678" i="1"/>
  <c r="M2678" i="1"/>
  <c r="O2678" i="1" s="1"/>
  <c r="P2678" i="1" s="1"/>
  <c r="T2677" i="1"/>
  <c r="S2677" i="1"/>
  <c r="R2677" i="1"/>
  <c r="Q2677" i="1"/>
  <c r="N2677" i="1"/>
  <c r="M2677" i="1"/>
  <c r="O2677" i="1" s="1"/>
  <c r="P2677" i="1" s="1"/>
  <c r="T2676" i="1"/>
  <c r="S2676" i="1"/>
  <c r="R2676" i="1"/>
  <c r="Q2676" i="1"/>
  <c r="N2676" i="1"/>
  <c r="M2676" i="1"/>
  <c r="O2676" i="1" s="1"/>
  <c r="P2676" i="1" s="1"/>
  <c r="T2675" i="1"/>
  <c r="S2675" i="1"/>
  <c r="R2675" i="1"/>
  <c r="Q2675" i="1"/>
  <c r="N2675" i="1"/>
  <c r="M2675" i="1"/>
  <c r="O2675" i="1" s="1"/>
  <c r="P2675" i="1" s="1"/>
  <c r="T2674" i="1"/>
  <c r="S2674" i="1"/>
  <c r="R2674" i="1"/>
  <c r="Q2674" i="1"/>
  <c r="N2674" i="1"/>
  <c r="M2674" i="1"/>
  <c r="O2674" i="1" s="1"/>
  <c r="P2674" i="1" s="1"/>
  <c r="T2673" i="1"/>
  <c r="S2673" i="1"/>
  <c r="R2673" i="1"/>
  <c r="Q2673" i="1"/>
  <c r="N2673" i="1"/>
  <c r="M2673" i="1"/>
  <c r="O2673" i="1" s="1"/>
  <c r="P2673" i="1" s="1"/>
  <c r="T2672" i="1"/>
  <c r="S2672" i="1"/>
  <c r="R2672" i="1"/>
  <c r="Q2672" i="1"/>
  <c r="N2672" i="1"/>
  <c r="M2672" i="1"/>
  <c r="O2672" i="1" s="1"/>
  <c r="P2672" i="1" s="1"/>
  <c r="T2671" i="1"/>
  <c r="S2671" i="1"/>
  <c r="R2671" i="1"/>
  <c r="Q2671" i="1"/>
  <c r="N2671" i="1"/>
  <c r="M2671" i="1"/>
  <c r="O2671" i="1" s="1"/>
  <c r="P2671" i="1" s="1"/>
  <c r="T2670" i="1"/>
  <c r="S2670" i="1"/>
  <c r="R2670" i="1"/>
  <c r="Q2670" i="1"/>
  <c r="N2670" i="1"/>
  <c r="M2670" i="1"/>
  <c r="O2670" i="1" s="1"/>
  <c r="P2670" i="1" s="1"/>
  <c r="T2669" i="1"/>
  <c r="S2669" i="1"/>
  <c r="R2669" i="1"/>
  <c r="Q2669" i="1"/>
  <c r="N2669" i="1"/>
  <c r="M2669" i="1"/>
  <c r="O2669" i="1" s="1"/>
  <c r="P2669" i="1" s="1"/>
  <c r="T2668" i="1"/>
  <c r="S2668" i="1"/>
  <c r="R2668" i="1"/>
  <c r="Q2668" i="1"/>
  <c r="N2668" i="1"/>
  <c r="M2668" i="1"/>
  <c r="O2668" i="1" s="1"/>
  <c r="P2668" i="1" s="1"/>
  <c r="T2667" i="1"/>
  <c r="S2667" i="1"/>
  <c r="R2667" i="1"/>
  <c r="Q2667" i="1"/>
  <c r="N2667" i="1"/>
  <c r="M2667" i="1"/>
  <c r="O2667" i="1" s="1"/>
  <c r="P2667" i="1" s="1"/>
  <c r="T2666" i="1"/>
  <c r="S2666" i="1"/>
  <c r="R2666" i="1"/>
  <c r="Q2666" i="1"/>
  <c r="N2666" i="1"/>
  <c r="M2666" i="1"/>
  <c r="O2666" i="1" s="1"/>
  <c r="P2666" i="1" s="1"/>
  <c r="T2665" i="1"/>
  <c r="S2665" i="1"/>
  <c r="R2665" i="1"/>
  <c r="Q2665" i="1"/>
  <c r="N2665" i="1"/>
  <c r="M2665" i="1"/>
  <c r="O2665" i="1" s="1"/>
  <c r="P2665" i="1" s="1"/>
  <c r="T2664" i="1"/>
  <c r="S2664" i="1"/>
  <c r="R2664" i="1"/>
  <c r="Q2664" i="1"/>
  <c r="N2664" i="1"/>
  <c r="M2664" i="1"/>
  <c r="O2664" i="1" s="1"/>
  <c r="P2664" i="1" s="1"/>
  <c r="T2663" i="1"/>
  <c r="S2663" i="1"/>
  <c r="R2663" i="1"/>
  <c r="Q2663" i="1"/>
  <c r="N2663" i="1"/>
  <c r="M2663" i="1"/>
  <c r="O2663" i="1" s="1"/>
  <c r="P2663" i="1" s="1"/>
  <c r="T2662" i="1"/>
  <c r="S2662" i="1"/>
  <c r="R2662" i="1"/>
  <c r="Q2662" i="1"/>
  <c r="N2662" i="1"/>
  <c r="M2662" i="1"/>
  <c r="O2662" i="1" s="1"/>
  <c r="P2662" i="1" s="1"/>
  <c r="T2661" i="1"/>
  <c r="S2661" i="1"/>
  <c r="R2661" i="1"/>
  <c r="Q2661" i="1"/>
  <c r="N2661" i="1"/>
  <c r="M2661" i="1"/>
  <c r="O2661" i="1" s="1"/>
  <c r="P2661" i="1" s="1"/>
  <c r="T2660" i="1"/>
  <c r="S2660" i="1"/>
  <c r="R2660" i="1"/>
  <c r="Q2660" i="1"/>
  <c r="N2660" i="1"/>
  <c r="M2660" i="1"/>
  <c r="O2660" i="1" s="1"/>
  <c r="P2660" i="1" s="1"/>
  <c r="T2659" i="1"/>
  <c r="S2659" i="1"/>
  <c r="R2659" i="1"/>
  <c r="Q2659" i="1"/>
  <c r="N2659" i="1"/>
  <c r="M2659" i="1"/>
  <c r="O2659" i="1" s="1"/>
  <c r="P2659" i="1" s="1"/>
  <c r="T2658" i="1"/>
  <c r="S2658" i="1"/>
  <c r="R2658" i="1"/>
  <c r="Q2658" i="1"/>
  <c r="N2658" i="1"/>
  <c r="M2658" i="1"/>
  <c r="O2658" i="1" s="1"/>
  <c r="P2658" i="1" s="1"/>
  <c r="T2657" i="1"/>
  <c r="S2657" i="1"/>
  <c r="R2657" i="1"/>
  <c r="Q2657" i="1"/>
  <c r="N2657" i="1"/>
  <c r="M2657" i="1"/>
  <c r="O2657" i="1" s="1"/>
  <c r="P2657" i="1" s="1"/>
  <c r="T2656" i="1"/>
  <c r="S2656" i="1"/>
  <c r="R2656" i="1"/>
  <c r="Q2656" i="1"/>
  <c r="N2656" i="1"/>
  <c r="M2656" i="1"/>
  <c r="O2656" i="1" s="1"/>
  <c r="P2656" i="1" s="1"/>
  <c r="T2655" i="1"/>
  <c r="S2655" i="1"/>
  <c r="R2655" i="1"/>
  <c r="Q2655" i="1"/>
  <c r="N2655" i="1"/>
  <c r="M2655" i="1"/>
  <c r="O2655" i="1" s="1"/>
  <c r="P2655" i="1" s="1"/>
  <c r="T2654" i="1"/>
  <c r="S2654" i="1"/>
  <c r="R2654" i="1"/>
  <c r="Q2654" i="1"/>
  <c r="N2654" i="1"/>
  <c r="M2654" i="1"/>
  <c r="O2654" i="1" s="1"/>
  <c r="P2654" i="1" s="1"/>
  <c r="T2653" i="1"/>
  <c r="S2653" i="1"/>
  <c r="R2653" i="1"/>
  <c r="Q2653" i="1"/>
  <c r="N2653" i="1"/>
  <c r="M2653" i="1"/>
  <c r="O2653" i="1" s="1"/>
  <c r="P2653" i="1" s="1"/>
  <c r="T2652" i="1"/>
  <c r="S2652" i="1"/>
  <c r="R2652" i="1"/>
  <c r="Q2652" i="1"/>
  <c r="N2652" i="1"/>
  <c r="M2652" i="1"/>
  <c r="O2652" i="1" s="1"/>
  <c r="P2652" i="1" s="1"/>
  <c r="T2651" i="1"/>
  <c r="S2651" i="1"/>
  <c r="R2651" i="1"/>
  <c r="Q2651" i="1"/>
  <c r="N2651" i="1"/>
  <c r="M2651" i="1"/>
  <c r="O2651" i="1" s="1"/>
  <c r="P2651" i="1" s="1"/>
  <c r="T2650" i="1"/>
  <c r="S2650" i="1"/>
  <c r="R2650" i="1"/>
  <c r="Q2650" i="1"/>
  <c r="N2650" i="1"/>
  <c r="M2650" i="1"/>
  <c r="O2650" i="1" s="1"/>
  <c r="P2650" i="1" s="1"/>
  <c r="T2649" i="1"/>
  <c r="S2649" i="1"/>
  <c r="R2649" i="1"/>
  <c r="Q2649" i="1"/>
  <c r="N2649" i="1"/>
  <c r="M2649" i="1"/>
  <c r="O2649" i="1" s="1"/>
  <c r="P2649" i="1" s="1"/>
  <c r="T2648" i="1"/>
  <c r="S2648" i="1"/>
  <c r="R2648" i="1"/>
  <c r="Q2648" i="1"/>
  <c r="N2648" i="1"/>
  <c r="M2648" i="1"/>
  <c r="O2648" i="1" s="1"/>
  <c r="P2648" i="1" s="1"/>
  <c r="T2647" i="1"/>
  <c r="S2647" i="1"/>
  <c r="R2647" i="1"/>
  <c r="Q2647" i="1"/>
  <c r="N2647" i="1"/>
  <c r="M2647" i="1"/>
  <c r="O2647" i="1" s="1"/>
  <c r="P2647" i="1" s="1"/>
  <c r="T2646" i="1"/>
  <c r="S2646" i="1"/>
  <c r="R2646" i="1"/>
  <c r="Q2646" i="1"/>
  <c r="N2646" i="1"/>
  <c r="M2646" i="1"/>
  <c r="O2646" i="1" s="1"/>
  <c r="P2646" i="1" s="1"/>
  <c r="T2645" i="1"/>
  <c r="S2645" i="1"/>
  <c r="R2645" i="1"/>
  <c r="Q2645" i="1"/>
  <c r="N2645" i="1"/>
  <c r="M2645" i="1"/>
  <c r="O2645" i="1" s="1"/>
  <c r="P2645" i="1" s="1"/>
  <c r="T2644" i="1"/>
  <c r="S2644" i="1"/>
  <c r="R2644" i="1"/>
  <c r="Q2644" i="1"/>
  <c r="N2644" i="1"/>
  <c r="M2644" i="1"/>
  <c r="O2644" i="1" s="1"/>
  <c r="P2644" i="1" s="1"/>
  <c r="T2643" i="1"/>
  <c r="S2643" i="1"/>
  <c r="R2643" i="1"/>
  <c r="Q2643" i="1"/>
  <c r="N2643" i="1"/>
  <c r="M2643" i="1"/>
  <c r="O2643" i="1" s="1"/>
  <c r="P2643" i="1" s="1"/>
  <c r="T2642" i="1"/>
  <c r="S2642" i="1"/>
  <c r="R2642" i="1"/>
  <c r="Q2642" i="1"/>
  <c r="N2642" i="1"/>
  <c r="M2642" i="1"/>
  <c r="O2642" i="1" s="1"/>
  <c r="P2642" i="1" s="1"/>
  <c r="T2641" i="1"/>
  <c r="S2641" i="1"/>
  <c r="R2641" i="1"/>
  <c r="Q2641" i="1"/>
  <c r="N2641" i="1"/>
  <c r="M2641" i="1"/>
  <c r="O2641" i="1" s="1"/>
  <c r="P2641" i="1" s="1"/>
  <c r="T2640" i="1"/>
  <c r="S2640" i="1"/>
  <c r="R2640" i="1"/>
  <c r="Q2640" i="1"/>
  <c r="N2640" i="1"/>
  <c r="M2640" i="1"/>
  <c r="O2640" i="1" s="1"/>
  <c r="P2640" i="1" s="1"/>
  <c r="T2639" i="1"/>
  <c r="S2639" i="1"/>
  <c r="R2639" i="1"/>
  <c r="Q2639" i="1"/>
  <c r="N2639" i="1"/>
  <c r="M2639" i="1"/>
  <c r="O2639" i="1" s="1"/>
  <c r="P2639" i="1" s="1"/>
  <c r="T2638" i="1"/>
  <c r="S2638" i="1"/>
  <c r="R2638" i="1"/>
  <c r="Q2638" i="1"/>
  <c r="N2638" i="1"/>
  <c r="M2638" i="1"/>
  <c r="O2638" i="1" s="1"/>
  <c r="P2638" i="1" s="1"/>
  <c r="T2637" i="1"/>
  <c r="S2637" i="1"/>
  <c r="R2637" i="1"/>
  <c r="Q2637" i="1"/>
  <c r="N2637" i="1"/>
  <c r="M2637" i="1"/>
  <c r="O2637" i="1" s="1"/>
  <c r="P2637" i="1" s="1"/>
  <c r="T2636" i="1"/>
  <c r="S2636" i="1"/>
  <c r="R2636" i="1"/>
  <c r="Q2636" i="1"/>
  <c r="N2636" i="1"/>
  <c r="M2636" i="1"/>
  <c r="O2636" i="1" s="1"/>
  <c r="P2636" i="1" s="1"/>
  <c r="T2635" i="1"/>
  <c r="S2635" i="1"/>
  <c r="R2635" i="1"/>
  <c r="Q2635" i="1"/>
  <c r="N2635" i="1"/>
  <c r="M2635" i="1"/>
  <c r="O2635" i="1" s="1"/>
  <c r="P2635" i="1" s="1"/>
  <c r="T2634" i="1"/>
  <c r="S2634" i="1"/>
  <c r="R2634" i="1"/>
  <c r="Q2634" i="1"/>
  <c r="N2634" i="1"/>
  <c r="M2634" i="1"/>
  <c r="O2634" i="1" s="1"/>
  <c r="P2634" i="1" s="1"/>
  <c r="T2633" i="1"/>
  <c r="S2633" i="1"/>
  <c r="R2633" i="1"/>
  <c r="Q2633" i="1"/>
  <c r="N2633" i="1"/>
  <c r="M2633" i="1"/>
  <c r="O2633" i="1" s="1"/>
  <c r="P2633" i="1" s="1"/>
  <c r="T2632" i="1"/>
  <c r="S2632" i="1"/>
  <c r="R2632" i="1"/>
  <c r="Q2632" i="1"/>
  <c r="N2632" i="1"/>
  <c r="M2632" i="1"/>
  <c r="O2632" i="1" s="1"/>
  <c r="P2632" i="1" s="1"/>
  <c r="T2631" i="1"/>
  <c r="S2631" i="1"/>
  <c r="R2631" i="1"/>
  <c r="Q2631" i="1"/>
  <c r="N2631" i="1"/>
  <c r="M2631" i="1"/>
  <c r="O2631" i="1" s="1"/>
  <c r="P2631" i="1" s="1"/>
  <c r="T2630" i="1"/>
  <c r="S2630" i="1"/>
  <c r="R2630" i="1"/>
  <c r="Q2630" i="1"/>
  <c r="N2630" i="1"/>
  <c r="M2630" i="1"/>
  <c r="O2630" i="1" s="1"/>
  <c r="P2630" i="1" s="1"/>
  <c r="T2629" i="1"/>
  <c r="S2629" i="1"/>
  <c r="R2629" i="1"/>
  <c r="Q2629" i="1"/>
  <c r="N2629" i="1"/>
  <c r="M2629" i="1"/>
  <c r="O2629" i="1" s="1"/>
  <c r="P2629" i="1" s="1"/>
  <c r="T2628" i="1"/>
  <c r="S2628" i="1"/>
  <c r="R2628" i="1"/>
  <c r="Q2628" i="1"/>
  <c r="N2628" i="1"/>
  <c r="M2628" i="1"/>
  <c r="O2628" i="1" s="1"/>
  <c r="P2628" i="1" s="1"/>
  <c r="T2627" i="1"/>
  <c r="S2627" i="1"/>
  <c r="R2627" i="1"/>
  <c r="Q2627" i="1"/>
  <c r="N2627" i="1"/>
  <c r="M2627" i="1"/>
  <c r="O2627" i="1" s="1"/>
  <c r="P2627" i="1" s="1"/>
  <c r="T2626" i="1"/>
  <c r="S2626" i="1"/>
  <c r="R2626" i="1"/>
  <c r="Q2626" i="1"/>
  <c r="N2626" i="1"/>
  <c r="M2626" i="1"/>
  <c r="O2626" i="1" s="1"/>
  <c r="P2626" i="1" s="1"/>
  <c r="T2625" i="1"/>
  <c r="S2625" i="1"/>
  <c r="R2625" i="1"/>
  <c r="Q2625" i="1"/>
  <c r="N2625" i="1"/>
  <c r="M2625" i="1"/>
  <c r="O2625" i="1" s="1"/>
  <c r="P2625" i="1" s="1"/>
  <c r="T2624" i="1"/>
  <c r="S2624" i="1"/>
  <c r="R2624" i="1"/>
  <c r="Q2624" i="1"/>
  <c r="N2624" i="1"/>
  <c r="M2624" i="1"/>
  <c r="O2624" i="1" s="1"/>
  <c r="P2624" i="1" s="1"/>
  <c r="T2623" i="1"/>
  <c r="S2623" i="1"/>
  <c r="R2623" i="1"/>
  <c r="Q2623" i="1"/>
  <c r="N2623" i="1"/>
  <c r="M2623" i="1"/>
  <c r="O2623" i="1" s="1"/>
  <c r="P2623" i="1" s="1"/>
  <c r="T2622" i="1"/>
  <c r="S2622" i="1"/>
  <c r="R2622" i="1"/>
  <c r="Q2622" i="1"/>
  <c r="N2622" i="1"/>
  <c r="M2622" i="1"/>
  <c r="O2622" i="1" s="1"/>
  <c r="P2622" i="1" s="1"/>
  <c r="T2621" i="1"/>
  <c r="S2621" i="1"/>
  <c r="R2621" i="1"/>
  <c r="Q2621" i="1"/>
  <c r="N2621" i="1"/>
  <c r="M2621" i="1"/>
  <c r="O2621" i="1" s="1"/>
  <c r="P2621" i="1" s="1"/>
  <c r="T2620" i="1"/>
  <c r="S2620" i="1"/>
  <c r="R2620" i="1"/>
  <c r="Q2620" i="1"/>
  <c r="N2620" i="1"/>
  <c r="M2620" i="1"/>
  <c r="O2620" i="1" s="1"/>
  <c r="P2620" i="1" s="1"/>
  <c r="T2619" i="1"/>
  <c r="S2619" i="1"/>
  <c r="R2619" i="1"/>
  <c r="Q2619" i="1"/>
  <c r="N2619" i="1"/>
  <c r="M2619" i="1"/>
  <c r="O2619" i="1" s="1"/>
  <c r="P2619" i="1" s="1"/>
  <c r="T2618" i="1"/>
  <c r="S2618" i="1"/>
  <c r="R2618" i="1"/>
  <c r="Q2618" i="1"/>
  <c r="N2618" i="1"/>
  <c r="M2618" i="1"/>
  <c r="O2618" i="1" s="1"/>
  <c r="P2618" i="1" s="1"/>
  <c r="T2617" i="1"/>
  <c r="S2617" i="1"/>
  <c r="R2617" i="1"/>
  <c r="Q2617" i="1"/>
  <c r="N2617" i="1"/>
  <c r="M2617" i="1"/>
  <c r="O2617" i="1" s="1"/>
  <c r="P2617" i="1" s="1"/>
  <c r="T2616" i="1"/>
  <c r="S2616" i="1"/>
  <c r="R2616" i="1"/>
  <c r="Q2616" i="1"/>
  <c r="N2616" i="1"/>
  <c r="M2616" i="1"/>
  <c r="O2616" i="1" s="1"/>
  <c r="P2616" i="1" s="1"/>
  <c r="T2615" i="1"/>
  <c r="S2615" i="1"/>
  <c r="R2615" i="1"/>
  <c r="Q2615" i="1"/>
  <c r="N2615" i="1"/>
  <c r="M2615" i="1"/>
  <c r="O2615" i="1" s="1"/>
  <c r="P2615" i="1" s="1"/>
  <c r="T2614" i="1"/>
  <c r="S2614" i="1"/>
  <c r="R2614" i="1"/>
  <c r="Q2614" i="1"/>
  <c r="N2614" i="1"/>
  <c r="M2614" i="1"/>
  <c r="O2614" i="1" s="1"/>
  <c r="P2614" i="1" s="1"/>
  <c r="T2613" i="1"/>
  <c r="S2613" i="1"/>
  <c r="R2613" i="1"/>
  <c r="Q2613" i="1"/>
  <c r="N2613" i="1"/>
  <c r="M2613" i="1"/>
  <c r="O2613" i="1" s="1"/>
  <c r="P2613" i="1" s="1"/>
  <c r="T2612" i="1"/>
  <c r="S2612" i="1"/>
  <c r="R2612" i="1"/>
  <c r="Q2612" i="1"/>
  <c r="N2612" i="1"/>
  <c r="M2612" i="1"/>
  <c r="O2612" i="1" s="1"/>
  <c r="P2612" i="1" s="1"/>
  <c r="T2611" i="1"/>
  <c r="S2611" i="1"/>
  <c r="R2611" i="1"/>
  <c r="Q2611" i="1"/>
  <c r="N2611" i="1"/>
  <c r="M2611" i="1"/>
  <c r="O2611" i="1" s="1"/>
  <c r="P2611" i="1" s="1"/>
  <c r="T2610" i="1"/>
  <c r="S2610" i="1"/>
  <c r="R2610" i="1"/>
  <c r="Q2610" i="1"/>
  <c r="N2610" i="1"/>
  <c r="M2610" i="1"/>
  <c r="O2610" i="1" s="1"/>
  <c r="P2610" i="1" s="1"/>
  <c r="T2609" i="1"/>
  <c r="S2609" i="1"/>
  <c r="R2609" i="1"/>
  <c r="Q2609" i="1"/>
  <c r="N2609" i="1"/>
  <c r="M2609" i="1"/>
  <c r="O2609" i="1" s="1"/>
  <c r="P2609" i="1" s="1"/>
  <c r="T2608" i="1"/>
  <c r="S2608" i="1"/>
  <c r="R2608" i="1"/>
  <c r="Q2608" i="1"/>
  <c r="N2608" i="1"/>
  <c r="M2608" i="1"/>
  <c r="O2608" i="1" s="1"/>
  <c r="P2608" i="1" s="1"/>
  <c r="T2607" i="1"/>
  <c r="S2607" i="1"/>
  <c r="R2607" i="1"/>
  <c r="Q2607" i="1"/>
  <c r="N2607" i="1"/>
  <c r="M2607" i="1"/>
  <c r="O2607" i="1" s="1"/>
  <c r="P2607" i="1" s="1"/>
  <c r="T2606" i="1"/>
  <c r="S2606" i="1"/>
  <c r="R2606" i="1"/>
  <c r="Q2606" i="1"/>
  <c r="N2606" i="1"/>
  <c r="M2606" i="1"/>
  <c r="O2606" i="1" s="1"/>
  <c r="P2606" i="1" s="1"/>
  <c r="T2605" i="1"/>
  <c r="S2605" i="1"/>
  <c r="R2605" i="1"/>
  <c r="Q2605" i="1"/>
  <c r="N2605" i="1"/>
  <c r="M2605" i="1"/>
  <c r="O2605" i="1" s="1"/>
  <c r="P2605" i="1" s="1"/>
  <c r="T2604" i="1"/>
  <c r="S2604" i="1"/>
  <c r="R2604" i="1"/>
  <c r="Q2604" i="1"/>
  <c r="N2604" i="1"/>
  <c r="M2604" i="1"/>
  <c r="O2604" i="1" s="1"/>
  <c r="P2604" i="1" s="1"/>
  <c r="T2603" i="1"/>
  <c r="S2603" i="1"/>
  <c r="R2603" i="1"/>
  <c r="Q2603" i="1"/>
  <c r="N2603" i="1"/>
  <c r="M2603" i="1"/>
  <c r="O2603" i="1" s="1"/>
  <c r="P2603" i="1" s="1"/>
  <c r="T2602" i="1"/>
  <c r="S2602" i="1"/>
  <c r="R2602" i="1"/>
  <c r="Q2602" i="1"/>
  <c r="N2602" i="1"/>
  <c r="M2602" i="1"/>
  <c r="O2602" i="1" s="1"/>
  <c r="P2602" i="1" s="1"/>
  <c r="T2601" i="1"/>
  <c r="S2601" i="1"/>
  <c r="R2601" i="1"/>
  <c r="Q2601" i="1"/>
  <c r="N2601" i="1"/>
  <c r="M2601" i="1"/>
  <c r="O2601" i="1" s="1"/>
  <c r="P2601" i="1" s="1"/>
  <c r="T2600" i="1"/>
  <c r="S2600" i="1"/>
  <c r="R2600" i="1"/>
  <c r="Q2600" i="1"/>
  <c r="N2600" i="1"/>
  <c r="M2600" i="1"/>
  <c r="O2600" i="1" s="1"/>
  <c r="P2600" i="1" s="1"/>
  <c r="T2599" i="1"/>
  <c r="S2599" i="1"/>
  <c r="R2599" i="1"/>
  <c r="Q2599" i="1"/>
  <c r="N2599" i="1"/>
  <c r="M2599" i="1"/>
  <c r="O2599" i="1" s="1"/>
  <c r="P2599" i="1" s="1"/>
  <c r="T2598" i="1"/>
  <c r="S2598" i="1"/>
  <c r="R2598" i="1"/>
  <c r="Q2598" i="1"/>
  <c r="N2598" i="1"/>
  <c r="M2598" i="1"/>
  <c r="O2598" i="1" s="1"/>
  <c r="P2598" i="1" s="1"/>
  <c r="T2597" i="1"/>
  <c r="S2597" i="1"/>
  <c r="R2597" i="1"/>
  <c r="Q2597" i="1"/>
  <c r="N2597" i="1"/>
  <c r="M2597" i="1"/>
  <c r="O2597" i="1" s="1"/>
  <c r="P2597" i="1" s="1"/>
  <c r="T2596" i="1"/>
  <c r="S2596" i="1"/>
  <c r="R2596" i="1"/>
  <c r="Q2596" i="1"/>
  <c r="N2596" i="1"/>
  <c r="M2596" i="1"/>
  <c r="O2596" i="1" s="1"/>
  <c r="P2596" i="1" s="1"/>
  <c r="T2595" i="1"/>
  <c r="S2595" i="1"/>
  <c r="R2595" i="1"/>
  <c r="Q2595" i="1"/>
  <c r="N2595" i="1"/>
  <c r="M2595" i="1"/>
  <c r="O2595" i="1" s="1"/>
  <c r="P2595" i="1" s="1"/>
  <c r="T2594" i="1"/>
  <c r="S2594" i="1"/>
  <c r="R2594" i="1"/>
  <c r="Q2594" i="1"/>
  <c r="N2594" i="1"/>
  <c r="M2594" i="1"/>
  <c r="O2594" i="1" s="1"/>
  <c r="P2594" i="1" s="1"/>
  <c r="T2593" i="1"/>
  <c r="S2593" i="1"/>
  <c r="R2593" i="1"/>
  <c r="Q2593" i="1"/>
  <c r="N2593" i="1"/>
  <c r="M2593" i="1"/>
  <c r="O2593" i="1" s="1"/>
  <c r="P2593" i="1" s="1"/>
  <c r="T2592" i="1"/>
  <c r="S2592" i="1"/>
  <c r="R2592" i="1"/>
  <c r="Q2592" i="1"/>
  <c r="N2592" i="1"/>
  <c r="M2592" i="1"/>
  <c r="O2592" i="1" s="1"/>
  <c r="P2592" i="1" s="1"/>
  <c r="T2591" i="1"/>
  <c r="S2591" i="1"/>
  <c r="R2591" i="1"/>
  <c r="Q2591" i="1"/>
  <c r="N2591" i="1"/>
  <c r="M2591" i="1"/>
  <c r="O2591" i="1" s="1"/>
  <c r="P2591" i="1" s="1"/>
  <c r="T2590" i="1"/>
  <c r="S2590" i="1"/>
  <c r="R2590" i="1"/>
  <c r="Q2590" i="1"/>
  <c r="N2590" i="1"/>
  <c r="M2590" i="1"/>
  <c r="O2590" i="1" s="1"/>
  <c r="P2590" i="1" s="1"/>
  <c r="T2589" i="1"/>
  <c r="S2589" i="1"/>
  <c r="R2589" i="1"/>
  <c r="Q2589" i="1"/>
  <c r="N2589" i="1"/>
  <c r="M2589" i="1"/>
  <c r="O2589" i="1" s="1"/>
  <c r="P2589" i="1" s="1"/>
  <c r="T2588" i="1"/>
  <c r="S2588" i="1"/>
  <c r="R2588" i="1"/>
  <c r="Q2588" i="1"/>
  <c r="N2588" i="1"/>
  <c r="M2588" i="1"/>
  <c r="O2588" i="1" s="1"/>
  <c r="P2588" i="1" s="1"/>
  <c r="T2587" i="1"/>
  <c r="S2587" i="1"/>
  <c r="R2587" i="1"/>
  <c r="Q2587" i="1"/>
  <c r="N2587" i="1"/>
  <c r="M2587" i="1"/>
  <c r="O2587" i="1" s="1"/>
  <c r="P2587" i="1" s="1"/>
  <c r="T2586" i="1"/>
  <c r="S2586" i="1"/>
  <c r="R2586" i="1"/>
  <c r="Q2586" i="1"/>
  <c r="N2586" i="1"/>
  <c r="M2586" i="1"/>
  <c r="O2586" i="1" s="1"/>
  <c r="P2586" i="1" s="1"/>
  <c r="T2585" i="1"/>
  <c r="S2585" i="1"/>
  <c r="R2585" i="1"/>
  <c r="Q2585" i="1"/>
  <c r="N2585" i="1"/>
  <c r="M2585" i="1"/>
  <c r="O2585" i="1" s="1"/>
  <c r="P2585" i="1" s="1"/>
  <c r="T2584" i="1"/>
  <c r="S2584" i="1"/>
  <c r="R2584" i="1"/>
  <c r="Q2584" i="1"/>
  <c r="N2584" i="1"/>
  <c r="M2584" i="1"/>
  <c r="O2584" i="1" s="1"/>
  <c r="P2584" i="1" s="1"/>
  <c r="T2583" i="1"/>
  <c r="S2583" i="1"/>
  <c r="R2583" i="1"/>
  <c r="Q2583" i="1"/>
  <c r="N2583" i="1"/>
  <c r="M2583" i="1"/>
  <c r="O2583" i="1" s="1"/>
  <c r="P2583" i="1" s="1"/>
  <c r="T2582" i="1"/>
  <c r="S2582" i="1"/>
  <c r="R2582" i="1"/>
  <c r="Q2582" i="1"/>
  <c r="N2582" i="1"/>
  <c r="M2582" i="1"/>
  <c r="O2582" i="1" s="1"/>
  <c r="P2582" i="1" s="1"/>
  <c r="T2581" i="1"/>
  <c r="S2581" i="1"/>
  <c r="R2581" i="1"/>
  <c r="Q2581" i="1"/>
  <c r="N2581" i="1"/>
  <c r="M2581" i="1"/>
  <c r="O2581" i="1" s="1"/>
  <c r="P2581" i="1" s="1"/>
  <c r="T2580" i="1"/>
  <c r="S2580" i="1"/>
  <c r="R2580" i="1"/>
  <c r="Q2580" i="1"/>
  <c r="N2580" i="1"/>
  <c r="M2580" i="1"/>
  <c r="O2580" i="1" s="1"/>
  <c r="P2580" i="1" s="1"/>
  <c r="T2579" i="1"/>
  <c r="S2579" i="1"/>
  <c r="R2579" i="1"/>
  <c r="Q2579" i="1"/>
  <c r="N2579" i="1"/>
  <c r="M2579" i="1"/>
  <c r="O2579" i="1" s="1"/>
  <c r="P2579" i="1" s="1"/>
  <c r="T2578" i="1"/>
  <c r="S2578" i="1"/>
  <c r="R2578" i="1"/>
  <c r="Q2578" i="1"/>
  <c r="N2578" i="1"/>
  <c r="M2578" i="1"/>
  <c r="O2578" i="1" s="1"/>
  <c r="P2578" i="1" s="1"/>
  <c r="T2577" i="1"/>
  <c r="S2577" i="1"/>
  <c r="R2577" i="1"/>
  <c r="Q2577" i="1"/>
  <c r="N2577" i="1"/>
  <c r="M2577" i="1"/>
  <c r="O2577" i="1" s="1"/>
  <c r="P2577" i="1" s="1"/>
  <c r="T2576" i="1"/>
  <c r="S2576" i="1"/>
  <c r="R2576" i="1"/>
  <c r="Q2576" i="1"/>
  <c r="N2576" i="1"/>
  <c r="M2576" i="1"/>
  <c r="O2576" i="1" s="1"/>
  <c r="P2576" i="1" s="1"/>
  <c r="T2575" i="1"/>
  <c r="S2575" i="1"/>
  <c r="R2575" i="1"/>
  <c r="Q2575" i="1"/>
  <c r="N2575" i="1"/>
  <c r="M2575" i="1"/>
  <c r="O2575" i="1" s="1"/>
  <c r="P2575" i="1" s="1"/>
  <c r="T2574" i="1"/>
  <c r="S2574" i="1"/>
  <c r="R2574" i="1"/>
  <c r="Q2574" i="1"/>
  <c r="N2574" i="1"/>
  <c r="M2574" i="1"/>
  <c r="O2574" i="1" s="1"/>
  <c r="P2574" i="1" s="1"/>
  <c r="T2573" i="1"/>
  <c r="S2573" i="1"/>
  <c r="R2573" i="1"/>
  <c r="Q2573" i="1"/>
  <c r="N2573" i="1"/>
  <c r="M2573" i="1"/>
  <c r="O2573" i="1" s="1"/>
  <c r="P2573" i="1" s="1"/>
  <c r="T2572" i="1"/>
  <c r="S2572" i="1"/>
  <c r="R2572" i="1"/>
  <c r="Q2572" i="1"/>
  <c r="N2572" i="1"/>
  <c r="M2572" i="1"/>
  <c r="O2572" i="1" s="1"/>
  <c r="P2572" i="1" s="1"/>
  <c r="T2571" i="1"/>
  <c r="S2571" i="1"/>
  <c r="R2571" i="1"/>
  <c r="Q2571" i="1"/>
  <c r="N2571" i="1"/>
  <c r="M2571" i="1"/>
  <c r="O2571" i="1" s="1"/>
  <c r="P2571" i="1" s="1"/>
  <c r="T2570" i="1"/>
  <c r="S2570" i="1"/>
  <c r="R2570" i="1"/>
  <c r="Q2570" i="1"/>
  <c r="N2570" i="1"/>
  <c r="M2570" i="1"/>
  <c r="O2570" i="1" s="1"/>
  <c r="P2570" i="1" s="1"/>
  <c r="T2569" i="1"/>
  <c r="S2569" i="1"/>
  <c r="R2569" i="1"/>
  <c r="Q2569" i="1"/>
  <c r="N2569" i="1"/>
  <c r="M2569" i="1"/>
  <c r="O2569" i="1" s="1"/>
  <c r="P2569" i="1" s="1"/>
  <c r="T2568" i="1"/>
  <c r="S2568" i="1"/>
  <c r="R2568" i="1"/>
  <c r="Q2568" i="1"/>
  <c r="N2568" i="1"/>
  <c r="M2568" i="1"/>
  <c r="O2568" i="1" s="1"/>
  <c r="P2568" i="1" s="1"/>
  <c r="T2567" i="1"/>
  <c r="S2567" i="1"/>
  <c r="R2567" i="1"/>
  <c r="Q2567" i="1"/>
  <c r="N2567" i="1"/>
  <c r="M2567" i="1"/>
  <c r="O2567" i="1" s="1"/>
  <c r="P2567" i="1" s="1"/>
  <c r="T2566" i="1"/>
  <c r="S2566" i="1"/>
  <c r="R2566" i="1"/>
  <c r="Q2566" i="1"/>
  <c r="N2566" i="1"/>
  <c r="M2566" i="1"/>
  <c r="O2566" i="1" s="1"/>
  <c r="P2566" i="1" s="1"/>
  <c r="T2565" i="1"/>
  <c r="S2565" i="1"/>
  <c r="R2565" i="1"/>
  <c r="Q2565" i="1"/>
  <c r="N2565" i="1"/>
  <c r="M2565" i="1"/>
  <c r="O2565" i="1" s="1"/>
  <c r="P2565" i="1" s="1"/>
  <c r="T2564" i="1"/>
  <c r="S2564" i="1"/>
  <c r="R2564" i="1"/>
  <c r="Q2564" i="1"/>
  <c r="N2564" i="1"/>
  <c r="M2564" i="1"/>
  <c r="O2564" i="1" s="1"/>
  <c r="P2564" i="1" s="1"/>
  <c r="T2563" i="1"/>
  <c r="S2563" i="1"/>
  <c r="R2563" i="1"/>
  <c r="Q2563" i="1"/>
  <c r="N2563" i="1"/>
  <c r="M2563" i="1"/>
  <c r="O2563" i="1" s="1"/>
  <c r="P2563" i="1" s="1"/>
  <c r="T2562" i="1"/>
  <c r="S2562" i="1"/>
  <c r="R2562" i="1"/>
  <c r="Q2562" i="1"/>
  <c r="N2562" i="1"/>
  <c r="M2562" i="1"/>
  <c r="O2562" i="1" s="1"/>
  <c r="P2562" i="1" s="1"/>
  <c r="T2561" i="1"/>
  <c r="S2561" i="1"/>
  <c r="R2561" i="1"/>
  <c r="Q2561" i="1"/>
  <c r="N2561" i="1"/>
  <c r="M2561" i="1"/>
  <c r="O2561" i="1" s="1"/>
  <c r="P2561" i="1" s="1"/>
  <c r="T2560" i="1"/>
  <c r="S2560" i="1"/>
  <c r="R2560" i="1"/>
  <c r="Q2560" i="1"/>
  <c r="N2560" i="1"/>
  <c r="M2560" i="1"/>
  <c r="O2560" i="1" s="1"/>
  <c r="P2560" i="1" s="1"/>
  <c r="T2559" i="1"/>
  <c r="S2559" i="1"/>
  <c r="R2559" i="1"/>
  <c r="Q2559" i="1"/>
  <c r="N2559" i="1"/>
  <c r="M2559" i="1"/>
  <c r="O2559" i="1" s="1"/>
  <c r="P2559" i="1" s="1"/>
  <c r="T2558" i="1"/>
  <c r="S2558" i="1"/>
  <c r="R2558" i="1"/>
  <c r="Q2558" i="1"/>
  <c r="N2558" i="1"/>
  <c r="M2558" i="1"/>
  <c r="O2558" i="1" s="1"/>
  <c r="P2558" i="1" s="1"/>
  <c r="T2557" i="1"/>
  <c r="S2557" i="1"/>
  <c r="R2557" i="1"/>
  <c r="Q2557" i="1"/>
  <c r="N2557" i="1"/>
  <c r="M2557" i="1"/>
  <c r="O2557" i="1" s="1"/>
  <c r="P2557" i="1" s="1"/>
  <c r="T2556" i="1"/>
  <c r="S2556" i="1"/>
  <c r="R2556" i="1"/>
  <c r="Q2556" i="1"/>
  <c r="N2556" i="1"/>
  <c r="M2556" i="1"/>
  <c r="O2556" i="1" s="1"/>
  <c r="P2556" i="1" s="1"/>
  <c r="T2555" i="1"/>
  <c r="S2555" i="1"/>
  <c r="R2555" i="1"/>
  <c r="Q2555" i="1"/>
  <c r="N2555" i="1"/>
  <c r="M2555" i="1"/>
  <c r="O2555" i="1" s="1"/>
  <c r="P2555" i="1" s="1"/>
  <c r="T2554" i="1"/>
  <c r="S2554" i="1"/>
  <c r="R2554" i="1"/>
  <c r="Q2554" i="1"/>
  <c r="N2554" i="1"/>
  <c r="M2554" i="1"/>
  <c r="O2554" i="1" s="1"/>
  <c r="P2554" i="1" s="1"/>
  <c r="T2553" i="1"/>
  <c r="S2553" i="1"/>
  <c r="R2553" i="1"/>
  <c r="Q2553" i="1"/>
  <c r="N2553" i="1"/>
  <c r="M2553" i="1"/>
  <c r="O2553" i="1" s="1"/>
  <c r="P2553" i="1" s="1"/>
  <c r="T2552" i="1"/>
  <c r="S2552" i="1"/>
  <c r="R2552" i="1"/>
  <c r="Q2552" i="1"/>
  <c r="N2552" i="1"/>
  <c r="M2552" i="1"/>
  <c r="O2552" i="1" s="1"/>
  <c r="P2552" i="1" s="1"/>
  <c r="T2551" i="1"/>
  <c r="S2551" i="1"/>
  <c r="R2551" i="1"/>
  <c r="Q2551" i="1"/>
  <c r="N2551" i="1"/>
  <c r="M2551" i="1"/>
  <c r="O2551" i="1" s="1"/>
  <c r="P2551" i="1" s="1"/>
  <c r="T2550" i="1"/>
  <c r="S2550" i="1"/>
  <c r="R2550" i="1"/>
  <c r="Q2550" i="1"/>
  <c r="N2550" i="1"/>
  <c r="M2550" i="1"/>
  <c r="O2550" i="1" s="1"/>
  <c r="P2550" i="1" s="1"/>
  <c r="T2549" i="1"/>
  <c r="S2549" i="1"/>
  <c r="R2549" i="1"/>
  <c r="Q2549" i="1"/>
  <c r="N2549" i="1"/>
  <c r="M2549" i="1"/>
  <c r="O2549" i="1" s="1"/>
  <c r="P2549" i="1" s="1"/>
  <c r="T2548" i="1"/>
  <c r="S2548" i="1"/>
  <c r="R2548" i="1"/>
  <c r="Q2548" i="1"/>
  <c r="N2548" i="1"/>
  <c r="M2548" i="1"/>
  <c r="O2548" i="1" s="1"/>
  <c r="P2548" i="1" s="1"/>
  <c r="T2547" i="1"/>
  <c r="S2547" i="1"/>
  <c r="R2547" i="1"/>
  <c r="Q2547" i="1"/>
  <c r="N2547" i="1"/>
  <c r="M2547" i="1"/>
  <c r="O2547" i="1" s="1"/>
  <c r="P2547" i="1" s="1"/>
  <c r="T2546" i="1"/>
  <c r="S2546" i="1"/>
  <c r="R2546" i="1"/>
  <c r="Q2546" i="1"/>
  <c r="N2546" i="1"/>
  <c r="M2546" i="1"/>
  <c r="O2546" i="1" s="1"/>
  <c r="P2546" i="1" s="1"/>
  <c r="T2545" i="1"/>
  <c r="S2545" i="1"/>
  <c r="R2545" i="1"/>
  <c r="Q2545" i="1"/>
  <c r="N2545" i="1"/>
  <c r="M2545" i="1"/>
  <c r="O2545" i="1" s="1"/>
  <c r="P2545" i="1" s="1"/>
  <c r="T2544" i="1"/>
  <c r="S2544" i="1"/>
  <c r="R2544" i="1"/>
  <c r="Q2544" i="1"/>
  <c r="N2544" i="1"/>
  <c r="M2544" i="1"/>
  <c r="O2544" i="1" s="1"/>
  <c r="P2544" i="1" s="1"/>
  <c r="T2543" i="1"/>
  <c r="S2543" i="1"/>
  <c r="R2543" i="1"/>
  <c r="Q2543" i="1"/>
  <c r="N2543" i="1"/>
  <c r="M2543" i="1"/>
  <c r="O2543" i="1" s="1"/>
  <c r="P2543" i="1" s="1"/>
  <c r="T2542" i="1"/>
  <c r="S2542" i="1"/>
  <c r="R2542" i="1"/>
  <c r="Q2542" i="1"/>
  <c r="N2542" i="1"/>
  <c r="M2542" i="1"/>
  <c r="O2542" i="1" s="1"/>
  <c r="P2542" i="1" s="1"/>
  <c r="T2541" i="1"/>
  <c r="S2541" i="1"/>
  <c r="R2541" i="1"/>
  <c r="Q2541" i="1"/>
  <c r="N2541" i="1"/>
  <c r="M2541" i="1"/>
  <c r="O2541" i="1" s="1"/>
  <c r="P2541" i="1" s="1"/>
  <c r="T2540" i="1"/>
  <c r="S2540" i="1"/>
  <c r="R2540" i="1"/>
  <c r="Q2540" i="1"/>
  <c r="N2540" i="1"/>
  <c r="M2540" i="1"/>
  <c r="O2540" i="1" s="1"/>
  <c r="P2540" i="1" s="1"/>
  <c r="T2539" i="1"/>
  <c r="S2539" i="1"/>
  <c r="R2539" i="1"/>
  <c r="Q2539" i="1"/>
  <c r="N2539" i="1"/>
  <c r="M2539" i="1"/>
  <c r="O2539" i="1" s="1"/>
  <c r="P2539" i="1" s="1"/>
  <c r="T2538" i="1"/>
  <c r="S2538" i="1"/>
  <c r="R2538" i="1"/>
  <c r="Q2538" i="1"/>
  <c r="N2538" i="1"/>
  <c r="M2538" i="1"/>
  <c r="O2538" i="1" s="1"/>
  <c r="P2538" i="1" s="1"/>
  <c r="T2537" i="1"/>
  <c r="S2537" i="1"/>
  <c r="R2537" i="1"/>
  <c r="Q2537" i="1"/>
  <c r="N2537" i="1"/>
  <c r="M2537" i="1"/>
  <c r="O2537" i="1" s="1"/>
  <c r="P2537" i="1" s="1"/>
  <c r="T2536" i="1"/>
  <c r="S2536" i="1"/>
  <c r="R2536" i="1"/>
  <c r="Q2536" i="1"/>
  <c r="N2536" i="1"/>
  <c r="M2536" i="1"/>
  <c r="O2536" i="1" s="1"/>
  <c r="P2536" i="1" s="1"/>
  <c r="T2535" i="1"/>
  <c r="S2535" i="1"/>
  <c r="R2535" i="1"/>
  <c r="Q2535" i="1"/>
  <c r="N2535" i="1"/>
  <c r="M2535" i="1"/>
  <c r="O2535" i="1" s="1"/>
  <c r="P2535" i="1" s="1"/>
  <c r="T2534" i="1"/>
  <c r="S2534" i="1"/>
  <c r="R2534" i="1"/>
  <c r="Q2534" i="1"/>
  <c r="N2534" i="1"/>
  <c r="M2534" i="1"/>
  <c r="O2534" i="1" s="1"/>
  <c r="P2534" i="1" s="1"/>
  <c r="T2533" i="1"/>
  <c r="S2533" i="1"/>
  <c r="R2533" i="1"/>
  <c r="Q2533" i="1"/>
  <c r="N2533" i="1"/>
  <c r="M2533" i="1"/>
  <c r="O2533" i="1" s="1"/>
  <c r="P2533" i="1" s="1"/>
  <c r="T2532" i="1"/>
  <c r="S2532" i="1"/>
  <c r="R2532" i="1"/>
  <c r="Q2532" i="1"/>
  <c r="N2532" i="1"/>
  <c r="M2532" i="1"/>
  <c r="O2532" i="1" s="1"/>
  <c r="P2532" i="1" s="1"/>
  <c r="T2531" i="1"/>
  <c r="S2531" i="1"/>
  <c r="R2531" i="1"/>
  <c r="Q2531" i="1"/>
  <c r="N2531" i="1"/>
  <c r="M2531" i="1"/>
  <c r="O2531" i="1" s="1"/>
  <c r="P2531" i="1" s="1"/>
  <c r="T2530" i="1"/>
  <c r="S2530" i="1"/>
  <c r="R2530" i="1"/>
  <c r="Q2530" i="1"/>
  <c r="N2530" i="1"/>
  <c r="M2530" i="1"/>
  <c r="O2530" i="1" s="1"/>
  <c r="P2530" i="1" s="1"/>
  <c r="T2529" i="1"/>
  <c r="S2529" i="1"/>
  <c r="R2529" i="1"/>
  <c r="Q2529" i="1"/>
  <c r="N2529" i="1"/>
  <c r="M2529" i="1"/>
  <c r="O2529" i="1" s="1"/>
  <c r="P2529" i="1" s="1"/>
  <c r="T2528" i="1"/>
  <c r="S2528" i="1"/>
  <c r="R2528" i="1"/>
  <c r="Q2528" i="1"/>
  <c r="N2528" i="1"/>
  <c r="M2528" i="1"/>
  <c r="O2528" i="1" s="1"/>
  <c r="P2528" i="1" s="1"/>
  <c r="T2527" i="1"/>
  <c r="S2527" i="1"/>
  <c r="R2527" i="1"/>
  <c r="Q2527" i="1"/>
  <c r="N2527" i="1"/>
  <c r="M2527" i="1"/>
  <c r="O2527" i="1" s="1"/>
  <c r="P2527" i="1" s="1"/>
  <c r="T2526" i="1"/>
  <c r="S2526" i="1"/>
  <c r="R2526" i="1"/>
  <c r="Q2526" i="1"/>
  <c r="N2526" i="1"/>
  <c r="M2526" i="1"/>
  <c r="O2526" i="1" s="1"/>
  <c r="P2526" i="1" s="1"/>
  <c r="T2525" i="1"/>
  <c r="S2525" i="1"/>
  <c r="R2525" i="1"/>
  <c r="Q2525" i="1"/>
  <c r="N2525" i="1"/>
  <c r="M2525" i="1"/>
  <c r="O2525" i="1" s="1"/>
  <c r="P2525" i="1" s="1"/>
  <c r="T2524" i="1"/>
  <c r="S2524" i="1"/>
  <c r="R2524" i="1"/>
  <c r="Q2524" i="1"/>
  <c r="N2524" i="1"/>
  <c r="M2524" i="1"/>
  <c r="O2524" i="1" s="1"/>
  <c r="P2524" i="1" s="1"/>
  <c r="T2523" i="1"/>
  <c r="S2523" i="1"/>
  <c r="R2523" i="1"/>
  <c r="Q2523" i="1"/>
  <c r="N2523" i="1"/>
  <c r="M2523" i="1"/>
  <c r="O2523" i="1" s="1"/>
  <c r="P2523" i="1" s="1"/>
  <c r="T2522" i="1"/>
  <c r="S2522" i="1"/>
  <c r="R2522" i="1"/>
  <c r="Q2522" i="1"/>
  <c r="N2522" i="1"/>
  <c r="M2522" i="1"/>
  <c r="O2522" i="1" s="1"/>
  <c r="P2522" i="1" s="1"/>
  <c r="T2521" i="1"/>
  <c r="S2521" i="1"/>
  <c r="R2521" i="1"/>
  <c r="Q2521" i="1"/>
  <c r="N2521" i="1"/>
  <c r="M2521" i="1"/>
  <c r="O2521" i="1" s="1"/>
  <c r="P2521" i="1" s="1"/>
  <c r="T2520" i="1"/>
  <c r="S2520" i="1"/>
  <c r="R2520" i="1"/>
  <c r="Q2520" i="1"/>
  <c r="N2520" i="1"/>
  <c r="M2520" i="1"/>
  <c r="O2520" i="1" s="1"/>
  <c r="P2520" i="1" s="1"/>
  <c r="T2519" i="1"/>
  <c r="S2519" i="1"/>
  <c r="R2519" i="1"/>
  <c r="Q2519" i="1"/>
  <c r="N2519" i="1"/>
  <c r="M2519" i="1"/>
  <c r="O2519" i="1" s="1"/>
  <c r="P2519" i="1" s="1"/>
  <c r="T2518" i="1"/>
  <c r="S2518" i="1"/>
  <c r="R2518" i="1"/>
  <c r="Q2518" i="1"/>
  <c r="N2518" i="1"/>
  <c r="M2518" i="1"/>
  <c r="O2518" i="1" s="1"/>
  <c r="P2518" i="1" s="1"/>
  <c r="T2517" i="1"/>
  <c r="S2517" i="1"/>
  <c r="R2517" i="1"/>
  <c r="Q2517" i="1"/>
  <c r="N2517" i="1"/>
  <c r="M2517" i="1"/>
  <c r="O2517" i="1" s="1"/>
  <c r="P2517" i="1" s="1"/>
  <c r="T2516" i="1"/>
  <c r="S2516" i="1"/>
  <c r="R2516" i="1"/>
  <c r="Q2516" i="1"/>
  <c r="N2516" i="1"/>
  <c r="M2516" i="1"/>
  <c r="O2516" i="1" s="1"/>
  <c r="P2516" i="1" s="1"/>
  <c r="T2515" i="1"/>
  <c r="S2515" i="1"/>
  <c r="R2515" i="1"/>
  <c r="Q2515" i="1"/>
  <c r="N2515" i="1"/>
  <c r="M2515" i="1"/>
  <c r="O2515" i="1" s="1"/>
  <c r="P2515" i="1" s="1"/>
  <c r="T2514" i="1"/>
  <c r="S2514" i="1"/>
  <c r="R2514" i="1"/>
  <c r="Q2514" i="1"/>
  <c r="N2514" i="1"/>
  <c r="M2514" i="1"/>
  <c r="O2514" i="1" s="1"/>
  <c r="P2514" i="1" s="1"/>
  <c r="T2513" i="1"/>
  <c r="S2513" i="1"/>
  <c r="R2513" i="1"/>
  <c r="Q2513" i="1"/>
  <c r="N2513" i="1"/>
  <c r="M2513" i="1"/>
  <c r="O2513" i="1" s="1"/>
  <c r="P2513" i="1" s="1"/>
  <c r="T2512" i="1"/>
  <c r="S2512" i="1"/>
  <c r="R2512" i="1"/>
  <c r="Q2512" i="1"/>
  <c r="N2512" i="1"/>
  <c r="M2512" i="1"/>
  <c r="O2512" i="1" s="1"/>
  <c r="P2512" i="1" s="1"/>
  <c r="T2511" i="1"/>
  <c r="S2511" i="1"/>
  <c r="R2511" i="1"/>
  <c r="Q2511" i="1"/>
  <c r="N2511" i="1"/>
  <c r="M2511" i="1"/>
  <c r="O2511" i="1" s="1"/>
  <c r="P2511" i="1" s="1"/>
  <c r="T2510" i="1"/>
  <c r="S2510" i="1"/>
  <c r="R2510" i="1"/>
  <c r="Q2510" i="1"/>
  <c r="N2510" i="1"/>
  <c r="M2510" i="1"/>
  <c r="O2510" i="1" s="1"/>
  <c r="P2510" i="1" s="1"/>
  <c r="T2509" i="1"/>
  <c r="S2509" i="1"/>
  <c r="R2509" i="1"/>
  <c r="Q2509" i="1"/>
  <c r="N2509" i="1"/>
  <c r="M2509" i="1"/>
  <c r="O2509" i="1" s="1"/>
  <c r="P2509" i="1" s="1"/>
  <c r="T2508" i="1"/>
  <c r="S2508" i="1"/>
  <c r="R2508" i="1"/>
  <c r="Q2508" i="1"/>
  <c r="N2508" i="1"/>
  <c r="M2508" i="1"/>
  <c r="O2508" i="1" s="1"/>
  <c r="P2508" i="1" s="1"/>
  <c r="T2507" i="1"/>
  <c r="S2507" i="1"/>
  <c r="R2507" i="1"/>
  <c r="Q2507" i="1"/>
  <c r="N2507" i="1"/>
  <c r="M2507" i="1"/>
  <c r="O2507" i="1" s="1"/>
  <c r="P2507" i="1" s="1"/>
  <c r="T2506" i="1"/>
  <c r="S2506" i="1"/>
  <c r="R2506" i="1"/>
  <c r="Q2506" i="1"/>
  <c r="N2506" i="1"/>
  <c r="M2506" i="1"/>
  <c r="O2506" i="1" s="1"/>
  <c r="P2506" i="1" s="1"/>
  <c r="T2505" i="1"/>
  <c r="S2505" i="1"/>
  <c r="R2505" i="1"/>
  <c r="Q2505" i="1"/>
  <c r="N2505" i="1"/>
  <c r="M2505" i="1"/>
  <c r="O2505" i="1" s="1"/>
  <c r="P2505" i="1" s="1"/>
  <c r="T2504" i="1"/>
  <c r="S2504" i="1"/>
  <c r="R2504" i="1"/>
  <c r="Q2504" i="1"/>
  <c r="N2504" i="1"/>
  <c r="M2504" i="1"/>
  <c r="O2504" i="1" s="1"/>
  <c r="P2504" i="1" s="1"/>
  <c r="T2503" i="1"/>
  <c r="S2503" i="1"/>
  <c r="R2503" i="1"/>
  <c r="Q2503" i="1"/>
  <c r="N2503" i="1"/>
  <c r="M2503" i="1"/>
  <c r="O2503" i="1" s="1"/>
  <c r="P2503" i="1" s="1"/>
  <c r="T2502" i="1"/>
  <c r="S2502" i="1"/>
  <c r="R2502" i="1"/>
  <c r="Q2502" i="1"/>
  <c r="N2502" i="1"/>
  <c r="M2502" i="1"/>
  <c r="O2502" i="1" s="1"/>
  <c r="P2502" i="1" s="1"/>
  <c r="T2501" i="1"/>
  <c r="S2501" i="1"/>
  <c r="R2501" i="1"/>
  <c r="Q2501" i="1"/>
  <c r="N2501" i="1"/>
  <c r="M2501" i="1"/>
  <c r="O2501" i="1" s="1"/>
  <c r="P2501" i="1" s="1"/>
  <c r="T2500" i="1"/>
  <c r="S2500" i="1"/>
  <c r="R2500" i="1"/>
  <c r="Q2500" i="1"/>
  <c r="N2500" i="1"/>
  <c r="M2500" i="1"/>
  <c r="O2500" i="1" s="1"/>
  <c r="P2500" i="1" s="1"/>
  <c r="T2499" i="1"/>
  <c r="S2499" i="1"/>
  <c r="R2499" i="1"/>
  <c r="Q2499" i="1"/>
  <c r="N2499" i="1"/>
  <c r="M2499" i="1"/>
  <c r="O2499" i="1" s="1"/>
  <c r="P2499" i="1" s="1"/>
  <c r="T2498" i="1"/>
  <c r="S2498" i="1"/>
  <c r="R2498" i="1"/>
  <c r="Q2498" i="1"/>
  <c r="N2498" i="1"/>
  <c r="M2498" i="1"/>
  <c r="O2498" i="1" s="1"/>
  <c r="P2498" i="1" s="1"/>
  <c r="T2497" i="1"/>
  <c r="S2497" i="1"/>
  <c r="R2497" i="1"/>
  <c r="Q2497" i="1"/>
  <c r="N2497" i="1"/>
  <c r="M2497" i="1"/>
  <c r="O2497" i="1" s="1"/>
  <c r="P2497" i="1" s="1"/>
  <c r="T2496" i="1"/>
  <c r="S2496" i="1"/>
  <c r="R2496" i="1"/>
  <c r="Q2496" i="1"/>
  <c r="N2496" i="1"/>
  <c r="M2496" i="1"/>
  <c r="O2496" i="1" s="1"/>
  <c r="P2496" i="1" s="1"/>
  <c r="T2495" i="1"/>
  <c r="S2495" i="1"/>
  <c r="R2495" i="1"/>
  <c r="Q2495" i="1"/>
  <c r="N2495" i="1"/>
  <c r="M2495" i="1"/>
  <c r="O2495" i="1" s="1"/>
  <c r="P2495" i="1" s="1"/>
  <c r="T2494" i="1"/>
  <c r="S2494" i="1"/>
  <c r="R2494" i="1"/>
  <c r="Q2494" i="1"/>
  <c r="N2494" i="1"/>
  <c r="M2494" i="1"/>
  <c r="O2494" i="1" s="1"/>
  <c r="P2494" i="1" s="1"/>
  <c r="T2493" i="1"/>
  <c r="S2493" i="1"/>
  <c r="R2493" i="1"/>
  <c r="Q2493" i="1"/>
  <c r="N2493" i="1"/>
  <c r="M2493" i="1"/>
  <c r="O2493" i="1" s="1"/>
  <c r="P2493" i="1" s="1"/>
  <c r="T2492" i="1"/>
  <c r="S2492" i="1"/>
  <c r="R2492" i="1"/>
  <c r="Q2492" i="1"/>
  <c r="N2492" i="1"/>
  <c r="M2492" i="1"/>
  <c r="O2492" i="1" s="1"/>
  <c r="P2492" i="1" s="1"/>
  <c r="T2491" i="1"/>
  <c r="S2491" i="1"/>
  <c r="R2491" i="1"/>
  <c r="Q2491" i="1"/>
  <c r="N2491" i="1"/>
  <c r="M2491" i="1"/>
  <c r="O2491" i="1" s="1"/>
  <c r="P2491" i="1" s="1"/>
  <c r="T2490" i="1"/>
  <c r="S2490" i="1"/>
  <c r="R2490" i="1"/>
  <c r="Q2490" i="1"/>
  <c r="N2490" i="1"/>
  <c r="M2490" i="1"/>
  <c r="O2490" i="1" s="1"/>
  <c r="P2490" i="1" s="1"/>
  <c r="T2489" i="1"/>
  <c r="S2489" i="1"/>
  <c r="R2489" i="1"/>
  <c r="Q2489" i="1"/>
  <c r="N2489" i="1"/>
  <c r="M2489" i="1"/>
  <c r="O2489" i="1" s="1"/>
  <c r="P2489" i="1" s="1"/>
  <c r="T2488" i="1"/>
  <c r="S2488" i="1"/>
  <c r="R2488" i="1"/>
  <c r="Q2488" i="1"/>
  <c r="N2488" i="1"/>
  <c r="M2488" i="1"/>
  <c r="O2488" i="1" s="1"/>
  <c r="P2488" i="1" s="1"/>
  <c r="T2487" i="1"/>
  <c r="S2487" i="1"/>
  <c r="R2487" i="1"/>
  <c r="Q2487" i="1"/>
  <c r="N2487" i="1"/>
  <c r="M2487" i="1"/>
  <c r="O2487" i="1" s="1"/>
  <c r="P2487" i="1" s="1"/>
  <c r="T2486" i="1"/>
  <c r="S2486" i="1"/>
  <c r="R2486" i="1"/>
  <c r="Q2486" i="1"/>
  <c r="N2486" i="1"/>
  <c r="M2486" i="1"/>
  <c r="O2486" i="1" s="1"/>
  <c r="P2486" i="1" s="1"/>
  <c r="T2485" i="1"/>
  <c r="S2485" i="1"/>
  <c r="R2485" i="1"/>
  <c r="Q2485" i="1"/>
  <c r="N2485" i="1"/>
  <c r="M2485" i="1"/>
  <c r="O2485" i="1" s="1"/>
  <c r="P2485" i="1" s="1"/>
  <c r="T2484" i="1"/>
  <c r="S2484" i="1"/>
  <c r="R2484" i="1"/>
  <c r="Q2484" i="1"/>
  <c r="N2484" i="1"/>
  <c r="M2484" i="1"/>
  <c r="O2484" i="1" s="1"/>
  <c r="P2484" i="1" s="1"/>
  <c r="T2483" i="1"/>
  <c r="S2483" i="1"/>
  <c r="R2483" i="1"/>
  <c r="Q2483" i="1"/>
  <c r="N2483" i="1"/>
  <c r="M2483" i="1"/>
  <c r="O2483" i="1" s="1"/>
  <c r="P2483" i="1" s="1"/>
  <c r="T2482" i="1"/>
  <c r="S2482" i="1"/>
  <c r="R2482" i="1"/>
  <c r="Q2482" i="1"/>
  <c r="N2482" i="1"/>
  <c r="M2482" i="1"/>
  <c r="O2482" i="1" s="1"/>
  <c r="P2482" i="1" s="1"/>
  <c r="T2481" i="1"/>
  <c r="S2481" i="1"/>
  <c r="R2481" i="1"/>
  <c r="Q2481" i="1"/>
  <c r="N2481" i="1"/>
  <c r="M2481" i="1"/>
  <c r="O2481" i="1" s="1"/>
  <c r="P2481" i="1" s="1"/>
  <c r="T2480" i="1"/>
  <c r="S2480" i="1"/>
  <c r="R2480" i="1"/>
  <c r="Q2480" i="1"/>
  <c r="N2480" i="1"/>
  <c r="M2480" i="1"/>
  <c r="O2480" i="1" s="1"/>
  <c r="P2480" i="1" s="1"/>
  <c r="T2479" i="1"/>
  <c r="S2479" i="1"/>
  <c r="R2479" i="1"/>
  <c r="Q2479" i="1"/>
  <c r="N2479" i="1"/>
  <c r="M2479" i="1"/>
  <c r="O2479" i="1" s="1"/>
  <c r="P2479" i="1" s="1"/>
  <c r="T2478" i="1"/>
  <c r="S2478" i="1"/>
  <c r="R2478" i="1"/>
  <c r="Q2478" i="1"/>
  <c r="N2478" i="1"/>
  <c r="M2478" i="1"/>
  <c r="O2478" i="1" s="1"/>
  <c r="P2478" i="1" s="1"/>
  <c r="T2477" i="1"/>
  <c r="S2477" i="1"/>
  <c r="R2477" i="1"/>
  <c r="Q2477" i="1"/>
  <c r="N2477" i="1"/>
  <c r="M2477" i="1"/>
  <c r="O2477" i="1" s="1"/>
  <c r="P2477" i="1" s="1"/>
  <c r="T2476" i="1"/>
  <c r="S2476" i="1"/>
  <c r="R2476" i="1"/>
  <c r="Q2476" i="1"/>
  <c r="N2476" i="1"/>
  <c r="M2476" i="1"/>
  <c r="O2476" i="1" s="1"/>
  <c r="P2476" i="1" s="1"/>
  <c r="T2475" i="1"/>
  <c r="S2475" i="1"/>
  <c r="R2475" i="1"/>
  <c r="Q2475" i="1"/>
  <c r="N2475" i="1"/>
  <c r="M2475" i="1"/>
  <c r="O2475" i="1" s="1"/>
  <c r="P2475" i="1" s="1"/>
  <c r="T2474" i="1"/>
  <c r="S2474" i="1"/>
  <c r="R2474" i="1"/>
  <c r="Q2474" i="1"/>
  <c r="N2474" i="1"/>
  <c r="M2474" i="1"/>
  <c r="O2474" i="1" s="1"/>
  <c r="P2474" i="1" s="1"/>
  <c r="T2473" i="1"/>
  <c r="S2473" i="1"/>
  <c r="R2473" i="1"/>
  <c r="Q2473" i="1"/>
  <c r="N2473" i="1"/>
  <c r="M2473" i="1"/>
  <c r="O2473" i="1" s="1"/>
  <c r="P2473" i="1" s="1"/>
  <c r="T2472" i="1"/>
  <c r="S2472" i="1"/>
  <c r="R2472" i="1"/>
  <c r="Q2472" i="1"/>
  <c r="N2472" i="1"/>
  <c r="M2472" i="1"/>
  <c r="O2472" i="1" s="1"/>
  <c r="P2472" i="1" s="1"/>
  <c r="T2471" i="1"/>
  <c r="S2471" i="1"/>
  <c r="R2471" i="1"/>
  <c r="Q2471" i="1"/>
  <c r="N2471" i="1"/>
  <c r="M2471" i="1"/>
  <c r="O2471" i="1" s="1"/>
  <c r="P2471" i="1" s="1"/>
  <c r="T2470" i="1"/>
  <c r="S2470" i="1"/>
  <c r="R2470" i="1"/>
  <c r="Q2470" i="1"/>
  <c r="N2470" i="1"/>
  <c r="M2470" i="1"/>
  <c r="O2470" i="1" s="1"/>
  <c r="P2470" i="1" s="1"/>
  <c r="T2469" i="1"/>
  <c r="S2469" i="1"/>
  <c r="R2469" i="1"/>
  <c r="Q2469" i="1"/>
  <c r="N2469" i="1"/>
  <c r="M2469" i="1"/>
  <c r="O2469" i="1" s="1"/>
  <c r="P2469" i="1" s="1"/>
  <c r="T2468" i="1"/>
  <c r="S2468" i="1"/>
  <c r="R2468" i="1"/>
  <c r="Q2468" i="1"/>
  <c r="N2468" i="1"/>
  <c r="M2468" i="1"/>
  <c r="O2468" i="1" s="1"/>
  <c r="P2468" i="1" s="1"/>
  <c r="T2467" i="1"/>
  <c r="S2467" i="1"/>
  <c r="R2467" i="1"/>
  <c r="Q2467" i="1"/>
  <c r="N2467" i="1"/>
  <c r="M2467" i="1"/>
  <c r="O2467" i="1" s="1"/>
  <c r="P2467" i="1" s="1"/>
  <c r="T2466" i="1"/>
  <c r="S2466" i="1"/>
  <c r="R2466" i="1"/>
  <c r="Q2466" i="1"/>
  <c r="N2466" i="1"/>
  <c r="M2466" i="1"/>
  <c r="O2466" i="1" s="1"/>
  <c r="P2466" i="1" s="1"/>
  <c r="T2465" i="1"/>
  <c r="S2465" i="1"/>
  <c r="R2465" i="1"/>
  <c r="Q2465" i="1"/>
  <c r="N2465" i="1"/>
  <c r="M2465" i="1"/>
  <c r="O2465" i="1" s="1"/>
  <c r="P2465" i="1" s="1"/>
  <c r="T2464" i="1"/>
  <c r="S2464" i="1"/>
  <c r="R2464" i="1"/>
  <c r="Q2464" i="1"/>
  <c r="N2464" i="1"/>
  <c r="M2464" i="1"/>
  <c r="O2464" i="1" s="1"/>
  <c r="P2464" i="1" s="1"/>
  <c r="T2463" i="1"/>
  <c r="S2463" i="1"/>
  <c r="R2463" i="1"/>
  <c r="Q2463" i="1"/>
  <c r="N2463" i="1"/>
  <c r="M2463" i="1"/>
  <c r="O2463" i="1" s="1"/>
  <c r="P2463" i="1" s="1"/>
  <c r="T2462" i="1"/>
  <c r="S2462" i="1"/>
  <c r="R2462" i="1"/>
  <c r="Q2462" i="1"/>
  <c r="N2462" i="1"/>
  <c r="M2462" i="1"/>
  <c r="O2462" i="1" s="1"/>
  <c r="P2462" i="1" s="1"/>
  <c r="T2461" i="1"/>
  <c r="S2461" i="1"/>
  <c r="R2461" i="1"/>
  <c r="Q2461" i="1"/>
  <c r="N2461" i="1"/>
  <c r="M2461" i="1"/>
  <c r="O2461" i="1" s="1"/>
  <c r="P2461" i="1" s="1"/>
  <c r="T2460" i="1"/>
  <c r="S2460" i="1"/>
  <c r="R2460" i="1"/>
  <c r="Q2460" i="1"/>
  <c r="N2460" i="1"/>
  <c r="M2460" i="1"/>
  <c r="O2460" i="1" s="1"/>
  <c r="P2460" i="1" s="1"/>
  <c r="T2459" i="1"/>
  <c r="S2459" i="1"/>
  <c r="R2459" i="1"/>
  <c r="Q2459" i="1"/>
  <c r="N2459" i="1"/>
  <c r="M2459" i="1"/>
  <c r="O2459" i="1" s="1"/>
  <c r="P2459" i="1" s="1"/>
  <c r="T2458" i="1"/>
  <c r="S2458" i="1"/>
  <c r="R2458" i="1"/>
  <c r="Q2458" i="1"/>
  <c r="N2458" i="1"/>
  <c r="M2458" i="1"/>
  <c r="O2458" i="1" s="1"/>
  <c r="P2458" i="1" s="1"/>
  <c r="T2457" i="1"/>
  <c r="S2457" i="1"/>
  <c r="R2457" i="1"/>
  <c r="Q2457" i="1"/>
  <c r="N2457" i="1"/>
  <c r="M2457" i="1"/>
  <c r="O2457" i="1" s="1"/>
  <c r="P2457" i="1" s="1"/>
  <c r="T2456" i="1"/>
  <c r="S2456" i="1"/>
  <c r="R2456" i="1"/>
  <c r="Q2456" i="1"/>
  <c r="N2456" i="1"/>
  <c r="M2456" i="1"/>
  <c r="O2456" i="1" s="1"/>
  <c r="P2456" i="1" s="1"/>
  <c r="T2455" i="1"/>
  <c r="S2455" i="1"/>
  <c r="R2455" i="1"/>
  <c r="Q2455" i="1"/>
  <c r="N2455" i="1"/>
  <c r="M2455" i="1"/>
  <c r="O2455" i="1" s="1"/>
  <c r="P2455" i="1" s="1"/>
  <c r="T2454" i="1"/>
  <c r="S2454" i="1"/>
  <c r="R2454" i="1"/>
  <c r="Q2454" i="1"/>
  <c r="N2454" i="1"/>
  <c r="M2454" i="1"/>
  <c r="O2454" i="1" s="1"/>
  <c r="P2454" i="1" s="1"/>
  <c r="T2453" i="1"/>
  <c r="S2453" i="1"/>
  <c r="R2453" i="1"/>
  <c r="Q2453" i="1"/>
  <c r="N2453" i="1"/>
  <c r="M2453" i="1"/>
  <c r="O2453" i="1" s="1"/>
  <c r="P2453" i="1" s="1"/>
  <c r="T2452" i="1"/>
  <c r="S2452" i="1"/>
  <c r="R2452" i="1"/>
  <c r="Q2452" i="1"/>
  <c r="N2452" i="1"/>
  <c r="M2452" i="1"/>
  <c r="O2452" i="1" s="1"/>
  <c r="P2452" i="1" s="1"/>
  <c r="T2451" i="1"/>
  <c r="S2451" i="1"/>
  <c r="R2451" i="1"/>
  <c r="Q2451" i="1"/>
  <c r="N2451" i="1"/>
  <c r="M2451" i="1"/>
  <c r="O2451" i="1" s="1"/>
  <c r="P2451" i="1" s="1"/>
  <c r="T2450" i="1"/>
  <c r="S2450" i="1"/>
  <c r="R2450" i="1"/>
  <c r="Q2450" i="1"/>
  <c r="N2450" i="1"/>
  <c r="M2450" i="1"/>
  <c r="O2450" i="1" s="1"/>
  <c r="P2450" i="1" s="1"/>
  <c r="T2449" i="1"/>
  <c r="S2449" i="1"/>
  <c r="R2449" i="1"/>
  <c r="Q2449" i="1"/>
  <c r="N2449" i="1"/>
  <c r="M2449" i="1"/>
  <c r="O2449" i="1" s="1"/>
  <c r="P2449" i="1" s="1"/>
  <c r="T2448" i="1"/>
  <c r="S2448" i="1"/>
  <c r="R2448" i="1"/>
  <c r="Q2448" i="1"/>
  <c r="N2448" i="1"/>
  <c r="M2448" i="1"/>
  <c r="O2448" i="1" s="1"/>
  <c r="P2448" i="1" s="1"/>
  <c r="T2447" i="1"/>
  <c r="S2447" i="1"/>
  <c r="R2447" i="1"/>
  <c r="Q2447" i="1"/>
  <c r="N2447" i="1"/>
  <c r="M2447" i="1"/>
  <c r="O2447" i="1" s="1"/>
  <c r="P2447" i="1" s="1"/>
  <c r="T2446" i="1"/>
  <c r="S2446" i="1"/>
  <c r="R2446" i="1"/>
  <c r="Q2446" i="1"/>
  <c r="N2446" i="1"/>
  <c r="M2446" i="1"/>
  <c r="O2446" i="1" s="1"/>
  <c r="P2446" i="1" s="1"/>
  <c r="T2445" i="1"/>
  <c r="S2445" i="1"/>
  <c r="R2445" i="1"/>
  <c r="Q2445" i="1"/>
  <c r="N2445" i="1"/>
  <c r="M2445" i="1"/>
  <c r="O2445" i="1" s="1"/>
  <c r="P2445" i="1" s="1"/>
  <c r="T2444" i="1"/>
  <c r="S2444" i="1"/>
  <c r="R2444" i="1"/>
  <c r="Q2444" i="1"/>
  <c r="N2444" i="1"/>
  <c r="M2444" i="1"/>
  <c r="O2444" i="1" s="1"/>
  <c r="P2444" i="1" s="1"/>
  <c r="T2443" i="1"/>
  <c r="S2443" i="1"/>
  <c r="R2443" i="1"/>
  <c r="Q2443" i="1"/>
  <c r="N2443" i="1"/>
  <c r="M2443" i="1"/>
  <c r="O2443" i="1" s="1"/>
  <c r="P2443" i="1" s="1"/>
  <c r="T2442" i="1"/>
  <c r="S2442" i="1"/>
  <c r="R2442" i="1"/>
  <c r="Q2442" i="1"/>
  <c r="N2442" i="1"/>
  <c r="M2442" i="1"/>
  <c r="O2442" i="1" s="1"/>
  <c r="P2442" i="1" s="1"/>
  <c r="T2441" i="1"/>
  <c r="S2441" i="1"/>
  <c r="R2441" i="1"/>
  <c r="Q2441" i="1"/>
  <c r="N2441" i="1"/>
  <c r="M2441" i="1"/>
  <c r="O2441" i="1" s="1"/>
  <c r="P2441" i="1" s="1"/>
  <c r="T2440" i="1"/>
  <c r="S2440" i="1"/>
  <c r="R2440" i="1"/>
  <c r="Q2440" i="1"/>
  <c r="N2440" i="1"/>
  <c r="M2440" i="1"/>
  <c r="O2440" i="1" s="1"/>
  <c r="P2440" i="1" s="1"/>
  <c r="T2439" i="1"/>
  <c r="S2439" i="1"/>
  <c r="R2439" i="1"/>
  <c r="Q2439" i="1"/>
  <c r="N2439" i="1"/>
  <c r="M2439" i="1"/>
  <c r="O2439" i="1" s="1"/>
  <c r="P2439" i="1" s="1"/>
  <c r="T2438" i="1"/>
  <c r="S2438" i="1"/>
  <c r="R2438" i="1"/>
  <c r="Q2438" i="1"/>
  <c r="N2438" i="1"/>
  <c r="M2438" i="1"/>
  <c r="O2438" i="1" s="1"/>
  <c r="P2438" i="1" s="1"/>
  <c r="T2437" i="1"/>
  <c r="S2437" i="1"/>
  <c r="R2437" i="1"/>
  <c r="Q2437" i="1"/>
  <c r="N2437" i="1"/>
  <c r="M2437" i="1"/>
  <c r="O2437" i="1" s="1"/>
  <c r="P2437" i="1" s="1"/>
  <c r="T2436" i="1"/>
  <c r="S2436" i="1"/>
  <c r="R2436" i="1"/>
  <c r="Q2436" i="1"/>
  <c r="N2436" i="1"/>
  <c r="M2436" i="1"/>
  <c r="O2436" i="1" s="1"/>
  <c r="P2436" i="1" s="1"/>
  <c r="T2435" i="1"/>
  <c r="S2435" i="1"/>
  <c r="R2435" i="1"/>
  <c r="Q2435" i="1"/>
  <c r="N2435" i="1"/>
  <c r="M2435" i="1"/>
  <c r="O2435" i="1" s="1"/>
  <c r="P2435" i="1" s="1"/>
  <c r="T2434" i="1"/>
  <c r="S2434" i="1"/>
  <c r="R2434" i="1"/>
  <c r="Q2434" i="1"/>
  <c r="N2434" i="1"/>
  <c r="M2434" i="1"/>
  <c r="O2434" i="1" s="1"/>
  <c r="P2434" i="1" s="1"/>
  <c r="T2433" i="1"/>
  <c r="S2433" i="1"/>
  <c r="R2433" i="1"/>
  <c r="Q2433" i="1"/>
  <c r="N2433" i="1"/>
  <c r="M2433" i="1"/>
  <c r="O2433" i="1" s="1"/>
  <c r="P2433" i="1" s="1"/>
  <c r="T2432" i="1"/>
  <c r="S2432" i="1"/>
  <c r="R2432" i="1"/>
  <c r="Q2432" i="1"/>
  <c r="N2432" i="1"/>
  <c r="M2432" i="1"/>
  <c r="O2432" i="1" s="1"/>
  <c r="P2432" i="1" s="1"/>
  <c r="T2431" i="1"/>
  <c r="S2431" i="1"/>
  <c r="R2431" i="1"/>
  <c r="Q2431" i="1"/>
  <c r="N2431" i="1"/>
  <c r="M2431" i="1"/>
  <c r="O2431" i="1" s="1"/>
  <c r="P2431" i="1" s="1"/>
  <c r="T2430" i="1"/>
  <c r="S2430" i="1"/>
  <c r="R2430" i="1"/>
  <c r="Q2430" i="1"/>
  <c r="N2430" i="1"/>
  <c r="M2430" i="1"/>
  <c r="O2430" i="1" s="1"/>
  <c r="P2430" i="1" s="1"/>
  <c r="T2429" i="1"/>
  <c r="S2429" i="1"/>
  <c r="R2429" i="1"/>
  <c r="Q2429" i="1"/>
  <c r="N2429" i="1"/>
  <c r="M2429" i="1"/>
  <c r="O2429" i="1" s="1"/>
  <c r="P2429" i="1" s="1"/>
  <c r="T2428" i="1"/>
  <c r="S2428" i="1"/>
  <c r="R2428" i="1"/>
  <c r="Q2428" i="1"/>
  <c r="N2428" i="1"/>
  <c r="M2428" i="1"/>
  <c r="O2428" i="1" s="1"/>
  <c r="P2428" i="1" s="1"/>
  <c r="T2427" i="1"/>
  <c r="S2427" i="1"/>
  <c r="R2427" i="1"/>
  <c r="Q2427" i="1"/>
  <c r="N2427" i="1"/>
  <c r="M2427" i="1"/>
  <c r="O2427" i="1" s="1"/>
  <c r="P2427" i="1" s="1"/>
  <c r="T2426" i="1"/>
  <c r="S2426" i="1"/>
  <c r="R2426" i="1"/>
  <c r="Q2426" i="1"/>
  <c r="N2426" i="1"/>
  <c r="M2426" i="1"/>
  <c r="O2426" i="1" s="1"/>
  <c r="P2426" i="1" s="1"/>
  <c r="T2425" i="1"/>
  <c r="S2425" i="1"/>
  <c r="R2425" i="1"/>
  <c r="Q2425" i="1"/>
  <c r="N2425" i="1"/>
  <c r="M2425" i="1"/>
  <c r="O2425" i="1" s="1"/>
  <c r="P2425" i="1" s="1"/>
  <c r="T2424" i="1"/>
  <c r="S2424" i="1"/>
  <c r="R2424" i="1"/>
  <c r="Q2424" i="1"/>
  <c r="N2424" i="1"/>
  <c r="M2424" i="1"/>
  <c r="O2424" i="1" s="1"/>
  <c r="P2424" i="1" s="1"/>
  <c r="T2423" i="1"/>
  <c r="S2423" i="1"/>
  <c r="R2423" i="1"/>
  <c r="Q2423" i="1"/>
  <c r="N2423" i="1"/>
  <c r="M2423" i="1"/>
  <c r="O2423" i="1" s="1"/>
  <c r="P2423" i="1" s="1"/>
  <c r="T2422" i="1"/>
  <c r="S2422" i="1"/>
  <c r="R2422" i="1"/>
  <c r="Q2422" i="1"/>
  <c r="N2422" i="1"/>
  <c r="M2422" i="1"/>
  <c r="O2422" i="1" s="1"/>
  <c r="P2422" i="1" s="1"/>
  <c r="T2421" i="1"/>
  <c r="S2421" i="1"/>
  <c r="R2421" i="1"/>
  <c r="Q2421" i="1"/>
  <c r="N2421" i="1"/>
  <c r="M2421" i="1"/>
  <c r="O2421" i="1" s="1"/>
  <c r="P2421" i="1" s="1"/>
  <c r="T2420" i="1"/>
  <c r="S2420" i="1"/>
  <c r="R2420" i="1"/>
  <c r="Q2420" i="1"/>
  <c r="N2420" i="1"/>
  <c r="M2420" i="1"/>
  <c r="O2420" i="1" s="1"/>
  <c r="P2420" i="1" s="1"/>
  <c r="T2419" i="1"/>
  <c r="S2419" i="1"/>
  <c r="R2419" i="1"/>
  <c r="Q2419" i="1"/>
  <c r="N2419" i="1"/>
  <c r="M2419" i="1"/>
  <c r="O2419" i="1" s="1"/>
  <c r="P2419" i="1" s="1"/>
  <c r="T2418" i="1"/>
  <c r="S2418" i="1"/>
  <c r="R2418" i="1"/>
  <c r="Q2418" i="1"/>
  <c r="N2418" i="1"/>
  <c r="M2418" i="1"/>
  <c r="O2418" i="1" s="1"/>
  <c r="P2418" i="1" s="1"/>
  <c r="T2417" i="1"/>
  <c r="S2417" i="1"/>
  <c r="R2417" i="1"/>
  <c r="Q2417" i="1"/>
  <c r="N2417" i="1"/>
  <c r="M2417" i="1"/>
  <c r="O2417" i="1" s="1"/>
  <c r="P2417" i="1" s="1"/>
  <c r="T2416" i="1"/>
  <c r="S2416" i="1"/>
  <c r="R2416" i="1"/>
  <c r="Q2416" i="1"/>
  <c r="N2416" i="1"/>
  <c r="M2416" i="1"/>
  <c r="O2416" i="1" s="1"/>
  <c r="P2416" i="1" s="1"/>
  <c r="T2415" i="1"/>
  <c r="S2415" i="1"/>
  <c r="R2415" i="1"/>
  <c r="Q2415" i="1"/>
  <c r="N2415" i="1"/>
  <c r="M2415" i="1"/>
  <c r="O2415" i="1" s="1"/>
  <c r="P2415" i="1" s="1"/>
  <c r="T2414" i="1"/>
  <c r="S2414" i="1"/>
  <c r="R2414" i="1"/>
  <c r="Q2414" i="1"/>
  <c r="N2414" i="1"/>
  <c r="M2414" i="1"/>
  <c r="O2414" i="1" s="1"/>
  <c r="P2414" i="1" s="1"/>
  <c r="T2413" i="1"/>
  <c r="S2413" i="1"/>
  <c r="R2413" i="1"/>
  <c r="Q2413" i="1"/>
  <c r="N2413" i="1"/>
  <c r="M2413" i="1"/>
  <c r="O2413" i="1" s="1"/>
  <c r="P2413" i="1" s="1"/>
  <c r="T2412" i="1"/>
  <c r="S2412" i="1"/>
  <c r="R2412" i="1"/>
  <c r="Q2412" i="1"/>
  <c r="N2412" i="1"/>
  <c r="M2412" i="1"/>
  <c r="O2412" i="1" s="1"/>
  <c r="P2412" i="1" s="1"/>
  <c r="T2411" i="1"/>
  <c r="S2411" i="1"/>
  <c r="R2411" i="1"/>
  <c r="Q2411" i="1"/>
  <c r="N2411" i="1"/>
  <c r="M2411" i="1"/>
  <c r="O2411" i="1" s="1"/>
  <c r="P2411" i="1" s="1"/>
  <c r="T2410" i="1"/>
  <c r="S2410" i="1"/>
  <c r="R2410" i="1"/>
  <c r="Q2410" i="1"/>
  <c r="N2410" i="1"/>
  <c r="M2410" i="1"/>
  <c r="O2410" i="1" s="1"/>
  <c r="P2410" i="1" s="1"/>
  <c r="T2409" i="1"/>
  <c r="S2409" i="1"/>
  <c r="R2409" i="1"/>
  <c r="Q2409" i="1"/>
  <c r="N2409" i="1"/>
  <c r="M2409" i="1"/>
  <c r="O2409" i="1" s="1"/>
  <c r="P2409" i="1" s="1"/>
  <c r="T2408" i="1"/>
  <c r="S2408" i="1"/>
  <c r="R2408" i="1"/>
  <c r="Q2408" i="1"/>
  <c r="N2408" i="1"/>
  <c r="M2408" i="1"/>
  <c r="O2408" i="1" s="1"/>
  <c r="P2408" i="1" s="1"/>
  <c r="T2407" i="1"/>
  <c r="S2407" i="1"/>
  <c r="R2407" i="1"/>
  <c r="Q2407" i="1"/>
  <c r="N2407" i="1"/>
  <c r="M2407" i="1"/>
  <c r="O2407" i="1" s="1"/>
  <c r="P2407" i="1" s="1"/>
  <c r="T2406" i="1"/>
  <c r="S2406" i="1"/>
  <c r="R2406" i="1"/>
  <c r="Q2406" i="1"/>
  <c r="N2406" i="1"/>
  <c r="M2406" i="1"/>
  <c r="O2406" i="1" s="1"/>
  <c r="P2406" i="1" s="1"/>
  <c r="T2405" i="1"/>
  <c r="S2405" i="1"/>
  <c r="R2405" i="1"/>
  <c r="Q2405" i="1"/>
  <c r="N2405" i="1"/>
  <c r="M2405" i="1"/>
  <c r="O2405" i="1" s="1"/>
  <c r="P2405" i="1" s="1"/>
  <c r="T2404" i="1"/>
  <c r="S2404" i="1"/>
  <c r="R2404" i="1"/>
  <c r="Q2404" i="1"/>
  <c r="N2404" i="1"/>
  <c r="M2404" i="1"/>
  <c r="O2404" i="1" s="1"/>
  <c r="P2404" i="1" s="1"/>
  <c r="T2403" i="1"/>
  <c r="S2403" i="1"/>
  <c r="R2403" i="1"/>
  <c r="Q2403" i="1"/>
  <c r="N2403" i="1"/>
  <c r="M2403" i="1"/>
  <c r="O2403" i="1" s="1"/>
  <c r="P2403" i="1" s="1"/>
  <c r="T2402" i="1"/>
  <c r="S2402" i="1"/>
  <c r="R2402" i="1"/>
  <c r="Q2402" i="1"/>
  <c r="N2402" i="1"/>
  <c r="M2402" i="1"/>
  <c r="O2402" i="1" s="1"/>
  <c r="P2402" i="1" s="1"/>
  <c r="T2401" i="1"/>
  <c r="S2401" i="1"/>
  <c r="R2401" i="1"/>
  <c r="Q2401" i="1"/>
  <c r="N2401" i="1"/>
  <c r="M2401" i="1"/>
  <c r="O2401" i="1" s="1"/>
  <c r="P2401" i="1" s="1"/>
  <c r="T2400" i="1"/>
  <c r="S2400" i="1"/>
  <c r="R2400" i="1"/>
  <c r="Q2400" i="1"/>
  <c r="N2400" i="1"/>
  <c r="M2400" i="1"/>
  <c r="O2400" i="1" s="1"/>
  <c r="P2400" i="1" s="1"/>
  <c r="T2399" i="1"/>
  <c r="S2399" i="1"/>
  <c r="R2399" i="1"/>
  <c r="Q2399" i="1"/>
  <c r="N2399" i="1"/>
  <c r="M2399" i="1"/>
  <c r="O2399" i="1" s="1"/>
  <c r="P2399" i="1" s="1"/>
  <c r="T2398" i="1"/>
  <c r="S2398" i="1"/>
  <c r="R2398" i="1"/>
  <c r="Q2398" i="1"/>
  <c r="N2398" i="1"/>
  <c r="M2398" i="1"/>
  <c r="O2398" i="1" s="1"/>
  <c r="P2398" i="1" s="1"/>
  <c r="T2397" i="1"/>
  <c r="S2397" i="1"/>
  <c r="R2397" i="1"/>
  <c r="Q2397" i="1"/>
  <c r="N2397" i="1"/>
  <c r="M2397" i="1"/>
  <c r="O2397" i="1" s="1"/>
  <c r="P2397" i="1" s="1"/>
  <c r="T2396" i="1"/>
  <c r="S2396" i="1"/>
  <c r="R2396" i="1"/>
  <c r="Q2396" i="1"/>
  <c r="N2396" i="1"/>
  <c r="M2396" i="1"/>
  <c r="O2396" i="1" s="1"/>
  <c r="P2396" i="1" s="1"/>
  <c r="T2395" i="1"/>
  <c r="S2395" i="1"/>
  <c r="R2395" i="1"/>
  <c r="Q2395" i="1"/>
  <c r="N2395" i="1"/>
  <c r="M2395" i="1"/>
  <c r="O2395" i="1" s="1"/>
  <c r="P2395" i="1" s="1"/>
  <c r="T2394" i="1"/>
  <c r="S2394" i="1"/>
  <c r="R2394" i="1"/>
  <c r="Q2394" i="1"/>
  <c r="N2394" i="1"/>
  <c r="M2394" i="1"/>
  <c r="O2394" i="1" s="1"/>
  <c r="P2394" i="1" s="1"/>
  <c r="T2393" i="1"/>
  <c r="S2393" i="1"/>
  <c r="R2393" i="1"/>
  <c r="Q2393" i="1"/>
  <c r="N2393" i="1"/>
  <c r="M2393" i="1"/>
  <c r="O2393" i="1" s="1"/>
  <c r="P2393" i="1" s="1"/>
  <c r="T2392" i="1"/>
  <c r="S2392" i="1"/>
  <c r="R2392" i="1"/>
  <c r="Q2392" i="1"/>
  <c r="N2392" i="1"/>
  <c r="M2392" i="1"/>
  <c r="O2392" i="1" s="1"/>
  <c r="P2392" i="1" s="1"/>
  <c r="T2391" i="1"/>
  <c r="S2391" i="1"/>
  <c r="R2391" i="1"/>
  <c r="Q2391" i="1"/>
  <c r="N2391" i="1"/>
  <c r="M2391" i="1"/>
  <c r="O2391" i="1" s="1"/>
  <c r="P2391" i="1" s="1"/>
  <c r="T2390" i="1"/>
  <c r="S2390" i="1"/>
  <c r="R2390" i="1"/>
  <c r="Q2390" i="1"/>
  <c r="N2390" i="1"/>
  <c r="M2390" i="1"/>
  <c r="O2390" i="1" s="1"/>
  <c r="P2390" i="1" s="1"/>
  <c r="T2389" i="1"/>
  <c r="S2389" i="1"/>
  <c r="R2389" i="1"/>
  <c r="Q2389" i="1"/>
  <c r="N2389" i="1"/>
  <c r="M2389" i="1"/>
  <c r="O2389" i="1" s="1"/>
  <c r="P2389" i="1" s="1"/>
  <c r="T2388" i="1"/>
  <c r="S2388" i="1"/>
  <c r="R2388" i="1"/>
  <c r="Q2388" i="1"/>
  <c r="N2388" i="1"/>
  <c r="M2388" i="1"/>
  <c r="O2388" i="1" s="1"/>
  <c r="P2388" i="1" s="1"/>
  <c r="T2387" i="1"/>
  <c r="S2387" i="1"/>
  <c r="R2387" i="1"/>
  <c r="Q2387" i="1"/>
  <c r="N2387" i="1"/>
  <c r="M2387" i="1"/>
  <c r="O2387" i="1" s="1"/>
  <c r="P2387" i="1" s="1"/>
  <c r="T2386" i="1"/>
  <c r="S2386" i="1"/>
  <c r="R2386" i="1"/>
  <c r="Q2386" i="1"/>
  <c r="N2386" i="1"/>
  <c r="M2386" i="1"/>
  <c r="O2386" i="1" s="1"/>
  <c r="P2386" i="1" s="1"/>
  <c r="T2385" i="1"/>
  <c r="S2385" i="1"/>
  <c r="R2385" i="1"/>
  <c r="Q2385" i="1"/>
  <c r="N2385" i="1"/>
  <c r="M2385" i="1"/>
  <c r="O2385" i="1" s="1"/>
  <c r="P2385" i="1" s="1"/>
  <c r="T2384" i="1"/>
  <c r="S2384" i="1"/>
  <c r="R2384" i="1"/>
  <c r="Q2384" i="1"/>
  <c r="N2384" i="1"/>
  <c r="M2384" i="1"/>
  <c r="O2384" i="1" s="1"/>
  <c r="P2384" i="1" s="1"/>
  <c r="T2383" i="1"/>
  <c r="S2383" i="1"/>
  <c r="R2383" i="1"/>
  <c r="Q2383" i="1"/>
  <c r="N2383" i="1"/>
  <c r="M2383" i="1"/>
  <c r="O2383" i="1" s="1"/>
  <c r="P2383" i="1" s="1"/>
  <c r="T2382" i="1"/>
  <c r="S2382" i="1"/>
  <c r="R2382" i="1"/>
  <c r="Q2382" i="1"/>
  <c r="N2382" i="1"/>
  <c r="M2382" i="1"/>
  <c r="O2382" i="1" s="1"/>
  <c r="P2382" i="1" s="1"/>
  <c r="T2381" i="1"/>
  <c r="S2381" i="1"/>
  <c r="R2381" i="1"/>
  <c r="Q2381" i="1"/>
  <c r="N2381" i="1"/>
  <c r="M2381" i="1"/>
  <c r="O2381" i="1" s="1"/>
  <c r="P2381" i="1" s="1"/>
  <c r="T2380" i="1"/>
  <c r="S2380" i="1"/>
  <c r="R2380" i="1"/>
  <c r="Q2380" i="1"/>
  <c r="N2380" i="1"/>
  <c r="M2380" i="1"/>
  <c r="O2380" i="1" s="1"/>
  <c r="P2380" i="1" s="1"/>
  <c r="T2379" i="1"/>
  <c r="S2379" i="1"/>
  <c r="R2379" i="1"/>
  <c r="Q2379" i="1"/>
  <c r="N2379" i="1"/>
  <c r="M2379" i="1"/>
  <c r="O2379" i="1" s="1"/>
  <c r="P2379" i="1" s="1"/>
  <c r="T2378" i="1"/>
  <c r="S2378" i="1"/>
  <c r="R2378" i="1"/>
  <c r="Q2378" i="1"/>
  <c r="N2378" i="1"/>
  <c r="M2378" i="1"/>
  <c r="O2378" i="1" s="1"/>
  <c r="P2378" i="1" s="1"/>
  <c r="T2377" i="1"/>
  <c r="S2377" i="1"/>
  <c r="R2377" i="1"/>
  <c r="Q2377" i="1"/>
  <c r="N2377" i="1"/>
  <c r="M2377" i="1"/>
  <c r="O2377" i="1" s="1"/>
  <c r="P2377" i="1" s="1"/>
  <c r="T2376" i="1"/>
  <c r="S2376" i="1"/>
  <c r="R2376" i="1"/>
  <c r="Q2376" i="1"/>
  <c r="N2376" i="1"/>
  <c r="M2376" i="1"/>
  <c r="O2376" i="1" s="1"/>
  <c r="P2376" i="1" s="1"/>
  <c r="T2375" i="1"/>
  <c r="S2375" i="1"/>
  <c r="R2375" i="1"/>
  <c r="Q2375" i="1"/>
  <c r="N2375" i="1"/>
  <c r="M2375" i="1"/>
  <c r="O2375" i="1" s="1"/>
  <c r="P2375" i="1" s="1"/>
  <c r="T2374" i="1"/>
  <c r="S2374" i="1"/>
  <c r="R2374" i="1"/>
  <c r="Q2374" i="1"/>
  <c r="N2374" i="1"/>
  <c r="M2374" i="1"/>
  <c r="O2374" i="1" s="1"/>
  <c r="P2374" i="1" s="1"/>
  <c r="T2373" i="1"/>
  <c r="S2373" i="1"/>
  <c r="R2373" i="1"/>
  <c r="Q2373" i="1"/>
  <c r="N2373" i="1"/>
  <c r="M2373" i="1"/>
  <c r="O2373" i="1" s="1"/>
  <c r="P2373" i="1" s="1"/>
  <c r="T2372" i="1"/>
  <c r="S2372" i="1"/>
  <c r="R2372" i="1"/>
  <c r="Q2372" i="1"/>
  <c r="N2372" i="1"/>
  <c r="M2372" i="1"/>
  <c r="O2372" i="1" s="1"/>
  <c r="P2372" i="1" s="1"/>
  <c r="T2371" i="1"/>
  <c r="S2371" i="1"/>
  <c r="R2371" i="1"/>
  <c r="Q2371" i="1"/>
  <c r="N2371" i="1"/>
  <c r="M2371" i="1"/>
  <c r="O2371" i="1" s="1"/>
  <c r="P2371" i="1" s="1"/>
  <c r="T2370" i="1"/>
  <c r="S2370" i="1"/>
  <c r="R2370" i="1"/>
  <c r="Q2370" i="1"/>
  <c r="N2370" i="1"/>
  <c r="M2370" i="1"/>
  <c r="O2370" i="1" s="1"/>
  <c r="P2370" i="1" s="1"/>
  <c r="T2369" i="1"/>
  <c r="S2369" i="1"/>
  <c r="R2369" i="1"/>
  <c r="Q2369" i="1"/>
  <c r="N2369" i="1"/>
  <c r="M2369" i="1"/>
  <c r="O2369" i="1" s="1"/>
  <c r="P2369" i="1" s="1"/>
  <c r="T2368" i="1"/>
  <c r="S2368" i="1"/>
  <c r="R2368" i="1"/>
  <c r="Q2368" i="1"/>
  <c r="N2368" i="1"/>
  <c r="M2368" i="1"/>
  <c r="O2368" i="1" s="1"/>
  <c r="P2368" i="1" s="1"/>
  <c r="T2367" i="1"/>
  <c r="S2367" i="1"/>
  <c r="R2367" i="1"/>
  <c r="Q2367" i="1"/>
  <c r="N2367" i="1"/>
  <c r="M2367" i="1"/>
  <c r="O2367" i="1" s="1"/>
  <c r="P2367" i="1" s="1"/>
  <c r="T2366" i="1"/>
  <c r="S2366" i="1"/>
  <c r="R2366" i="1"/>
  <c r="Q2366" i="1"/>
  <c r="N2366" i="1"/>
  <c r="M2366" i="1"/>
  <c r="O2366" i="1" s="1"/>
  <c r="P2366" i="1" s="1"/>
  <c r="T2365" i="1"/>
  <c r="S2365" i="1"/>
  <c r="R2365" i="1"/>
  <c r="Q2365" i="1"/>
  <c r="N2365" i="1"/>
  <c r="M2365" i="1"/>
  <c r="O2365" i="1" s="1"/>
  <c r="P2365" i="1" s="1"/>
  <c r="T2364" i="1"/>
  <c r="S2364" i="1"/>
  <c r="R2364" i="1"/>
  <c r="Q2364" i="1"/>
  <c r="N2364" i="1"/>
  <c r="M2364" i="1"/>
  <c r="O2364" i="1" s="1"/>
  <c r="P2364" i="1" s="1"/>
  <c r="T2363" i="1"/>
  <c r="S2363" i="1"/>
  <c r="R2363" i="1"/>
  <c r="Q2363" i="1"/>
  <c r="N2363" i="1"/>
  <c r="M2363" i="1"/>
  <c r="O2363" i="1" s="1"/>
  <c r="P2363" i="1" s="1"/>
  <c r="T2362" i="1"/>
  <c r="S2362" i="1"/>
  <c r="R2362" i="1"/>
  <c r="Q2362" i="1"/>
  <c r="N2362" i="1"/>
  <c r="M2362" i="1"/>
  <c r="O2362" i="1" s="1"/>
  <c r="P2362" i="1" s="1"/>
  <c r="T2361" i="1"/>
  <c r="S2361" i="1"/>
  <c r="R2361" i="1"/>
  <c r="Q2361" i="1"/>
  <c r="N2361" i="1"/>
  <c r="M2361" i="1"/>
  <c r="O2361" i="1" s="1"/>
  <c r="P2361" i="1" s="1"/>
  <c r="T2360" i="1"/>
  <c r="S2360" i="1"/>
  <c r="R2360" i="1"/>
  <c r="Q2360" i="1"/>
  <c r="N2360" i="1"/>
  <c r="M2360" i="1"/>
  <c r="O2360" i="1" s="1"/>
  <c r="P2360" i="1" s="1"/>
  <c r="T2359" i="1"/>
  <c r="S2359" i="1"/>
  <c r="R2359" i="1"/>
  <c r="Q2359" i="1"/>
  <c r="N2359" i="1"/>
  <c r="M2359" i="1"/>
  <c r="O2359" i="1" s="1"/>
  <c r="P2359" i="1" s="1"/>
  <c r="T2358" i="1"/>
  <c r="S2358" i="1"/>
  <c r="R2358" i="1"/>
  <c r="Q2358" i="1"/>
  <c r="N2358" i="1"/>
  <c r="M2358" i="1"/>
  <c r="O2358" i="1" s="1"/>
  <c r="P2358" i="1" s="1"/>
  <c r="T2357" i="1"/>
  <c r="S2357" i="1"/>
  <c r="R2357" i="1"/>
  <c r="Q2357" i="1"/>
  <c r="N2357" i="1"/>
  <c r="M2357" i="1"/>
  <c r="O2357" i="1" s="1"/>
  <c r="P2357" i="1" s="1"/>
  <c r="T2356" i="1"/>
  <c r="S2356" i="1"/>
  <c r="R2356" i="1"/>
  <c r="Q2356" i="1"/>
  <c r="N2356" i="1"/>
  <c r="M2356" i="1"/>
  <c r="O2356" i="1" s="1"/>
  <c r="P2356" i="1" s="1"/>
  <c r="T2355" i="1"/>
  <c r="S2355" i="1"/>
  <c r="R2355" i="1"/>
  <c r="Q2355" i="1"/>
  <c r="N2355" i="1"/>
  <c r="M2355" i="1"/>
  <c r="O2355" i="1" s="1"/>
  <c r="P2355" i="1" s="1"/>
  <c r="T2354" i="1"/>
  <c r="S2354" i="1"/>
  <c r="R2354" i="1"/>
  <c r="Q2354" i="1"/>
  <c r="N2354" i="1"/>
  <c r="M2354" i="1"/>
  <c r="O2354" i="1" s="1"/>
  <c r="P2354" i="1" s="1"/>
  <c r="T2353" i="1"/>
  <c r="S2353" i="1"/>
  <c r="R2353" i="1"/>
  <c r="Q2353" i="1"/>
  <c r="N2353" i="1"/>
  <c r="M2353" i="1"/>
  <c r="O2353" i="1" s="1"/>
  <c r="P2353" i="1" s="1"/>
  <c r="T2352" i="1"/>
  <c r="S2352" i="1"/>
  <c r="R2352" i="1"/>
  <c r="Q2352" i="1"/>
  <c r="N2352" i="1"/>
  <c r="M2352" i="1"/>
  <c r="O2352" i="1" s="1"/>
  <c r="P2352" i="1" s="1"/>
  <c r="T2351" i="1"/>
  <c r="S2351" i="1"/>
  <c r="R2351" i="1"/>
  <c r="Q2351" i="1"/>
  <c r="N2351" i="1"/>
  <c r="M2351" i="1"/>
  <c r="O2351" i="1" s="1"/>
  <c r="P2351" i="1" s="1"/>
  <c r="T2350" i="1"/>
  <c r="S2350" i="1"/>
  <c r="R2350" i="1"/>
  <c r="Q2350" i="1"/>
  <c r="N2350" i="1"/>
  <c r="M2350" i="1"/>
  <c r="O2350" i="1" s="1"/>
  <c r="P2350" i="1" s="1"/>
  <c r="T2349" i="1"/>
  <c r="S2349" i="1"/>
  <c r="R2349" i="1"/>
  <c r="Q2349" i="1"/>
  <c r="N2349" i="1"/>
  <c r="M2349" i="1"/>
  <c r="O2349" i="1" s="1"/>
  <c r="P2349" i="1" s="1"/>
  <c r="T2348" i="1"/>
  <c r="S2348" i="1"/>
  <c r="R2348" i="1"/>
  <c r="Q2348" i="1"/>
  <c r="N2348" i="1"/>
  <c r="M2348" i="1"/>
  <c r="O2348" i="1" s="1"/>
  <c r="P2348" i="1" s="1"/>
  <c r="T2347" i="1"/>
  <c r="S2347" i="1"/>
  <c r="R2347" i="1"/>
  <c r="Q2347" i="1"/>
  <c r="N2347" i="1"/>
  <c r="M2347" i="1"/>
  <c r="O2347" i="1" s="1"/>
  <c r="P2347" i="1" s="1"/>
  <c r="T2346" i="1"/>
  <c r="S2346" i="1"/>
  <c r="R2346" i="1"/>
  <c r="Q2346" i="1"/>
  <c r="N2346" i="1"/>
  <c r="M2346" i="1"/>
  <c r="O2346" i="1" s="1"/>
  <c r="P2346" i="1" s="1"/>
  <c r="T2345" i="1"/>
  <c r="S2345" i="1"/>
  <c r="R2345" i="1"/>
  <c r="Q2345" i="1"/>
  <c r="N2345" i="1"/>
  <c r="M2345" i="1"/>
  <c r="O2345" i="1" s="1"/>
  <c r="P2345" i="1" s="1"/>
  <c r="T2344" i="1"/>
  <c r="S2344" i="1"/>
  <c r="R2344" i="1"/>
  <c r="Q2344" i="1"/>
  <c r="N2344" i="1"/>
  <c r="M2344" i="1"/>
  <c r="O2344" i="1" s="1"/>
  <c r="P2344" i="1" s="1"/>
  <c r="T2343" i="1"/>
  <c r="S2343" i="1"/>
  <c r="R2343" i="1"/>
  <c r="Q2343" i="1"/>
  <c r="N2343" i="1"/>
  <c r="M2343" i="1"/>
  <c r="O2343" i="1" s="1"/>
  <c r="P2343" i="1" s="1"/>
  <c r="T2342" i="1"/>
  <c r="S2342" i="1"/>
  <c r="R2342" i="1"/>
  <c r="Q2342" i="1"/>
  <c r="N2342" i="1"/>
  <c r="M2342" i="1"/>
  <c r="O2342" i="1" s="1"/>
  <c r="P2342" i="1" s="1"/>
  <c r="T2341" i="1"/>
  <c r="S2341" i="1"/>
  <c r="R2341" i="1"/>
  <c r="Q2341" i="1"/>
  <c r="N2341" i="1"/>
  <c r="M2341" i="1"/>
  <c r="O2341" i="1" s="1"/>
  <c r="P2341" i="1" s="1"/>
  <c r="T2340" i="1"/>
  <c r="S2340" i="1"/>
  <c r="R2340" i="1"/>
  <c r="Q2340" i="1"/>
  <c r="N2340" i="1"/>
  <c r="M2340" i="1"/>
  <c r="O2340" i="1" s="1"/>
  <c r="P2340" i="1" s="1"/>
  <c r="T2339" i="1"/>
  <c r="S2339" i="1"/>
  <c r="R2339" i="1"/>
  <c r="Q2339" i="1"/>
  <c r="N2339" i="1"/>
  <c r="M2339" i="1"/>
  <c r="O2339" i="1" s="1"/>
  <c r="P2339" i="1" s="1"/>
  <c r="T2338" i="1"/>
  <c r="S2338" i="1"/>
  <c r="R2338" i="1"/>
  <c r="Q2338" i="1"/>
  <c r="N2338" i="1"/>
  <c r="M2338" i="1"/>
  <c r="O2338" i="1" s="1"/>
  <c r="P2338" i="1" s="1"/>
  <c r="T2337" i="1"/>
  <c r="S2337" i="1"/>
  <c r="R2337" i="1"/>
  <c r="Q2337" i="1"/>
  <c r="N2337" i="1"/>
  <c r="M2337" i="1"/>
  <c r="O2337" i="1" s="1"/>
  <c r="P2337" i="1" s="1"/>
  <c r="T2336" i="1"/>
  <c r="S2336" i="1"/>
  <c r="R2336" i="1"/>
  <c r="Q2336" i="1"/>
  <c r="N2336" i="1"/>
  <c r="M2336" i="1"/>
  <c r="O2336" i="1" s="1"/>
  <c r="P2336" i="1" s="1"/>
  <c r="T2335" i="1"/>
  <c r="S2335" i="1"/>
  <c r="R2335" i="1"/>
  <c r="Q2335" i="1"/>
  <c r="N2335" i="1"/>
  <c r="M2335" i="1"/>
  <c r="O2335" i="1" s="1"/>
  <c r="P2335" i="1" s="1"/>
  <c r="T2334" i="1"/>
  <c r="S2334" i="1"/>
  <c r="R2334" i="1"/>
  <c r="Q2334" i="1"/>
  <c r="N2334" i="1"/>
  <c r="M2334" i="1"/>
  <c r="O2334" i="1" s="1"/>
  <c r="P2334" i="1" s="1"/>
  <c r="T2333" i="1"/>
  <c r="S2333" i="1"/>
  <c r="R2333" i="1"/>
  <c r="Q2333" i="1"/>
  <c r="N2333" i="1"/>
  <c r="M2333" i="1"/>
  <c r="O2333" i="1" s="1"/>
  <c r="P2333" i="1" s="1"/>
  <c r="T2332" i="1"/>
  <c r="S2332" i="1"/>
  <c r="R2332" i="1"/>
  <c r="Q2332" i="1"/>
  <c r="N2332" i="1"/>
  <c r="M2332" i="1"/>
  <c r="O2332" i="1" s="1"/>
  <c r="P2332" i="1" s="1"/>
  <c r="T2331" i="1"/>
  <c r="S2331" i="1"/>
  <c r="R2331" i="1"/>
  <c r="Q2331" i="1"/>
  <c r="N2331" i="1"/>
  <c r="M2331" i="1"/>
  <c r="O2331" i="1" s="1"/>
  <c r="P2331" i="1" s="1"/>
  <c r="T2330" i="1"/>
  <c r="S2330" i="1"/>
  <c r="R2330" i="1"/>
  <c r="Q2330" i="1"/>
  <c r="N2330" i="1"/>
  <c r="M2330" i="1"/>
  <c r="O2330" i="1" s="1"/>
  <c r="P2330" i="1" s="1"/>
  <c r="T2329" i="1"/>
  <c r="S2329" i="1"/>
  <c r="R2329" i="1"/>
  <c r="Q2329" i="1"/>
  <c r="N2329" i="1"/>
  <c r="M2329" i="1"/>
  <c r="O2329" i="1" s="1"/>
  <c r="P2329" i="1" s="1"/>
  <c r="T2328" i="1"/>
  <c r="S2328" i="1"/>
  <c r="R2328" i="1"/>
  <c r="Q2328" i="1"/>
  <c r="N2328" i="1"/>
  <c r="M2328" i="1"/>
  <c r="O2328" i="1" s="1"/>
  <c r="P2328" i="1" s="1"/>
  <c r="T2327" i="1"/>
  <c r="S2327" i="1"/>
  <c r="R2327" i="1"/>
  <c r="Q2327" i="1"/>
  <c r="N2327" i="1"/>
  <c r="M2327" i="1"/>
  <c r="O2327" i="1" s="1"/>
  <c r="P2327" i="1" s="1"/>
  <c r="T2326" i="1"/>
  <c r="S2326" i="1"/>
  <c r="R2326" i="1"/>
  <c r="Q2326" i="1"/>
  <c r="N2326" i="1"/>
  <c r="M2326" i="1"/>
  <c r="O2326" i="1" s="1"/>
  <c r="P2326" i="1" s="1"/>
  <c r="T2325" i="1"/>
  <c r="S2325" i="1"/>
  <c r="R2325" i="1"/>
  <c r="Q2325" i="1"/>
  <c r="N2325" i="1"/>
  <c r="M2325" i="1"/>
  <c r="O2325" i="1" s="1"/>
  <c r="P2325" i="1" s="1"/>
  <c r="T2324" i="1"/>
  <c r="S2324" i="1"/>
  <c r="R2324" i="1"/>
  <c r="Q2324" i="1"/>
  <c r="N2324" i="1"/>
  <c r="M2324" i="1"/>
  <c r="O2324" i="1" s="1"/>
  <c r="P2324" i="1" s="1"/>
  <c r="T2323" i="1"/>
  <c r="S2323" i="1"/>
  <c r="R2323" i="1"/>
  <c r="Q2323" i="1"/>
  <c r="N2323" i="1"/>
  <c r="M2323" i="1"/>
  <c r="O2323" i="1" s="1"/>
  <c r="P2323" i="1" s="1"/>
  <c r="T2322" i="1"/>
  <c r="S2322" i="1"/>
  <c r="R2322" i="1"/>
  <c r="Q2322" i="1"/>
  <c r="N2322" i="1"/>
  <c r="M2322" i="1"/>
  <c r="O2322" i="1" s="1"/>
  <c r="P2322" i="1" s="1"/>
  <c r="T2321" i="1"/>
  <c r="S2321" i="1"/>
  <c r="R2321" i="1"/>
  <c r="Q2321" i="1"/>
  <c r="N2321" i="1"/>
  <c r="M2321" i="1"/>
  <c r="O2321" i="1" s="1"/>
  <c r="P2321" i="1" s="1"/>
  <c r="T2320" i="1"/>
  <c r="S2320" i="1"/>
  <c r="R2320" i="1"/>
  <c r="Q2320" i="1"/>
  <c r="N2320" i="1"/>
  <c r="M2320" i="1"/>
  <c r="O2320" i="1" s="1"/>
  <c r="P2320" i="1" s="1"/>
  <c r="T2319" i="1"/>
  <c r="S2319" i="1"/>
  <c r="R2319" i="1"/>
  <c r="Q2319" i="1"/>
  <c r="N2319" i="1"/>
  <c r="M2319" i="1"/>
  <c r="O2319" i="1" s="1"/>
  <c r="P2319" i="1" s="1"/>
  <c r="T2318" i="1"/>
  <c r="S2318" i="1"/>
  <c r="R2318" i="1"/>
  <c r="Q2318" i="1"/>
  <c r="N2318" i="1"/>
  <c r="M2318" i="1"/>
  <c r="O2318" i="1" s="1"/>
  <c r="P2318" i="1" s="1"/>
  <c r="T2317" i="1"/>
  <c r="S2317" i="1"/>
  <c r="R2317" i="1"/>
  <c r="Q2317" i="1"/>
  <c r="N2317" i="1"/>
  <c r="M2317" i="1"/>
  <c r="O2317" i="1" s="1"/>
  <c r="P2317" i="1" s="1"/>
  <c r="T2316" i="1"/>
  <c r="S2316" i="1"/>
  <c r="R2316" i="1"/>
  <c r="Q2316" i="1"/>
  <c r="N2316" i="1"/>
  <c r="M2316" i="1"/>
  <c r="O2316" i="1" s="1"/>
  <c r="P2316" i="1" s="1"/>
  <c r="T2315" i="1"/>
  <c r="S2315" i="1"/>
  <c r="R2315" i="1"/>
  <c r="Q2315" i="1"/>
  <c r="N2315" i="1"/>
  <c r="M2315" i="1"/>
  <c r="O2315" i="1" s="1"/>
  <c r="P2315" i="1" s="1"/>
  <c r="T2314" i="1"/>
  <c r="S2314" i="1"/>
  <c r="R2314" i="1"/>
  <c r="Q2314" i="1"/>
  <c r="N2314" i="1"/>
  <c r="M2314" i="1"/>
  <c r="O2314" i="1" s="1"/>
  <c r="P2314" i="1" s="1"/>
  <c r="T2313" i="1"/>
  <c r="S2313" i="1"/>
  <c r="R2313" i="1"/>
  <c r="Q2313" i="1"/>
  <c r="N2313" i="1"/>
  <c r="M2313" i="1"/>
  <c r="O2313" i="1" s="1"/>
  <c r="P2313" i="1" s="1"/>
  <c r="T2312" i="1"/>
  <c r="S2312" i="1"/>
  <c r="R2312" i="1"/>
  <c r="Q2312" i="1"/>
  <c r="N2312" i="1"/>
  <c r="M2312" i="1"/>
  <c r="O2312" i="1" s="1"/>
  <c r="P2312" i="1" s="1"/>
  <c r="T2311" i="1"/>
  <c r="S2311" i="1"/>
  <c r="R2311" i="1"/>
  <c r="Q2311" i="1"/>
  <c r="N2311" i="1"/>
  <c r="M2311" i="1"/>
  <c r="O2311" i="1" s="1"/>
  <c r="P2311" i="1" s="1"/>
  <c r="T2310" i="1"/>
  <c r="S2310" i="1"/>
  <c r="R2310" i="1"/>
  <c r="Q2310" i="1"/>
  <c r="N2310" i="1"/>
  <c r="M2310" i="1"/>
  <c r="O2310" i="1" s="1"/>
  <c r="P2310" i="1" s="1"/>
  <c r="T2309" i="1"/>
  <c r="S2309" i="1"/>
  <c r="R2309" i="1"/>
  <c r="Q2309" i="1"/>
  <c r="N2309" i="1"/>
  <c r="M2309" i="1"/>
  <c r="O2309" i="1" s="1"/>
  <c r="P2309" i="1" s="1"/>
  <c r="T2308" i="1"/>
  <c r="S2308" i="1"/>
  <c r="R2308" i="1"/>
  <c r="Q2308" i="1"/>
  <c r="N2308" i="1"/>
  <c r="M2308" i="1"/>
  <c r="O2308" i="1" s="1"/>
  <c r="P2308" i="1" s="1"/>
  <c r="T2307" i="1"/>
  <c r="S2307" i="1"/>
  <c r="R2307" i="1"/>
  <c r="Q2307" i="1"/>
  <c r="N2307" i="1"/>
  <c r="M2307" i="1"/>
  <c r="O2307" i="1" s="1"/>
  <c r="P2307" i="1" s="1"/>
  <c r="T2306" i="1"/>
  <c r="S2306" i="1"/>
  <c r="R2306" i="1"/>
  <c r="Q2306" i="1"/>
  <c r="N2306" i="1"/>
  <c r="M2306" i="1"/>
  <c r="O2306" i="1" s="1"/>
  <c r="P2306" i="1" s="1"/>
  <c r="T2305" i="1"/>
  <c r="S2305" i="1"/>
  <c r="R2305" i="1"/>
  <c r="Q2305" i="1"/>
  <c r="N2305" i="1"/>
  <c r="M2305" i="1"/>
  <c r="O2305" i="1" s="1"/>
  <c r="P2305" i="1" s="1"/>
  <c r="T2304" i="1"/>
  <c r="S2304" i="1"/>
  <c r="R2304" i="1"/>
  <c r="Q2304" i="1"/>
  <c r="N2304" i="1"/>
  <c r="M2304" i="1"/>
  <c r="O2304" i="1" s="1"/>
  <c r="P2304" i="1" s="1"/>
  <c r="T2303" i="1"/>
  <c r="S2303" i="1"/>
  <c r="R2303" i="1"/>
  <c r="Q2303" i="1"/>
  <c r="N2303" i="1"/>
  <c r="M2303" i="1"/>
  <c r="O2303" i="1" s="1"/>
  <c r="P2303" i="1" s="1"/>
  <c r="T2302" i="1"/>
  <c r="S2302" i="1"/>
  <c r="R2302" i="1"/>
  <c r="Q2302" i="1"/>
  <c r="N2302" i="1"/>
  <c r="M2302" i="1"/>
  <c r="O2302" i="1" s="1"/>
  <c r="P2302" i="1" s="1"/>
  <c r="T2301" i="1"/>
  <c r="S2301" i="1"/>
  <c r="R2301" i="1"/>
  <c r="Q2301" i="1"/>
  <c r="N2301" i="1"/>
  <c r="M2301" i="1"/>
  <c r="O2301" i="1" s="1"/>
  <c r="P2301" i="1" s="1"/>
  <c r="T2300" i="1"/>
  <c r="S2300" i="1"/>
  <c r="R2300" i="1"/>
  <c r="Q2300" i="1"/>
  <c r="N2300" i="1"/>
  <c r="M2300" i="1"/>
  <c r="O2300" i="1" s="1"/>
  <c r="P2300" i="1" s="1"/>
  <c r="T2299" i="1"/>
  <c r="S2299" i="1"/>
  <c r="R2299" i="1"/>
  <c r="Q2299" i="1"/>
  <c r="N2299" i="1"/>
  <c r="M2299" i="1"/>
  <c r="O2299" i="1" s="1"/>
  <c r="P2299" i="1" s="1"/>
  <c r="T2298" i="1"/>
  <c r="S2298" i="1"/>
  <c r="R2298" i="1"/>
  <c r="Q2298" i="1"/>
  <c r="N2298" i="1"/>
  <c r="M2298" i="1"/>
  <c r="O2298" i="1" s="1"/>
  <c r="P2298" i="1" s="1"/>
  <c r="T2297" i="1"/>
  <c r="S2297" i="1"/>
  <c r="R2297" i="1"/>
  <c r="Q2297" i="1"/>
  <c r="N2297" i="1"/>
  <c r="M2297" i="1"/>
  <c r="O2297" i="1" s="1"/>
  <c r="P2297" i="1" s="1"/>
  <c r="T2296" i="1"/>
  <c r="S2296" i="1"/>
  <c r="R2296" i="1"/>
  <c r="Q2296" i="1"/>
  <c r="N2296" i="1"/>
  <c r="M2296" i="1"/>
  <c r="O2296" i="1" s="1"/>
  <c r="P2296" i="1" s="1"/>
  <c r="T2295" i="1"/>
  <c r="S2295" i="1"/>
  <c r="R2295" i="1"/>
  <c r="Q2295" i="1"/>
  <c r="N2295" i="1"/>
  <c r="M2295" i="1"/>
  <c r="O2295" i="1" s="1"/>
  <c r="P2295" i="1" s="1"/>
  <c r="T2294" i="1"/>
  <c r="S2294" i="1"/>
  <c r="R2294" i="1"/>
  <c r="Q2294" i="1"/>
  <c r="N2294" i="1"/>
  <c r="M2294" i="1"/>
  <c r="O2294" i="1" s="1"/>
  <c r="P2294" i="1" s="1"/>
  <c r="T2293" i="1"/>
  <c r="S2293" i="1"/>
  <c r="R2293" i="1"/>
  <c r="Q2293" i="1"/>
  <c r="N2293" i="1"/>
  <c r="M2293" i="1"/>
  <c r="O2293" i="1" s="1"/>
  <c r="P2293" i="1" s="1"/>
  <c r="T2292" i="1"/>
  <c r="S2292" i="1"/>
  <c r="R2292" i="1"/>
  <c r="Q2292" i="1"/>
  <c r="N2292" i="1"/>
  <c r="M2292" i="1"/>
  <c r="O2292" i="1" s="1"/>
  <c r="P2292" i="1" s="1"/>
  <c r="T2291" i="1"/>
  <c r="S2291" i="1"/>
  <c r="R2291" i="1"/>
  <c r="Q2291" i="1"/>
  <c r="N2291" i="1"/>
  <c r="M2291" i="1"/>
  <c r="O2291" i="1" s="1"/>
  <c r="P2291" i="1" s="1"/>
  <c r="T2290" i="1"/>
  <c r="S2290" i="1"/>
  <c r="R2290" i="1"/>
  <c r="Q2290" i="1"/>
  <c r="N2290" i="1"/>
  <c r="M2290" i="1"/>
  <c r="O2290" i="1" s="1"/>
  <c r="P2290" i="1" s="1"/>
  <c r="T2289" i="1"/>
  <c r="S2289" i="1"/>
  <c r="R2289" i="1"/>
  <c r="Q2289" i="1"/>
  <c r="N2289" i="1"/>
  <c r="M2289" i="1"/>
  <c r="O2289" i="1" s="1"/>
  <c r="P2289" i="1" s="1"/>
  <c r="T2288" i="1"/>
  <c r="S2288" i="1"/>
  <c r="R2288" i="1"/>
  <c r="Q2288" i="1"/>
  <c r="N2288" i="1"/>
  <c r="M2288" i="1"/>
  <c r="O2288" i="1" s="1"/>
  <c r="P2288" i="1" s="1"/>
  <c r="T2287" i="1"/>
  <c r="S2287" i="1"/>
  <c r="R2287" i="1"/>
  <c r="Q2287" i="1"/>
  <c r="N2287" i="1"/>
  <c r="M2287" i="1"/>
  <c r="O2287" i="1" s="1"/>
  <c r="P2287" i="1" s="1"/>
  <c r="T2286" i="1"/>
  <c r="S2286" i="1"/>
  <c r="R2286" i="1"/>
  <c r="Q2286" i="1"/>
  <c r="N2286" i="1"/>
  <c r="M2286" i="1"/>
  <c r="O2286" i="1" s="1"/>
  <c r="P2286" i="1" s="1"/>
  <c r="T2285" i="1"/>
  <c r="S2285" i="1"/>
  <c r="R2285" i="1"/>
  <c r="Q2285" i="1"/>
  <c r="N2285" i="1"/>
  <c r="M2285" i="1"/>
  <c r="O2285" i="1" s="1"/>
  <c r="P2285" i="1" s="1"/>
  <c r="T2284" i="1"/>
  <c r="S2284" i="1"/>
  <c r="R2284" i="1"/>
  <c r="Q2284" i="1"/>
  <c r="N2284" i="1"/>
  <c r="M2284" i="1"/>
  <c r="O2284" i="1" s="1"/>
  <c r="P2284" i="1" s="1"/>
  <c r="T2283" i="1"/>
  <c r="S2283" i="1"/>
  <c r="R2283" i="1"/>
  <c r="Q2283" i="1"/>
  <c r="N2283" i="1"/>
  <c r="M2283" i="1"/>
  <c r="O2283" i="1" s="1"/>
  <c r="P2283" i="1" s="1"/>
  <c r="T2282" i="1"/>
  <c r="S2282" i="1"/>
  <c r="R2282" i="1"/>
  <c r="Q2282" i="1"/>
  <c r="N2282" i="1"/>
  <c r="M2282" i="1"/>
  <c r="O2282" i="1" s="1"/>
  <c r="P2282" i="1" s="1"/>
  <c r="T2281" i="1"/>
  <c r="S2281" i="1"/>
  <c r="R2281" i="1"/>
  <c r="Q2281" i="1"/>
  <c r="N2281" i="1"/>
  <c r="M2281" i="1"/>
  <c r="O2281" i="1" s="1"/>
  <c r="P2281" i="1" s="1"/>
  <c r="T2280" i="1"/>
  <c r="S2280" i="1"/>
  <c r="R2280" i="1"/>
  <c r="Q2280" i="1"/>
  <c r="N2280" i="1"/>
  <c r="M2280" i="1"/>
  <c r="O2280" i="1" s="1"/>
  <c r="P2280" i="1" s="1"/>
  <c r="T2279" i="1"/>
  <c r="S2279" i="1"/>
  <c r="R2279" i="1"/>
  <c r="Q2279" i="1"/>
  <c r="N2279" i="1"/>
  <c r="M2279" i="1"/>
  <c r="O2279" i="1" s="1"/>
  <c r="P2279" i="1" s="1"/>
  <c r="T2278" i="1"/>
  <c r="S2278" i="1"/>
  <c r="R2278" i="1"/>
  <c r="Q2278" i="1"/>
  <c r="N2278" i="1"/>
  <c r="M2278" i="1"/>
  <c r="O2278" i="1" s="1"/>
  <c r="P2278" i="1" s="1"/>
  <c r="T2277" i="1"/>
  <c r="S2277" i="1"/>
  <c r="R2277" i="1"/>
  <c r="Q2277" i="1"/>
  <c r="N2277" i="1"/>
  <c r="M2277" i="1"/>
  <c r="O2277" i="1" s="1"/>
  <c r="P2277" i="1" s="1"/>
  <c r="T2276" i="1"/>
  <c r="S2276" i="1"/>
  <c r="R2276" i="1"/>
  <c r="Q2276" i="1"/>
  <c r="N2276" i="1"/>
  <c r="M2276" i="1"/>
  <c r="O2276" i="1" s="1"/>
  <c r="P2276" i="1" s="1"/>
  <c r="T2275" i="1"/>
  <c r="S2275" i="1"/>
  <c r="R2275" i="1"/>
  <c r="Q2275" i="1"/>
  <c r="N2275" i="1"/>
  <c r="M2275" i="1"/>
  <c r="O2275" i="1" s="1"/>
  <c r="P2275" i="1" s="1"/>
  <c r="T2274" i="1"/>
  <c r="S2274" i="1"/>
  <c r="R2274" i="1"/>
  <c r="Q2274" i="1"/>
  <c r="N2274" i="1"/>
  <c r="M2274" i="1"/>
  <c r="O2274" i="1" s="1"/>
  <c r="P2274" i="1" s="1"/>
  <c r="T2273" i="1"/>
  <c r="S2273" i="1"/>
  <c r="R2273" i="1"/>
  <c r="Q2273" i="1"/>
  <c r="N2273" i="1"/>
  <c r="M2273" i="1"/>
  <c r="O2273" i="1" s="1"/>
  <c r="P2273" i="1" s="1"/>
  <c r="T2272" i="1"/>
  <c r="S2272" i="1"/>
  <c r="R2272" i="1"/>
  <c r="Q2272" i="1"/>
  <c r="N2272" i="1"/>
  <c r="M2272" i="1"/>
  <c r="O2272" i="1" s="1"/>
  <c r="P2272" i="1" s="1"/>
  <c r="T2271" i="1"/>
  <c r="S2271" i="1"/>
  <c r="R2271" i="1"/>
  <c r="Q2271" i="1"/>
  <c r="N2271" i="1"/>
  <c r="M2271" i="1"/>
  <c r="O2271" i="1" s="1"/>
  <c r="P2271" i="1" s="1"/>
  <c r="T2270" i="1"/>
  <c r="S2270" i="1"/>
  <c r="R2270" i="1"/>
  <c r="Q2270" i="1"/>
  <c r="N2270" i="1"/>
  <c r="M2270" i="1"/>
  <c r="O2270" i="1" s="1"/>
  <c r="P2270" i="1" s="1"/>
  <c r="T2269" i="1"/>
  <c r="S2269" i="1"/>
  <c r="R2269" i="1"/>
  <c r="Q2269" i="1"/>
  <c r="N2269" i="1"/>
  <c r="M2269" i="1"/>
  <c r="O2269" i="1" s="1"/>
  <c r="P2269" i="1" s="1"/>
  <c r="T2268" i="1"/>
  <c r="S2268" i="1"/>
  <c r="R2268" i="1"/>
  <c r="Q2268" i="1"/>
  <c r="N2268" i="1"/>
  <c r="M2268" i="1"/>
  <c r="O2268" i="1" s="1"/>
  <c r="P2268" i="1" s="1"/>
  <c r="T2267" i="1"/>
  <c r="S2267" i="1"/>
  <c r="R2267" i="1"/>
  <c r="Q2267" i="1"/>
  <c r="N2267" i="1"/>
  <c r="M2267" i="1"/>
  <c r="O2267" i="1" s="1"/>
  <c r="P2267" i="1" s="1"/>
  <c r="T2266" i="1"/>
  <c r="S2266" i="1"/>
  <c r="R2266" i="1"/>
  <c r="Q2266" i="1"/>
  <c r="N2266" i="1"/>
  <c r="M2266" i="1"/>
  <c r="O2266" i="1" s="1"/>
  <c r="P2266" i="1" s="1"/>
  <c r="T2265" i="1"/>
  <c r="S2265" i="1"/>
  <c r="R2265" i="1"/>
  <c r="Q2265" i="1"/>
  <c r="N2265" i="1"/>
  <c r="M2265" i="1"/>
  <c r="O2265" i="1" s="1"/>
  <c r="P2265" i="1" s="1"/>
  <c r="T2264" i="1"/>
  <c r="S2264" i="1"/>
  <c r="R2264" i="1"/>
  <c r="Q2264" i="1"/>
  <c r="N2264" i="1"/>
  <c r="M2264" i="1"/>
  <c r="O2264" i="1" s="1"/>
  <c r="P2264" i="1" s="1"/>
  <c r="T2263" i="1"/>
  <c r="S2263" i="1"/>
  <c r="R2263" i="1"/>
  <c r="Q2263" i="1"/>
  <c r="N2263" i="1"/>
  <c r="M2263" i="1"/>
  <c r="O2263" i="1" s="1"/>
  <c r="P2263" i="1" s="1"/>
  <c r="T2262" i="1"/>
  <c r="S2262" i="1"/>
  <c r="R2262" i="1"/>
  <c r="Q2262" i="1"/>
  <c r="N2262" i="1"/>
  <c r="M2262" i="1"/>
  <c r="O2262" i="1" s="1"/>
  <c r="P2262" i="1" s="1"/>
  <c r="T2261" i="1"/>
  <c r="S2261" i="1"/>
  <c r="R2261" i="1"/>
  <c r="Q2261" i="1"/>
  <c r="N2261" i="1"/>
  <c r="M2261" i="1"/>
  <c r="O2261" i="1" s="1"/>
  <c r="P2261" i="1" s="1"/>
  <c r="T2260" i="1"/>
  <c r="S2260" i="1"/>
  <c r="R2260" i="1"/>
  <c r="Q2260" i="1"/>
  <c r="N2260" i="1"/>
  <c r="M2260" i="1"/>
  <c r="O2260" i="1" s="1"/>
  <c r="P2260" i="1" s="1"/>
  <c r="T2259" i="1"/>
  <c r="S2259" i="1"/>
  <c r="R2259" i="1"/>
  <c r="Q2259" i="1"/>
  <c r="N2259" i="1"/>
  <c r="M2259" i="1"/>
  <c r="O2259" i="1" s="1"/>
  <c r="P2259" i="1" s="1"/>
  <c r="T2258" i="1"/>
  <c r="S2258" i="1"/>
  <c r="R2258" i="1"/>
  <c r="Q2258" i="1"/>
  <c r="N2258" i="1"/>
  <c r="M2258" i="1"/>
  <c r="O2258" i="1" s="1"/>
  <c r="P2258" i="1" s="1"/>
  <c r="T2257" i="1"/>
  <c r="S2257" i="1"/>
  <c r="R2257" i="1"/>
  <c r="Q2257" i="1"/>
  <c r="N2257" i="1"/>
  <c r="M2257" i="1"/>
  <c r="O2257" i="1" s="1"/>
  <c r="P2257" i="1" s="1"/>
  <c r="T2256" i="1"/>
  <c r="S2256" i="1"/>
  <c r="R2256" i="1"/>
  <c r="Q2256" i="1"/>
  <c r="N2256" i="1"/>
  <c r="M2256" i="1"/>
  <c r="O2256" i="1" s="1"/>
  <c r="P2256" i="1" s="1"/>
  <c r="T2255" i="1"/>
  <c r="S2255" i="1"/>
  <c r="R2255" i="1"/>
  <c r="Q2255" i="1"/>
  <c r="N2255" i="1"/>
  <c r="M2255" i="1"/>
  <c r="O2255" i="1" s="1"/>
  <c r="P2255" i="1" s="1"/>
  <c r="T2254" i="1"/>
  <c r="S2254" i="1"/>
  <c r="R2254" i="1"/>
  <c r="Q2254" i="1"/>
  <c r="N2254" i="1"/>
  <c r="M2254" i="1"/>
  <c r="O2254" i="1" s="1"/>
  <c r="P2254" i="1" s="1"/>
  <c r="T2253" i="1"/>
  <c r="S2253" i="1"/>
  <c r="R2253" i="1"/>
  <c r="Q2253" i="1"/>
  <c r="N2253" i="1"/>
  <c r="M2253" i="1"/>
  <c r="O2253" i="1" s="1"/>
  <c r="P2253" i="1" s="1"/>
  <c r="T2252" i="1"/>
  <c r="S2252" i="1"/>
  <c r="R2252" i="1"/>
  <c r="Q2252" i="1"/>
  <c r="N2252" i="1"/>
  <c r="M2252" i="1"/>
  <c r="O2252" i="1" s="1"/>
  <c r="P2252" i="1" s="1"/>
  <c r="T2251" i="1"/>
  <c r="S2251" i="1"/>
  <c r="R2251" i="1"/>
  <c r="Q2251" i="1"/>
  <c r="N2251" i="1"/>
  <c r="M2251" i="1"/>
  <c r="O2251" i="1" s="1"/>
  <c r="P2251" i="1" s="1"/>
  <c r="T2250" i="1"/>
  <c r="S2250" i="1"/>
  <c r="R2250" i="1"/>
  <c r="Q2250" i="1"/>
  <c r="N2250" i="1"/>
  <c r="M2250" i="1"/>
  <c r="O2250" i="1" s="1"/>
  <c r="P2250" i="1" s="1"/>
  <c r="T2249" i="1"/>
  <c r="S2249" i="1"/>
  <c r="R2249" i="1"/>
  <c r="Q2249" i="1"/>
  <c r="N2249" i="1"/>
  <c r="M2249" i="1"/>
  <c r="O2249" i="1" s="1"/>
  <c r="P2249" i="1" s="1"/>
  <c r="T2248" i="1"/>
  <c r="S2248" i="1"/>
  <c r="R2248" i="1"/>
  <c r="Q2248" i="1"/>
  <c r="N2248" i="1"/>
  <c r="M2248" i="1"/>
  <c r="O2248" i="1" s="1"/>
  <c r="P2248" i="1" s="1"/>
  <c r="T2247" i="1"/>
  <c r="S2247" i="1"/>
  <c r="R2247" i="1"/>
  <c r="Q2247" i="1"/>
  <c r="N2247" i="1"/>
  <c r="M2247" i="1"/>
  <c r="O2247" i="1" s="1"/>
  <c r="P2247" i="1" s="1"/>
  <c r="T2246" i="1"/>
  <c r="S2246" i="1"/>
  <c r="R2246" i="1"/>
  <c r="Q2246" i="1"/>
  <c r="N2246" i="1"/>
  <c r="M2246" i="1"/>
  <c r="O2246" i="1" s="1"/>
  <c r="P2246" i="1" s="1"/>
  <c r="T2245" i="1"/>
  <c r="S2245" i="1"/>
  <c r="R2245" i="1"/>
  <c r="Q2245" i="1"/>
  <c r="N2245" i="1"/>
  <c r="M2245" i="1"/>
  <c r="O2245" i="1" s="1"/>
  <c r="P2245" i="1" s="1"/>
  <c r="T2244" i="1"/>
  <c r="S2244" i="1"/>
  <c r="R2244" i="1"/>
  <c r="Q2244" i="1"/>
  <c r="N2244" i="1"/>
  <c r="M2244" i="1"/>
  <c r="O2244" i="1" s="1"/>
  <c r="P2244" i="1" s="1"/>
  <c r="T2243" i="1"/>
  <c r="S2243" i="1"/>
  <c r="R2243" i="1"/>
  <c r="Q2243" i="1"/>
  <c r="N2243" i="1"/>
  <c r="M2243" i="1"/>
  <c r="O2243" i="1" s="1"/>
  <c r="P2243" i="1" s="1"/>
  <c r="T2242" i="1"/>
  <c r="S2242" i="1"/>
  <c r="R2242" i="1"/>
  <c r="Q2242" i="1"/>
  <c r="N2242" i="1"/>
  <c r="M2242" i="1"/>
  <c r="O2242" i="1" s="1"/>
  <c r="P2242" i="1" s="1"/>
  <c r="T2241" i="1"/>
  <c r="S2241" i="1"/>
  <c r="R2241" i="1"/>
  <c r="Q2241" i="1"/>
  <c r="N2241" i="1"/>
  <c r="M2241" i="1"/>
  <c r="O2241" i="1" s="1"/>
  <c r="P2241" i="1" s="1"/>
  <c r="T2240" i="1"/>
  <c r="S2240" i="1"/>
  <c r="R2240" i="1"/>
  <c r="Q2240" i="1"/>
  <c r="N2240" i="1"/>
  <c r="M2240" i="1"/>
  <c r="O2240" i="1" s="1"/>
  <c r="P2240" i="1" s="1"/>
  <c r="T2239" i="1"/>
  <c r="S2239" i="1"/>
  <c r="R2239" i="1"/>
  <c r="Q2239" i="1"/>
  <c r="N2239" i="1"/>
  <c r="M2239" i="1"/>
  <c r="O2239" i="1" s="1"/>
  <c r="P2239" i="1" s="1"/>
  <c r="T2238" i="1"/>
  <c r="S2238" i="1"/>
  <c r="R2238" i="1"/>
  <c r="Q2238" i="1"/>
  <c r="N2238" i="1"/>
  <c r="M2238" i="1"/>
  <c r="O2238" i="1" s="1"/>
  <c r="P2238" i="1" s="1"/>
  <c r="T2237" i="1"/>
  <c r="S2237" i="1"/>
  <c r="R2237" i="1"/>
  <c r="Q2237" i="1"/>
  <c r="N2237" i="1"/>
  <c r="M2237" i="1"/>
  <c r="O2237" i="1" s="1"/>
  <c r="P2237" i="1" s="1"/>
  <c r="T2236" i="1"/>
  <c r="S2236" i="1"/>
  <c r="R2236" i="1"/>
  <c r="Q2236" i="1"/>
  <c r="N2236" i="1"/>
  <c r="M2236" i="1"/>
  <c r="O2236" i="1" s="1"/>
  <c r="P2236" i="1" s="1"/>
  <c r="T2235" i="1"/>
  <c r="S2235" i="1"/>
  <c r="R2235" i="1"/>
  <c r="Q2235" i="1"/>
  <c r="N2235" i="1"/>
  <c r="M2235" i="1"/>
  <c r="O2235" i="1" s="1"/>
  <c r="P2235" i="1" s="1"/>
  <c r="T2234" i="1"/>
  <c r="S2234" i="1"/>
  <c r="R2234" i="1"/>
  <c r="Q2234" i="1"/>
  <c r="N2234" i="1"/>
  <c r="M2234" i="1"/>
  <c r="O2234" i="1" s="1"/>
  <c r="P2234" i="1" s="1"/>
  <c r="T2233" i="1"/>
  <c r="S2233" i="1"/>
  <c r="R2233" i="1"/>
  <c r="Q2233" i="1"/>
  <c r="N2233" i="1"/>
  <c r="M2233" i="1"/>
  <c r="O2233" i="1" s="1"/>
  <c r="P2233" i="1" s="1"/>
  <c r="T2232" i="1"/>
  <c r="S2232" i="1"/>
  <c r="R2232" i="1"/>
  <c r="Q2232" i="1"/>
  <c r="N2232" i="1"/>
  <c r="M2232" i="1"/>
  <c r="O2232" i="1" s="1"/>
  <c r="P2232" i="1" s="1"/>
  <c r="T2231" i="1"/>
  <c r="S2231" i="1"/>
  <c r="R2231" i="1"/>
  <c r="Q2231" i="1"/>
  <c r="N2231" i="1"/>
  <c r="M2231" i="1"/>
  <c r="O2231" i="1" s="1"/>
  <c r="P2231" i="1" s="1"/>
  <c r="T2230" i="1"/>
  <c r="S2230" i="1"/>
  <c r="R2230" i="1"/>
  <c r="Q2230" i="1"/>
  <c r="N2230" i="1"/>
  <c r="M2230" i="1"/>
  <c r="O2230" i="1" s="1"/>
  <c r="P2230" i="1" s="1"/>
  <c r="T2229" i="1"/>
  <c r="S2229" i="1"/>
  <c r="R2229" i="1"/>
  <c r="Q2229" i="1"/>
  <c r="N2229" i="1"/>
  <c r="M2229" i="1"/>
  <c r="O2229" i="1" s="1"/>
  <c r="P2229" i="1" s="1"/>
  <c r="T2228" i="1"/>
  <c r="S2228" i="1"/>
  <c r="R2228" i="1"/>
  <c r="Q2228" i="1"/>
  <c r="N2228" i="1"/>
  <c r="M2228" i="1"/>
  <c r="O2228" i="1" s="1"/>
  <c r="P2228" i="1" s="1"/>
  <c r="T2227" i="1"/>
  <c r="S2227" i="1"/>
  <c r="R2227" i="1"/>
  <c r="Q2227" i="1"/>
  <c r="N2227" i="1"/>
  <c r="M2227" i="1"/>
  <c r="O2227" i="1" s="1"/>
  <c r="P2227" i="1" s="1"/>
  <c r="T2226" i="1"/>
  <c r="S2226" i="1"/>
  <c r="R2226" i="1"/>
  <c r="Q2226" i="1"/>
  <c r="N2226" i="1"/>
  <c r="M2226" i="1"/>
  <c r="O2226" i="1" s="1"/>
  <c r="P2226" i="1" s="1"/>
  <c r="T2225" i="1"/>
  <c r="S2225" i="1"/>
  <c r="R2225" i="1"/>
  <c r="Q2225" i="1"/>
  <c r="N2225" i="1"/>
  <c r="M2225" i="1"/>
  <c r="O2225" i="1" s="1"/>
  <c r="P2225" i="1" s="1"/>
  <c r="T2224" i="1"/>
  <c r="S2224" i="1"/>
  <c r="R2224" i="1"/>
  <c r="Q2224" i="1"/>
  <c r="N2224" i="1"/>
  <c r="M2224" i="1"/>
  <c r="O2224" i="1" s="1"/>
  <c r="P2224" i="1" s="1"/>
  <c r="T2223" i="1"/>
  <c r="S2223" i="1"/>
  <c r="R2223" i="1"/>
  <c r="Q2223" i="1"/>
  <c r="N2223" i="1"/>
  <c r="M2223" i="1"/>
  <c r="O2223" i="1" s="1"/>
  <c r="P2223" i="1" s="1"/>
  <c r="T2222" i="1"/>
  <c r="S2222" i="1"/>
  <c r="R2222" i="1"/>
  <c r="Q2222" i="1"/>
  <c r="N2222" i="1"/>
  <c r="M2222" i="1"/>
  <c r="O2222" i="1" s="1"/>
  <c r="P2222" i="1" s="1"/>
  <c r="T2221" i="1"/>
  <c r="S2221" i="1"/>
  <c r="R2221" i="1"/>
  <c r="Q2221" i="1"/>
  <c r="N2221" i="1"/>
  <c r="M2221" i="1"/>
  <c r="O2221" i="1" s="1"/>
  <c r="P2221" i="1" s="1"/>
  <c r="T2220" i="1"/>
  <c r="S2220" i="1"/>
  <c r="R2220" i="1"/>
  <c r="Q2220" i="1"/>
  <c r="N2220" i="1"/>
  <c r="M2220" i="1"/>
  <c r="O2220" i="1" s="1"/>
  <c r="P2220" i="1" s="1"/>
  <c r="T2219" i="1"/>
  <c r="S2219" i="1"/>
  <c r="R2219" i="1"/>
  <c r="Q2219" i="1"/>
  <c r="N2219" i="1"/>
  <c r="M2219" i="1"/>
  <c r="O2219" i="1" s="1"/>
  <c r="P2219" i="1" s="1"/>
  <c r="T2218" i="1"/>
  <c r="S2218" i="1"/>
  <c r="R2218" i="1"/>
  <c r="Q2218" i="1"/>
  <c r="N2218" i="1"/>
  <c r="M2218" i="1"/>
  <c r="O2218" i="1" s="1"/>
  <c r="P2218" i="1" s="1"/>
  <c r="T2217" i="1"/>
  <c r="S2217" i="1"/>
  <c r="R2217" i="1"/>
  <c r="Q2217" i="1"/>
  <c r="N2217" i="1"/>
  <c r="M2217" i="1"/>
  <c r="O2217" i="1" s="1"/>
  <c r="P2217" i="1" s="1"/>
  <c r="T2216" i="1"/>
  <c r="S2216" i="1"/>
  <c r="R2216" i="1"/>
  <c r="Q2216" i="1"/>
  <c r="N2216" i="1"/>
  <c r="M2216" i="1"/>
  <c r="O2216" i="1" s="1"/>
  <c r="P2216" i="1" s="1"/>
  <c r="T2215" i="1"/>
  <c r="S2215" i="1"/>
  <c r="R2215" i="1"/>
  <c r="Q2215" i="1"/>
  <c r="N2215" i="1"/>
  <c r="M2215" i="1"/>
  <c r="O2215" i="1" s="1"/>
  <c r="P2215" i="1" s="1"/>
  <c r="T2214" i="1"/>
  <c r="S2214" i="1"/>
  <c r="R2214" i="1"/>
  <c r="Q2214" i="1"/>
  <c r="N2214" i="1"/>
  <c r="M2214" i="1"/>
  <c r="O2214" i="1" s="1"/>
  <c r="P2214" i="1" s="1"/>
  <c r="T2213" i="1"/>
  <c r="S2213" i="1"/>
  <c r="R2213" i="1"/>
  <c r="Q2213" i="1"/>
  <c r="N2213" i="1"/>
  <c r="M2213" i="1"/>
  <c r="O2213" i="1" s="1"/>
  <c r="P2213" i="1" s="1"/>
  <c r="T2212" i="1"/>
  <c r="S2212" i="1"/>
  <c r="R2212" i="1"/>
  <c r="Q2212" i="1"/>
  <c r="N2212" i="1"/>
  <c r="M2212" i="1"/>
  <c r="O2212" i="1" s="1"/>
  <c r="P2212" i="1" s="1"/>
  <c r="T2211" i="1"/>
  <c r="S2211" i="1"/>
  <c r="R2211" i="1"/>
  <c r="Q2211" i="1"/>
  <c r="N2211" i="1"/>
  <c r="M2211" i="1"/>
  <c r="O2211" i="1" s="1"/>
  <c r="P2211" i="1" s="1"/>
  <c r="T2210" i="1"/>
  <c r="S2210" i="1"/>
  <c r="R2210" i="1"/>
  <c r="Q2210" i="1"/>
  <c r="N2210" i="1"/>
  <c r="M2210" i="1"/>
  <c r="O2210" i="1" s="1"/>
  <c r="P2210" i="1" s="1"/>
  <c r="T2209" i="1"/>
  <c r="S2209" i="1"/>
  <c r="R2209" i="1"/>
  <c r="Q2209" i="1"/>
  <c r="N2209" i="1"/>
  <c r="M2209" i="1"/>
  <c r="O2209" i="1" s="1"/>
  <c r="P2209" i="1" s="1"/>
  <c r="T2208" i="1"/>
  <c r="S2208" i="1"/>
  <c r="R2208" i="1"/>
  <c r="Q2208" i="1"/>
  <c r="N2208" i="1"/>
  <c r="M2208" i="1"/>
  <c r="O2208" i="1" s="1"/>
  <c r="P2208" i="1" s="1"/>
  <c r="T2207" i="1"/>
  <c r="S2207" i="1"/>
  <c r="R2207" i="1"/>
  <c r="Q2207" i="1"/>
  <c r="N2207" i="1"/>
  <c r="M2207" i="1"/>
  <c r="O2207" i="1" s="1"/>
  <c r="P2207" i="1" s="1"/>
  <c r="T2206" i="1"/>
  <c r="S2206" i="1"/>
  <c r="R2206" i="1"/>
  <c r="Q2206" i="1"/>
  <c r="N2206" i="1"/>
  <c r="M2206" i="1"/>
  <c r="O2206" i="1" s="1"/>
  <c r="P2206" i="1" s="1"/>
  <c r="T2205" i="1"/>
  <c r="S2205" i="1"/>
  <c r="R2205" i="1"/>
  <c r="Q2205" i="1"/>
  <c r="N2205" i="1"/>
  <c r="M2205" i="1"/>
  <c r="O2205" i="1" s="1"/>
  <c r="P2205" i="1" s="1"/>
  <c r="T2204" i="1"/>
  <c r="S2204" i="1"/>
  <c r="R2204" i="1"/>
  <c r="Q2204" i="1"/>
  <c r="N2204" i="1"/>
  <c r="M2204" i="1"/>
  <c r="O2204" i="1" s="1"/>
  <c r="P2204" i="1" s="1"/>
  <c r="T2203" i="1"/>
  <c r="S2203" i="1"/>
  <c r="R2203" i="1"/>
  <c r="Q2203" i="1"/>
  <c r="N2203" i="1"/>
  <c r="M2203" i="1"/>
  <c r="O2203" i="1" s="1"/>
  <c r="P2203" i="1" s="1"/>
  <c r="T2202" i="1"/>
  <c r="S2202" i="1"/>
  <c r="R2202" i="1"/>
  <c r="Q2202" i="1"/>
  <c r="N2202" i="1"/>
  <c r="M2202" i="1"/>
  <c r="O2202" i="1" s="1"/>
  <c r="P2202" i="1" s="1"/>
  <c r="T2201" i="1"/>
  <c r="S2201" i="1"/>
  <c r="R2201" i="1"/>
  <c r="Q2201" i="1"/>
  <c r="N2201" i="1"/>
  <c r="M2201" i="1"/>
  <c r="O2201" i="1" s="1"/>
  <c r="P2201" i="1" s="1"/>
  <c r="T2200" i="1"/>
  <c r="S2200" i="1"/>
  <c r="R2200" i="1"/>
  <c r="Q2200" i="1"/>
  <c r="N2200" i="1"/>
  <c r="M2200" i="1"/>
  <c r="O2200" i="1" s="1"/>
  <c r="P2200" i="1" s="1"/>
  <c r="T2199" i="1"/>
  <c r="S2199" i="1"/>
  <c r="R2199" i="1"/>
  <c r="Q2199" i="1"/>
  <c r="N2199" i="1"/>
  <c r="M2199" i="1"/>
  <c r="O2199" i="1" s="1"/>
  <c r="P2199" i="1" s="1"/>
  <c r="T2198" i="1"/>
  <c r="S2198" i="1"/>
  <c r="R2198" i="1"/>
  <c r="Q2198" i="1"/>
  <c r="N2198" i="1"/>
  <c r="M2198" i="1"/>
  <c r="O2198" i="1" s="1"/>
  <c r="P2198" i="1" s="1"/>
  <c r="T2197" i="1"/>
  <c r="S2197" i="1"/>
  <c r="R2197" i="1"/>
  <c r="Q2197" i="1"/>
  <c r="N2197" i="1"/>
  <c r="M2197" i="1"/>
  <c r="O2197" i="1" s="1"/>
  <c r="P2197" i="1" s="1"/>
  <c r="T2196" i="1"/>
  <c r="S2196" i="1"/>
  <c r="R2196" i="1"/>
  <c r="Q2196" i="1"/>
  <c r="N2196" i="1"/>
  <c r="M2196" i="1"/>
  <c r="O2196" i="1" s="1"/>
  <c r="P2196" i="1" s="1"/>
  <c r="T2195" i="1"/>
  <c r="S2195" i="1"/>
  <c r="R2195" i="1"/>
  <c r="Q2195" i="1"/>
  <c r="N2195" i="1"/>
  <c r="M2195" i="1"/>
  <c r="O2195" i="1" s="1"/>
  <c r="P2195" i="1" s="1"/>
  <c r="T2194" i="1"/>
  <c r="S2194" i="1"/>
  <c r="R2194" i="1"/>
  <c r="Q2194" i="1"/>
  <c r="N2194" i="1"/>
  <c r="M2194" i="1"/>
  <c r="O2194" i="1" s="1"/>
  <c r="P2194" i="1" s="1"/>
  <c r="T2193" i="1"/>
  <c r="S2193" i="1"/>
  <c r="R2193" i="1"/>
  <c r="Q2193" i="1"/>
  <c r="N2193" i="1"/>
  <c r="M2193" i="1"/>
  <c r="O2193" i="1" s="1"/>
  <c r="P2193" i="1" s="1"/>
  <c r="T2192" i="1"/>
  <c r="S2192" i="1"/>
  <c r="R2192" i="1"/>
  <c r="Q2192" i="1"/>
  <c r="N2192" i="1"/>
  <c r="M2192" i="1"/>
  <c r="O2192" i="1" s="1"/>
  <c r="P2192" i="1" s="1"/>
  <c r="T2191" i="1"/>
  <c r="S2191" i="1"/>
  <c r="R2191" i="1"/>
  <c r="Q2191" i="1"/>
  <c r="N2191" i="1"/>
  <c r="M2191" i="1"/>
  <c r="O2191" i="1" s="1"/>
  <c r="P2191" i="1" s="1"/>
  <c r="T2190" i="1"/>
  <c r="S2190" i="1"/>
  <c r="R2190" i="1"/>
  <c r="Q2190" i="1"/>
  <c r="N2190" i="1"/>
  <c r="M2190" i="1"/>
  <c r="O2190" i="1" s="1"/>
  <c r="P2190" i="1" s="1"/>
  <c r="T2189" i="1"/>
  <c r="S2189" i="1"/>
  <c r="R2189" i="1"/>
  <c r="Q2189" i="1"/>
  <c r="N2189" i="1"/>
  <c r="M2189" i="1"/>
  <c r="O2189" i="1" s="1"/>
  <c r="P2189" i="1" s="1"/>
  <c r="T2188" i="1"/>
  <c r="S2188" i="1"/>
  <c r="R2188" i="1"/>
  <c r="Q2188" i="1"/>
  <c r="N2188" i="1"/>
  <c r="M2188" i="1"/>
  <c r="O2188" i="1" s="1"/>
  <c r="P2188" i="1" s="1"/>
  <c r="T2187" i="1"/>
  <c r="S2187" i="1"/>
  <c r="R2187" i="1"/>
  <c r="Q2187" i="1"/>
  <c r="N2187" i="1"/>
  <c r="M2187" i="1"/>
  <c r="O2187" i="1" s="1"/>
  <c r="P2187" i="1" s="1"/>
  <c r="T2186" i="1"/>
  <c r="S2186" i="1"/>
  <c r="R2186" i="1"/>
  <c r="Q2186" i="1"/>
  <c r="N2186" i="1"/>
  <c r="M2186" i="1"/>
  <c r="O2186" i="1" s="1"/>
  <c r="P2186" i="1" s="1"/>
  <c r="T2185" i="1"/>
  <c r="S2185" i="1"/>
  <c r="R2185" i="1"/>
  <c r="Q2185" i="1"/>
  <c r="N2185" i="1"/>
  <c r="M2185" i="1"/>
  <c r="O2185" i="1" s="1"/>
  <c r="P2185" i="1" s="1"/>
  <c r="T2184" i="1"/>
  <c r="S2184" i="1"/>
  <c r="R2184" i="1"/>
  <c r="Q2184" i="1"/>
  <c r="N2184" i="1"/>
  <c r="M2184" i="1"/>
  <c r="O2184" i="1" s="1"/>
  <c r="P2184" i="1" s="1"/>
  <c r="T2183" i="1"/>
  <c r="S2183" i="1"/>
  <c r="R2183" i="1"/>
  <c r="Q2183" i="1"/>
  <c r="N2183" i="1"/>
  <c r="M2183" i="1"/>
  <c r="O2183" i="1" s="1"/>
  <c r="P2183" i="1" s="1"/>
  <c r="T2182" i="1"/>
  <c r="S2182" i="1"/>
  <c r="R2182" i="1"/>
  <c r="Q2182" i="1"/>
  <c r="N2182" i="1"/>
  <c r="M2182" i="1"/>
  <c r="O2182" i="1" s="1"/>
  <c r="P2182" i="1" s="1"/>
  <c r="T2181" i="1"/>
  <c r="S2181" i="1"/>
  <c r="R2181" i="1"/>
  <c r="Q2181" i="1"/>
  <c r="N2181" i="1"/>
  <c r="M2181" i="1"/>
  <c r="O2181" i="1" s="1"/>
  <c r="P2181" i="1" s="1"/>
  <c r="T2180" i="1"/>
  <c r="S2180" i="1"/>
  <c r="R2180" i="1"/>
  <c r="Q2180" i="1"/>
  <c r="N2180" i="1"/>
  <c r="M2180" i="1"/>
  <c r="O2180" i="1" s="1"/>
  <c r="P2180" i="1" s="1"/>
  <c r="T2179" i="1"/>
  <c r="S2179" i="1"/>
  <c r="R2179" i="1"/>
  <c r="Q2179" i="1"/>
  <c r="N2179" i="1"/>
  <c r="M2179" i="1"/>
  <c r="O2179" i="1" s="1"/>
  <c r="P2179" i="1" s="1"/>
  <c r="T2178" i="1"/>
  <c r="S2178" i="1"/>
  <c r="R2178" i="1"/>
  <c r="Q2178" i="1"/>
  <c r="N2178" i="1"/>
  <c r="M2178" i="1"/>
  <c r="O2178" i="1" s="1"/>
  <c r="P2178" i="1" s="1"/>
  <c r="T2177" i="1"/>
  <c r="S2177" i="1"/>
  <c r="R2177" i="1"/>
  <c r="Q2177" i="1"/>
  <c r="N2177" i="1"/>
  <c r="M2177" i="1"/>
  <c r="O2177" i="1" s="1"/>
  <c r="P2177" i="1" s="1"/>
  <c r="T2176" i="1"/>
  <c r="S2176" i="1"/>
  <c r="R2176" i="1"/>
  <c r="Q2176" i="1"/>
  <c r="N2176" i="1"/>
  <c r="M2176" i="1"/>
  <c r="O2176" i="1" s="1"/>
  <c r="P2176" i="1" s="1"/>
  <c r="T2175" i="1"/>
  <c r="S2175" i="1"/>
  <c r="R2175" i="1"/>
  <c r="Q2175" i="1"/>
  <c r="N2175" i="1"/>
  <c r="M2175" i="1"/>
  <c r="O2175" i="1" s="1"/>
  <c r="P2175" i="1" s="1"/>
  <c r="T2174" i="1"/>
  <c r="S2174" i="1"/>
  <c r="R2174" i="1"/>
  <c r="Q2174" i="1"/>
  <c r="N2174" i="1"/>
  <c r="M2174" i="1"/>
  <c r="O2174" i="1" s="1"/>
  <c r="P2174" i="1" s="1"/>
  <c r="T2173" i="1"/>
  <c r="S2173" i="1"/>
  <c r="R2173" i="1"/>
  <c r="Q2173" i="1"/>
  <c r="N2173" i="1"/>
  <c r="M2173" i="1"/>
  <c r="O2173" i="1" s="1"/>
  <c r="P2173" i="1" s="1"/>
  <c r="T2172" i="1"/>
  <c r="S2172" i="1"/>
  <c r="R2172" i="1"/>
  <c r="Q2172" i="1"/>
  <c r="N2172" i="1"/>
  <c r="M2172" i="1"/>
  <c r="O2172" i="1" s="1"/>
  <c r="P2172" i="1" s="1"/>
  <c r="T2171" i="1"/>
  <c r="S2171" i="1"/>
  <c r="R2171" i="1"/>
  <c r="Q2171" i="1"/>
  <c r="N2171" i="1"/>
  <c r="M2171" i="1"/>
  <c r="O2171" i="1" s="1"/>
  <c r="P2171" i="1" s="1"/>
  <c r="T2170" i="1"/>
  <c r="S2170" i="1"/>
  <c r="R2170" i="1"/>
  <c r="Q2170" i="1"/>
  <c r="N2170" i="1"/>
  <c r="M2170" i="1"/>
  <c r="O2170" i="1" s="1"/>
  <c r="P2170" i="1" s="1"/>
  <c r="T2169" i="1"/>
  <c r="S2169" i="1"/>
  <c r="R2169" i="1"/>
  <c r="Q2169" i="1"/>
  <c r="N2169" i="1"/>
  <c r="M2169" i="1"/>
  <c r="O2169" i="1" s="1"/>
  <c r="P2169" i="1" s="1"/>
  <c r="T2168" i="1"/>
  <c r="S2168" i="1"/>
  <c r="R2168" i="1"/>
  <c r="Q2168" i="1"/>
  <c r="N2168" i="1"/>
  <c r="M2168" i="1"/>
  <c r="O2168" i="1" s="1"/>
  <c r="P2168" i="1" s="1"/>
  <c r="T2167" i="1"/>
  <c r="S2167" i="1"/>
  <c r="R2167" i="1"/>
  <c r="Q2167" i="1"/>
  <c r="N2167" i="1"/>
  <c r="M2167" i="1"/>
  <c r="O2167" i="1" s="1"/>
  <c r="P2167" i="1" s="1"/>
  <c r="T2166" i="1"/>
  <c r="S2166" i="1"/>
  <c r="R2166" i="1"/>
  <c r="Q2166" i="1"/>
  <c r="N2166" i="1"/>
  <c r="M2166" i="1"/>
  <c r="O2166" i="1" s="1"/>
  <c r="P2166" i="1" s="1"/>
  <c r="T2165" i="1"/>
  <c r="S2165" i="1"/>
  <c r="R2165" i="1"/>
  <c r="Q2165" i="1"/>
  <c r="N2165" i="1"/>
  <c r="M2165" i="1"/>
  <c r="O2165" i="1" s="1"/>
  <c r="P2165" i="1" s="1"/>
  <c r="T2164" i="1"/>
  <c r="S2164" i="1"/>
  <c r="R2164" i="1"/>
  <c r="Q2164" i="1"/>
  <c r="N2164" i="1"/>
  <c r="M2164" i="1"/>
  <c r="O2164" i="1" s="1"/>
  <c r="P2164" i="1" s="1"/>
  <c r="T2163" i="1"/>
  <c r="S2163" i="1"/>
  <c r="R2163" i="1"/>
  <c r="Q2163" i="1"/>
  <c r="N2163" i="1"/>
  <c r="M2163" i="1"/>
  <c r="O2163" i="1" s="1"/>
  <c r="P2163" i="1" s="1"/>
  <c r="T2162" i="1"/>
  <c r="S2162" i="1"/>
  <c r="R2162" i="1"/>
  <c r="Q2162" i="1"/>
  <c r="N2162" i="1"/>
  <c r="M2162" i="1"/>
  <c r="O2162" i="1" s="1"/>
  <c r="P2162" i="1" s="1"/>
  <c r="T2161" i="1"/>
  <c r="S2161" i="1"/>
  <c r="R2161" i="1"/>
  <c r="Q2161" i="1"/>
  <c r="N2161" i="1"/>
  <c r="M2161" i="1"/>
  <c r="O2161" i="1" s="1"/>
  <c r="P2161" i="1" s="1"/>
  <c r="T2160" i="1"/>
  <c r="S2160" i="1"/>
  <c r="R2160" i="1"/>
  <c r="Q2160" i="1"/>
  <c r="N2160" i="1"/>
  <c r="M2160" i="1"/>
  <c r="O2160" i="1" s="1"/>
  <c r="P2160" i="1" s="1"/>
  <c r="T2159" i="1"/>
  <c r="S2159" i="1"/>
  <c r="R2159" i="1"/>
  <c r="Q2159" i="1"/>
  <c r="N2159" i="1"/>
  <c r="M2159" i="1"/>
  <c r="O2159" i="1" s="1"/>
  <c r="P2159" i="1" s="1"/>
  <c r="T2158" i="1"/>
  <c r="S2158" i="1"/>
  <c r="R2158" i="1"/>
  <c r="Q2158" i="1"/>
  <c r="N2158" i="1"/>
  <c r="M2158" i="1"/>
  <c r="O2158" i="1" s="1"/>
  <c r="P2158" i="1" s="1"/>
  <c r="T2157" i="1"/>
  <c r="S2157" i="1"/>
  <c r="R2157" i="1"/>
  <c r="Q2157" i="1"/>
  <c r="N2157" i="1"/>
  <c r="M2157" i="1"/>
  <c r="O2157" i="1" s="1"/>
  <c r="P2157" i="1" s="1"/>
  <c r="T2156" i="1"/>
  <c r="S2156" i="1"/>
  <c r="R2156" i="1"/>
  <c r="Q2156" i="1"/>
  <c r="N2156" i="1"/>
  <c r="M2156" i="1"/>
  <c r="O2156" i="1" s="1"/>
  <c r="P2156" i="1" s="1"/>
  <c r="T2155" i="1"/>
  <c r="S2155" i="1"/>
  <c r="R2155" i="1"/>
  <c r="Q2155" i="1"/>
  <c r="N2155" i="1"/>
  <c r="M2155" i="1"/>
  <c r="O2155" i="1" s="1"/>
  <c r="P2155" i="1" s="1"/>
  <c r="T2154" i="1"/>
  <c r="S2154" i="1"/>
  <c r="R2154" i="1"/>
  <c r="Q2154" i="1"/>
  <c r="N2154" i="1"/>
  <c r="M2154" i="1"/>
  <c r="O2154" i="1" s="1"/>
  <c r="P2154" i="1" s="1"/>
  <c r="T2153" i="1"/>
  <c r="S2153" i="1"/>
  <c r="R2153" i="1"/>
  <c r="Q2153" i="1"/>
  <c r="N2153" i="1"/>
  <c r="M2153" i="1"/>
  <c r="O2153" i="1" s="1"/>
  <c r="P2153" i="1" s="1"/>
  <c r="T2152" i="1"/>
  <c r="S2152" i="1"/>
  <c r="R2152" i="1"/>
  <c r="Q2152" i="1"/>
  <c r="N2152" i="1"/>
  <c r="M2152" i="1"/>
  <c r="O2152" i="1" s="1"/>
  <c r="P2152" i="1" s="1"/>
  <c r="T2151" i="1"/>
  <c r="S2151" i="1"/>
  <c r="R2151" i="1"/>
  <c r="Q2151" i="1"/>
  <c r="N2151" i="1"/>
  <c r="M2151" i="1"/>
  <c r="O2151" i="1" s="1"/>
  <c r="P2151" i="1" s="1"/>
  <c r="T2150" i="1"/>
  <c r="S2150" i="1"/>
  <c r="R2150" i="1"/>
  <c r="Q2150" i="1"/>
  <c r="N2150" i="1"/>
  <c r="M2150" i="1"/>
  <c r="O2150" i="1" s="1"/>
  <c r="P2150" i="1" s="1"/>
  <c r="T2149" i="1"/>
  <c r="S2149" i="1"/>
  <c r="R2149" i="1"/>
  <c r="Q2149" i="1"/>
  <c r="N2149" i="1"/>
  <c r="M2149" i="1"/>
  <c r="O2149" i="1" s="1"/>
  <c r="P2149" i="1" s="1"/>
  <c r="T2148" i="1"/>
  <c r="S2148" i="1"/>
  <c r="R2148" i="1"/>
  <c r="Q2148" i="1"/>
  <c r="N2148" i="1"/>
  <c r="M2148" i="1"/>
  <c r="O2148" i="1" s="1"/>
  <c r="P2148" i="1" s="1"/>
  <c r="T2147" i="1"/>
  <c r="S2147" i="1"/>
  <c r="R2147" i="1"/>
  <c r="Q2147" i="1"/>
  <c r="N2147" i="1"/>
  <c r="M2147" i="1"/>
  <c r="O2147" i="1" s="1"/>
  <c r="P2147" i="1" s="1"/>
  <c r="T2146" i="1"/>
  <c r="S2146" i="1"/>
  <c r="R2146" i="1"/>
  <c r="Q2146" i="1"/>
  <c r="N2146" i="1"/>
  <c r="M2146" i="1"/>
  <c r="O2146" i="1" s="1"/>
  <c r="P2146" i="1" s="1"/>
  <c r="T2145" i="1"/>
  <c r="S2145" i="1"/>
  <c r="R2145" i="1"/>
  <c r="Q2145" i="1"/>
  <c r="N2145" i="1"/>
  <c r="M2145" i="1"/>
  <c r="O2145" i="1" s="1"/>
  <c r="P2145" i="1" s="1"/>
  <c r="T2144" i="1"/>
  <c r="S2144" i="1"/>
  <c r="R2144" i="1"/>
  <c r="Q2144" i="1"/>
  <c r="N2144" i="1"/>
  <c r="M2144" i="1"/>
  <c r="O2144" i="1" s="1"/>
  <c r="P2144" i="1" s="1"/>
  <c r="T2143" i="1"/>
  <c r="S2143" i="1"/>
  <c r="R2143" i="1"/>
  <c r="Q2143" i="1"/>
  <c r="N2143" i="1"/>
  <c r="M2143" i="1"/>
  <c r="O2143" i="1" s="1"/>
  <c r="P2143" i="1" s="1"/>
  <c r="T2142" i="1"/>
  <c r="S2142" i="1"/>
  <c r="R2142" i="1"/>
  <c r="Q2142" i="1"/>
  <c r="N2142" i="1"/>
  <c r="M2142" i="1"/>
  <c r="O2142" i="1" s="1"/>
  <c r="P2142" i="1" s="1"/>
  <c r="T2141" i="1"/>
  <c r="S2141" i="1"/>
  <c r="R2141" i="1"/>
  <c r="Q2141" i="1"/>
  <c r="N2141" i="1"/>
  <c r="M2141" i="1"/>
  <c r="O2141" i="1" s="1"/>
  <c r="P2141" i="1" s="1"/>
  <c r="T2140" i="1"/>
  <c r="S2140" i="1"/>
  <c r="R2140" i="1"/>
  <c r="Q2140" i="1"/>
  <c r="N2140" i="1"/>
  <c r="M2140" i="1"/>
  <c r="O2140" i="1" s="1"/>
  <c r="P2140" i="1" s="1"/>
  <c r="T2139" i="1"/>
  <c r="S2139" i="1"/>
  <c r="R2139" i="1"/>
  <c r="Q2139" i="1"/>
  <c r="N2139" i="1"/>
  <c r="M2139" i="1"/>
  <c r="O2139" i="1" s="1"/>
  <c r="P2139" i="1" s="1"/>
  <c r="T2138" i="1"/>
  <c r="S2138" i="1"/>
  <c r="R2138" i="1"/>
  <c r="Q2138" i="1"/>
  <c r="N2138" i="1"/>
  <c r="M2138" i="1"/>
  <c r="O2138" i="1" s="1"/>
  <c r="P2138" i="1" s="1"/>
  <c r="T2137" i="1"/>
  <c r="S2137" i="1"/>
  <c r="R2137" i="1"/>
  <c r="Q2137" i="1"/>
  <c r="N2137" i="1"/>
  <c r="M2137" i="1"/>
  <c r="O2137" i="1" s="1"/>
  <c r="P2137" i="1" s="1"/>
  <c r="T2136" i="1"/>
  <c r="S2136" i="1"/>
  <c r="R2136" i="1"/>
  <c r="Q2136" i="1"/>
  <c r="N2136" i="1"/>
  <c r="M2136" i="1"/>
  <c r="O2136" i="1" s="1"/>
  <c r="P2136" i="1" s="1"/>
  <c r="T2135" i="1"/>
  <c r="S2135" i="1"/>
  <c r="R2135" i="1"/>
  <c r="Q2135" i="1"/>
  <c r="N2135" i="1"/>
  <c r="M2135" i="1"/>
  <c r="O2135" i="1" s="1"/>
  <c r="P2135" i="1" s="1"/>
  <c r="T2134" i="1"/>
  <c r="S2134" i="1"/>
  <c r="R2134" i="1"/>
  <c r="Q2134" i="1"/>
  <c r="N2134" i="1"/>
  <c r="M2134" i="1"/>
  <c r="O2134" i="1" s="1"/>
  <c r="P2134" i="1" s="1"/>
  <c r="T2133" i="1"/>
  <c r="S2133" i="1"/>
  <c r="R2133" i="1"/>
  <c r="Q2133" i="1"/>
  <c r="N2133" i="1"/>
  <c r="M2133" i="1"/>
  <c r="O2133" i="1" s="1"/>
  <c r="P2133" i="1" s="1"/>
  <c r="T2132" i="1"/>
  <c r="S2132" i="1"/>
  <c r="R2132" i="1"/>
  <c r="Q2132" i="1"/>
  <c r="N2132" i="1"/>
  <c r="M2132" i="1"/>
  <c r="O2132" i="1" s="1"/>
  <c r="P2132" i="1" s="1"/>
  <c r="T2131" i="1"/>
  <c r="S2131" i="1"/>
  <c r="R2131" i="1"/>
  <c r="Q2131" i="1"/>
  <c r="N2131" i="1"/>
  <c r="M2131" i="1"/>
  <c r="O2131" i="1" s="1"/>
  <c r="P2131" i="1" s="1"/>
  <c r="T2130" i="1"/>
  <c r="S2130" i="1"/>
  <c r="R2130" i="1"/>
  <c r="Q2130" i="1"/>
  <c r="N2130" i="1"/>
  <c r="M2130" i="1"/>
  <c r="O2130" i="1" s="1"/>
  <c r="P2130" i="1" s="1"/>
  <c r="T2129" i="1"/>
  <c r="S2129" i="1"/>
  <c r="R2129" i="1"/>
  <c r="Q2129" i="1"/>
  <c r="N2129" i="1"/>
  <c r="M2129" i="1"/>
  <c r="O2129" i="1" s="1"/>
  <c r="P2129" i="1" s="1"/>
  <c r="T2128" i="1"/>
  <c r="S2128" i="1"/>
  <c r="R2128" i="1"/>
  <c r="Q2128" i="1"/>
  <c r="N2128" i="1"/>
  <c r="M2128" i="1"/>
  <c r="O2128" i="1" s="1"/>
  <c r="P2128" i="1" s="1"/>
  <c r="T2127" i="1"/>
  <c r="S2127" i="1"/>
  <c r="R2127" i="1"/>
  <c r="Q2127" i="1"/>
  <c r="N2127" i="1"/>
  <c r="M2127" i="1"/>
  <c r="O2127" i="1" s="1"/>
  <c r="P2127" i="1" s="1"/>
  <c r="T2126" i="1"/>
  <c r="S2126" i="1"/>
  <c r="R2126" i="1"/>
  <c r="Q2126" i="1"/>
  <c r="N2126" i="1"/>
  <c r="M2126" i="1"/>
  <c r="O2126" i="1" s="1"/>
  <c r="P2126" i="1" s="1"/>
  <c r="T2125" i="1"/>
  <c r="S2125" i="1"/>
  <c r="R2125" i="1"/>
  <c r="Q2125" i="1"/>
  <c r="N2125" i="1"/>
  <c r="M2125" i="1"/>
  <c r="O2125" i="1" s="1"/>
  <c r="P2125" i="1" s="1"/>
  <c r="T2124" i="1"/>
  <c r="S2124" i="1"/>
  <c r="R2124" i="1"/>
  <c r="Q2124" i="1"/>
  <c r="N2124" i="1"/>
  <c r="M2124" i="1"/>
  <c r="O2124" i="1" s="1"/>
  <c r="P2124" i="1" s="1"/>
  <c r="T2123" i="1"/>
  <c r="S2123" i="1"/>
  <c r="R2123" i="1"/>
  <c r="Q2123" i="1"/>
  <c r="N2123" i="1"/>
  <c r="M2123" i="1"/>
  <c r="O2123" i="1" s="1"/>
  <c r="P2123" i="1" s="1"/>
  <c r="T2122" i="1"/>
  <c r="S2122" i="1"/>
  <c r="R2122" i="1"/>
  <c r="Q2122" i="1"/>
  <c r="N2122" i="1"/>
  <c r="M2122" i="1"/>
  <c r="O2122" i="1" s="1"/>
  <c r="P2122" i="1" s="1"/>
  <c r="T2121" i="1"/>
  <c r="S2121" i="1"/>
  <c r="R2121" i="1"/>
  <c r="Q2121" i="1"/>
  <c r="N2121" i="1"/>
  <c r="M2121" i="1"/>
  <c r="O2121" i="1" s="1"/>
  <c r="P2121" i="1" s="1"/>
  <c r="T2120" i="1"/>
  <c r="S2120" i="1"/>
  <c r="R2120" i="1"/>
  <c r="Q2120" i="1"/>
  <c r="N2120" i="1"/>
  <c r="M2120" i="1"/>
  <c r="O2120" i="1" s="1"/>
  <c r="P2120" i="1" s="1"/>
  <c r="T2119" i="1"/>
  <c r="S2119" i="1"/>
  <c r="R2119" i="1"/>
  <c r="Q2119" i="1"/>
  <c r="N2119" i="1"/>
  <c r="M2119" i="1"/>
  <c r="O2119" i="1" s="1"/>
  <c r="P2119" i="1" s="1"/>
  <c r="T2118" i="1"/>
  <c r="S2118" i="1"/>
  <c r="R2118" i="1"/>
  <c r="Q2118" i="1"/>
  <c r="N2118" i="1"/>
  <c r="M2118" i="1"/>
  <c r="O2118" i="1" s="1"/>
  <c r="P2118" i="1" s="1"/>
  <c r="T2117" i="1"/>
  <c r="S2117" i="1"/>
  <c r="R2117" i="1"/>
  <c r="Q2117" i="1"/>
  <c r="N2117" i="1"/>
  <c r="M2117" i="1"/>
  <c r="O2117" i="1" s="1"/>
  <c r="P2117" i="1" s="1"/>
  <c r="T2116" i="1"/>
  <c r="S2116" i="1"/>
  <c r="R2116" i="1"/>
  <c r="Q2116" i="1"/>
  <c r="N2116" i="1"/>
  <c r="M2116" i="1"/>
  <c r="O2116" i="1" s="1"/>
  <c r="P2116" i="1" s="1"/>
  <c r="T2115" i="1"/>
  <c r="S2115" i="1"/>
  <c r="R2115" i="1"/>
  <c r="Q2115" i="1"/>
  <c r="N2115" i="1"/>
  <c r="M2115" i="1"/>
  <c r="O2115" i="1" s="1"/>
  <c r="P2115" i="1" s="1"/>
  <c r="T2114" i="1"/>
  <c r="S2114" i="1"/>
  <c r="R2114" i="1"/>
  <c r="Q2114" i="1"/>
  <c r="N2114" i="1"/>
  <c r="M2114" i="1"/>
  <c r="O2114" i="1" s="1"/>
  <c r="P2114" i="1" s="1"/>
  <c r="T2113" i="1"/>
  <c r="S2113" i="1"/>
  <c r="R2113" i="1"/>
  <c r="Q2113" i="1"/>
  <c r="N2113" i="1"/>
  <c r="M2113" i="1"/>
  <c r="O2113" i="1" s="1"/>
  <c r="P2113" i="1" s="1"/>
  <c r="T2112" i="1"/>
  <c r="S2112" i="1"/>
  <c r="R2112" i="1"/>
  <c r="Q2112" i="1"/>
  <c r="N2112" i="1"/>
  <c r="M2112" i="1"/>
  <c r="O2112" i="1" s="1"/>
  <c r="P2112" i="1" s="1"/>
  <c r="T2111" i="1"/>
  <c r="S2111" i="1"/>
  <c r="R2111" i="1"/>
  <c r="Q2111" i="1"/>
  <c r="N2111" i="1"/>
  <c r="M2111" i="1"/>
  <c r="O2111" i="1" s="1"/>
  <c r="P2111" i="1" s="1"/>
  <c r="T2110" i="1"/>
  <c r="S2110" i="1"/>
  <c r="R2110" i="1"/>
  <c r="Q2110" i="1"/>
  <c r="N2110" i="1"/>
  <c r="M2110" i="1"/>
  <c r="O2110" i="1" s="1"/>
  <c r="P2110" i="1" s="1"/>
  <c r="T2109" i="1"/>
  <c r="S2109" i="1"/>
  <c r="R2109" i="1"/>
  <c r="Q2109" i="1"/>
  <c r="N2109" i="1"/>
  <c r="M2109" i="1"/>
  <c r="O2109" i="1" s="1"/>
  <c r="P2109" i="1" s="1"/>
  <c r="T2108" i="1"/>
  <c r="S2108" i="1"/>
  <c r="R2108" i="1"/>
  <c r="Q2108" i="1"/>
  <c r="N2108" i="1"/>
  <c r="M2108" i="1"/>
  <c r="O2108" i="1" s="1"/>
  <c r="P2108" i="1" s="1"/>
  <c r="T2107" i="1"/>
  <c r="S2107" i="1"/>
  <c r="R2107" i="1"/>
  <c r="Q2107" i="1"/>
  <c r="N2107" i="1"/>
  <c r="M2107" i="1"/>
  <c r="O2107" i="1" s="1"/>
  <c r="P2107" i="1" s="1"/>
  <c r="T2106" i="1"/>
  <c r="S2106" i="1"/>
  <c r="R2106" i="1"/>
  <c r="Q2106" i="1"/>
  <c r="N2106" i="1"/>
  <c r="M2106" i="1"/>
  <c r="O2106" i="1" s="1"/>
  <c r="P2106" i="1" s="1"/>
  <c r="T2105" i="1"/>
  <c r="S2105" i="1"/>
  <c r="R2105" i="1"/>
  <c r="Q2105" i="1"/>
  <c r="N2105" i="1"/>
  <c r="M2105" i="1"/>
  <c r="O2105" i="1" s="1"/>
  <c r="P2105" i="1" s="1"/>
  <c r="T2104" i="1"/>
  <c r="S2104" i="1"/>
  <c r="R2104" i="1"/>
  <c r="Q2104" i="1"/>
  <c r="N2104" i="1"/>
  <c r="M2104" i="1"/>
  <c r="O2104" i="1" s="1"/>
  <c r="P2104" i="1" s="1"/>
  <c r="T2103" i="1"/>
  <c r="S2103" i="1"/>
  <c r="R2103" i="1"/>
  <c r="Q2103" i="1"/>
  <c r="N2103" i="1"/>
  <c r="M2103" i="1"/>
  <c r="O2103" i="1" s="1"/>
  <c r="P2103" i="1" s="1"/>
  <c r="T2102" i="1"/>
  <c r="S2102" i="1"/>
  <c r="R2102" i="1"/>
  <c r="Q2102" i="1"/>
  <c r="N2102" i="1"/>
  <c r="M2102" i="1"/>
  <c r="O2102" i="1" s="1"/>
  <c r="P2102" i="1" s="1"/>
  <c r="T2101" i="1"/>
  <c r="S2101" i="1"/>
  <c r="R2101" i="1"/>
  <c r="Q2101" i="1"/>
  <c r="N2101" i="1"/>
  <c r="M2101" i="1"/>
  <c r="O2101" i="1" s="1"/>
  <c r="P2101" i="1" s="1"/>
  <c r="T2100" i="1"/>
  <c r="S2100" i="1"/>
  <c r="R2100" i="1"/>
  <c r="Q2100" i="1"/>
  <c r="N2100" i="1"/>
  <c r="M2100" i="1"/>
  <c r="O2100" i="1" s="1"/>
  <c r="P2100" i="1" s="1"/>
  <c r="T2099" i="1"/>
  <c r="S2099" i="1"/>
  <c r="R2099" i="1"/>
  <c r="Q2099" i="1"/>
  <c r="N2099" i="1"/>
  <c r="M2099" i="1"/>
  <c r="O2099" i="1" s="1"/>
  <c r="P2099" i="1" s="1"/>
  <c r="T2098" i="1"/>
  <c r="S2098" i="1"/>
  <c r="R2098" i="1"/>
  <c r="Q2098" i="1"/>
  <c r="N2098" i="1"/>
  <c r="M2098" i="1"/>
  <c r="O2098" i="1" s="1"/>
  <c r="P2098" i="1" s="1"/>
  <c r="T2097" i="1"/>
  <c r="S2097" i="1"/>
  <c r="R2097" i="1"/>
  <c r="Q2097" i="1"/>
  <c r="N2097" i="1"/>
  <c r="M2097" i="1"/>
  <c r="O2097" i="1" s="1"/>
  <c r="P2097" i="1" s="1"/>
  <c r="T2096" i="1"/>
  <c r="S2096" i="1"/>
  <c r="R2096" i="1"/>
  <c r="Q2096" i="1"/>
  <c r="N2096" i="1"/>
  <c r="M2096" i="1"/>
  <c r="O2096" i="1" s="1"/>
  <c r="P2096" i="1" s="1"/>
  <c r="T2095" i="1"/>
  <c r="S2095" i="1"/>
  <c r="R2095" i="1"/>
  <c r="Q2095" i="1"/>
  <c r="N2095" i="1"/>
  <c r="M2095" i="1"/>
  <c r="O2095" i="1" s="1"/>
  <c r="P2095" i="1" s="1"/>
  <c r="T2094" i="1"/>
  <c r="S2094" i="1"/>
  <c r="R2094" i="1"/>
  <c r="Q2094" i="1"/>
  <c r="N2094" i="1"/>
  <c r="M2094" i="1"/>
  <c r="O2094" i="1" s="1"/>
  <c r="P2094" i="1" s="1"/>
  <c r="T2093" i="1"/>
  <c r="S2093" i="1"/>
  <c r="R2093" i="1"/>
  <c r="Q2093" i="1"/>
  <c r="N2093" i="1"/>
  <c r="M2093" i="1"/>
  <c r="O2093" i="1" s="1"/>
  <c r="P2093" i="1" s="1"/>
  <c r="T2092" i="1"/>
  <c r="S2092" i="1"/>
  <c r="R2092" i="1"/>
  <c r="Q2092" i="1"/>
  <c r="N2092" i="1"/>
  <c r="M2092" i="1"/>
  <c r="O2092" i="1" s="1"/>
  <c r="P2092" i="1" s="1"/>
  <c r="T2091" i="1"/>
  <c r="S2091" i="1"/>
  <c r="R2091" i="1"/>
  <c r="Q2091" i="1"/>
  <c r="N2091" i="1"/>
  <c r="M2091" i="1"/>
  <c r="O2091" i="1" s="1"/>
  <c r="P2091" i="1" s="1"/>
  <c r="T2090" i="1"/>
  <c r="S2090" i="1"/>
  <c r="R2090" i="1"/>
  <c r="Q2090" i="1"/>
  <c r="N2090" i="1"/>
  <c r="M2090" i="1"/>
  <c r="O2090" i="1" s="1"/>
  <c r="P2090" i="1" s="1"/>
  <c r="T2089" i="1"/>
  <c r="S2089" i="1"/>
  <c r="R2089" i="1"/>
  <c r="Q2089" i="1"/>
  <c r="N2089" i="1"/>
  <c r="M2089" i="1"/>
  <c r="O2089" i="1" s="1"/>
  <c r="P2089" i="1" s="1"/>
  <c r="T2088" i="1"/>
  <c r="S2088" i="1"/>
  <c r="R2088" i="1"/>
  <c r="Q2088" i="1"/>
  <c r="N2088" i="1"/>
  <c r="M2088" i="1"/>
  <c r="O2088" i="1" s="1"/>
  <c r="P2088" i="1" s="1"/>
  <c r="T2087" i="1"/>
  <c r="S2087" i="1"/>
  <c r="R2087" i="1"/>
  <c r="Q2087" i="1"/>
  <c r="N2087" i="1"/>
  <c r="M2087" i="1"/>
  <c r="O2087" i="1" s="1"/>
  <c r="P2087" i="1" s="1"/>
  <c r="T2086" i="1"/>
  <c r="S2086" i="1"/>
  <c r="R2086" i="1"/>
  <c r="Q2086" i="1"/>
  <c r="N2086" i="1"/>
  <c r="M2086" i="1"/>
  <c r="O2086" i="1" s="1"/>
  <c r="P2086" i="1" s="1"/>
  <c r="T2085" i="1"/>
  <c r="S2085" i="1"/>
  <c r="R2085" i="1"/>
  <c r="Q2085" i="1"/>
  <c r="N2085" i="1"/>
  <c r="M2085" i="1"/>
  <c r="O2085" i="1" s="1"/>
  <c r="P2085" i="1" s="1"/>
  <c r="T2084" i="1"/>
  <c r="S2084" i="1"/>
  <c r="R2084" i="1"/>
  <c r="Q2084" i="1"/>
  <c r="N2084" i="1"/>
  <c r="M2084" i="1"/>
  <c r="O2084" i="1" s="1"/>
  <c r="P2084" i="1" s="1"/>
  <c r="T2083" i="1"/>
  <c r="S2083" i="1"/>
  <c r="R2083" i="1"/>
  <c r="Q2083" i="1"/>
  <c r="N2083" i="1"/>
  <c r="M2083" i="1"/>
  <c r="O2083" i="1" s="1"/>
  <c r="P2083" i="1" s="1"/>
  <c r="T2082" i="1"/>
  <c r="S2082" i="1"/>
  <c r="R2082" i="1"/>
  <c r="Q2082" i="1"/>
  <c r="N2082" i="1"/>
  <c r="M2082" i="1"/>
  <c r="O2082" i="1" s="1"/>
  <c r="P2082" i="1" s="1"/>
  <c r="T2081" i="1"/>
  <c r="S2081" i="1"/>
  <c r="R2081" i="1"/>
  <c r="Q2081" i="1"/>
  <c r="N2081" i="1"/>
  <c r="M2081" i="1"/>
  <c r="O2081" i="1" s="1"/>
  <c r="P2081" i="1" s="1"/>
  <c r="T2080" i="1"/>
  <c r="S2080" i="1"/>
  <c r="R2080" i="1"/>
  <c r="Q2080" i="1"/>
  <c r="N2080" i="1"/>
  <c r="M2080" i="1"/>
  <c r="O2080" i="1" s="1"/>
  <c r="P2080" i="1" s="1"/>
  <c r="T2079" i="1"/>
  <c r="S2079" i="1"/>
  <c r="R2079" i="1"/>
  <c r="Q2079" i="1"/>
  <c r="N2079" i="1"/>
  <c r="M2079" i="1"/>
  <c r="O2079" i="1" s="1"/>
  <c r="P2079" i="1" s="1"/>
  <c r="T2078" i="1"/>
  <c r="S2078" i="1"/>
  <c r="R2078" i="1"/>
  <c r="Q2078" i="1"/>
  <c r="N2078" i="1"/>
  <c r="M2078" i="1"/>
  <c r="O2078" i="1" s="1"/>
  <c r="P2078" i="1" s="1"/>
  <c r="T2077" i="1"/>
  <c r="S2077" i="1"/>
  <c r="R2077" i="1"/>
  <c r="Q2077" i="1"/>
  <c r="N2077" i="1"/>
  <c r="M2077" i="1"/>
  <c r="O2077" i="1" s="1"/>
  <c r="P2077" i="1" s="1"/>
  <c r="T2076" i="1"/>
  <c r="S2076" i="1"/>
  <c r="R2076" i="1"/>
  <c r="Q2076" i="1"/>
  <c r="N2076" i="1"/>
  <c r="M2076" i="1"/>
  <c r="O2076" i="1" s="1"/>
  <c r="P2076" i="1" s="1"/>
  <c r="T2075" i="1"/>
  <c r="S2075" i="1"/>
  <c r="R2075" i="1"/>
  <c r="Q2075" i="1"/>
  <c r="N2075" i="1"/>
  <c r="M2075" i="1"/>
  <c r="O2075" i="1" s="1"/>
  <c r="P2075" i="1" s="1"/>
  <c r="T2074" i="1"/>
  <c r="S2074" i="1"/>
  <c r="R2074" i="1"/>
  <c r="Q2074" i="1"/>
  <c r="N2074" i="1"/>
  <c r="M2074" i="1"/>
  <c r="O2074" i="1" s="1"/>
  <c r="P2074" i="1" s="1"/>
  <c r="T2073" i="1"/>
  <c r="S2073" i="1"/>
  <c r="R2073" i="1"/>
  <c r="Q2073" i="1"/>
  <c r="N2073" i="1"/>
  <c r="M2073" i="1"/>
  <c r="O2073" i="1" s="1"/>
  <c r="P2073" i="1" s="1"/>
  <c r="T2072" i="1"/>
  <c r="S2072" i="1"/>
  <c r="R2072" i="1"/>
  <c r="Q2072" i="1"/>
  <c r="N2072" i="1"/>
  <c r="M2072" i="1"/>
  <c r="O2072" i="1" s="1"/>
  <c r="P2072" i="1" s="1"/>
  <c r="T2071" i="1"/>
  <c r="S2071" i="1"/>
  <c r="R2071" i="1"/>
  <c r="Q2071" i="1"/>
  <c r="N2071" i="1"/>
  <c r="M2071" i="1"/>
  <c r="O2071" i="1" s="1"/>
  <c r="P2071" i="1" s="1"/>
  <c r="T2070" i="1"/>
  <c r="S2070" i="1"/>
  <c r="R2070" i="1"/>
  <c r="Q2070" i="1"/>
  <c r="N2070" i="1"/>
  <c r="M2070" i="1"/>
  <c r="O2070" i="1" s="1"/>
  <c r="P2070" i="1" s="1"/>
  <c r="T2069" i="1"/>
  <c r="S2069" i="1"/>
  <c r="R2069" i="1"/>
  <c r="Q2069" i="1"/>
  <c r="N2069" i="1"/>
  <c r="M2069" i="1"/>
  <c r="O2069" i="1" s="1"/>
  <c r="P2069" i="1" s="1"/>
  <c r="T2068" i="1"/>
  <c r="S2068" i="1"/>
  <c r="R2068" i="1"/>
  <c r="Q2068" i="1"/>
  <c r="N2068" i="1"/>
  <c r="M2068" i="1"/>
  <c r="O2068" i="1" s="1"/>
  <c r="P2068" i="1" s="1"/>
  <c r="T2067" i="1"/>
  <c r="S2067" i="1"/>
  <c r="R2067" i="1"/>
  <c r="Q2067" i="1"/>
  <c r="N2067" i="1"/>
  <c r="M2067" i="1"/>
  <c r="O2067" i="1" s="1"/>
  <c r="P2067" i="1" s="1"/>
  <c r="T2066" i="1"/>
  <c r="S2066" i="1"/>
  <c r="R2066" i="1"/>
  <c r="Q2066" i="1"/>
  <c r="N2066" i="1"/>
  <c r="M2066" i="1"/>
  <c r="O2066" i="1" s="1"/>
  <c r="P2066" i="1" s="1"/>
  <c r="T2065" i="1"/>
  <c r="S2065" i="1"/>
  <c r="R2065" i="1"/>
  <c r="Q2065" i="1"/>
  <c r="N2065" i="1"/>
  <c r="M2065" i="1"/>
  <c r="O2065" i="1" s="1"/>
  <c r="P2065" i="1" s="1"/>
  <c r="T2064" i="1"/>
  <c r="S2064" i="1"/>
  <c r="R2064" i="1"/>
  <c r="Q2064" i="1"/>
  <c r="N2064" i="1"/>
  <c r="M2064" i="1"/>
  <c r="O2064" i="1" s="1"/>
  <c r="P2064" i="1" s="1"/>
  <c r="T2063" i="1"/>
  <c r="S2063" i="1"/>
  <c r="R2063" i="1"/>
  <c r="Q2063" i="1"/>
  <c r="N2063" i="1"/>
  <c r="M2063" i="1"/>
  <c r="O2063" i="1" s="1"/>
  <c r="P2063" i="1" s="1"/>
  <c r="T2062" i="1"/>
  <c r="S2062" i="1"/>
  <c r="R2062" i="1"/>
  <c r="Q2062" i="1"/>
  <c r="N2062" i="1"/>
  <c r="M2062" i="1"/>
  <c r="O2062" i="1" s="1"/>
  <c r="P2062" i="1" s="1"/>
  <c r="T2061" i="1"/>
  <c r="S2061" i="1"/>
  <c r="R2061" i="1"/>
  <c r="Q2061" i="1"/>
  <c r="N2061" i="1"/>
  <c r="M2061" i="1"/>
  <c r="O2061" i="1" s="1"/>
  <c r="P2061" i="1" s="1"/>
  <c r="T2060" i="1"/>
  <c r="S2060" i="1"/>
  <c r="R2060" i="1"/>
  <c r="Q2060" i="1"/>
  <c r="N2060" i="1"/>
  <c r="M2060" i="1"/>
  <c r="O2060" i="1" s="1"/>
  <c r="P2060" i="1" s="1"/>
  <c r="T2059" i="1"/>
  <c r="S2059" i="1"/>
  <c r="R2059" i="1"/>
  <c r="Q2059" i="1"/>
  <c r="N2059" i="1"/>
  <c r="M2059" i="1"/>
  <c r="O2059" i="1" s="1"/>
  <c r="P2059" i="1" s="1"/>
  <c r="T2058" i="1"/>
  <c r="S2058" i="1"/>
  <c r="R2058" i="1"/>
  <c r="Q2058" i="1"/>
  <c r="N2058" i="1"/>
  <c r="M2058" i="1"/>
  <c r="O2058" i="1" s="1"/>
  <c r="P2058" i="1" s="1"/>
  <c r="T2057" i="1"/>
  <c r="S2057" i="1"/>
  <c r="R2057" i="1"/>
  <c r="Q2057" i="1"/>
  <c r="N2057" i="1"/>
  <c r="M2057" i="1"/>
  <c r="O2057" i="1" s="1"/>
  <c r="P2057" i="1" s="1"/>
  <c r="T2056" i="1"/>
  <c r="S2056" i="1"/>
  <c r="R2056" i="1"/>
  <c r="Q2056" i="1"/>
  <c r="N2056" i="1"/>
  <c r="M2056" i="1"/>
  <c r="O2056" i="1" s="1"/>
  <c r="P2056" i="1" s="1"/>
  <c r="T2055" i="1"/>
  <c r="S2055" i="1"/>
  <c r="R2055" i="1"/>
  <c r="Q2055" i="1"/>
  <c r="N2055" i="1"/>
  <c r="M2055" i="1"/>
  <c r="O2055" i="1" s="1"/>
  <c r="P2055" i="1" s="1"/>
  <c r="T2054" i="1"/>
  <c r="S2054" i="1"/>
  <c r="R2054" i="1"/>
  <c r="Q2054" i="1"/>
  <c r="N2054" i="1"/>
  <c r="M2054" i="1"/>
  <c r="O2054" i="1" s="1"/>
  <c r="P2054" i="1" s="1"/>
  <c r="T2053" i="1"/>
  <c r="S2053" i="1"/>
  <c r="R2053" i="1"/>
  <c r="Q2053" i="1"/>
  <c r="N2053" i="1"/>
  <c r="M2053" i="1"/>
  <c r="O2053" i="1" s="1"/>
  <c r="P2053" i="1" s="1"/>
  <c r="T2052" i="1"/>
  <c r="S2052" i="1"/>
  <c r="R2052" i="1"/>
  <c r="Q2052" i="1"/>
  <c r="N2052" i="1"/>
  <c r="M2052" i="1"/>
  <c r="O2052" i="1" s="1"/>
  <c r="P2052" i="1" s="1"/>
  <c r="T2051" i="1"/>
  <c r="S2051" i="1"/>
  <c r="R2051" i="1"/>
  <c r="Q2051" i="1"/>
  <c r="N2051" i="1"/>
  <c r="M2051" i="1"/>
  <c r="O2051" i="1" s="1"/>
  <c r="P2051" i="1" s="1"/>
  <c r="T2050" i="1"/>
  <c r="S2050" i="1"/>
  <c r="R2050" i="1"/>
  <c r="Q2050" i="1"/>
  <c r="N2050" i="1"/>
  <c r="M2050" i="1"/>
  <c r="O2050" i="1" s="1"/>
  <c r="P2050" i="1" s="1"/>
  <c r="T2049" i="1"/>
  <c r="S2049" i="1"/>
  <c r="R2049" i="1"/>
  <c r="Q2049" i="1"/>
  <c r="N2049" i="1"/>
  <c r="M2049" i="1"/>
  <c r="O2049" i="1" s="1"/>
  <c r="P2049" i="1" s="1"/>
  <c r="T2048" i="1"/>
  <c r="S2048" i="1"/>
  <c r="R2048" i="1"/>
  <c r="Q2048" i="1"/>
  <c r="N2048" i="1"/>
  <c r="M2048" i="1"/>
  <c r="O2048" i="1" s="1"/>
  <c r="P2048" i="1" s="1"/>
  <c r="T2047" i="1"/>
  <c r="S2047" i="1"/>
  <c r="R2047" i="1"/>
  <c r="Q2047" i="1"/>
  <c r="N2047" i="1"/>
  <c r="M2047" i="1"/>
  <c r="O2047" i="1" s="1"/>
  <c r="P2047" i="1" s="1"/>
  <c r="T2046" i="1"/>
  <c r="S2046" i="1"/>
  <c r="R2046" i="1"/>
  <c r="Q2046" i="1"/>
  <c r="N2046" i="1"/>
  <c r="M2046" i="1"/>
  <c r="O2046" i="1" s="1"/>
  <c r="P2046" i="1" s="1"/>
  <c r="T2045" i="1"/>
  <c r="S2045" i="1"/>
  <c r="R2045" i="1"/>
  <c r="Q2045" i="1"/>
  <c r="N2045" i="1"/>
  <c r="M2045" i="1"/>
  <c r="O2045" i="1" s="1"/>
  <c r="P2045" i="1" s="1"/>
  <c r="T2044" i="1"/>
  <c r="S2044" i="1"/>
  <c r="R2044" i="1"/>
  <c r="Q2044" i="1"/>
  <c r="N2044" i="1"/>
  <c r="M2044" i="1"/>
  <c r="O2044" i="1" s="1"/>
  <c r="P2044" i="1" s="1"/>
  <c r="T2043" i="1"/>
  <c r="S2043" i="1"/>
  <c r="R2043" i="1"/>
  <c r="Q2043" i="1"/>
  <c r="N2043" i="1"/>
  <c r="M2043" i="1"/>
  <c r="O2043" i="1" s="1"/>
  <c r="P2043" i="1" s="1"/>
  <c r="T2042" i="1"/>
  <c r="S2042" i="1"/>
  <c r="R2042" i="1"/>
  <c r="Q2042" i="1"/>
  <c r="N2042" i="1"/>
  <c r="M2042" i="1"/>
  <c r="O2042" i="1" s="1"/>
  <c r="P2042" i="1" s="1"/>
  <c r="T2041" i="1"/>
  <c r="S2041" i="1"/>
  <c r="R2041" i="1"/>
  <c r="Q2041" i="1"/>
  <c r="N2041" i="1"/>
  <c r="M2041" i="1"/>
  <c r="O2041" i="1" s="1"/>
  <c r="P2041" i="1" s="1"/>
  <c r="T2040" i="1"/>
  <c r="S2040" i="1"/>
  <c r="R2040" i="1"/>
  <c r="Q2040" i="1"/>
  <c r="N2040" i="1"/>
  <c r="M2040" i="1"/>
  <c r="O2040" i="1" s="1"/>
  <c r="P2040" i="1" s="1"/>
  <c r="T2039" i="1"/>
  <c r="S2039" i="1"/>
  <c r="R2039" i="1"/>
  <c r="Q2039" i="1"/>
  <c r="N2039" i="1"/>
  <c r="M2039" i="1"/>
  <c r="O2039" i="1" s="1"/>
  <c r="P2039" i="1" s="1"/>
  <c r="T2038" i="1"/>
  <c r="S2038" i="1"/>
  <c r="R2038" i="1"/>
  <c r="Q2038" i="1"/>
  <c r="N2038" i="1"/>
  <c r="M2038" i="1"/>
  <c r="O2038" i="1" s="1"/>
  <c r="P2038" i="1" s="1"/>
  <c r="T2037" i="1"/>
  <c r="S2037" i="1"/>
  <c r="R2037" i="1"/>
  <c r="Q2037" i="1"/>
  <c r="N2037" i="1"/>
  <c r="M2037" i="1"/>
  <c r="O2037" i="1" s="1"/>
  <c r="P2037" i="1" s="1"/>
  <c r="T2036" i="1"/>
  <c r="S2036" i="1"/>
  <c r="R2036" i="1"/>
  <c r="Q2036" i="1"/>
  <c r="N2036" i="1"/>
  <c r="M2036" i="1"/>
  <c r="O2036" i="1" s="1"/>
  <c r="P2036" i="1" s="1"/>
  <c r="T2035" i="1"/>
  <c r="S2035" i="1"/>
  <c r="R2035" i="1"/>
  <c r="Q2035" i="1"/>
  <c r="N2035" i="1"/>
  <c r="M2035" i="1"/>
  <c r="O2035" i="1" s="1"/>
  <c r="P2035" i="1" s="1"/>
  <c r="T2034" i="1"/>
  <c r="S2034" i="1"/>
  <c r="R2034" i="1"/>
  <c r="Q2034" i="1"/>
  <c r="N2034" i="1"/>
  <c r="M2034" i="1"/>
  <c r="O2034" i="1" s="1"/>
  <c r="P2034" i="1" s="1"/>
  <c r="T2033" i="1"/>
  <c r="S2033" i="1"/>
  <c r="R2033" i="1"/>
  <c r="Q2033" i="1"/>
  <c r="N2033" i="1"/>
  <c r="M2033" i="1"/>
  <c r="O2033" i="1" s="1"/>
  <c r="P2033" i="1" s="1"/>
  <c r="T2032" i="1"/>
  <c r="S2032" i="1"/>
  <c r="R2032" i="1"/>
  <c r="Q2032" i="1"/>
  <c r="N2032" i="1"/>
  <c r="M2032" i="1"/>
  <c r="O2032" i="1" s="1"/>
  <c r="P2032" i="1" s="1"/>
  <c r="T2031" i="1"/>
  <c r="S2031" i="1"/>
  <c r="R2031" i="1"/>
  <c r="Q2031" i="1"/>
  <c r="N2031" i="1"/>
  <c r="M2031" i="1"/>
  <c r="O2031" i="1" s="1"/>
  <c r="P2031" i="1" s="1"/>
  <c r="T2030" i="1"/>
  <c r="S2030" i="1"/>
  <c r="R2030" i="1"/>
  <c r="Q2030" i="1"/>
  <c r="N2030" i="1"/>
  <c r="M2030" i="1"/>
  <c r="O2030" i="1" s="1"/>
  <c r="P2030" i="1" s="1"/>
  <c r="T2029" i="1"/>
  <c r="S2029" i="1"/>
  <c r="R2029" i="1"/>
  <c r="Q2029" i="1"/>
  <c r="N2029" i="1"/>
  <c r="M2029" i="1"/>
  <c r="O2029" i="1" s="1"/>
  <c r="P2029" i="1" s="1"/>
  <c r="T2028" i="1"/>
  <c r="S2028" i="1"/>
  <c r="R2028" i="1"/>
  <c r="Q2028" i="1"/>
  <c r="N2028" i="1"/>
  <c r="M2028" i="1"/>
  <c r="O2028" i="1" s="1"/>
  <c r="P2028" i="1" s="1"/>
  <c r="T2027" i="1"/>
  <c r="S2027" i="1"/>
  <c r="R2027" i="1"/>
  <c r="Q2027" i="1"/>
  <c r="N2027" i="1"/>
  <c r="M2027" i="1"/>
  <c r="O2027" i="1" s="1"/>
  <c r="P2027" i="1" s="1"/>
  <c r="T2026" i="1"/>
  <c r="S2026" i="1"/>
  <c r="R2026" i="1"/>
  <c r="Q2026" i="1"/>
  <c r="N2026" i="1"/>
  <c r="M2026" i="1"/>
  <c r="O2026" i="1" s="1"/>
  <c r="P2026" i="1" s="1"/>
  <c r="T2025" i="1"/>
  <c r="S2025" i="1"/>
  <c r="R2025" i="1"/>
  <c r="Q2025" i="1"/>
  <c r="N2025" i="1"/>
  <c r="M2025" i="1"/>
  <c r="O2025" i="1" s="1"/>
  <c r="P2025" i="1" s="1"/>
  <c r="T2024" i="1"/>
  <c r="S2024" i="1"/>
  <c r="R2024" i="1"/>
  <c r="Q2024" i="1"/>
  <c r="N2024" i="1"/>
  <c r="M2024" i="1"/>
  <c r="O2024" i="1" s="1"/>
  <c r="P2024" i="1" s="1"/>
  <c r="T2023" i="1"/>
  <c r="S2023" i="1"/>
  <c r="R2023" i="1"/>
  <c r="Q2023" i="1"/>
  <c r="N2023" i="1"/>
  <c r="M2023" i="1"/>
  <c r="O2023" i="1" s="1"/>
  <c r="P2023" i="1" s="1"/>
  <c r="T2022" i="1"/>
  <c r="S2022" i="1"/>
  <c r="R2022" i="1"/>
  <c r="Q2022" i="1"/>
  <c r="N2022" i="1"/>
  <c r="M2022" i="1"/>
  <c r="O2022" i="1" s="1"/>
  <c r="P2022" i="1" s="1"/>
  <c r="T2021" i="1"/>
  <c r="S2021" i="1"/>
  <c r="R2021" i="1"/>
  <c r="Q2021" i="1"/>
  <c r="N2021" i="1"/>
  <c r="M2021" i="1"/>
  <c r="O2021" i="1" s="1"/>
  <c r="P2021" i="1" s="1"/>
  <c r="T2020" i="1"/>
  <c r="S2020" i="1"/>
  <c r="R2020" i="1"/>
  <c r="Q2020" i="1"/>
  <c r="N2020" i="1"/>
  <c r="M2020" i="1"/>
  <c r="O2020" i="1" s="1"/>
  <c r="P2020" i="1" s="1"/>
  <c r="T2019" i="1"/>
  <c r="S2019" i="1"/>
  <c r="R2019" i="1"/>
  <c r="Q2019" i="1"/>
  <c r="N2019" i="1"/>
  <c r="M2019" i="1"/>
  <c r="O2019" i="1" s="1"/>
  <c r="P2019" i="1" s="1"/>
  <c r="T2018" i="1"/>
  <c r="S2018" i="1"/>
  <c r="R2018" i="1"/>
  <c r="Q2018" i="1"/>
  <c r="N2018" i="1"/>
  <c r="M2018" i="1"/>
  <c r="O2018" i="1" s="1"/>
  <c r="P2018" i="1" s="1"/>
  <c r="T2017" i="1"/>
  <c r="S2017" i="1"/>
  <c r="R2017" i="1"/>
  <c r="Q2017" i="1"/>
  <c r="N2017" i="1"/>
  <c r="M2017" i="1"/>
  <c r="O2017" i="1" s="1"/>
  <c r="P2017" i="1" s="1"/>
  <c r="T2016" i="1"/>
  <c r="S2016" i="1"/>
  <c r="R2016" i="1"/>
  <c r="Q2016" i="1"/>
  <c r="N2016" i="1"/>
  <c r="M2016" i="1"/>
  <c r="O2016" i="1" s="1"/>
  <c r="P2016" i="1" s="1"/>
  <c r="T2015" i="1"/>
  <c r="S2015" i="1"/>
  <c r="R2015" i="1"/>
  <c r="Q2015" i="1"/>
  <c r="N2015" i="1"/>
  <c r="M2015" i="1"/>
  <c r="O2015" i="1" s="1"/>
  <c r="P2015" i="1" s="1"/>
  <c r="T2014" i="1"/>
  <c r="S2014" i="1"/>
  <c r="R2014" i="1"/>
  <c r="Q2014" i="1"/>
  <c r="N2014" i="1"/>
  <c r="M2014" i="1"/>
  <c r="O2014" i="1" s="1"/>
  <c r="P2014" i="1" s="1"/>
  <c r="T2013" i="1"/>
  <c r="S2013" i="1"/>
  <c r="R2013" i="1"/>
  <c r="Q2013" i="1"/>
  <c r="N2013" i="1"/>
  <c r="M2013" i="1"/>
  <c r="O2013" i="1" s="1"/>
  <c r="P2013" i="1" s="1"/>
  <c r="T2012" i="1"/>
  <c r="S2012" i="1"/>
  <c r="R2012" i="1"/>
  <c r="Q2012" i="1"/>
  <c r="N2012" i="1"/>
  <c r="M2012" i="1"/>
  <c r="O2012" i="1" s="1"/>
  <c r="P2012" i="1" s="1"/>
  <c r="T2011" i="1"/>
  <c r="S2011" i="1"/>
  <c r="R2011" i="1"/>
  <c r="Q2011" i="1"/>
  <c r="N2011" i="1"/>
  <c r="M2011" i="1"/>
  <c r="O2011" i="1" s="1"/>
  <c r="P2011" i="1" s="1"/>
  <c r="T2010" i="1"/>
  <c r="S2010" i="1"/>
  <c r="R2010" i="1"/>
  <c r="Q2010" i="1"/>
  <c r="N2010" i="1"/>
  <c r="M2010" i="1"/>
  <c r="O2010" i="1" s="1"/>
  <c r="P2010" i="1" s="1"/>
  <c r="T2009" i="1"/>
  <c r="S2009" i="1"/>
  <c r="R2009" i="1"/>
  <c r="Q2009" i="1"/>
  <c r="N2009" i="1"/>
  <c r="M2009" i="1"/>
  <c r="O2009" i="1" s="1"/>
  <c r="P2009" i="1" s="1"/>
  <c r="T2008" i="1"/>
  <c r="S2008" i="1"/>
  <c r="R2008" i="1"/>
  <c r="Q2008" i="1"/>
  <c r="N2008" i="1"/>
  <c r="M2008" i="1"/>
  <c r="O2008" i="1" s="1"/>
  <c r="P2008" i="1" s="1"/>
  <c r="T2007" i="1"/>
  <c r="S2007" i="1"/>
  <c r="R2007" i="1"/>
  <c r="Q2007" i="1"/>
  <c r="N2007" i="1"/>
  <c r="M2007" i="1"/>
  <c r="O2007" i="1" s="1"/>
  <c r="P2007" i="1" s="1"/>
  <c r="T2006" i="1"/>
  <c r="S2006" i="1"/>
  <c r="R2006" i="1"/>
  <c r="Q2006" i="1"/>
  <c r="N2006" i="1"/>
  <c r="M2006" i="1"/>
  <c r="O2006" i="1" s="1"/>
  <c r="P2006" i="1" s="1"/>
  <c r="T2005" i="1"/>
  <c r="S2005" i="1"/>
  <c r="R2005" i="1"/>
  <c r="Q2005" i="1"/>
  <c r="N2005" i="1"/>
  <c r="M2005" i="1"/>
  <c r="O2005" i="1" s="1"/>
  <c r="P2005" i="1" s="1"/>
  <c r="T2004" i="1"/>
  <c r="S2004" i="1"/>
  <c r="R2004" i="1"/>
  <c r="Q2004" i="1"/>
  <c r="N2004" i="1"/>
  <c r="M2004" i="1"/>
  <c r="O2004" i="1" s="1"/>
  <c r="P2004" i="1" s="1"/>
  <c r="T2003" i="1"/>
  <c r="S2003" i="1"/>
  <c r="R2003" i="1"/>
  <c r="Q2003" i="1"/>
  <c r="N2003" i="1"/>
  <c r="M2003" i="1"/>
  <c r="O2003" i="1" s="1"/>
  <c r="P2003" i="1" s="1"/>
  <c r="T2002" i="1"/>
  <c r="S2002" i="1"/>
  <c r="R2002" i="1"/>
  <c r="Q2002" i="1"/>
  <c r="N2002" i="1"/>
  <c r="M2002" i="1"/>
  <c r="O2002" i="1" s="1"/>
  <c r="P2002" i="1" s="1"/>
  <c r="T2001" i="1"/>
  <c r="S2001" i="1"/>
  <c r="R2001" i="1"/>
  <c r="Q2001" i="1"/>
  <c r="N2001" i="1"/>
  <c r="M2001" i="1"/>
  <c r="O2001" i="1" s="1"/>
  <c r="P2001" i="1" s="1"/>
  <c r="T2000" i="1"/>
  <c r="S2000" i="1"/>
  <c r="R2000" i="1"/>
  <c r="Q2000" i="1"/>
  <c r="N2000" i="1"/>
  <c r="M2000" i="1"/>
  <c r="O2000" i="1" s="1"/>
  <c r="P2000" i="1" s="1"/>
  <c r="T1999" i="1"/>
  <c r="S1999" i="1"/>
  <c r="R1999" i="1"/>
  <c r="Q1999" i="1"/>
  <c r="N1999" i="1"/>
  <c r="M1999" i="1"/>
  <c r="O1999" i="1" s="1"/>
  <c r="P1999" i="1" s="1"/>
  <c r="T1998" i="1"/>
  <c r="S1998" i="1"/>
  <c r="R1998" i="1"/>
  <c r="Q1998" i="1"/>
  <c r="N1998" i="1"/>
  <c r="M1998" i="1"/>
  <c r="O1998" i="1" s="1"/>
  <c r="P1998" i="1" s="1"/>
  <c r="T1997" i="1"/>
  <c r="S1997" i="1"/>
  <c r="R1997" i="1"/>
  <c r="Q1997" i="1"/>
  <c r="N1997" i="1"/>
  <c r="M1997" i="1"/>
  <c r="O1997" i="1" s="1"/>
  <c r="P1997" i="1" s="1"/>
  <c r="T1996" i="1"/>
  <c r="S1996" i="1"/>
  <c r="R1996" i="1"/>
  <c r="Q1996" i="1"/>
  <c r="N1996" i="1"/>
  <c r="M1996" i="1"/>
  <c r="O1996" i="1" s="1"/>
  <c r="P1996" i="1" s="1"/>
  <c r="T1995" i="1"/>
  <c r="S1995" i="1"/>
  <c r="R1995" i="1"/>
  <c r="Q1995" i="1"/>
  <c r="N1995" i="1"/>
  <c r="M1995" i="1"/>
  <c r="O1995" i="1" s="1"/>
  <c r="P1995" i="1" s="1"/>
  <c r="T1994" i="1"/>
  <c r="S1994" i="1"/>
  <c r="R1994" i="1"/>
  <c r="Q1994" i="1"/>
  <c r="N1994" i="1"/>
  <c r="M1994" i="1"/>
  <c r="O1994" i="1" s="1"/>
  <c r="P1994" i="1" s="1"/>
  <c r="T1993" i="1"/>
  <c r="S1993" i="1"/>
  <c r="R1993" i="1"/>
  <c r="Q1993" i="1"/>
  <c r="N1993" i="1"/>
  <c r="M1993" i="1"/>
  <c r="O1993" i="1" s="1"/>
  <c r="P1993" i="1" s="1"/>
  <c r="T1992" i="1"/>
  <c r="S1992" i="1"/>
  <c r="R1992" i="1"/>
  <c r="Q1992" i="1"/>
  <c r="N1992" i="1"/>
  <c r="M1992" i="1"/>
  <c r="O1992" i="1" s="1"/>
  <c r="P1992" i="1" s="1"/>
  <c r="T1991" i="1"/>
  <c r="S1991" i="1"/>
  <c r="R1991" i="1"/>
  <c r="Q1991" i="1"/>
  <c r="N1991" i="1"/>
  <c r="M1991" i="1"/>
  <c r="O1991" i="1" s="1"/>
  <c r="P1991" i="1" s="1"/>
  <c r="T1990" i="1"/>
  <c r="S1990" i="1"/>
  <c r="R1990" i="1"/>
  <c r="Q1990" i="1"/>
  <c r="N1990" i="1"/>
  <c r="M1990" i="1"/>
  <c r="O1990" i="1" s="1"/>
  <c r="P1990" i="1" s="1"/>
  <c r="T1989" i="1"/>
  <c r="S1989" i="1"/>
  <c r="R1989" i="1"/>
  <c r="Q1989" i="1"/>
  <c r="N1989" i="1"/>
  <c r="M1989" i="1"/>
  <c r="O1989" i="1" s="1"/>
  <c r="P1989" i="1" s="1"/>
  <c r="T1988" i="1"/>
  <c r="S1988" i="1"/>
  <c r="R1988" i="1"/>
  <c r="Q1988" i="1"/>
  <c r="N1988" i="1"/>
  <c r="M1988" i="1"/>
  <c r="O1988" i="1" s="1"/>
  <c r="P1988" i="1" s="1"/>
  <c r="T1987" i="1"/>
  <c r="S1987" i="1"/>
  <c r="R1987" i="1"/>
  <c r="Q1987" i="1"/>
  <c r="N1987" i="1"/>
  <c r="M1987" i="1"/>
  <c r="O1987" i="1" s="1"/>
  <c r="P1987" i="1" s="1"/>
  <c r="T1986" i="1"/>
  <c r="S1986" i="1"/>
  <c r="R1986" i="1"/>
  <c r="Q1986" i="1"/>
  <c r="N1986" i="1"/>
  <c r="M1986" i="1"/>
  <c r="O1986" i="1" s="1"/>
  <c r="P1986" i="1" s="1"/>
  <c r="T1985" i="1"/>
  <c r="S1985" i="1"/>
  <c r="R1985" i="1"/>
  <c r="Q1985" i="1"/>
  <c r="N1985" i="1"/>
  <c r="M1985" i="1"/>
  <c r="O1985" i="1" s="1"/>
  <c r="P1985" i="1" s="1"/>
  <c r="T1984" i="1"/>
  <c r="S1984" i="1"/>
  <c r="R1984" i="1"/>
  <c r="Q1984" i="1"/>
  <c r="N1984" i="1"/>
  <c r="M1984" i="1"/>
  <c r="O1984" i="1" s="1"/>
  <c r="P1984" i="1" s="1"/>
  <c r="T1983" i="1"/>
  <c r="S1983" i="1"/>
  <c r="R1983" i="1"/>
  <c r="Q1983" i="1"/>
  <c r="N1983" i="1"/>
  <c r="M1983" i="1"/>
  <c r="O1983" i="1" s="1"/>
  <c r="P1983" i="1" s="1"/>
  <c r="T1982" i="1"/>
  <c r="S1982" i="1"/>
  <c r="R1982" i="1"/>
  <c r="Q1982" i="1"/>
  <c r="N1982" i="1"/>
  <c r="M1982" i="1"/>
  <c r="O1982" i="1" s="1"/>
  <c r="P1982" i="1" s="1"/>
  <c r="T1981" i="1"/>
  <c r="S1981" i="1"/>
  <c r="R1981" i="1"/>
  <c r="Q1981" i="1"/>
  <c r="N1981" i="1"/>
  <c r="M1981" i="1"/>
  <c r="O1981" i="1" s="1"/>
  <c r="P1981" i="1" s="1"/>
  <c r="T1980" i="1"/>
  <c r="S1980" i="1"/>
  <c r="R1980" i="1"/>
  <c r="Q1980" i="1"/>
  <c r="N1980" i="1"/>
  <c r="M1980" i="1"/>
  <c r="O1980" i="1" s="1"/>
  <c r="P1980" i="1" s="1"/>
  <c r="T1979" i="1"/>
  <c r="S1979" i="1"/>
  <c r="R1979" i="1"/>
  <c r="Q1979" i="1"/>
  <c r="N1979" i="1"/>
  <c r="M1979" i="1"/>
  <c r="O1979" i="1" s="1"/>
  <c r="P1979" i="1" s="1"/>
  <c r="T1978" i="1"/>
  <c r="S1978" i="1"/>
  <c r="R1978" i="1"/>
  <c r="Q1978" i="1"/>
  <c r="N1978" i="1"/>
  <c r="M1978" i="1"/>
  <c r="O1978" i="1" s="1"/>
  <c r="P1978" i="1" s="1"/>
  <c r="T1977" i="1"/>
  <c r="S1977" i="1"/>
  <c r="R1977" i="1"/>
  <c r="Q1977" i="1"/>
  <c r="N1977" i="1"/>
  <c r="M1977" i="1"/>
  <c r="O1977" i="1" s="1"/>
  <c r="P1977" i="1" s="1"/>
  <c r="T1976" i="1"/>
  <c r="S1976" i="1"/>
  <c r="R1976" i="1"/>
  <c r="Q1976" i="1"/>
  <c r="N1976" i="1"/>
  <c r="M1976" i="1"/>
  <c r="O1976" i="1" s="1"/>
  <c r="P1976" i="1" s="1"/>
  <c r="T1975" i="1"/>
  <c r="S1975" i="1"/>
  <c r="R1975" i="1"/>
  <c r="Q1975" i="1"/>
  <c r="N1975" i="1"/>
  <c r="M1975" i="1"/>
  <c r="O1975" i="1" s="1"/>
  <c r="P1975" i="1" s="1"/>
  <c r="T1974" i="1"/>
  <c r="S1974" i="1"/>
  <c r="R1974" i="1"/>
  <c r="Q1974" i="1"/>
  <c r="N1974" i="1"/>
  <c r="M1974" i="1"/>
  <c r="O1974" i="1" s="1"/>
  <c r="P1974" i="1" s="1"/>
  <c r="T1973" i="1"/>
  <c r="S1973" i="1"/>
  <c r="R1973" i="1"/>
  <c r="Q1973" i="1"/>
  <c r="N1973" i="1"/>
  <c r="M1973" i="1"/>
  <c r="O1973" i="1" s="1"/>
  <c r="P1973" i="1" s="1"/>
  <c r="T1972" i="1"/>
  <c r="S1972" i="1"/>
  <c r="R1972" i="1"/>
  <c r="Q1972" i="1"/>
  <c r="N1972" i="1"/>
  <c r="M1972" i="1"/>
  <c r="O1972" i="1" s="1"/>
  <c r="P1972" i="1" s="1"/>
  <c r="T1971" i="1"/>
  <c r="S1971" i="1"/>
  <c r="R1971" i="1"/>
  <c r="Q1971" i="1"/>
  <c r="N1971" i="1"/>
  <c r="M1971" i="1"/>
  <c r="O1971" i="1" s="1"/>
  <c r="P1971" i="1" s="1"/>
  <c r="T1970" i="1"/>
  <c r="S1970" i="1"/>
  <c r="R1970" i="1"/>
  <c r="Q1970" i="1"/>
  <c r="N1970" i="1"/>
  <c r="M1970" i="1"/>
  <c r="O1970" i="1" s="1"/>
  <c r="P1970" i="1" s="1"/>
  <c r="T1969" i="1"/>
  <c r="S1969" i="1"/>
  <c r="R1969" i="1"/>
  <c r="Q1969" i="1"/>
  <c r="N1969" i="1"/>
  <c r="M1969" i="1"/>
  <c r="O1969" i="1" s="1"/>
  <c r="P1969" i="1" s="1"/>
  <c r="T1968" i="1"/>
  <c r="S1968" i="1"/>
  <c r="R1968" i="1"/>
  <c r="Q1968" i="1"/>
  <c r="N1968" i="1"/>
  <c r="M1968" i="1"/>
  <c r="O1968" i="1" s="1"/>
  <c r="P1968" i="1" s="1"/>
  <c r="T1967" i="1"/>
  <c r="S1967" i="1"/>
  <c r="R1967" i="1"/>
  <c r="Q1967" i="1"/>
  <c r="N1967" i="1"/>
  <c r="M1967" i="1"/>
  <c r="O1967" i="1" s="1"/>
  <c r="P1967" i="1" s="1"/>
  <c r="T1966" i="1"/>
  <c r="S1966" i="1"/>
  <c r="R1966" i="1"/>
  <c r="Q1966" i="1"/>
  <c r="N1966" i="1"/>
  <c r="M1966" i="1"/>
  <c r="O1966" i="1" s="1"/>
  <c r="P1966" i="1" s="1"/>
  <c r="T1965" i="1"/>
  <c r="S1965" i="1"/>
  <c r="R1965" i="1"/>
  <c r="Q1965" i="1"/>
  <c r="N1965" i="1"/>
  <c r="M1965" i="1"/>
  <c r="O1965" i="1" s="1"/>
  <c r="P1965" i="1" s="1"/>
  <c r="T1964" i="1"/>
  <c r="S1964" i="1"/>
  <c r="R1964" i="1"/>
  <c r="Q1964" i="1"/>
  <c r="N1964" i="1"/>
  <c r="M1964" i="1"/>
  <c r="O1964" i="1" s="1"/>
  <c r="P1964" i="1" s="1"/>
  <c r="T1963" i="1"/>
  <c r="S1963" i="1"/>
  <c r="R1963" i="1"/>
  <c r="Q1963" i="1"/>
  <c r="N1963" i="1"/>
  <c r="M1963" i="1"/>
  <c r="O1963" i="1" s="1"/>
  <c r="P1963" i="1" s="1"/>
  <c r="T1962" i="1"/>
  <c r="S1962" i="1"/>
  <c r="R1962" i="1"/>
  <c r="Q1962" i="1"/>
  <c r="N1962" i="1"/>
  <c r="M1962" i="1"/>
  <c r="O1962" i="1" s="1"/>
  <c r="P1962" i="1" s="1"/>
  <c r="T1961" i="1"/>
  <c r="S1961" i="1"/>
  <c r="R1961" i="1"/>
  <c r="Q1961" i="1"/>
  <c r="N1961" i="1"/>
  <c r="M1961" i="1"/>
  <c r="O1961" i="1" s="1"/>
  <c r="P1961" i="1" s="1"/>
  <c r="T1960" i="1"/>
  <c r="S1960" i="1"/>
  <c r="R1960" i="1"/>
  <c r="Q1960" i="1"/>
  <c r="N1960" i="1"/>
  <c r="M1960" i="1"/>
  <c r="O1960" i="1" s="1"/>
  <c r="P1960" i="1" s="1"/>
  <c r="T1959" i="1"/>
  <c r="S1959" i="1"/>
  <c r="R1959" i="1"/>
  <c r="Q1959" i="1"/>
  <c r="N1959" i="1"/>
  <c r="M1959" i="1"/>
  <c r="O1959" i="1" s="1"/>
  <c r="P1959" i="1" s="1"/>
  <c r="T1958" i="1"/>
  <c r="S1958" i="1"/>
  <c r="R1958" i="1"/>
  <c r="Q1958" i="1"/>
  <c r="N1958" i="1"/>
  <c r="M1958" i="1"/>
  <c r="O1958" i="1" s="1"/>
  <c r="P1958" i="1" s="1"/>
  <c r="T1957" i="1"/>
  <c r="S1957" i="1"/>
  <c r="R1957" i="1"/>
  <c r="Q1957" i="1"/>
  <c r="N1957" i="1"/>
  <c r="M1957" i="1"/>
  <c r="O1957" i="1" s="1"/>
  <c r="P1957" i="1" s="1"/>
  <c r="T1956" i="1"/>
  <c r="S1956" i="1"/>
  <c r="R1956" i="1"/>
  <c r="Q1956" i="1"/>
  <c r="N1956" i="1"/>
  <c r="M1956" i="1"/>
  <c r="O1956" i="1" s="1"/>
  <c r="P1956" i="1" s="1"/>
  <c r="T1955" i="1"/>
  <c r="S1955" i="1"/>
  <c r="R1955" i="1"/>
  <c r="Q1955" i="1"/>
  <c r="N1955" i="1"/>
  <c r="M1955" i="1"/>
  <c r="O1955" i="1" s="1"/>
  <c r="P1955" i="1" s="1"/>
  <c r="T1954" i="1"/>
  <c r="S1954" i="1"/>
  <c r="R1954" i="1"/>
  <c r="Q1954" i="1"/>
  <c r="N1954" i="1"/>
  <c r="M1954" i="1"/>
  <c r="O1954" i="1" s="1"/>
  <c r="P1954" i="1" s="1"/>
  <c r="T1953" i="1"/>
  <c r="S1953" i="1"/>
  <c r="R1953" i="1"/>
  <c r="Q1953" i="1"/>
  <c r="N1953" i="1"/>
  <c r="M1953" i="1"/>
  <c r="O1953" i="1" s="1"/>
  <c r="P1953" i="1" s="1"/>
  <c r="T1952" i="1"/>
  <c r="S1952" i="1"/>
  <c r="R1952" i="1"/>
  <c r="Q1952" i="1"/>
  <c r="N1952" i="1"/>
  <c r="M1952" i="1"/>
  <c r="O1952" i="1" s="1"/>
  <c r="P1952" i="1" s="1"/>
  <c r="T1951" i="1"/>
  <c r="S1951" i="1"/>
  <c r="R1951" i="1"/>
  <c r="Q1951" i="1"/>
  <c r="N1951" i="1"/>
  <c r="M1951" i="1"/>
  <c r="O1951" i="1" s="1"/>
  <c r="P1951" i="1" s="1"/>
  <c r="T1950" i="1"/>
  <c r="S1950" i="1"/>
  <c r="R1950" i="1"/>
  <c r="Q1950" i="1"/>
  <c r="N1950" i="1"/>
  <c r="M1950" i="1"/>
  <c r="O1950" i="1" s="1"/>
  <c r="P1950" i="1" s="1"/>
  <c r="T1949" i="1"/>
  <c r="S1949" i="1"/>
  <c r="R1949" i="1"/>
  <c r="Q1949" i="1"/>
  <c r="N1949" i="1"/>
  <c r="M1949" i="1"/>
  <c r="O1949" i="1" s="1"/>
  <c r="P1949" i="1" s="1"/>
  <c r="T1948" i="1"/>
  <c r="S1948" i="1"/>
  <c r="R1948" i="1"/>
  <c r="Q1948" i="1"/>
  <c r="N1948" i="1"/>
  <c r="M1948" i="1"/>
  <c r="O1948" i="1" s="1"/>
  <c r="P1948" i="1" s="1"/>
  <c r="T1947" i="1"/>
  <c r="S1947" i="1"/>
  <c r="R1947" i="1"/>
  <c r="Q1947" i="1"/>
  <c r="N1947" i="1"/>
  <c r="M1947" i="1"/>
  <c r="O1947" i="1" s="1"/>
  <c r="P1947" i="1" s="1"/>
  <c r="T1946" i="1"/>
  <c r="S1946" i="1"/>
  <c r="R1946" i="1"/>
  <c r="Q1946" i="1"/>
  <c r="N1946" i="1"/>
  <c r="M1946" i="1"/>
  <c r="O1946" i="1" s="1"/>
  <c r="P1946" i="1" s="1"/>
  <c r="T1945" i="1"/>
  <c r="S1945" i="1"/>
  <c r="R1945" i="1"/>
  <c r="Q1945" i="1"/>
  <c r="N1945" i="1"/>
  <c r="M1945" i="1"/>
  <c r="O1945" i="1" s="1"/>
  <c r="P1945" i="1" s="1"/>
  <c r="T1944" i="1"/>
  <c r="S1944" i="1"/>
  <c r="R1944" i="1"/>
  <c r="Q1944" i="1"/>
  <c r="N1944" i="1"/>
  <c r="M1944" i="1"/>
  <c r="O1944" i="1" s="1"/>
  <c r="P1944" i="1" s="1"/>
  <c r="T1943" i="1"/>
  <c r="S1943" i="1"/>
  <c r="R1943" i="1"/>
  <c r="Q1943" i="1"/>
  <c r="N1943" i="1"/>
  <c r="M1943" i="1"/>
  <c r="O1943" i="1" s="1"/>
  <c r="P1943" i="1" s="1"/>
  <c r="T1942" i="1"/>
  <c r="S1942" i="1"/>
  <c r="R1942" i="1"/>
  <c r="Q1942" i="1"/>
  <c r="N1942" i="1"/>
  <c r="M1942" i="1"/>
  <c r="O1942" i="1" s="1"/>
  <c r="P1942" i="1" s="1"/>
  <c r="T1941" i="1"/>
  <c r="S1941" i="1"/>
  <c r="R1941" i="1"/>
  <c r="Q1941" i="1"/>
  <c r="N1941" i="1"/>
  <c r="M1941" i="1"/>
  <c r="O1941" i="1" s="1"/>
  <c r="P1941" i="1" s="1"/>
  <c r="T1940" i="1"/>
  <c r="S1940" i="1"/>
  <c r="R1940" i="1"/>
  <c r="Q1940" i="1"/>
  <c r="N1940" i="1"/>
  <c r="M1940" i="1"/>
  <c r="O1940" i="1" s="1"/>
  <c r="P1940" i="1" s="1"/>
  <c r="T1939" i="1"/>
  <c r="S1939" i="1"/>
  <c r="R1939" i="1"/>
  <c r="Q1939" i="1"/>
  <c r="N1939" i="1"/>
  <c r="M1939" i="1"/>
  <c r="O1939" i="1" s="1"/>
  <c r="P1939" i="1" s="1"/>
  <c r="T1938" i="1"/>
  <c r="S1938" i="1"/>
  <c r="R1938" i="1"/>
  <c r="Q1938" i="1"/>
  <c r="N1938" i="1"/>
  <c r="M1938" i="1"/>
  <c r="O1938" i="1" s="1"/>
  <c r="P1938" i="1" s="1"/>
  <c r="T1937" i="1"/>
  <c r="S1937" i="1"/>
  <c r="R1937" i="1"/>
  <c r="Q1937" i="1"/>
  <c r="N1937" i="1"/>
  <c r="M1937" i="1"/>
  <c r="O1937" i="1" s="1"/>
  <c r="P1937" i="1" s="1"/>
  <c r="T1936" i="1"/>
  <c r="S1936" i="1"/>
  <c r="R1936" i="1"/>
  <c r="Q1936" i="1"/>
  <c r="N1936" i="1"/>
  <c r="M1936" i="1"/>
  <c r="O1936" i="1" s="1"/>
  <c r="P1936" i="1" s="1"/>
  <c r="T1935" i="1"/>
  <c r="S1935" i="1"/>
  <c r="R1935" i="1"/>
  <c r="Q1935" i="1"/>
  <c r="N1935" i="1"/>
  <c r="M1935" i="1"/>
  <c r="O1935" i="1" s="1"/>
  <c r="P1935" i="1" s="1"/>
  <c r="T1934" i="1"/>
  <c r="S1934" i="1"/>
  <c r="R1934" i="1"/>
  <c r="Q1934" i="1"/>
  <c r="N1934" i="1"/>
  <c r="M1934" i="1"/>
  <c r="O1934" i="1" s="1"/>
  <c r="P1934" i="1" s="1"/>
  <c r="T1933" i="1"/>
  <c r="S1933" i="1"/>
  <c r="R1933" i="1"/>
  <c r="Q1933" i="1"/>
  <c r="N1933" i="1"/>
  <c r="M1933" i="1"/>
  <c r="O1933" i="1" s="1"/>
  <c r="P1933" i="1" s="1"/>
  <c r="T1932" i="1"/>
  <c r="S1932" i="1"/>
  <c r="R1932" i="1"/>
  <c r="Q1932" i="1"/>
  <c r="N1932" i="1"/>
  <c r="M1932" i="1"/>
  <c r="O1932" i="1" s="1"/>
  <c r="P1932" i="1" s="1"/>
  <c r="T1931" i="1"/>
  <c r="S1931" i="1"/>
  <c r="R1931" i="1"/>
  <c r="Q1931" i="1"/>
  <c r="N1931" i="1"/>
  <c r="M1931" i="1"/>
  <c r="O1931" i="1" s="1"/>
  <c r="P1931" i="1" s="1"/>
  <c r="T1930" i="1"/>
  <c r="S1930" i="1"/>
  <c r="R1930" i="1"/>
  <c r="Q1930" i="1"/>
  <c r="N1930" i="1"/>
  <c r="M1930" i="1"/>
  <c r="O1930" i="1" s="1"/>
  <c r="P1930" i="1" s="1"/>
  <c r="T1929" i="1"/>
  <c r="S1929" i="1"/>
  <c r="R1929" i="1"/>
  <c r="Q1929" i="1"/>
  <c r="N1929" i="1"/>
  <c r="M1929" i="1"/>
  <c r="O1929" i="1" s="1"/>
  <c r="P1929" i="1" s="1"/>
  <c r="T1928" i="1"/>
  <c r="S1928" i="1"/>
  <c r="R1928" i="1"/>
  <c r="Q1928" i="1"/>
  <c r="N1928" i="1"/>
  <c r="M1928" i="1"/>
  <c r="O1928" i="1" s="1"/>
  <c r="P1928" i="1" s="1"/>
  <c r="T1927" i="1"/>
  <c r="S1927" i="1"/>
  <c r="R1927" i="1"/>
  <c r="Q1927" i="1"/>
  <c r="N1927" i="1"/>
  <c r="M1927" i="1"/>
  <c r="O1927" i="1" s="1"/>
  <c r="P1927" i="1" s="1"/>
  <c r="T1926" i="1"/>
  <c r="S1926" i="1"/>
  <c r="R1926" i="1"/>
  <c r="Q1926" i="1"/>
  <c r="N1926" i="1"/>
  <c r="M1926" i="1"/>
  <c r="O1926" i="1" s="1"/>
  <c r="P1926" i="1" s="1"/>
  <c r="T1925" i="1"/>
  <c r="S1925" i="1"/>
  <c r="R1925" i="1"/>
  <c r="Q1925" i="1"/>
  <c r="N1925" i="1"/>
  <c r="M1925" i="1"/>
  <c r="O1925" i="1" s="1"/>
  <c r="P1925" i="1" s="1"/>
  <c r="T1924" i="1"/>
  <c r="S1924" i="1"/>
  <c r="R1924" i="1"/>
  <c r="Q1924" i="1"/>
  <c r="N1924" i="1"/>
  <c r="M1924" i="1"/>
  <c r="O1924" i="1" s="1"/>
  <c r="P1924" i="1" s="1"/>
  <c r="T1923" i="1"/>
  <c r="S1923" i="1"/>
  <c r="R1923" i="1"/>
  <c r="Q1923" i="1"/>
  <c r="N1923" i="1"/>
  <c r="M1923" i="1"/>
  <c r="O1923" i="1" s="1"/>
  <c r="P1923" i="1" s="1"/>
  <c r="T1922" i="1"/>
  <c r="S1922" i="1"/>
  <c r="R1922" i="1"/>
  <c r="Q1922" i="1"/>
  <c r="N1922" i="1"/>
  <c r="M1922" i="1"/>
  <c r="O1922" i="1" s="1"/>
  <c r="P1922" i="1" s="1"/>
  <c r="T1921" i="1"/>
  <c r="S1921" i="1"/>
  <c r="R1921" i="1"/>
  <c r="Q1921" i="1"/>
  <c r="N1921" i="1"/>
  <c r="M1921" i="1"/>
  <c r="O1921" i="1" s="1"/>
  <c r="P1921" i="1" s="1"/>
  <c r="T1920" i="1"/>
  <c r="S1920" i="1"/>
  <c r="R1920" i="1"/>
  <c r="Q1920" i="1"/>
  <c r="N1920" i="1"/>
  <c r="M1920" i="1"/>
  <c r="O1920" i="1" s="1"/>
  <c r="P1920" i="1" s="1"/>
  <c r="T1919" i="1"/>
  <c r="S1919" i="1"/>
  <c r="R1919" i="1"/>
  <c r="Q1919" i="1"/>
  <c r="N1919" i="1"/>
  <c r="M1919" i="1"/>
  <c r="O1919" i="1" s="1"/>
  <c r="P1919" i="1" s="1"/>
  <c r="T1918" i="1"/>
  <c r="S1918" i="1"/>
  <c r="R1918" i="1"/>
  <c r="Q1918" i="1"/>
  <c r="N1918" i="1"/>
  <c r="M1918" i="1"/>
  <c r="O1918" i="1" s="1"/>
  <c r="P1918" i="1" s="1"/>
  <c r="T1917" i="1"/>
  <c r="S1917" i="1"/>
  <c r="R1917" i="1"/>
  <c r="Q1917" i="1"/>
  <c r="N1917" i="1"/>
  <c r="M1917" i="1"/>
  <c r="O1917" i="1" s="1"/>
  <c r="P1917" i="1" s="1"/>
  <c r="T1916" i="1"/>
  <c r="S1916" i="1"/>
  <c r="R1916" i="1"/>
  <c r="Q1916" i="1"/>
  <c r="N1916" i="1"/>
  <c r="M1916" i="1"/>
  <c r="O1916" i="1" s="1"/>
  <c r="P1916" i="1" s="1"/>
  <c r="T1915" i="1"/>
  <c r="S1915" i="1"/>
  <c r="R1915" i="1"/>
  <c r="Q1915" i="1"/>
  <c r="N1915" i="1"/>
  <c r="M1915" i="1"/>
  <c r="O1915" i="1" s="1"/>
  <c r="P1915" i="1" s="1"/>
  <c r="T1914" i="1"/>
  <c r="S1914" i="1"/>
  <c r="R1914" i="1"/>
  <c r="Q1914" i="1"/>
  <c r="N1914" i="1"/>
  <c r="M1914" i="1"/>
  <c r="O1914" i="1" s="1"/>
  <c r="P1914" i="1" s="1"/>
  <c r="T1913" i="1"/>
  <c r="S1913" i="1"/>
  <c r="R1913" i="1"/>
  <c r="Q1913" i="1"/>
  <c r="N1913" i="1"/>
  <c r="M1913" i="1"/>
  <c r="O1913" i="1" s="1"/>
  <c r="P1913" i="1" s="1"/>
  <c r="T1912" i="1"/>
  <c r="S1912" i="1"/>
  <c r="R1912" i="1"/>
  <c r="Q1912" i="1"/>
  <c r="N1912" i="1"/>
  <c r="M1912" i="1"/>
  <c r="O1912" i="1" s="1"/>
  <c r="P1912" i="1" s="1"/>
  <c r="T1911" i="1"/>
  <c r="S1911" i="1"/>
  <c r="R1911" i="1"/>
  <c r="Q1911" i="1"/>
  <c r="N1911" i="1"/>
  <c r="M1911" i="1"/>
  <c r="O1911" i="1" s="1"/>
  <c r="P1911" i="1" s="1"/>
  <c r="T1910" i="1"/>
  <c r="S1910" i="1"/>
  <c r="R1910" i="1"/>
  <c r="Q1910" i="1"/>
  <c r="N1910" i="1"/>
  <c r="M1910" i="1"/>
  <c r="O1910" i="1" s="1"/>
  <c r="P1910" i="1" s="1"/>
  <c r="T1909" i="1"/>
  <c r="S1909" i="1"/>
  <c r="R1909" i="1"/>
  <c r="Q1909" i="1"/>
  <c r="N1909" i="1"/>
  <c r="M1909" i="1"/>
  <c r="O1909" i="1" s="1"/>
  <c r="P1909" i="1" s="1"/>
  <c r="T1908" i="1"/>
  <c r="S1908" i="1"/>
  <c r="R1908" i="1"/>
  <c r="Q1908" i="1"/>
  <c r="N1908" i="1"/>
  <c r="M1908" i="1"/>
  <c r="O1908" i="1" s="1"/>
  <c r="P1908" i="1" s="1"/>
  <c r="T1907" i="1"/>
  <c r="S1907" i="1"/>
  <c r="R1907" i="1"/>
  <c r="Q1907" i="1"/>
  <c r="N1907" i="1"/>
  <c r="M1907" i="1"/>
  <c r="O1907" i="1" s="1"/>
  <c r="P1907" i="1" s="1"/>
  <c r="T1906" i="1"/>
  <c r="S1906" i="1"/>
  <c r="R1906" i="1"/>
  <c r="Q1906" i="1"/>
  <c r="N1906" i="1"/>
  <c r="M1906" i="1"/>
  <c r="O1906" i="1" s="1"/>
  <c r="P1906" i="1" s="1"/>
  <c r="T1905" i="1"/>
  <c r="S1905" i="1"/>
  <c r="R1905" i="1"/>
  <c r="Q1905" i="1"/>
  <c r="N1905" i="1"/>
  <c r="M1905" i="1"/>
  <c r="O1905" i="1" s="1"/>
  <c r="P1905" i="1" s="1"/>
  <c r="T1904" i="1"/>
  <c r="S1904" i="1"/>
  <c r="R1904" i="1"/>
  <c r="Q1904" i="1"/>
  <c r="N1904" i="1"/>
  <c r="M1904" i="1"/>
  <c r="O1904" i="1" s="1"/>
  <c r="P1904" i="1" s="1"/>
  <c r="T1903" i="1"/>
  <c r="S1903" i="1"/>
  <c r="R1903" i="1"/>
  <c r="Q1903" i="1"/>
  <c r="N1903" i="1"/>
  <c r="M1903" i="1"/>
  <c r="O1903" i="1" s="1"/>
  <c r="P1903" i="1" s="1"/>
  <c r="T1902" i="1"/>
  <c r="S1902" i="1"/>
  <c r="R1902" i="1"/>
  <c r="Q1902" i="1"/>
  <c r="N1902" i="1"/>
  <c r="M1902" i="1"/>
  <c r="O1902" i="1" s="1"/>
  <c r="P1902" i="1" s="1"/>
  <c r="T1901" i="1"/>
  <c r="S1901" i="1"/>
  <c r="R1901" i="1"/>
  <c r="Q1901" i="1"/>
  <c r="N1901" i="1"/>
  <c r="M1901" i="1"/>
  <c r="O1901" i="1" s="1"/>
  <c r="P1901" i="1" s="1"/>
  <c r="T1900" i="1"/>
  <c r="S1900" i="1"/>
  <c r="R1900" i="1"/>
  <c r="Q1900" i="1"/>
  <c r="N1900" i="1"/>
  <c r="M1900" i="1"/>
  <c r="O1900" i="1" s="1"/>
  <c r="P1900" i="1" s="1"/>
  <c r="T1899" i="1"/>
  <c r="S1899" i="1"/>
  <c r="R1899" i="1"/>
  <c r="Q1899" i="1"/>
  <c r="N1899" i="1"/>
  <c r="M1899" i="1"/>
  <c r="O1899" i="1" s="1"/>
  <c r="P1899" i="1" s="1"/>
  <c r="T1898" i="1"/>
  <c r="S1898" i="1"/>
  <c r="R1898" i="1"/>
  <c r="Q1898" i="1"/>
  <c r="N1898" i="1"/>
  <c r="M1898" i="1"/>
  <c r="O1898" i="1" s="1"/>
  <c r="P1898" i="1" s="1"/>
  <c r="T1897" i="1"/>
  <c r="S1897" i="1"/>
  <c r="R1897" i="1"/>
  <c r="Q1897" i="1"/>
  <c r="N1897" i="1"/>
  <c r="M1897" i="1"/>
  <c r="O1897" i="1" s="1"/>
  <c r="P1897" i="1" s="1"/>
  <c r="T1896" i="1"/>
  <c r="S1896" i="1"/>
  <c r="R1896" i="1"/>
  <c r="Q1896" i="1"/>
  <c r="N1896" i="1"/>
  <c r="M1896" i="1"/>
  <c r="O1896" i="1" s="1"/>
  <c r="P1896" i="1" s="1"/>
  <c r="T1895" i="1"/>
  <c r="S1895" i="1"/>
  <c r="R1895" i="1"/>
  <c r="Q1895" i="1"/>
  <c r="N1895" i="1"/>
  <c r="M1895" i="1"/>
  <c r="O1895" i="1" s="1"/>
  <c r="P1895" i="1" s="1"/>
  <c r="T1894" i="1"/>
  <c r="S1894" i="1"/>
  <c r="R1894" i="1"/>
  <c r="Q1894" i="1"/>
  <c r="N1894" i="1"/>
  <c r="M1894" i="1"/>
  <c r="O1894" i="1" s="1"/>
  <c r="P1894" i="1" s="1"/>
  <c r="T1893" i="1"/>
  <c r="S1893" i="1"/>
  <c r="R1893" i="1"/>
  <c r="Q1893" i="1"/>
  <c r="N1893" i="1"/>
  <c r="M1893" i="1"/>
  <c r="O1893" i="1" s="1"/>
  <c r="P1893" i="1" s="1"/>
  <c r="T1892" i="1"/>
  <c r="S1892" i="1"/>
  <c r="R1892" i="1"/>
  <c r="Q1892" i="1"/>
  <c r="N1892" i="1"/>
  <c r="M1892" i="1"/>
  <c r="O1892" i="1" s="1"/>
  <c r="P1892" i="1" s="1"/>
  <c r="T1891" i="1"/>
  <c r="S1891" i="1"/>
  <c r="R1891" i="1"/>
  <c r="Q1891" i="1"/>
  <c r="N1891" i="1"/>
  <c r="M1891" i="1"/>
  <c r="O1891" i="1" s="1"/>
  <c r="P1891" i="1" s="1"/>
  <c r="T1890" i="1"/>
  <c r="S1890" i="1"/>
  <c r="R1890" i="1"/>
  <c r="Q1890" i="1"/>
  <c r="N1890" i="1"/>
  <c r="M1890" i="1"/>
  <c r="O1890" i="1" s="1"/>
  <c r="P1890" i="1" s="1"/>
  <c r="T1889" i="1"/>
  <c r="S1889" i="1"/>
  <c r="R1889" i="1"/>
  <c r="Q1889" i="1"/>
  <c r="N1889" i="1"/>
  <c r="M1889" i="1"/>
  <c r="O1889" i="1" s="1"/>
  <c r="P1889" i="1" s="1"/>
  <c r="T1888" i="1"/>
  <c r="S1888" i="1"/>
  <c r="R1888" i="1"/>
  <c r="Q1888" i="1"/>
  <c r="N1888" i="1"/>
  <c r="M1888" i="1"/>
  <c r="O1888" i="1" s="1"/>
  <c r="P1888" i="1" s="1"/>
  <c r="T1887" i="1"/>
  <c r="S1887" i="1"/>
  <c r="R1887" i="1"/>
  <c r="Q1887" i="1"/>
  <c r="N1887" i="1"/>
  <c r="M1887" i="1"/>
  <c r="O1887" i="1" s="1"/>
  <c r="P1887" i="1" s="1"/>
  <c r="T1886" i="1"/>
  <c r="S1886" i="1"/>
  <c r="R1886" i="1"/>
  <c r="Q1886" i="1"/>
  <c r="N1886" i="1"/>
  <c r="M1886" i="1"/>
  <c r="O1886" i="1" s="1"/>
  <c r="P1886" i="1" s="1"/>
  <c r="T1885" i="1"/>
  <c r="S1885" i="1"/>
  <c r="R1885" i="1"/>
  <c r="Q1885" i="1"/>
  <c r="N1885" i="1"/>
  <c r="M1885" i="1"/>
  <c r="O1885" i="1" s="1"/>
  <c r="P1885" i="1" s="1"/>
  <c r="T1884" i="1"/>
  <c r="S1884" i="1"/>
  <c r="R1884" i="1"/>
  <c r="Q1884" i="1"/>
  <c r="N1884" i="1"/>
  <c r="M1884" i="1"/>
  <c r="O1884" i="1" s="1"/>
  <c r="P1884" i="1" s="1"/>
  <c r="T1883" i="1"/>
  <c r="S1883" i="1"/>
  <c r="R1883" i="1"/>
  <c r="Q1883" i="1"/>
  <c r="N1883" i="1"/>
  <c r="M1883" i="1"/>
  <c r="O1883" i="1" s="1"/>
  <c r="P1883" i="1" s="1"/>
  <c r="T1882" i="1"/>
  <c r="S1882" i="1"/>
  <c r="R1882" i="1"/>
  <c r="Q1882" i="1"/>
  <c r="N1882" i="1"/>
  <c r="M1882" i="1"/>
  <c r="O1882" i="1" s="1"/>
  <c r="P1882" i="1" s="1"/>
  <c r="T1881" i="1"/>
  <c r="S1881" i="1"/>
  <c r="R1881" i="1"/>
  <c r="Q1881" i="1"/>
  <c r="N1881" i="1"/>
  <c r="M1881" i="1"/>
  <c r="O1881" i="1" s="1"/>
  <c r="P1881" i="1" s="1"/>
  <c r="T1880" i="1"/>
  <c r="S1880" i="1"/>
  <c r="R1880" i="1"/>
  <c r="Q1880" i="1"/>
  <c r="N1880" i="1"/>
  <c r="M1880" i="1"/>
  <c r="O1880" i="1" s="1"/>
  <c r="P1880" i="1" s="1"/>
  <c r="T1879" i="1"/>
  <c r="S1879" i="1"/>
  <c r="R1879" i="1"/>
  <c r="Q1879" i="1"/>
  <c r="N1879" i="1"/>
  <c r="M1879" i="1"/>
  <c r="O1879" i="1" s="1"/>
  <c r="P1879" i="1" s="1"/>
  <c r="T1878" i="1"/>
  <c r="S1878" i="1"/>
  <c r="R1878" i="1"/>
  <c r="Q1878" i="1"/>
  <c r="N1878" i="1"/>
  <c r="M1878" i="1"/>
  <c r="O1878" i="1" s="1"/>
  <c r="P1878" i="1" s="1"/>
  <c r="T1877" i="1"/>
  <c r="S1877" i="1"/>
  <c r="R1877" i="1"/>
  <c r="Q1877" i="1"/>
  <c r="N1877" i="1"/>
  <c r="M1877" i="1"/>
  <c r="O1877" i="1" s="1"/>
  <c r="P1877" i="1" s="1"/>
  <c r="T1876" i="1"/>
  <c r="S1876" i="1"/>
  <c r="R1876" i="1"/>
  <c r="Q1876" i="1"/>
  <c r="N1876" i="1"/>
  <c r="M1876" i="1"/>
  <c r="O1876" i="1" s="1"/>
  <c r="P1876" i="1" s="1"/>
  <c r="T1875" i="1"/>
  <c r="S1875" i="1"/>
  <c r="R1875" i="1"/>
  <c r="Q1875" i="1"/>
  <c r="N1875" i="1"/>
  <c r="M1875" i="1"/>
  <c r="O1875" i="1" s="1"/>
  <c r="P1875" i="1" s="1"/>
  <c r="T1874" i="1"/>
  <c r="S1874" i="1"/>
  <c r="R1874" i="1"/>
  <c r="Q1874" i="1"/>
  <c r="N1874" i="1"/>
  <c r="M1874" i="1"/>
  <c r="O1874" i="1" s="1"/>
  <c r="P1874" i="1" s="1"/>
  <c r="T1873" i="1"/>
  <c r="S1873" i="1"/>
  <c r="R1873" i="1"/>
  <c r="Q1873" i="1"/>
  <c r="N1873" i="1"/>
  <c r="M1873" i="1"/>
  <c r="O1873" i="1" s="1"/>
  <c r="P1873" i="1" s="1"/>
  <c r="T1872" i="1"/>
  <c r="S1872" i="1"/>
  <c r="R1872" i="1"/>
  <c r="Q1872" i="1"/>
  <c r="N1872" i="1"/>
  <c r="M1872" i="1"/>
  <c r="O1872" i="1" s="1"/>
  <c r="P1872" i="1" s="1"/>
  <c r="T1871" i="1"/>
  <c r="S1871" i="1"/>
  <c r="R1871" i="1"/>
  <c r="Q1871" i="1"/>
  <c r="N1871" i="1"/>
  <c r="M1871" i="1"/>
  <c r="O1871" i="1" s="1"/>
  <c r="P1871" i="1" s="1"/>
  <c r="T1870" i="1"/>
  <c r="S1870" i="1"/>
  <c r="R1870" i="1"/>
  <c r="Q1870" i="1"/>
  <c r="N1870" i="1"/>
  <c r="M1870" i="1"/>
  <c r="O1870" i="1" s="1"/>
  <c r="P1870" i="1" s="1"/>
  <c r="T1869" i="1"/>
  <c r="S1869" i="1"/>
  <c r="R1869" i="1"/>
  <c r="Q1869" i="1"/>
  <c r="N1869" i="1"/>
  <c r="M1869" i="1"/>
  <c r="O1869" i="1" s="1"/>
  <c r="P1869" i="1" s="1"/>
  <c r="T1868" i="1"/>
  <c r="S1868" i="1"/>
  <c r="R1868" i="1"/>
  <c r="Q1868" i="1"/>
  <c r="N1868" i="1"/>
  <c r="M1868" i="1"/>
  <c r="O1868" i="1" s="1"/>
  <c r="P1868" i="1" s="1"/>
  <c r="T1867" i="1"/>
  <c r="S1867" i="1"/>
  <c r="R1867" i="1"/>
  <c r="Q1867" i="1"/>
  <c r="N1867" i="1"/>
  <c r="M1867" i="1"/>
  <c r="O1867" i="1" s="1"/>
  <c r="P1867" i="1" s="1"/>
  <c r="T1866" i="1"/>
  <c r="S1866" i="1"/>
  <c r="R1866" i="1"/>
  <c r="Q1866" i="1"/>
  <c r="N1866" i="1"/>
  <c r="M1866" i="1"/>
  <c r="O1866" i="1" s="1"/>
  <c r="P1866" i="1" s="1"/>
  <c r="T1865" i="1"/>
  <c r="S1865" i="1"/>
  <c r="R1865" i="1"/>
  <c r="Q1865" i="1"/>
  <c r="N1865" i="1"/>
  <c r="M1865" i="1"/>
  <c r="O1865" i="1" s="1"/>
  <c r="P1865" i="1" s="1"/>
  <c r="T1864" i="1"/>
  <c r="S1864" i="1"/>
  <c r="R1864" i="1"/>
  <c r="Q1864" i="1"/>
  <c r="N1864" i="1"/>
  <c r="M1864" i="1"/>
  <c r="O1864" i="1" s="1"/>
  <c r="P1864" i="1" s="1"/>
  <c r="T1863" i="1"/>
  <c r="S1863" i="1"/>
  <c r="R1863" i="1"/>
  <c r="Q1863" i="1"/>
  <c r="N1863" i="1"/>
  <c r="M1863" i="1"/>
  <c r="O1863" i="1" s="1"/>
  <c r="P1863" i="1" s="1"/>
  <c r="T1862" i="1"/>
  <c r="S1862" i="1"/>
  <c r="R1862" i="1"/>
  <c r="Q1862" i="1"/>
  <c r="N1862" i="1"/>
  <c r="M1862" i="1"/>
  <c r="O1862" i="1" s="1"/>
  <c r="P1862" i="1" s="1"/>
  <c r="T1861" i="1"/>
  <c r="S1861" i="1"/>
  <c r="R1861" i="1"/>
  <c r="Q1861" i="1"/>
  <c r="N1861" i="1"/>
  <c r="M1861" i="1"/>
  <c r="O1861" i="1" s="1"/>
  <c r="P1861" i="1" s="1"/>
  <c r="T1860" i="1"/>
  <c r="S1860" i="1"/>
  <c r="R1860" i="1"/>
  <c r="Q1860" i="1"/>
  <c r="N1860" i="1"/>
  <c r="M1860" i="1"/>
  <c r="O1860" i="1" s="1"/>
  <c r="P1860" i="1" s="1"/>
  <c r="T1859" i="1"/>
  <c r="S1859" i="1"/>
  <c r="R1859" i="1"/>
  <c r="Q1859" i="1"/>
  <c r="N1859" i="1"/>
  <c r="M1859" i="1"/>
  <c r="O1859" i="1" s="1"/>
  <c r="P1859" i="1" s="1"/>
  <c r="T1858" i="1"/>
  <c r="S1858" i="1"/>
  <c r="R1858" i="1"/>
  <c r="Q1858" i="1"/>
  <c r="N1858" i="1"/>
  <c r="M1858" i="1"/>
  <c r="O1858" i="1" s="1"/>
  <c r="P1858" i="1" s="1"/>
  <c r="T1857" i="1"/>
  <c r="S1857" i="1"/>
  <c r="R1857" i="1"/>
  <c r="Q1857" i="1"/>
  <c r="N1857" i="1"/>
  <c r="M1857" i="1"/>
  <c r="O1857" i="1" s="1"/>
  <c r="P1857" i="1" s="1"/>
  <c r="T1856" i="1"/>
  <c r="S1856" i="1"/>
  <c r="R1856" i="1"/>
  <c r="Q1856" i="1"/>
  <c r="N1856" i="1"/>
  <c r="M1856" i="1"/>
  <c r="O1856" i="1" s="1"/>
  <c r="P1856" i="1" s="1"/>
  <c r="T1855" i="1"/>
  <c r="S1855" i="1"/>
  <c r="R1855" i="1"/>
  <c r="Q1855" i="1"/>
  <c r="N1855" i="1"/>
  <c r="M1855" i="1"/>
  <c r="O1855" i="1" s="1"/>
  <c r="P1855" i="1" s="1"/>
  <c r="T1854" i="1"/>
  <c r="S1854" i="1"/>
  <c r="R1854" i="1"/>
  <c r="Q1854" i="1"/>
  <c r="N1854" i="1"/>
  <c r="M1854" i="1"/>
  <c r="O1854" i="1" s="1"/>
  <c r="P1854" i="1" s="1"/>
  <c r="T1853" i="1"/>
  <c r="S1853" i="1"/>
  <c r="R1853" i="1"/>
  <c r="Q1853" i="1"/>
  <c r="N1853" i="1"/>
  <c r="M1853" i="1"/>
  <c r="O1853" i="1" s="1"/>
  <c r="P1853" i="1" s="1"/>
  <c r="T1852" i="1"/>
  <c r="S1852" i="1"/>
  <c r="R1852" i="1"/>
  <c r="Q1852" i="1"/>
  <c r="N1852" i="1"/>
  <c r="M1852" i="1"/>
  <c r="O1852" i="1" s="1"/>
  <c r="P1852" i="1" s="1"/>
  <c r="T1851" i="1"/>
  <c r="S1851" i="1"/>
  <c r="R1851" i="1"/>
  <c r="Q1851" i="1"/>
  <c r="N1851" i="1"/>
  <c r="M1851" i="1"/>
  <c r="O1851" i="1" s="1"/>
  <c r="P1851" i="1" s="1"/>
  <c r="T1850" i="1"/>
  <c r="S1850" i="1"/>
  <c r="R1850" i="1"/>
  <c r="Q1850" i="1"/>
  <c r="N1850" i="1"/>
  <c r="M1850" i="1"/>
  <c r="O1850" i="1" s="1"/>
  <c r="P1850" i="1" s="1"/>
  <c r="T1849" i="1"/>
  <c r="S1849" i="1"/>
  <c r="R1849" i="1"/>
  <c r="Q1849" i="1"/>
  <c r="N1849" i="1"/>
  <c r="M1849" i="1"/>
  <c r="O1849" i="1" s="1"/>
  <c r="P1849" i="1" s="1"/>
  <c r="T1848" i="1"/>
  <c r="S1848" i="1"/>
  <c r="R1848" i="1"/>
  <c r="Q1848" i="1"/>
  <c r="N1848" i="1"/>
  <c r="M1848" i="1"/>
  <c r="O1848" i="1" s="1"/>
  <c r="P1848" i="1" s="1"/>
  <c r="T1847" i="1"/>
  <c r="S1847" i="1"/>
  <c r="R1847" i="1"/>
  <c r="Q1847" i="1"/>
  <c r="N1847" i="1"/>
  <c r="M1847" i="1"/>
  <c r="O1847" i="1" s="1"/>
  <c r="P1847" i="1" s="1"/>
  <c r="T1846" i="1"/>
  <c r="S1846" i="1"/>
  <c r="R1846" i="1"/>
  <c r="Q1846" i="1"/>
  <c r="N1846" i="1"/>
  <c r="M1846" i="1"/>
  <c r="O1846" i="1" s="1"/>
  <c r="P1846" i="1" s="1"/>
  <c r="T1845" i="1"/>
  <c r="S1845" i="1"/>
  <c r="R1845" i="1"/>
  <c r="Q1845" i="1"/>
  <c r="N1845" i="1"/>
  <c r="M1845" i="1"/>
  <c r="O1845" i="1" s="1"/>
  <c r="P1845" i="1" s="1"/>
  <c r="T1844" i="1"/>
  <c r="S1844" i="1"/>
  <c r="R1844" i="1"/>
  <c r="Q1844" i="1"/>
  <c r="N1844" i="1"/>
  <c r="M1844" i="1"/>
  <c r="O1844" i="1" s="1"/>
  <c r="P1844" i="1" s="1"/>
  <c r="T1843" i="1"/>
  <c r="S1843" i="1"/>
  <c r="R1843" i="1"/>
  <c r="Q1843" i="1"/>
  <c r="N1843" i="1"/>
  <c r="M1843" i="1"/>
  <c r="O1843" i="1" s="1"/>
  <c r="P1843" i="1" s="1"/>
  <c r="T1842" i="1"/>
  <c r="S1842" i="1"/>
  <c r="R1842" i="1"/>
  <c r="Q1842" i="1"/>
  <c r="N1842" i="1"/>
  <c r="M1842" i="1"/>
  <c r="O1842" i="1" s="1"/>
  <c r="P1842" i="1" s="1"/>
  <c r="T1841" i="1"/>
  <c r="S1841" i="1"/>
  <c r="R1841" i="1"/>
  <c r="Q1841" i="1"/>
  <c r="N1841" i="1"/>
  <c r="M1841" i="1"/>
  <c r="O1841" i="1" s="1"/>
  <c r="P1841" i="1" s="1"/>
  <c r="T1840" i="1"/>
  <c r="S1840" i="1"/>
  <c r="R1840" i="1"/>
  <c r="Q1840" i="1"/>
  <c r="N1840" i="1"/>
  <c r="M1840" i="1"/>
  <c r="O1840" i="1" s="1"/>
  <c r="P1840" i="1" s="1"/>
  <c r="T1839" i="1"/>
  <c r="S1839" i="1"/>
  <c r="R1839" i="1"/>
  <c r="Q1839" i="1"/>
  <c r="N1839" i="1"/>
  <c r="M1839" i="1"/>
  <c r="O1839" i="1" s="1"/>
  <c r="P1839" i="1" s="1"/>
  <c r="T1838" i="1"/>
  <c r="S1838" i="1"/>
  <c r="R1838" i="1"/>
  <c r="Q1838" i="1"/>
  <c r="N1838" i="1"/>
  <c r="M1838" i="1"/>
  <c r="O1838" i="1" s="1"/>
  <c r="P1838" i="1" s="1"/>
  <c r="T1837" i="1"/>
  <c r="S1837" i="1"/>
  <c r="R1837" i="1"/>
  <c r="Q1837" i="1"/>
  <c r="N1837" i="1"/>
  <c r="M1837" i="1"/>
  <c r="O1837" i="1" s="1"/>
  <c r="P1837" i="1" s="1"/>
  <c r="T1836" i="1"/>
  <c r="S1836" i="1"/>
  <c r="R1836" i="1"/>
  <c r="Q1836" i="1"/>
  <c r="N1836" i="1"/>
  <c r="M1836" i="1"/>
  <c r="O1836" i="1" s="1"/>
  <c r="P1836" i="1" s="1"/>
  <c r="T1835" i="1"/>
  <c r="S1835" i="1"/>
  <c r="R1835" i="1"/>
  <c r="Q1835" i="1"/>
  <c r="N1835" i="1"/>
  <c r="M1835" i="1"/>
  <c r="O1835" i="1" s="1"/>
  <c r="P1835" i="1" s="1"/>
  <c r="T1834" i="1"/>
  <c r="S1834" i="1"/>
  <c r="R1834" i="1"/>
  <c r="Q1834" i="1"/>
  <c r="N1834" i="1"/>
  <c r="M1834" i="1"/>
  <c r="O1834" i="1" s="1"/>
  <c r="P1834" i="1" s="1"/>
  <c r="T1833" i="1"/>
  <c r="S1833" i="1"/>
  <c r="R1833" i="1"/>
  <c r="Q1833" i="1"/>
  <c r="N1833" i="1"/>
  <c r="M1833" i="1"/>
  <c r="O1833" i="1" s="1"/>
  <c r="P1833" i="1" s="1"/>
  <c r="T1832" i="1"/>
  <c r="S1832" i="1"/>
  <c r="R1832" i="1"/>
  <c r="Q1832" i="1"/>
  <c r="N1832" i="1"/>
  <c r="M1832" i="1"/>
  <c r="O1832" i="1" s="1"/>
  <c r="P1832" i="1" s="1"/>
  <c r="T1831" i="1"/>
  <c r="S1831" i="1"/>
  <c r="R1831" i="1"/>
  <c r="Q1831" i="1"/>
  <c r="N1831" i="1"/>
  <c r="M1831" i="1"/>
  <c r="O1831" i="1" s="1"/>
  <c r="P1831" i="1" s="1"/>
  <c r="T1830" i="1"/>
  <c r="S1830" i="1"/>
  <c r="R1830" i="1"/>
  <c r="Q1830" i="1"/>
  <c r="N1830" i="1"/>
  <c r="M1830" i="1"/>
  <c r="O1830" i="1" s="1"/>
  <c r="P1830" i="1" s="1"/>
  <c r="T1829" i="1"/>
  <c r="S1829" i="1"/>
  <c r="R1829" i="1"/>
  <c r="Q1829" i="1"/>
  <c r="N1829" i="1"/>
  <c r="M1829" i="1"/>
  <c r="O1829" i="1" s="1"/>
  <c r="P1829" i="1" s="1"/>
  <c r="T1828" i="1"/>
  <c r="S1828" i="1"/>
  <c r="R1828" i="1"/>
  <c r="Q1828" i="1"/>
  <c r="N1828" i="1"/>
  <c r="M1828" i="1"/>
  <c r="O1828" i="1" s="1"/>
  <c r="P1828" i="1" s="1"/>
  <c r="T1827" i="1"/>
  <c r="S1827" i="1"/>
  <c r="R1827" i="1"/>
  <c r="Q1827" i="1"/>
  <c r="N1827" i="1"/>
  <c r="M1827" i="1"/>
  <c r="O1827" i="1" s="1"/>
  <c r="P1827" i="1" s="1"/>
  <c r="T1826" i="1"/>
  <c r="S1826" i="1"/>
  <c r="R1826" i="1"/>
  <c r="Q1826" i="1"/>
  <c r="N1826" i="1"/>
  <c r="M1826" i="1"/>
  <c r="O1826" i="1" s="1"/>
  <c r="P1826" i="1" s="1"/>
  <c r="T1825" i="1"/>
  <c r="S1825" i="1"/>
  <c r="R1825" i="1"/>
  <c r="Q1825" i="1"/>
  <c r="N1825" i="1"/>
  <c r="M1825" i="1"/>
  <c r="O1825" i="1" s="1"/>
  <c r="P1825" i="1" s="1"/>
  <c r="T1824" i="1"/>
  <c r="S1824" i="1"/>
  <c r="R1824" i="1"/>
  <c r="Q1824" i="1"/>
  <c r="N1824" i="1"/>
  <c r="M1824" i="1"/>
  <c r="O1824" i="1" s="1"/>
  <c r="P1824" i="1" s="1"/>
  <c r="T1823" i="1"/>
  <c r="S1823" i="1"/>
  <c r="R1823" i="1"/>
  <c r="Q1823" i="1"/>
  <c r="N1823" i="1"/>
  <c r="M1823" i="1"/>
  <c r="O1823" i="1" s="1"/>
  <c r="P1823" i="1" s="1"/>
  <c r="T1822" i="1"/>
  <c r="S1822" i="1"/>
  <c r="R1822" i="1"/>
  <c r="Q1822" i="1"/>
  <c r="N1822" i="1"/>
  <c r="M1822" i="1"/>
  <c r="O1822" i="1" s="1"/>
  <c r="P1822" i="1" s="1"/>
  <c r="T1821" i="1"/>
  <c r="S1821" i="1"/>
  <c r="R1821" i="1"/>
  <c r="Q1821" i="1"/>
  <c r="N1821" i="1"/>
  <c r="M1821" i="1"/>
  <c r="O1821" i="1" s="1"/>
  <c r="P1821" i="1" s="1"/>
  <c r="T1820" i="1"/>
  <c r="S1820" i="1"/>
  <c r="R1820" i="1"/>
  <c r="Q1820" i="1"/>
  <c r="N1820" i="1"/>
  <c r="M1820" i="1"/>
  <c r="O1820" i="1" s="1"/>
  <c r="P1820" i="1" s="1"/>
  <c r="T1819" i="1"/>
  <c r="S1819" i="1"/>
  <c r="R1819" i="1"/>
  <c r="Q1819" i="1"/>
  <c r="N1819" i="1"/>
  <c r="M1819" i="1"/>
  <c r="O1819" i="1" s="1"/>
  <c r="P1819" i="1" s="1"/>
  <c r="T1818" i="1"/>
  <c r="S1818" i="1"/>
  <c r="R1818" i="1"/>
  <c r="Q1818" i="1"/>
  <c r="N1818" i="1"/>
  <c r="M1818" i="1"/>
  <c r="O1818" i="1" s="1"/>
  <c r="P1818" i="1" s="1"/>
  <c r="T1817" i="1"/>
  <c r="S1817" i="1"/>
  <c r="R1817" i="1"/>
  <c r="Q1817" i="1"/>
  <c r="N1817" i="1"/>
  <c r="M1817" i="1"/>
  <c r="O1817" i="1" s="1"/>
  <c r="P1817" i="1" s="1"/>
  <c r="T1816" i="1"/>
  <c r="S1816" i="1"/>
  <c r="R1816" i="1"/>
  <c r="Q1816" i="1"/>
  <c r="N1816" i="1"/>
  <c r="M1816" i="1"/>
  <c r="O1816" i="1" s="1"/>
  <c r="P1816" i="1" s="1"/>
  <c r="T1815" i="1"/>
  <c r="S1815" i="1"/>
  <c r="R1815" i="1"/>
  <c r="Q1815" i="1"/>
  <c r="N1815" i="1"/>
  <c r="M1815" i="1"/>
  <c r="O1815" i="1" s="1"/>
  <c r="P1815" i="1" s="1"/>
  <c r="T1814" i="1"/>
  <c r="S1814" i="1"/>
  <c r="R1814" i="1"/>
  <c r="Q1814" i="1"/>
  <c r="N1814" i="1"/>
  <c r="M1814" i="1"/>
  <c r="O1814" i="1" s="1"/>
  <c r="P1814" i="1" s="1"/>
  <c r="T1813" i="1"/>
  <c r="S1813" i="1"/>
  <c r="R1813" i="1"/>
  <c r="Q1813" i="1"/>
  <c r="N1813" i="1"/>
  <c r="M1813" i="1"/>
  <c r="O1813" i="1" s="1"/>
  <c r="P1813" i="1" s="1"/>
  <c r="T1812" i="1"/>
  <c r="S1812" i="1"/>
  <c r="R1812" i="1"/>
  <c r="Q1812" i="1"/>
  <c r="N1812" i="1"/>
  <c r="M1812" i="1"/>
  <c r="O1812" i="1" s="1"/>
  <c r="P1812" i="1" s="1"/>
  <c r="T1811" i="1"/>
  <c r="S1811" i="1"/>
  <c r="R1811" i="1"/>
  <c r="Q1811" i="1"/>
  <c r="N1811" i="1"/>
  <c r="M1811" i="1"/>
  <c r="O1811" i="1" s="1"/>
  <c r="P1811" i="1" s="1"/>
  <c r="T1810" i="1"/>
  <c r="S1810" i="1"/>
  <c r="R1810" i="1"/>
  <c r="Q1810" i="1"/>
  <c r="N1810" i="1"/>
  <c r="M1810" i="1"/>
  <c r="O1810" i="1" s="1"/>
  <c r="P1810" i="1" s="1"/>
  <c r="T1809" i="1"/>
  <c r="S1809" i="1"/>
  <c r="R1809" i="1"/>
  <c r="Q1809" i="1"/>
  <c r="N1809" i="1"/>
  <c r="M1809" i="1"/>
  <c r="O1809" i="1" s="1"/>
  <c r="P1809" i="1" s="1"/>
  <c r="T1808" i="1"/>
  <c r="S1808" i="1"/>
  <c r="R1808" i="1"/>
  <c r="Q1808" i="1"/>
  <c r="N1808" i="1"/>
  <c r="M1808" i="1"/>
  <c r="O1808" i="1" s="1"/>
  <c r="P1808" i="1" s="1"/>
  <c r="T1807" i="1"/>
  <c r="S1807" i="1"/>
  <c r="R1807" i="1"/>
  <c r="Q1807" i="1"/>
  <c r="N1807" i="1"/>
  <c r="M1807" i="1"/>
  <c r="O1807" i="1" s="1"/>
  <c r="P1807" i="1" s="1"/>
  <c r="T1806" i="1"/>
  <c r="S1806" i="1"/>
  <c r="R1806" i="1"/>
  <c r="Q1806" i="1"/>
  <c r="N1806" i="1"/>
  <c r="M1806" i="1"/>
  <c r="O1806" i="1" s="1"/>
  <c r="P1806" i="1" s="1"/>
  <c r="T1805" i="1"/>
  <c r="S1805" i="1"/>
  <c r="R1805" i="1"/>
  <c r="Q1805" i="1"/>
  <c r="N1805" i="1"/>
  <c r="M1805" i="1"/>
  <c r="O1805" i="1" s="1"/>
  <c r="P1805" i="1" s="1"/>
  <c r="T1804" i="1"/>
  <c r="S1804" i="1"/>
  <c r="R1804" i="1"/>
  <c r="Q1804" i="1"/>
  <c r="N1804" i="1"/>
  <c r="M1804" i="1"/>
  <c r="O1804" i="1" s="1"/>
  <c r="P1804" i="1" s="1"/>
  <c r="T1803" i="1"/>
  <c r="S1803" i="1"/>
  <c r="R1803" i="1"/>
  <c r="Q1803" i="1"/>
  <c r="N1803" i="1"/>
  <c r="M1803" i="1"/>
  <c r="O1803" i="1" s="1"/>
  <c r="P1803" i="1" s="1"/>
  <c r="T1802" i="1"/>
  <c r="S1802" i="1"/>
  <c r="R1802" i="1"/>
  <c r="Q1802" i="1"/>
  <c r="N1802" i="1"/>
  <c r="M1802" i="1"/>
  <c r="O1802" i="1" s="1"/>
  <c r="P1802" i="1" s="1"/>
  <c r="T1801" i="1"/>
  <c r="S1801" i="1"/>
  <c r="R1801" i="1"/>
  <c r="Q1801" i="1"/>
  <c r="N1801" i="1"/>
  <c r="M1801" i="1"/>
  <c r="O1801" i="1" s="1"/>
  <c r="P1801" i="1" s="1"/>
  <c r="T1800" i="1"/>
  <c r="S1800" i="1"/>
  <c r="R1800" i="1"/>
  <c r="Q1800" i="1"/>
  <c r="N1800" i="1"/>
  <c r="M1800" i="1"/>
  <c r="O1800" i="1" s="1"/>
  <c r="P1800" i="1" s="1"/>
  <c r="T1799" i="1"/>
  <c r="S1799" i="1"/>
  <c r="R1799" i="1"/>
  <c r="Q1799" i="1"/>
  <c r="N1799" i="1"/>
  <c r="M1799" i="1"/>
  <c r="O1799" i="1" s="1"/>
  <c r="P1799" i="1" s="1"/>
  <c r="T1798" i="1"/>
  <c r="S1798" i="1"/>
  <c r="R1798" i="1"/>
  <c r="Q1798" i="1"/>
  <c r="N1798" i="1"/>
  <c r="M1798" i="1"/>
  <c r="O1798" i="1" s="1"/>
  <c r="P1798" i="1" s="1"/>
  <c r="T1797" i="1"/>
  <c r="S1797" i="1"/>
  <c r="R1797" i="1"/>
  <c r="Q1797" i="1"/>
  <c r="N1797" i="1"/>
  <c r="M1797" i="1"/>
  <c r="O1797" i="1" s="1"/>
  <c r="P1797" i="1" s="1"/>
  <c r="T1796" i="1"/>
  <c r="S1796" i="1"/>
  <c r="R1796" i="1"/>
  <c r="Q1796" i="1"/>
  <c r="N1796" i="1"/>
  <c r="M1796" i="1"/>
  <c r="O1796" i="1" s="1"/>
  <c r="P1796" i="1" s="1"/>
  <c r="T1795" i="1"/>
  <c r="S1795" i="1"/>
  <c r="R1795" i="1"/>
  <c r="Q1795" i="1"/>
  <c r="N1795" i="1"/>
  <c r="M1795" i="1"/>
  <c r="O1795" i="1" s="1"/>
  <c r="P1795" i="1" s="1"/>
  <c r="T1794" i="1"/>
  <c r="S1794" i="1"/>
  <c r="R1794" i="1"/>
  <c r="Q1794" i="1"/>
  <c r="N1794" i="1"/>
  <c r="M1794" i="1"/>
  <c r="O1794" i="1" s="1"/>
  <c r="P1794" i="1" s="1"/>
  <c r="T1793" i="1"/>
  <c r="S1793" i="1"/>
  <c r="R1793" i="1"/>
  <c r="Q1793" i="1"/>
  <c r="N1793" i="1"/>
  <c r="M1793" i="1"/>
  <c r="O1793" i="1" s="1"/>
  <c r="P1793" i="1" s="1"/>
  <c r="T1792" i="1"/>
  <c r="S1792" i="1"/>
  <c r="R1792" i="1"/>
  <c r="Q1792" i="1"/>
  <c r="N1792" i="1"/>
  <c r="M1792" i="1"/>
  <c r="O1792" i="1" s="1"/>
  <c r="P1792" i="1" s="1"/>
  <c r="T1791" i="1"/>
  <c r="S1791" i="1"/>
  <c r="R1791" i="1"/>
  <c r="Q1791" i="1"/>
  <c r="N1791" i="1"/>
  <c r="M1791" i="1"/>
  <c r="O1791" i="1" s="1"/>
  <c r="P1791" i="1" s="1"/>
  <c r="T1790" i="1"/>
  <c r="S1790" i="1"/>
  <c r="R1790" i="1"/>
  <c r="Q1790" i="1"/>
  <c r="N1790" i="1"/>
  <c r="M1790" i="1"/>
  <c r="O1790" i="1" s="1"/>
  <c r="P1790" i="1" s="1"/>
  <c r="T1789" i="1"/>
  <c r="S1789" i="1"/>
  <c r="R1789" i="1"/>
  <c r="Q1789" i="1"/>
  <c r="N1789" i="1"/>
  <c r="M1789" i="1"/>
  <c r="O1789" i="1" s="1"/>
  <c r="P1789" i="1" s="1"/>
  <c r="T1788" i="1"/>
  <c r="S1788" i="1"/>
  <c r="R1788" i="1"/>
  <c r="Q1788" i="1"/>
  <c r="N1788" i="1"/>
  <c r="M1788" i="1"/>
  <c r="O1788" i="1" s="1"/>
  <c r="P1788" i="1" s="1"/>
  <c r="T1787" i="1"/>
  <c r="S1787" i="1"/>
  <c r="R1787" i="1"/>
  <c r="Q1787" i="1"/>
  <c r="N1787" i="1"/>
  <c r="M1787" i="1"/>
  <c r="O1787" i="1" s="1"/>
  <c r="P1787" i="1" s="1"/>
  <c r="T1786" i="1"/>
  <c r="S1786" i="1"/>
  <c r="R1786" i="1"/>
  <c r="Q1786" i="1"/>
  <c r="N1786" i="1"/>
  <c r="M1786" i="1"/>
  <c r="O1786" i="1" s="1"/>
  <c r="P1786" i="1" s="1"/>
  <c r="T1785" i="1"/>
  <c r="S1785" i="1"/>
  <c r="R1785" i="1"/>
  <c r="Q1785" i="1"/>
  <c r="N1785" i="1"/>
  <c r="M1785" i="1"/>
  <c r="O1785" i="1" s="1"/>
  <c r="P1785" i="1" s="1"/>
  <c r="T1784" i="1"/>
  <c r="S1784" i="1"/>
  <c r="R1784" i="1"/>
  <c r="Q1784" i="1"/>
  <c r="N1784" i="1"/>
  <c r="M1784" i="1"/>
  <c r="O1784" i="1" s="1"/>
  <c r="P1784" i="1" s="1"/>
  <c r="T1783" i="1"/>
  <c r="S1783" i="1"/>
  <c r="R1783" i="1"/>
  <c r="Q1783" i="1"/>
  <c r="N1783" i="1"/>
  <c r="M1783" i="1"/>
  <c r="O1783" i="1" s="1"/>
  <c r="P1783" i="1" s="1"/>
  <c r="T1782" i="1"/>
  <c r="S1782" i="1"/>
  <c r="R1782" i="1"/>
  <c r="Q1782" i="1"/>
  <c r="N1782" i="1"/>
  <c r="M1782" i="1"/>
  <c r="O1782" i="1" s="1"/>
  <c r="P1782" i="1" s="1"/>
  <c r="T1781" i="1"/>
  <c r="S1781" i="1"/>
  <c r="R1781" i="1"/>
  <c r="Q1781" i="1"/>
  <c r="N1781" i="1"/>
  <c r="M1781" i="1"/>
  <c r="O1781" i="1" s="1"/>
  <c r="P1781" i="1" s="1"/>
  <c r="T1780" i="1"/>
  <c r="S1780" i="1"/>
  <c r="R1780" i="1"/>
  <c r="Q1780" i="1"/>
  <c r="N1780" i="1"/>
  <c r="M1780" i="1"/>
  <c r="O1780" i="1" s="1"/>
  <c r="P1780" i="1" s="1"/>
  <c r="T1779" i="1"/>
  <c r="S1779" i="1"/>
  <c r="R1779" i="1"/>
  <c r="Q1779" i="1"/>
  <c r="N1779" i="1"/>
  <c r="M1779" i="1"/>
  <c r="O1779" i="1" s="1"/>
  <c r="P1779" i="1" s="1"/>
  <c r="T1778" i="1"/>
  <c r="S1778" i="1"/>
  <c r="R1778" i="1"/>
  <c r="Q1778" i="1"/>
  <c r="N1778" i="1"/>
  <c r="M1778" i="1"/>
  <c r="O1778" i="1" s="1"/>
  <c r="P1778" i="1" s="1"/>
  <c r="T1777" i="1"/>
  <c r="S1777" i="1"/>
  <c r="R1777" i="1"/>
  <c r="Q1777" i="1"/>
  <c r="N1777" i="1"/>
  <c r="M1777" i="1"/>
  <c r="O1777" i="1" s="1"/>
  <c r="P1777" i="1" s="1"/>
  <c r="T1776" i="1"/>
  <c r="S1776" i="1"/>
  <c r="R1776" i="1"/>
  <c r="Q1776" i="1"/>
  <c r="N1776" i="1"/>
  <c r="M1776" i="1"/>
  <c r="O1776" i="1" s="1"/>
  <c r="P1776" i="1" s="1"/>
  <c r="T1775" i="1"/>
  <c r="S1775" i="1"/>
  <c r="R1775" i="1"/>
  <c r="Q1775" i="1"/>
  <c r="N1775" i="1"/>
  <c r="M1775" i="1"/>
  <c r="O1775" i="1" s="1"/>
  <c r="P1775" i="1" s="1"/>
  <c r="T1774" i="1"/>
  <c r="S1774" i="1"/>
  <c r="R1774" i="1"/>
  <c r="Q1774" i="1"/>
  <c r="N1774" i="1"/>
  <c r="M1774" i="1"/>
  <c r="O1774" i="1" s="1"/>
  <c r="P1774" i="1" s="1"/>
  <c r="T1773" i="1"/>
  <c r="S1773" i="1"/>
  <c r="R1773" i="1"/>
  <c r="Q1773" i="1"/>
  <c r="N1773" i="1"/>
  <c r="M1773" i="1"/>
  <c r="O1773" i="1" s="1"/>
  <c r="P1773" i="1" s="1"/>
  <c r="T1772" i="1"/>
  <c r="S1772" i="1"/>
  <c r="R1772" i="1"/>
  <c r="Q1772" i="1"/>
  <c r="N1772" i="1"/>
  <c r="M1772" i="1"/>
  <c r="O1772" i="1" s="1"/>
  <c r="P1772" i="1" s="1"/>
  <c r="T1771" i="1"/>
  <c r="S1771" i="1"/>
  <c r="R1771" i="1"/>
  <c r="Q1771" i="1"/>
  <c r="N1771" i="1"/>
  <c r="M1771" i="1"/>
  <c r="O1771" i="1" s="1"/>
  <c r="P1771" i="1" s="1"/>
  <c r="T1770" i="1"/>
  <c r="S1770" i="1"/>
  <c r="R1770" i="1"/>
  <c r="Q1770" i="1"/>
  <c r="N1770" i="1"/>
  <c r="M1770" i="1"/>
  <c r="O1770" i="1" s="1"/>
  <c r="P1770" i="1" s="1"/>
  <c r="T1769" i="1"/>
  <c r="S1769" i="1"/>
  <c r="R1769" i="1"/>
  <c r="Q1769" i="1"/>
  <c r="N1769" i="1"/>
  <c r="M1769" i="1"/>
  <c r="O1769" i="1" s="1"/>
  <c r="P1769" i="1" s="1"/>
  <c r="T1768" i="1"/>
  <c r="S1768" i="1"/>
  <c r="R1768" i="1"/>
  <c r="Q1768" i="1"/>
  <c r="N1768" i="1"/>
  <c r="M1768" i="1"/>
  <c r="O1768" i="1" s="1"/>
  <c r="P1768" i="1" s="1"/>
  <c r="T1767" i="1"/>
  <c r="S1767" i="1"/>
  <c r="R1767" i="1"/>
  <c r="Q1767" i="1"/>
  <c r="N1767" i="1"/>
  <c r="M1767" i="1"/>
  <c r="O1767" i="1" s="1"/>
  <c r="P1767" i="1" s="1"/>
  <c r="T1766" i="1"/>
  <c r="S1766" i="1"/>
  <c r="R1766" i="1"/>
  <c r="Q1766" i="1"/>
  <c r="N1766" i="1"/>
  <c r="M1766" i="1"/>
  <c r="O1766" i="1" s="1"/>
  <c r="P1766" i="1" s="1"/>
  <c r="T1765" i="1"/>
  <c r="S1765" i="1"/>
  <c r="R1765" i="1"/>
  <c r="Q1765" i="1"/>
  <c r="N1765" i="1"/>
  <c r="M1765" i="1"/>
  <c r="O1765" i="1" s="1"/>
  <c r="P1765" i="1" s="1"/>
  <c r="T1764" i="1"/>
  <c r="S1764" i="1"/>
  <c r="R1764" i="1"/>
  <c r="Q1764" i="1"/>
  <c r="N1764" i="1"/>
  <c r="M1764" i="1"/>
  <c r="O1764" i="1" s="1"/>
  <c r="P1764" i="1" s="1"/>
  <c r="T1763" i="1"/>
  <c r="S1763" i="1"/>
  <c r="R1763" i="1"/>
  <c r="Q1763" i="1"/>
  <c r="N1763" i="1"/>
  <c r="M1763" i="1"/>
  <c r="O1763" i="1" s="1"/>
  <c r="P1763" i="1" s="1"/>
  <c r="T1762" i="1"/>
  <c r="S1762" i="1"/>
  <c r="R1762" i="1"/>
  <c r="Q1762" i="1"/>
  <c r="N1762" i="1"/>
  <c r="M1762" i="1"/>
  <c r="O1762" i="1" s="1"/>
  <c r="P1762" i="1" s="1"/>
  <c r="T1761" i="1"/>
  <c r="S1761" i="1"/>
  <c r="R1761" i="1"/>
  <c r="Q1761" i="1"/>
  <c r="N1761" i="1"/>
  <c r="M1761" i="1"/>
  <c r="O1761" i="1" s="1"/>
  <c r="P1761" i="1" s="1"/>
  <c r="T1760" i="1"/>
  <c r="S1760" i="1"/>
  <c r="R1760" i="1"/>
  <c r="Q1760" i="1"/>
  <c r="N1760" i="1"/>
  <c r="M1760" i="1"/>
  <c r="O1760" i="1" s="1"/>
  <c r="P1760" i="1" s="1"/>
  <c r="T1759" i="1"/>
  <c r="S1759" i="1"/>
  <c r="R1759" i="1"/>
  <c r="Q1759" i="1"/>
  <c r="N1759" i="1"/>
  <c r="M1759" i="1"/>
  <c r="O1759" i="1" s="1"/>
  <c r="P1759" i="1" s="1"/>
  <c r="T1758" i="1"/>
  <c r="S1758" i="1"/>
  <c r="R1758" i="1"/>
  <c r="Q1758" i="1"/>
  <c r="N1758" i="1"/>
  <c r="M1758" i="1"/>
  <c r="O1758" i="1" s="1"/>
  <c r="P1758" i="1" s="1"/>
  <c r="T1757" i="1"/>
  <c r="S1757" i="1"/>
  <c r="R1757" i="1"/>
  <c r="Q1757" i="1"/>
  <c r="N1757" i="1"/>
  <c r="M1757" i="1"/>
  <c r="O1757" i="1" s="1"/>
  <c r="P1757" i="1" s="1"/>
  <c r="T1756" i="1"/>
  <c r="S1756" i="1"/>
  <c r="R1756" i="1"/>
  <c r="Q1756" i="1"/>
  <c r="N1756" i="1"/>
  <c r="M1756" i="1"/>
  <c r="O1756" i="1" s="1"/>
  <c r="P1756" i="1" s="1"/>
  <c r="T1755" i="1"/>
  <c r="S1755" i="1"/>
  <c r="R1755" i="1"/>
  <c r="Q1755" i="1"/>
  <c r="N1755" i="1"/>
  <c r="M1755" i="1"/>
  <c r="O1755" i="1" s="1"/>
  <c r="P1755" i="1" s="1"/>
  <c r="T1754" i="1"/>
  <c r="S1754" i="1"/>
  <c r="R1754" i="1"/>
  <c r="Q1754" i="1"/>
  <c r="N1754" i="1"/>
  <c r="M1754" i="1"/>
  <c r="O1754" i="1" s="1"/>
  <c r="P1754" i="1" s="1"/>
  <c r="T1753" i="1"/>
  <c r="S1753" i="1"/>
  <c r="R1753" i="1"/>
  <c r="Q1753" i="1"/>
  <c r="N1753" i="1"/>
  <c r="M1753" i="1"/>
  <c r="O1753" i="1" s="1"/>
  <c r="P1753" i="1" s="1"/>
  <c r="T1752" i="1"/>
  <c r="S1752" i="1"/>
  <c r="R1752" i="1"/>
  <c r="Q1752" i="1"/>
  <c r="N1752" i="1"/>
  <c r="M1752" i="1"/>
  <c r="O1752" i="1" s="1"/>
  <c r="P1752" i="1" s="1"/>
  <c r="T1751" i="1"/>
  <c r="S1751" i="1"/>
  <c r="R1751" i="1"/>
  <c r="Q1751" i="1"/>
  <c r="N1751" i="1"/>
  <c r="M1751" i="1"/>
  <c r="O1751" i="1" s="1"/>
  <c r="P1751" i="1" s="1"/>
  <c r="T1750" i="1"/>
  <c r="S1750" i="1"/>
  <c r="R1750" i="1"/>
  <c r="Q1750" i="1"/>
  <c r="N1750" i="1"/>
  <c r="M1750" i="1"/>
  <c r="O1750" i="1" s="1"/>
  <c r="P1750" i="1" s="1"/>
  <c r="T1749" i="1"/>
  <c r="S1749" i="1"/>
  <c r="R1749" i="1"/>
  <c r="Q1749" i="1"/>
  <c r="N1749" i="1"/>
  <c r="M1749" i="1"/>
  <c r="O1749" i="1" s="1"/>
  <c r="P1749" i="1" s="1"/>
  <c r="T1748" i="1"/>
  <c r="S1748" i="1"/>
  <c r="R1748" i="1"/>
  <c r="Q1748" i="1"/>
  <c r="N1748" i="1"/>
  <c r="M1748" i="1"/>
  <c r="O1748" i="1" s="1"/>
  <c r="P1748" i="1" s="1"/>
  <c r="T1747" i="1"/>
  <c r="S1747" i="1"/>
  <c r="R1747" i="1"/>
  <c r="Q1747" i="1"/>
  <c r="N1747" i="1"/>
  <c r="M1747" i="1"/>
  <c r="O1747" i="1" s="1"/>
  <c r="P1747" i="1" s="1"/>
  <c r="T1746" i="1"/>
  <c r="S1746" i="1"/>
  <c r="R1746" i="1"/>
  <c r="Q1746" i="1"/>
  <c r="N1746" i="1"/>
  <c r="M1746" i="1"/>
  <c r="O1746" i="1" s="1"/>
  <c r="P1746" i="1" s="1"/>
  <c r="T1745" i="1"/>
  <c r="S1745" i="1"/>
  <c r="R1745" i="1"/>
  <c r="Q1745" i="1"/>
  <c r="N1745" i="1"/>
  <c r="M1745" i="1"/>
  <c r="O1745" i="1" s="1"/>
  <c r="P1745" i="1" s="1"/>
  <c r="T1744" i="1"/>
  <c r="S1744" i="1"/>
  <c r="R1744" i="1"/>
  <c r="Q1744" i="1"/>
  <c r="N1744" i="1"/>
  <c r="M1744" i="1"/>
  <c r="O1744" i="1" s="1"/>
  <c r="P1744" i="1" s="1"/>
  <c r="T1743" i="1"/>
  <c r="S1743" i="1"/>
  <c r="R1743" i="1"/>
  <c r="Q1743" i="1"/>
  <c r="N1743" i="1"/>
  <c r="M1743" i="1"/>
  <c r="O1743" i="1" s="1"/>
  <c r="P1743" i="1" s="1"/>
  <c r="T1742" i="1"/>
  <c r="S1742" i="1"/>
  <c r="R1742" i="1"/>
  <c r="Q1742" i="1"/>
  <c r="N1742" i="1"/>
  <c r="M1742" i="1"/>
  <c r="O1742" i="1" s="1"/>
  <c r="P1742" i="1" s="1"/>
  <c r="T1741" i="1"/>
  <c r="S1741" i="1"/>
  <c r="R1741" i="1"/>
  <c r="Q1741" i="1"/>
  <c r="N1741" i="1"/>
  <c r="M1741" i="1"/>
  <c r="O1741" i="1" s="1"/>
  <c r="P1741" i="1" s="1"/>
  <c r="T1740" i="1"/>
  <c r="S1740" i="1"/>
  <c r="R1740" i="1"/>
  <c r="Q1740" i="1"/>
  <c r="N1740" i="1"/>
  <c r="M1740" i="1"/>
  <c r="O1740" i="1" s="1"/>
  <c r="P1740" i="1" s="1"/>
  <c r="T1739" i="1"/>
  <c r="S1739" i="1"/>
  <c r="R1739" i="1"/>
  <c r="Q1739" i="1"/>
  <c r="N1739" i="1"/>
  <c r="M1739" i="1"/>
  <c r="O1739" i="1" s="1"/>
  <c r="P1739" i="1" s="1"/>
  <c r="T1738" i="1"/>
  <c r="S1738" i="1"/>
  <c r="R1738" i="1"/>
  <c r="Q1738" i="1"/>
  <c r="N1738" i="1"/>
  <c r="M1738" i="1"/>
  <c r="O1738" i="1" s="1"/>
  <c r="P1738" i="1" s="1"/>
  <c r="T1737" i="1"/>
  <c r="S1737" i="1"/>
  <c r="R1737" i="1"/>
  <c r="Q1737" i="1"/>
  <c r="N1737" i="1"/>
  <c r="M1737" i="1"/>
  <c r="O1737" i="1" s="1"/>
  <c r="P1737" i="1" s="1"/>
  <c r="T1736" i="1"/>
  <c r="S1736" i="1"/>
  <c r="R1736" i="1"/>
  <c r="Q1736" i="1"/>
  <c r="N1736" i="1"/>
  <c r="M1736" i="1"/>
  <c r="O1736" i="1" s="1"/>
  <c r="P1736" i="1" s="1"/>
  <c r="T1735" i="1"/>
  <c r="S1735" i="1"/>
  <c r="R1735" i="1"/>
  <c r="Q1735" i="1"/>
  <c r="N1735" i="1"/>
  <c r="M1735" i="1"/>
  <c r="O1735" i="1" s="1"/>
  <c r="P1735" i="1" s="1"/>
  <c r="T1734" i="1"/>
  <c r="S1734" i="1"/>
  <c r="R1734" i="1"/>
  <c r="Q1734" i="1"/>
  <c r="N1734" i="1"/>
  <c r="M1734" i="1"/>
  <c r="O1734" i="1" s="1"/>
  <c r="P1734" i="1" s="1"/>
  <c r="T1733" i="1"/>
  <c r="S1733" i="1"/>
  <c r="R1733" i="1"/>
  <c r="Q1733" i="1"/>
  <c r="N1733" i="1"/>
  <c r="M1733" i="1"/>
  <c r="O1733" i="1" s="1"/>
  <c r="P1733" i="1" s="1"/>
  <c r="T1732" i="1"/>
  <c r="S1732" i="1"/>
  <c r="R1732" i="1"/>
  <c r="Q1732" i="1"/>
  <c r="N1732" i="1"/>
  <c r="M1732" i="1"/>
  <c r="O1732" i="1" s="1"/>
  <c r="P1732" i="1" s="1"/>
  <c r="T1731" i="1"/>
  <c r="S1731" i="1"/>
  <c r="R1731" i="1"/>
  <c r="Q1731" i="1"/>
  <c r="N1731" i="1"/>
  <c r="M1731" i="1"/>
  <c r="O1731" i="1" s="1"/>
  <c r="P1731" i="1" s="1"/>
  <c r="T1730" i="1"/>
  <c r="S1730" i="1"/>
  <c r="R1730" i="1"/>
  <c r="Q1730" i="1"/>
  <c r="N1730" i="1"/>
  <c r="M1730" i="1"/>
  <c r="O1730" i="1" s="1"/>
  <c r="P1730" i="1" s="1"/>
  <c r="T1729" i="1"/>
  <c r="S1729" i="1"/>
  <c r="R1729" i="1"/>
  <c r="Q1729" i="1"/>
  <c r="N1729" i="1"/>
  <c r="M1729" i="1"/>
  <c r="O1729" i="1" s="1"/>
  <c r="P1729" i="1" s="1"/>
  <c r="T1728" i="1"/>
  <c r="S1728" i="1"/>
  <c r="R1728" i="1"/>
  <c r="Q1728" i="1"/>
  <c r="N1728" i="1"/>
  <c r="M1728" i="1"/>
  <c r="O1728" i="1" s="1"/>
  <c r="P1728" i="1" s="1"/>
  <c r="T1727" i="1"/>
  <c r="S1727" i="1"/>
  <c r="R1727" i="1"/>
  <c r="Q1727" i="1"/>
  <c r="N1727" i="1"/>
  <c r="M1727" i="1"/>
  <c r="O1727" i="1" s="1"/>
  <c r="P1727" i="1" s="1"/>
  <c r="T1726" i="1"/>
  <c r="S1726" i="1"/>
  <c r="R1726" i="1"/>
  <c r="Q1726" i="1"/>
  <c r="N1726" i="1"/>
  <c r="M1726" i="1"/>
  <c r="O1726" i="1" s="1"/>
  <c r="P1726" i="1" s="1"/>
  <c r="T1725" i="1"/>
  <c r="S1725" i="1"/>
  <c r="R1725" i="1"/>
  <c r="Q1725" i="1"/>
  <c r="N1725" i="1"/>
  <c r="M1725" i="1"/>
  <c r="O1725" i="1" s="1"/>
  <c r="P1725" i="1" s="1"/>
  <c r="T1724" i="1"/>
  <c r="S1724" i="1"/>
  <c r="R1724" i="1"/>
  <c r="Q1724" i="1"/>
  <c r="N1724" i="1"/>
  <c r="M1724" i="1"/>
  <c r="O1724" i="1" s="1"/>
  <c r="P1724" i="1" s="1"/>
  <c r="T1723" i="1"/>
  <c r="S1723" i="1"/>
  <c r="R1723" i="1"/>
  <c r="Q1723" i="1"/>
  <c r="N1723" i="1"/>
  <c r="M1723" i="1"/>
  <c r="O1723" i="1" s="1"/>
  <c r="P1723" i="1" s="1"/>
  <c r="T1722" i="1"/>
  <c r="S1722" i="1"/>
  <c r="R1722" i="1"/>
  <c r="Q1722" i="1"/>
  <c r="N1722" i="1"/>
  <c r="M1722" i="1"/>
  <c r="O1722" i="1" s="1"/>
  <c r="P1722" i="1" s="1"/>
  <c r="T1721" i="1"/>
  <c r="S1721" i="1"/>
  <c r="R1721" i="1"/>
  <c r="Q1721" i="1"/>
  <c r="N1721" i="1"/>
  <c r="M1721" i="1"/>
  <c r="O1721" i="1" s="1"/>
  <c r="P1721" i="1" s="1"/>
  <c r="T1720" i="1"/>
  <c r="S1720" i="1"/>
  <c r="R1720" i="1"/>
  <c r="Q1720" i="1"/>
  <c r="N1720" i="1"/>
  <c r="M1720" i="1"/>
  <c r="O1720" i="1" s="1"/>
  <c r="P1720" i="1" s="1"/>
  <c r="T1719" i="1"/>
  <c r="S1719" i="1"/>
  <c r="R1719" i="1"/>
  <c r="Q1719" i="1"/>
  <c r="N1719" i="1"/>
  <c r="M1719" i="1"/>
  <c r="O1719" i="1" s="1"/>
  <c r="P1719" i="1" s="1"/>
  <c r="T1718" i="1"/>
  <c r="S1718" i="1"/>
  <c r="R1718" i="1"/>
  <c r="Q1718" i="1"/>
  <c r="N1718" i="1"/>
  <c r="M1718" i="1"/>
  <c r="O1718" i="1" s="1"/>
  <c r="P1718" i="1" s="1"/>
  <c r="T1717" i="1"/>
  <c r="S1717" i="1"/>
  <c r="R1717" i="1"/>
  <c r="Q1717" i="1"/>
  <c r="N1717" i="1"/>
  <c r="M1717" i="1"/>
  <c r="O1717" i="1" s="1"/>
  <c r="P1717" i="1" s="1"/>
  <c r="T1716" i="1"/>
  <c r="S1716" i="1"/>
  <c r="R1716" i="1"/>
  <c r="Q1716" i="1"/>
  <c r="N1716" i="1"/>
  <c r="M1716" i="1"/>
  <c r="O1716" i="1" s="1"/>
  <c r="P1716" i="1" s="1"/>
  <c r="T1715" i="1"/>
  <c r="S1715" i="1"/>
  <c r="R1715" i="1"/>
  <c r="Q1715" i="1"/>
  <c r="N1715" i="1"/>
  <c r="M1715" i="1"/>
  <c r="O1715" i="1" s="1"/>
  <c r="P1715" i="1" s="1"/>
  <c r="T1714" i="1"/>
  <c r="S1714" i="1"/>
  <c r="R1714" i="1"/>
  <c r="Q1714" i="1"/>
  <c r="N1714" i="1"/>
  <c r="M1714" i="1"/>
  <c r="O1714" i="1" s="1"/>
  <c r="P1714" i="1" s="1"/>
  <c r="T1713" i="1"/>
  <c r="S1713" i="1"/>
  <c r="R1713" i="1"/>
  <c r="Q1713" i="1"/>
  <c r="N1713" i="1"/>
  <c r="M1713" i="1"/>
  <c r="O1713" i="1" s="1"/>
  <c r="P1713" i="1" s="1"/>
  <c r="T1712" i="1"/>
  <c r="S1712" i="1"/>
  <c r="R1712" i="1"/>
  <c r="Q1712" i="1"/>
  <c r="N1712" i="1"/>
  <c r="M1712" i="1"/>
  <c r="O1712" i="1" s="1"/>
  <c r="P1712" i="1" s="1"/>
  <c r="T1711" i="1"/>
  <c r="S1711" i="1"/>
  <c r="R1711" i="1"/>
  <c r="Q1711" i="1"/>
  <c r="N1711" i="1"/>
  <c r="M1711" i="1"/>
  <c r="O1711" i="1" s="1"/>
  <c r="P1711" i="1" s="1"/>
  <c r="T1710" i="1"/>
  <c r="S1710" i="1"/>
  <c r="R1710" i="1"/>
  <c r="Q1710" i="1"/>
  <c r="N1710" i="1"/>
  <c r="M1710" i="1"/>
  <c r="O1710" i="1" s="1"/>
  <c r="P1710" i="1" s="1"/>
  <c r="T1709" i="1"/>
  <c r="S1709" i="1"/>
  <c r="R1709" i="1"/>
  <c r="Q1709" i="1"/>
  <c r="N1709" i="1"/>
  <c r="M1709" i="1"/>
  <c r="O1709" i="1" s="1"/>
  <c r="P1709" i="1" s="1"/>
  <c r="T1708" i="1"/>
  <c r="S1708" i="1"/>
  <c r="R1708" i="1"/>
  <c r="Q1708" i="1"/>
  <c r="N1708" i="1"/>
  <c r="M1708" i="1"/>
  <c r="O1708" i="1" s="1"/>
  <c r="P1708" i="1" s="1"/>
  <c r="T1707" i="1"/>
  <c r="S1707" i="1"/>
  <c r="R1707" i="1"/>
  <c r="Q1707" i="1"/>
  <c r="N1707" i="1"/>
  <c r="M1707" i="1"/>
  <c r="O1707" i="1" s="1"/>
  <c r="P1707" i="1" s="1"/>
  <c r="T1706" i="1"/>
  <c r="S1706" i="1"/>
  <c r="R1706" i="1"/>
  <c r="Q1706" i="1"/>
  <c r="N1706" i="1"/>
  <c r="M1706" i="1"/>
  <c r="O1706" i="1" s="1"/>
  <c r="P1706" i="1" s="1"/>
  <c r="T1705" i="1"/>
  <c r="S1705" i="1"/>
  <c r="R1705" i="1"/>
  <c r="Q1705" i="1"/>
  <c r="N1705" i="1"/>
  <c r="M1705" i="1"/>
  <c r="O1705" i="1" s="1"/>
  <c r="P1705" i="1" s="1"/>
  <c r="T1704" i="1"/>
  <c r="S1704" i="1"/>
  <c r="R1704" i="1"/>
  <c r="Q1704" i="1"/>
  <c r="N1704" i="1"/>
  <c r="M1704" i="1"/>
  <c r="O1704" i="1" s="1"/>
  <c r="P1704" i="1" s="1"/>
  <c r="T1703" i="1"/>
  <c r="S1703" i="1"/>
  <c r="R1703" i="1"/>
  <c r="Q1703" i="1"/>
  <c r="N1703" i="1"/>
  <c r="M1703" i="1"/>
  <c r="O1703" i="1" s="1"/>
  <c r="P1703" i="1" s="1"/>
  <c r="T1702" i="1"/>
  <c r="S1702" i="1"/>
  <c r="R1702" i="1"/>
  <c r="Q1702" i="1"/>
  <c r="N1702" i="1"/>
  <c r="M1702" i="1"/>
  <c r="O1702" i="1" s="1"/>
  <c r="P1702" i="1" s="1"/>
  <c r="T1701" i="1"/>
  <c r="S1701" i="1"/>
  <c r="R1701" i="1"/>
  <c r="Q1701" i="1"/>
  <c r="N1701" i="1"/>
  <c r="M1701" i="1"/>
  <c r="O1701" i="1" s="1"/>
  <c r="P1701" i="1" s="1"/>
  <c r="T1700" i="1"/>
  <c r="S1700" i="1"/>
  <c r="R1700" i="1"/>
  <c r="Q1700" i="1"/>
  <c r="N1700" i="1"/>
  <c r="M1700" i="1"/>
  <c r="O1700" i="1" s="1"/>
  <c r="P1700" i="1" s="1"/>
  <c r="T1699" i="1"/>
  <c r="S1699" i="1"/>
  <c r="R1699" i="1"/>
  <c r="Q1699" i="1"/>
  <c r="N1699" i="1"/>
  <c r="M1699" i="1"/>
  <c r="O1699" i="1" s="1"/>
  <c r="P1699" i="1" s="1"/>
  <c r="T1698" i="1"/>
  <c r="S1698" i="1"/>
  <c r="R1698" i="1"/>
  <c r="Q1698" i="1"/>
  <c r="N1698" i="1"/>
  <c r="M1698" i="1"/>
  <c r="O1698" i="1" s="1"/>
  <c r="P1698" i="1" s="1"/>
  <c r="T1697" i="1"/>
  <c r="S1697" i="1"/>
  <c r="R1697" i="1"/>
  <c r="Q1697" i="1"/>
  <c r="N1697" i="1"/>
  <c r="M1697" i="1"/>
  <c r="O1697" i="1" s="1"/>
  <c r="P1697" i="1" s="1"/>
  <c r="T1696" i="1"/>
  <c r="S1696" i="1"/>
  <c r="R1696" i="1"/>
  <c r="Q1696" i="1"/>
  <c r="N1696" i="1"/>
  <c r="M1696" i="1"/>
  <c r="O1696" i="1" s="1"/>
  <c r="P1696" i="1" s="1"/>
  <c r="T1695" i="1"/>
  <c r="S1695" i="1"/>
  <c r="R1695" i="1"/>
  <c r="Q1695" i="1"/>
  <c r="N1695" i="1"/>
  <c r="M1695" i="1"/>
  <c r="O1695" i="1" s="1"/>
  <c r="P1695" i="1" s="1"/>
  <c r="T1694" i="1"/>
  <c r="S1694" i="1"/>
  <c r="R1694" i="1"/>
  <c r="Q1694" i="1"/>
  <c r="N1694" i="1"/>
  <c r="M1694" i="1"/>
  <c r="O1694" i="1" s="1"/>
  <c r="P1694" i="1" s="1"/>
  <c r="T1693" i="1"/>
  <c r="S1693" i="1"/>
  <c r="R1693" i="1"/>
  <c r="Q1693" i="1"/>
  <c r="N1693" i="1"/>
  <c r="M1693" i="1"/>
  <c r="O1693" i="1" s="1"/>
  <c r="P1693" i="1" s="1"/>
  <c r="T1692" i="1"/>
  <c r="S1692" i="1"/>
  <c r="R1692" i="1"/>
  <c r="Q1692" i="1"/>
  <c r="N1692" i="1"/>
  <c r="M1692" i="1"/>
  <c r="O1692" i="1" s="1"/>
  <c r="P1692" i="1" s="1"/>
  <c r="T1691" i="1"/>
  <c r="S1691" i="1"/>
  <c r="R1691" i="1"/>
  <c r="Q1691" i="1"/>
  <c r="N1691" i="1"/>
  <c r="M1691" i="1"/>
  <c r="O1691" i="1" s="1"/>
  <c r="P1691" i="1" s="1"/>
  <c r="T1690" i="1"/>
  <c r="S1690" i="1"/>
  <c r="R1690" i="1"/>
  <c r="Q1690" i="1"/>
  <c r="N1690" i="1"/>
  <c r="M1690" i="1"/>
  <c r="O1690" i="1" s="1"/>
  <c r="P1690" i="1" s="1"/>
  <c r="T1689" i="1"/>
  <c r="S1689" i="1"/>
  <c r="R1689" i="1"/>
  <c r="Q1689" i="1"/>
  <c r="N1689" i="1"/>
  <c r="M1689" i="1"/>
  <c r="O1689" i="1" s="1"/>
  <c r="P1689" i="1" s="1"/>
  <c r="T1688" i="1"/>
  <c r="S1688" i="1"/>
  <c r="R1688" i="1"/>
  <c r="Q1688" i="1"/>
  <c r="N1688" i="1"/>
  <c r="M1688" i="1"/>
  <c r="O1688" i="1" s="1"/>
  <c r="P1688" i="1" s="1"/>
  <c r="T1687" i="1"/>
  <c r="S1687" i="1"/>
  <c r="R1687" i="1"/>
  <c r="Q1687" i="1"/>
  <c r="N1687" i="1"/>
  <c r="M1687" i="1"/>
  <c r="O1687" i="1" s="1"/>
  <c r="P1687" i="1" s="1"/>
  <c r="T1686" i="1"/>
  <c r="S1686" i="1"/>
  <c r="R1686" i="1"/>
  <c r="Q1686" i="1"/>
  <c r="N1686" i="1"/>
  <c r="M1686" i="1"/>
  <c r="O1686" i="1" s="1"/>
  <c r="P1686" i="1" s="1"/>
  <c r="T1685" i="1"/>
  <c r="S1685" i="1"/>
  <c r="R1685" i="1"/>
  <c r="Q1685" i="1"/>
  <c r="N1685" i="1"/>
  <c r="M1685" i="1"/>
  <c r="O1685" i="1" s="1"/>
  <c r="P1685" i="1" s="1"/>
  <c r="T1684" i="1"/>
  <c r="S1684" i="1"/>
  <c r="R1684" i="1"/>
  <c r="Q1684" i="1"/>
  <c r="N1684" i="1"/>
  <c r="M1684" i="1"/>
  <c r="O1684" i="1" s="1"/>
  <c r="P1684" i="1" s="1"/>
  <c r="T1683" i="1"/>
  <c r="S1683" i="1"/>
  <c r="R1683" i="1"/>
  <c r="Q1683" i="1"/>
  <c r="N1683" i="1"/>
  <c r="M1683" i="1"/>
  <c r="O1683" i="1" s="1"/>
  <c r="P1683" i="1" s="1"/>
  <c r="T1682" i="1"/>
  <c r="S1682" i="1"/>
  <c r="R1682" i="1"/>
  <c r="Q1682" i="1"/>
  <c r="N1682" i="1"/>
  <c r="M1682" i="1"/>
  <c r="O1682" i="1" s="1"/>
  <c r="P1682" i="1" s="1"/>
  <c r="T1681" i="1"/>
  <c r="S1681" i="1"/>
  <c r="R1681" i="1"/>
  <c r="Q1681" i="1"/>
  <c r="N1681" i="1"/>
  <c r="M1681" i="1"/>
  <c r="O1681" i="1" s="1"/>
  <c r="P1681" i="1" s="1"/>
  <c r="T1680" i="1"/>
  <c r="S1680" i="1"/>
  <c r="R1680" i="1"/>
  <c r="Q1680" i="1"/>
  <c r="N1680" i="1"/>
  <c r="M1680" i="1"/>
  <c r="O1680" i="1" s="1"/>
  <c r="P1680" i="1" s="1"/>
  <c r="T1679" i="1"/>
  <c r="S1679" i="1"/>
  <c r="R1679" i="1"/>
  <c r="Q1679" i="1"/>
  <c r="N1679" i="1"/>
  <c r="M1679" i="1"/>
  <c r="O1679" i="1" s="1"/>
  <c r="P1679" i="1" s="1"/>
  <c r="T1678" i="1"/>
  <c r="S1678" i="1"/>
  <c r="R1678" i="1"/>
  <c r="Q1678" i="1"/>
  <c r="N1678" i="1"/>
  <c r="M1678" i="1"/>
  <c r="O1678" i="1" s="1"/>
  <c r="P1678" i="1" s="1"/>
  <c r="T1677" i="1"/>
  <c r="S1677" i="1"/>
  <c r="R1677" i="1"/>
  <c r="Q1677" i="1"/>
  <c r="N1677" i="1"/>
  <c r="M1677" i="1"/>
  <c r="O1677" i="1" s="1"/>
  <c r="P1677" i="1" s="1"/>
  <c r="T1676" i="1"/>
  <c r="S1676" i="1"/>
  <c r="R1676" i="1"/>
  <c r="Q1676" i="1"/>
  <c r="N1676" i="1"/>
  <c r="M1676" i="1"/>
  <c r="O1676" i="1" s="1"/>
  <c r="P1676" i="1" s="1"/>
  <c r="T1675" i="1"/>
  <c r="S1675" i="1"/>
  <c r="R1675" i="1"/>
  <c r="Q1675" i="1"/>
  <c r="N1675" i="1"/>
  <c r="M1675" i="1"/>
  <c r="O1675" i="1" s="1"/>
  <c r="P1675" i="1" s="1"/>
  <c r="T1674" i="1"/>
  <c r="S1674" i="1"/>
  <c r="R1674" i="1"/>
  <c r="Q1674" i="1"/>
  <c r="N1674" i="1"/>
  <c r="M1674" i="1"/>
  <c r="O1674" i="1" s="1"/>
  <c r="P1674" i="1" s="1"/>
  <c r="T1673" i="1"/>
  <c r="S1673" i="1"/>
  <c r="R1673" i="1"/>
  <c r="Q1673" i="1"/>
  <c r="N1673" i="1"/>
  <c r="M1673" i="1"/>
  <c r="O1673" i="1" s="1"/>
  <c r="P1673" i="1" s="1"/>
  <c r="T1672" i="1"/>
  <c r="S1672" i="1"/>
  <c r="R1672" i="1"/>
  <c r="Q1672" i="1"/>
  <c r="N1672" i="1"/>
  <c r="M1672" i="1"/>
  <c r="O1672" i="1" s="1"/>
  <c r="P1672" i="1" s="1"/>
  <c r="T1671" i="1"/>
  <c r="S1671" i="1"/>
  <c r="R1671" i="1"/>
  <c r="Q1671" i="1"/>
  <c r="N1671" i="1"/>
  <c r="M1671" i="1"/>
  <c r="O1671" i="1" s="1"/>
  <c r="P1671" i="1" s="1"/>
  <c r="T1670" i="1"/>
  <c r="S1670" i="1"/>
  <c r="R1670" i="1"/>
  <c r="Q1670" i="1"/>
  <c r="N1670" i="1"/>
  <c r="M1670" i="1"/>
  <c r="O1670" i="1" s="1"/>
  <c r="P1670" i="1" s="1"/>
  <c r="T1669" i="1"/>
  <c r="S1669" i="1"/>
  <c r="R1669" i="1"/>
  <c r="Q1669" i="1"/>
  <c r="N1669" i="1"/>
  <c r="M1669" i="1"/>
  <c r="O1669" i="1" s="1"/>
  <c r="P1669" i="1" s="1"/>
  <c r="T1668" i="1"/>
  <c r="S1668" i="1"/>
  <c r="R1668" i="1"/>
  <c r="Q1668" i="1"/>
  <c r="N1668" i="1"/>
  <c r="M1668" i="1"/>
  <c r="O1668" i="1" s="1"/>
  <c r="P1668" i="1" s="1"/>
  <c r="T1667" i="1"/>
  <c r="S1667" i="1"/>
  <c r="R1667" i="1"/>
  <c r="Q1667" i="1"/>
  <c r="N1667" i="1"/>
  <c r="M1667" i="1"/>
  <c r="O1667" i="1" s="1"/>
  <c r="P1667" i="1" s="1"/>
  <c r="T1666" i="1"/>
  <c r="S1666" i="1"/>
  <c r="R1666" i="1"/>
  <c r="Q1666" i="1"/>
  <c r="N1666" i="1"/>
  <c r="M1666" i="1"/>
  <c r="O1666" i="1" s="1"/>
  <c r="P1666" i="1" s="1"/>
  <c r="T1665" i="1"/>
  <c r="S1665" i="1"/>
  <c r="R1665" i="1"/>
  <c r="Q1665" i="1"/>
  <c r="N1665" i="1"/>
  <c r="M1665" i="1"/>
  <c r="O1665" i="1" s="1"/>
  <c r="P1665" i="1" s="1"/>
  <c r="T1664" i="1"/>
  <c r="S1664" i="1"/>
  <c r="R1664" i="1"/>
  <c r="Q1664" i="1"/>
  <c r="N1664" i="1"/>
  <c r="M1664" i="1"/>
  <c r="O1664" i="1" s="1"/>
  <c r="P1664" i="1" s="1"/>
  <c r="T1663" i="1"/>
  <c r="S1663" i="1"/>
  <c r="R1663" i="1"/>
  <c r="Q1663" i="1"/>
  <c r="N1663" i="1"/>
  <c r="M1663" i="1"/>
  <c r="O1663" i="1" s="1"/>
  <c r="P1663" i="1" s="1"/>
  <c r="T1662" i="1"/>
  <c r="S1662" i="1"/>
  <c r="R1662" i="1"/>
  <c r="Q1662" i="1"/>
  <c r="N1662" i="1"/>
  <c r="M1662" i="1"/>
  <c r="O1662" i="1" s="1"/>
  <c r="P1662" i="1" s="1"/>
  <c r="T1661" i="1"/>
  <c r="S1661" i="1"/>
  <c r="R1661" i="1"/>
  <c r="Q1661" i="1"/>
  <c r="N1661" i="1"/>
  <c r="M1661" i="1"/>
  <c r="O1661" i="1" s="1"/>
  <c r="P1661" i="1" s="1"/>
  <c r="T1660" i="1"/>
  <c r="S1660" i="1"/>
  <c r="R1660" i="1"/>
  <c r="Q1660" i="1"/>
  <c r="N1660" i="1"/>
  <c r="M1660" i="1"/>
  <c r="O1660" i="1" s="1"/>
  <c r="P1660" i="1" s="1"/>
  <c r="T1659" i="1"/>
  <c r="S1659" i="1"/>
  <c r="R1659" i="1"/>
  <c r="Q1659" i="1"/>
  <c r="N1659" i="1"/>
  <c r="M1659" i="1"/>
  <c r="O1659" i="1" s="1"/>
  <c r="P1659" i="1" s="1"/>
  <c r="T1658" i="1"/>
  <c r="S1658" i="1"/>
  <c r="R1658" i="1"/>
  <c r="Q1658" i="1"/>
  <c r="N1658" i="1"/>
  <c r="M1658" i="1"/>
  <c r="O1658" i="1" s="1"/>
  <c r="P1658" i="1" s="1"/>
  <c r="T1657" i="1"/>
  <c r="S1657" i="1"/>
  <c r="R1657" i="1"/>
  <c r="Q1657" i="1"/>
  <c r="N1657" i="1"/>
  <c r="M1657" i="1"/>
  <c r="O1657" i="1" s="1"/>
  <c r="P1657" i="1" s="1"/>
  <c r="T1656" i="1"/>
  <c r="S1656" i="1"/>
  <c r="R1656" i="1"/>
  <c r="Q1656" i="1"/>
  <c r="N1656" i="1"/>
  <c r="M1656" i="1"/>
  <c r="O1656" i="1" s="1"/>
  <c r="P1656" i="1" s="1"/>
  <c r="T1655" i="1"/>
  <c r="S1655" i="1"/>
  <c r="R1655" i="1"/>
  <c r="Q1655" i="1"/>
  <c r="N1655" i="1"/>
  <c r="M1655" i="1"/>
  <c r="O1655" i="1" s="1"/>
  <c r="P1655" i="1" s="1"/>
  <c r="T1654" i="1"/>
  <c r="S1654" i="1"/>
  <c r="R1654" i="1"/>
  <c r="Q1654" i="1"/>
  <c r="N1654" i="1"/>
  <c r="M1654" i="1"/>
  <c r="O1654" i="1" s="1"/>
  <c r="P1654" i="1" s="1"/>
  <c r="T1653" i="1"/>
  <c r="S1653" i="1"/>
  <c r="R1653" i="1"/>
  <c r="Q1653" i="1"/>
  <c r="N1653" i="1"/>
  <c r="M1653" i="1"/>
  <c r="O1653" i="1" s="1"/>
  <c r="P1653" i="1" s="1"/>
  <c r="T1652" i="1"/>
  <c r="S1652" i="1"/>
  <c r="R1652" i="1"/>
  <c r="Q1652" i="1"/>
  <c r="N1652" i="1"/>
  <c r="M1652" i="1"/>
  <c r="O1652" i="1" s="1"/>
  <c r="P1652" i="1" s="1"/>
  <c r="T1651" i="1"/>
  <c r="S1651" i="1"/>
  <c r="R1651" i="1"/>
  <c r="Q1651" i="1"/>
  <c r="N1651" i="1"/>
  <c r="M1651" i="1"/>
  <c r="O1651" i="1" s="1"/>
  <c r="P1651" i="1" s="1"/>
  <c r="T1650" i="1"/>
  <c r="S1650" i="1"/>
  <c r="R1650" i="1"/>
  <c r="Q1650" i="1"/>
  <c r="N1650" i="1"/>
  <c r="M1650" i="1"/>
  <c r="O1650" i="1" s="1"/>
  <c r="P1650" i="1" s="1"/>
  <c r="T1649" i="1"/>
  <c r="S1649" i="1"/>
  <c r="R1649" i="1"/>
  <c r="Q1649" i="1"/>
  <c r="N1649" i="1"/>
  <c r="M1649" i="1"/>
  <c r="O1649" i="1" s="1"/>
  <c r="P1649" i="1" s="1"/>
  <c r="T1648" i="1"/>
  <c r="S1648" i="1"/>
  <c r="R1648" i="1"/>
  <c r="Q1648" i="1"/>
  <c r="N1648" i="1"/>
  <c r="M1648" i="1"/>
  <c r="O1648" i="1" s="1"/>
  <c r="P1648" i="1" s="1"/>
  <c r="T1647" i="1"/>
  <c r="S1647" i="1"/>
  <c r="R1647" i="1"/>
  <c r="Q1647" i="1"/>
  <c r="N1647" i="1"/>
  <c r="M1647" i="1"/>
  <c r="O1647" i="1" s="1"/>
  <c r="P1647" i="1" s="1"/>
  <c r="T1646" i="1"/>
  <c r="S1646" i="1"/>
  <c r="R1646" i="1"/>
  <c r="Q1646" i="1"/>
  <c r="N1646" i="1"/>
  <c r="M1646" i="1"/>
  <c r="O1646" i="1" s="1"/>
  <c r="P1646" i="1" s="1"/>
  <c r="T1645" i="1"/>
  <c r="S1645" i="1"/>
  <c r="R1645" i="1"/>
  <c r="Q1645" i="1"/>
  <c r="N1645" i="1"/>
  <c r="M1645" i="1"/>
  <c r="O1645" i="1" s="1"/>
  <c r="P1645" i="1" s="1"/>
  <c r="T1644" i="1"/>
  <c r="S1644" i="1"/>
  <c r="R1644" i="1"/>
  <c r="Q1644" i="1"/>
  <c r="N1644" i="1"/>
  <c r="M1644" i="1"/>
  <c r="O1644" i="1" s="1"/>
  <c r="P1644" i="1" s="1"/>
  <c r="T1643" i="1"/>
  <c r="S1643" i="1"/>
  <c r="R1643" i="1"/>
  <c r="Q1643" i="1"/>
  <c r="N1643" i="1"/>
  <c r="M1643" i="1"/>
  <c r="O1643" i="1" s="1"/>
  <c r="P1643" i="1" s="1"/>
  <c r="T1642" i="1"/>
  <c r="S1642" i="1"/>
  <c r="R1642" i="1"/>
  <c r="Q1642" i="1"/>
  <c r="N1642" i="1"/>
  <c r="M1642" i="1"/>
  <c r="O1642" i="1" s="1"/>
  <c r="P1642" i="1" s="1"/>
  <c r="T1641" i="1"/>
  <c r="S1641" i="1"/>
  <c r="R1641" i="1"/>
  <c r="Q1641" i="1"/>
  <c r="N1641" i="1"/>
  <c r="M1641" i="1"/>
  <c r="O1641" i="1" s="1"/>
  <c r="P1641" i="1" s="1"/>
  <c r="T1640" i="1"/>
  <c r="S1640" i="1"/>
  <c r="R1640" i="1"/>
  <c r="Q1640" i="1"/>
  <c r="N1640" i="1"/>
  <c r="M1640" i="1"/>
  <c r="O1640" i="1" s="1"/>
  <c r="P1640" i="1" s="1"/>
  <c r="T1639" i="1"/>
  <c r="S1639" i="1"/>
  <c r="R1639" i="1"/>
  <c r="Q1639" i="1"/>
  <c r="N1639" i="1"/>
  <c r="M1639" i="1"/>
  <c r="O1639" i="1" s="1"/>
  <c r="P1639" i="1" s="1"/>
  <c r="T1638" i="1"/>
  <c r="S1638" i="1"/>
  <c r="R1638" i="1"/>
  <c r="Q1638" i="1"/>
  <c r="N1638" i="1"/>
  <c r="M1638" i="1"/>
  <c r="O1638" i="1" s="1"/>
  <c r="P1638" i="1" s="1"/>
  <c r="T1637" i="1"/>
  <c r="S1637" i="1"/>
  <c r="R1637" i="1"/>
  <c r="Q1637" i="1"/>
  <c r="N1637" i="1"/>
  <c r="M1637" i="1"/>
  <c r="O1637" i="1" s="1"/>
  <c r="P1637" i="1" s="1"/>
  <c r="T1636" i="1"/>
  <c r="S1636" i="1"/>
  <c r="R1636" i="1"/>
  <c r="Q1636" i="1"/>
  <c r="N1636" i="1"/>
  <c r="M1636" i="1"/>
  <c r="O1636" i="1" s="1"/>
  <c r="P1636" i="1" s="1"/>
  <c r="T1635" i="1"/>
  <c r="S1635" i="1"/>
  <c r="R1635" i="1"/>
  <c r="Q1635" i="1"/>
  <c r="N1635" i="1"/>
  <c r="M1635" i="1"/>
  <c r="O1635" i="1" s="1"/>
  <c r="P1635" i="1" s="1"/>
  <c r="T1634" i="1"/>
  <c r="S1634" i="1"/>
  <c r="R1634" i="1"/>
  <c r="Q1634" i="1"/>
  <c r="N1634" i="1"/>
  <c r="M1634" i="1"/>
  <c r="O1634" i="1" s="1"/>
  <c r="P1634" i="1" s="1"/>
  <c r="T1633" i="1"/>
  <c r="S1633" i="1"/>
  <c r="R1633" i="1"/>
  <c r="Q1633" i="1"/>
  <c r="N1633" i="1"/>
  <c r="M1633" i="1"/>
  <c r="O1633" i="1" s="1"/>
  <c r="P1633" i="1" s="1"/>
  <c r="T1632" i="1"/>
  <c r="S1632" i="1"/>
  <c r="R1632" i="1"/>
  <c r="Q1632" i="1"/>
  <c r="N1632" i="1"/>
  <c r="M1632" i="1"/>
  <c r="O1632" i="1" s="1"/>
  <c r="P1632" i="1" s="1"/>
  <c r="T1631" i="1"/>
  <c r="S1631" i="1"/>
  <c r="R1631" i="1"/>
  <c r="Q1631" i="1"/>
  <c r="N1631" i="1"/>
  <c r="M1631" i="1"/>
  <c r="O1631" i="1" s="1"/>
  <c r="P1631" i="1" s="1"/>
  <c r="T1630" i="1"/>
  <c r="S1630" i="1"/>
  <c r="R1630" i="1"/>
  <c r="Q1630" i="1"/>
  <c r="N1630" i="1"/>
  <c r="M1630" i="1"/>
  <c r="O1630" i="1" s="1"/>
  <c r="P1630" i="1" s="1"/>
  <c r="T1629" i="1"/>
  <c r="S1629" i="1"/>
  <c r="R1629" i="1"/>
  <c r="Q1629" i="1"/>
  <c r="N1629" i="1"/>
  <c r="M1629" i="1"/>
  <c r="O1629" i="1" s="1"/>
  <c r="P1629" i="1" s="1"/>
  <c r="T1628" i="1"/>
  <c r="S1628" i="1"/>
  <c r="R1628" i="1"/>
  <c r="Q1628" i="1"/>
  <c r="N1628" i="1"/>
  <c r="M1628" i="1"/>
  <c r="O1628" i="1" s="1"/>
  <c r="P1628" i="1" s="1"/>
  <c r="T1627" i="1"/>
  <c r="S1627" i="1"/>
  <c r="R1627" i="1"/>
  <c r="Q1627" i="1"/>
  <c r="N1627" i="1"/>
  <c r="M1627" i="1"/>
  <c r="O1627" i="1" s="1"/>
  <c r="P1627" i="1" s="1"/>
  <c r="T1626" i="1"/>
  <c r="S1626" i="1"/>
  <c r="R1626" i="1"/>
  <c r="Q1626" i="1"/>
  <c r="N1626" i="1"/>
  <c r="M1626" i="1"/>
  <c r="O1626" i="1" s="1"/>
  <c r="P1626" i="1" s="1"/>
  <c r="T1625" i="1"/>
  <c r="S1625" i="1"/>
  <c r="R1625" i="1"/>
  <c r="Q1625" i="1"/>
  <c r="N1625" i="1"/>
  <c r="M1625" i="1"/>
  <c r="O1625" i="1" s="1"/>
  <c r="P1625" i="1" s="1"/>
  <c r="T1624" i="1"/>
  <c r="S1624" i="1"/>
  <c r="R1624" i="1"/>
  <c r="Q1624" i="1"/>
  <c r="N1624" i="1"/>
  <c r="M1624" i="1"/>
  <c r="O1624" i="1" s="1"/>
  <c r="P1624" i="1" s="1"/>
  <c r="T1623" i="1"/>
  <c r="S1623" i="1"/>
  <c r="R1623" i="1"/>
  <c r="Q1623" i="1"/>
  <c r="N1623" i="1"/>
  <c r="M1623" i="1"/>
  <c r="O1623" i="1" s="1"/>
  <c r="P1623" i="1" s="1"/>
  <c r="T1622" i="1"/>
  <c r="S1622" i="1"/>
  <c r="R1622" i="1"/>
  <c r="Q1622" i="1"/>
  <c r="N1622" i="1"/>
  <c r="M1622" i="1"/>
  <c r="O1622" i="1" s="1"/>
  <c r="P1622" i="1" s="1"/>
  <c r="T1621" i="1"/>
  <c r="S1621" i="1"/>
  <c r="R1621" i="1"/>
  <c r="Q1621" i="1"/>
  <c r="N1621" i="1"/>
  <c r="M1621" i="1"/>
  <c r="O1621" i="1" s="1"/>
  <c r="P1621" i="1" s="1"/>
  <c r="T1620" i="1"/>
  <c r="S1620" i="1"/>
  <c r="R1620" i="1"/>
  <c r="Q1620" i="1"/>
  <c r="N1620" i="1"/>
  <c r="M1620" i="1"/>
  <c r="O1620" i="1" s="1"/>
  <c r="P1620" i="1" s="1"/>
  <c r="T1619" i="1"/>
  <c r="S1619" i="1"/>
  <c r="R1619" i="1"/>
  <c r="Q1619" i="1"/>
  <c r="N1619" i="1"/>
  <c r="M1619" i="1"/>
  <c r="O1619" i="1" s="1"/>
  <c r="P1619" i="1" s="1"/>
  <c r="T1618" i="1"/>
  <c r="S1618" i="1"/>
  <c r="R1618" i="1"/>
  <c r="Q1618" i="1"/>
  <c r="N1618" i="1"/>
  <c r="M1618" i="1"/>
  <c r="O1618" i="1" s="1"/>
  <c r="P1618" i="1" s="1"/>
  <c r="T1617" i="1"/>
  <c r="S1617" i="1"/>
  <c r="R1617" i="1"/>
  <c r="Q1617" i="1"/>
  <c r="N1617" i="1"/>
  <c r="M1617" i="1"/>
  <c r="O1617" i="1" s="1"/>
  <c r="P1617" i="1" s="1"/>
  <c r="T1616" i="1"/>
  <c r="S1616" i="1"/>
  <c r="R1616" i="1"/>
  <c r="Q1616" i="1"/>
  <c r="N1616" i="1"/>
  <c r="M1616" i="1"/>
  <c r="O1616" i="1" s="1"/>
  <c r="P1616" i="1" s="1"/>
  <c r="T1615" i="1"/>
  <c r="S1615" i="1"/>
  <c r="R1615" i="1"/>
  <c r="Q1615" i="1"/>
  <c r="N1615" i="1"/>
  <c r="M1615" i="1"/>
  <c r="O1615" i="1" s="1"/>
  <c r="P1615" i="1" s="1"/>
  <c r="T1614" i="1"/>
  <c r="S1614" i="1"/>
  <c r="R1614" i="1"/>
  <c r="Q1614" i="1"/>
  <c r="N1614" i="1"/>
  <c r="M1614" i="1"/>
  <c r="O1614" i="1" s="1"/>
  <c r="P1614" i="1" s="1"/>
  <c r="T1613" i="1"/>
  <c r="S1613" i="1"/>
  <c r="R1613" i="1"/>
  <c r="Q1613" i="1"/>
  <c r="N1613" i="1"/>
  <c r="M1613" i="1"/>
  <c r="O1613" i="1" s="1"/>
  <c r="P1613" i="1" s="1"/>
  <c r="T1612" i="1"/>
  <c r="S1612" i="1"/>
  <c r="R1612" i="1"/>
  <c r="Q1612" i="1"/>
  <c r="N1612" i="1"/>
  <c r="M1612" i="1"/>
  <c r="O1612" i="1" s="1"/>
  <c r="P1612" i="1" s="1"/>
  <c r="T1611" i="1"/>
  <c r="S1611" i="1"/>
  <c r="R1611" i="1"/>
  <c r="Q1611" i="1"/>
  <c r="N1611" i="1"/>
  <c r="M1611" i="1"/>
  <c r="O1611" i="1" s="1"/>
  <c r="P1611" i="1" s="1"/>
  <c r="T1610" i="1"/>
  <c r="S1610" i="1"/>
  <c r="R1610" i="1"/>
  <c r="Q1610" i="1"/>
  <c r="N1610" i="1"/>
  <c r="M1610" i="1"/>
  <c r="O1610" i="1" s="1"/>
  <c r="P1610" i="1" s="1"/>
  <c r="T1609" i="1"/>
  <c r="S1609" i="1"/>
  <c r="R1609" i="1"/>
  <c r="Q1609" i="1"/>
  <c r="N1609" i="1"/>
  <c r="M1609" i="1"/>
  <c r="O1609" i="1" s="1"/>
  <c r="P1609" i="1" s="1"/>
  <c r="T1608" i="1"/>
  <c r="S1608" i="1"/>
  <c r="R1608" i="1"/>
  <c r="Q1608" i="1"/>
  <c r="N1608" i="1"/>
  <c r="M1608" i="1"/>
  <c r="O1608" i="1" s="1"/>
  <c r="P1608" i="1" s="1"/>
  <c r="T1607" i="1"/>
  <c r="S1607" i="1"/>
  <c r="R1607" i="1"/>
  <c r="Q1607" i="1"/>
  <c r="N1607" i="1"/>
  <c r="M1607" i="1"/>
  <c r="O1607" i="1" s="1"/>
  <c r="P1607" i="1" s="1"/>
  <c r="T1606" i="1"/>
  <c r="S1606" i="1"/>
  <c r="R1606" i="1"/>
  <c r="Q1606" i="1"/>
  <c r="N1606" i="1"/>
  <c r="M1606" i="1"/>
  <c r="O1606" i="1" s="1"/>
  <c r="P1606" i="1" s="1"/>
  <c r="T1605" i="1"/>
  <c r="S1605" i="1"/>
  <c r="R1605" i="1"/>
  <c r="Q1605" i="1"/>
  <c r="N1605" i="1"/>
  <c r="M1605" i="1"/>
  <c r="O1605" i="1" s="1"/>
  <c r="P1605" i="1" s="1"/>
  <c r="T1604" i="1"/>
  <c r="S1604" i="1"/>
  <c r="R1604" i="1"/>
  <c r="Q1604" i="1"/>
  <c r="N1604" i="1"/>
  <c r="M1604" i="1"/>
  <c r="O1604" i="1" s="1"/>
  <c r="P1604" i="1" s="1"/>
  <c r="T1603" i="1"/>
  <c r="S1603" i="1"/>
  <c r="R1603" i="1"/>
  <c r="Q1603" i="1"/>
  <c r="N1603" i="1"/>
  <c r="M1603" i="1"/>
  <c r="O1603" i="1" s="1"/>
  <c r="P1603" i="1" s="1"/>
  <c r="T1602" i="1"/>
  <c r="S1602" i="1"/>
  <c r="R1602" i="1"/>
  <c r="Q1602" i="1"/>
  <c r="N1602" i="1"/>
  <c r="M1602" i="1"/>
  <c r="O1602" i="1" s="1"/>
  <c r="P1602" i="1" s="1"/>
  <c r="T1601" i="1"/>
  <c r="S1601" i="1"/>
  <c r="R1601" i="1"/>
  <c r="Q1601" i="1"/>
  <c r="N1601" i="1"/>
  <c r="M1601" i="1"/>
  <c r="O1601" i="1" s="1"/>
  <c r="P1601" i="1" s="1"/>
  <c r="T1600" i="1"/>
  <c r="S1600" i="1"/>
  <c r="R1600" i="1"/>
  <c r="Q1600" i="1"/>
  <c r="N1600" i="1"/>
  <c r="M1600" i="1"/>
  <c r="O1600" i="1" s="1"/>
  <c r="P1600" i="1" s="1"/>
  <c r="T1599" i="1"/>
  <c r="S1599" i="1"/>
  <c r="R1599" i="1"/>
  <c r="Q1599" i="1"/>
  <c r="N1599" i="1"/>
  <c r="M1599" i="1"/>
  <c r="O1599" i="1" s="1"/>
  <c r="P1599" i="1" s="1"/>
  <c r="T1598" i="1"/>
  <c r="S1598" i="1"/>
  <c r="R1598" i="1"/>
  <c r="Q1598" i="1"/>
  <c r="N1598" i="1"/>
  <c r="M1598" i="1"/>
  <c r="O1598" i="1" s="1"/>
  <c r="P1598" i="1" s="1"/>
  <c r="T1597" i="1"/>
  <c r="S1597" i="1"/>
  <c r="R1597" i="1"/>
  <c r="Q1597" i="1"/>
  <c r="N1597" i="1"/>
  <c r="M1597" i="1"/>
  <c r="O1597" i="1" s="1"/>
  <c r="P1597" i="1" s="1"/>
  <c r="T1596" i="1"/>
  <c r="S1596" i="1"/>
  <c r="R1596" i="1"/>
  <c r="Q1596" i="1"/>
  <c r="N1596" i="1"/>
  <c r="M1596" i="1"/>
  <c r="O1596" i="1" s="1"/>
  <c r="P1596" i="1" s="1"/>
  <c r="T1595" i="1"/>
  <c r="S1595" i="1"/>
  <c r="R1595" i="1"/>
  <c r="Q1595" i="1"/>
  <c r="N1595" i="1"/>
  <c r="M1595" i="1"/>
  <c r="O1595" i="1" s="1"/>
  <c r="P1595" i="1" s="1"/>
  <c r="T1594" i="1"/>
  <c r="S1594" i="1"/>
  <c r="R1594" i="1"/>
  <c r="Q1594" i="1"/>
  <c r="N1594" i="1"/>
  <c r="M1594" i="1"/>
  <c r="O1594" i="1" s="1"/>
  <c r="P1594" i="1" s="1"/>
  <c r="T1593" i="1"/>
  <c r="S1593" i="1"/>
  <c r="R1593" i="1"/>
  <c r="Q1593" i="1"/>
  <c r="N1593" i="1"/>
  <c r="M1593" i="1"/>
  <c r="O1593" i="1" s="1"/>
  <c r="P1593" i="1" s="1"/>
  <c r="T1592" i="1"/>
  <c r="S1592" i="1"/>
  <c r="R1592" i="1"/>
  <c r="Q1592" i="1"/>
  <c r="N1592" i="1"/>
  <c r="M1592" i="1"/>
  <c r="O1592" i="1" s="1"/>
  <c r="P1592" i="1" s="1"/>
  <c r="T1591" i="1"/>
  <c r="S1591" i="1"/>
  <c r="R1591" i="1"/>
  <c r="Q1591" i="1"/>
  <c r="N1591" i="1"/>
  <c r="M1591" i="1"/>
  <c r="O1591" i="1" s="1"/>
  <c r="P1591" i="1" s="1"/>
  <c r="T1590" i="1"/>
  <c r="S1590" i="1"/>
  <c r="R1590" i="1"/>
  <c r="Q1590" i="1"/>
  <c r="N1590" i="1"/>
  <c r="M1590" i="1"/>
  <c r="O1590" i="1" s="1"/>
  <c r="P1590" i="1" s="1"/>
  <c r="T1589" i="1"/>
  <c r="S1589" i="1"/>
  <c r="R1589" i="1"/>
  <c r="Q1589" i="1"/>
  <c r="N1589" i="1"/>
  <c r="M1589" i="1"/>
  <c r="O1589" i="1" s="1"/>
  <c r="P1589" i="1" s="1"/>
  <c r="T1588" i="1"/>
  <c r="S1588" i="1"/>
  <c r="R1588" i="1"/>
  <c r="Q1588" i="1"/>
  <c r="N1588" i="1"/>
  <c r="M1588" i="1"/>
  <c r="O1588" i="1" s="1"/>
  <c r="P1588" i="1" s="1"/>
  <c r="T1587" i="1"/>
  <c r="S1587" i="1"/>
  <c r="R1587" i="1"/>
  <c r="Q1587" i="1"/>
  <c r="N1587" i="1"/>
  <c r="M1587" i="1"/>
  <c r="O1587" i="1" s="1"/>
  <c r="P1587" i="1" s="1"/>
  <c r="T1586" i="1"/>
  <c r="S1586" i="1"/>
  <c r="R1586" i="1"/>
  <c r="Q1586" i="1"/>
  <c r="N1586" i="1"/>
  <c r="M1586" i="1"/>
  <c r="O1586" i="1" s="1"/>
  <c r="P1586" i="1" s="1"/>
  <c r="T1585" i="1"/>
  <c r="S1585" i="1"/>
  <c r="R1585" i="1"/>
  <c r="Q1585" i="1"/>
  <c r="N1585" i="1"/>
  <c r="M1585" i="1"/>
  <c r="O1585" i="1" s="1"/>
  <c r="P1585" i="1" s="1"/>
  <c r="T1584" i="1"/>
  <c r="S1584" i="1"/>
  <c r="R1584" i="1"/>
  <c r="Q1584" i="1"/>
  <c r="N1584" i="1"/>
  <c r="M1584" i="1"/>
  <c r="O1584" i="1" s="1"/>
  <c r="P1584" i="1" s="1"/>
  <c r="T1583" i="1"/>
  <c r="S1583" i="1"/>
  <c r="R1583" i="1"/>
  <c r="Q1583" i="1"/>
  <c r="N1583" i="1"/>
  <c r="M1583" i="1"/>
  <c r="O1583" i="1" s="1"/>
  <c r="P1583" i="1" s="1"/>
  <c r="T1582" i="1"/>
  <c r="S1582" i="1"/>
  <c r="R1582" i="1"/>
  <c r="Q1582" i="1"/>
  <c r="N1582" i="1"/>
  <c r="M1582" i="1"/>
  <c r="O1582" i="1" s="1"/>
  <c r="P1582" i="1" s="1"/>
  <c r="T1581" i="1"/>
  <c r="S1581" i="1"/>
  <c r="R1581" i="1"/>
  <c r="Q1581" i="1"/>
  <c r="N1581" i="1"/>
  <c r="M1581" i="1"/>
  <c r="O1581" i="1" s="1"/>
  <c r="P1581" i="1" s="1"/>
  <c r="T1580" i="1"/>
  <c r="S1580" i="1"/>
  <c r="R1580" i="1"/>
  <c r="Q1580" i="1"/>
  <c r="N1580" i="1"/>
  <c r="M1580" i="1"/>
  <c r="O1580" i="1" s="1"/>
  <c r="P1580" i="1" s="1"/>
  <c r="T1579" i="1"/>
  <c r="S1579" i="1"/>
  <c r="R1579" i="1"/>
  <c r="Q1579" i="1"/>
  <c r="N1579" i="1"/>
  <c r="M1579" i="1"/>
  <c r="O1579" i="1" s="1"/>
  <c r="P1579" i="1" s="1"/>
  <c r="T1578" i="1"/>
  <c r="S1578" i="1"/>
  <c r="R1578" i="1"/>
  <c r="Q1578" i="1"/>
  <c r="N1578" i="1"/>
  <c r="M1578" i="1"/>
  <c r="O1578" i="1" s="1"/>
  <c r="P1578" i="1" s="1"/>
  <c r="T1577" i="1"/>
  <c r="S1577" i="1"/>
  <c r="R1577" i="1"/>
  <c r="Q1577" i="1"/>
  <c r="N1577" i="1"/>
  <c r="M1577" i="1"/>
  <c r="O1577" i="1" s="1"/>
  <c r="P1577" i="1" s="1"/>
  <c r="T1576" i="1"/>
  <c r="S1576" i="1"/>
  <c r="R1576" i="1"/>
  <c r="Q1576" i="1"/>
  <c r="N1576" i="1"/>
  <c r="M1576" i="1"/>
  <c r="O1576" i="1" s="1"/>
  <c r="P1576" i="1" s="1"/>
  <c r="T1575" i="1"/>
  <c r="S1575" i="1"/>
  <c r="R1575" i="1"/>
  <c r="Q1575" i="1"/>
  <c r="N1575" i="1"/>
  <c r="M1575" i="1"/>
  <c r="O1575" i="1" s="1"/>
  <c r="P1575" i="1" s="1"/>
  <c r="T1574" i="1"/>
  <c r="S1574" i="1"/>
  <c r="R1574" i="1"/>
  <c r="Q1574" i="1"/>
  <c r="N1574" i="1"/>
  <c r="M1574" i="1"/>
  <c r="O1574" i="1" s="1"/>
  <c r="P1574" i="1" s="1"/>
  <c r="T1573" i="1"/>
  <c r="S1573" i="1"/>
  <c r="R1573" i="1"/>
  <c r="Q1573" i="1"/>
  <c r="N1573" i="1"/>
  <c r="M1573" i="1"/>
  <c r="O1573" i="1" s="1"/>
  <c r="P1573" i="1" s="1"/>
  <c r="T1572" i="1"/>
  <c r="S1572" i="1"/>
  <c r="R1572" i="1"/>
  <c r="Q1572" i="1"/>
  <c r="N1572" i="1"/>
  <c r="M1572" i="1"/>
  <c r="O1572" i="1" s="1"/>
  <c r="P1572" i="1" s="1"/>
  <c r="T1571" i="1"/>
  <c r="S1571" i="1"/>
  <c r="R1571" i="1"/>
  <c r="Q1571" i="1"/>
  <c r="N1571" i="1"/>
  <c r="M1571" i="1"/>
  <c r="O1571" i="1" s="1"/>
  <c r="P1571" i="1" s="1"/>
  <c r="T1570" i="1"/>
  <c r="S1570" i="1"/>
  <c r="R1570" i="1"/>
  <c r="Q1570" i="1"/>
  <c r="N1570" i="1"/>
  <c r="M1570" i="1"/>
  <c r="O1570" i="1" s="1"/>
  <c r="P1570" i="1" s="1"/>
  <c r="T1569" i="1"/>
  <c r="S1569" i="1"/>
  <c r="R1569" i="1"/>
  <c r="Q1569" i="1"/>
  <c r="N1569" i="1"/>
  <c r="M1569" i="1"/>
  <c r="O1569" i="1" s="1"/>
  <c r="P1569" i="1" s="1"/>
  <c r="T1568" i="1"/>
  <c r="S1568" i="1"/>
  <c r="R1568" i="1"/>
  <c r="Q1568" i="1"/>
  <c r="N1568" i="1"/>
  <c r="M1568" i="1"/>
  <c r="O1568" i="1" s="1"/>
  <c r="P1568" i="1" s="1"/>
  <c r="T1567" i="1"/>
  <c r="S1567" i="1"/>
  <c r="R1567" i="1"/>
  <c r="Q1567" i="1"/>
  <c r="N1567" i="1"/>
  <c r="M1567" i="1"/>
  <c r="O1567" i="1" s="1"/>
  <c r="P1567" i="1" s="1"/>
  <c r="T1566" i="1"/>
  <c r="S1566" i="1"/>
  <c r="R1566" i="1"/>
  <c r="Q1566" i="1"/>
  <c r="N1566" i="1"/>
  <c r="M1566" i="1"/>
  <c r="O1566" i="1" s="1"/>
  <c r="P1566" i="1" s="1"/>
  <c r="T1565" i="1"/>
  <c r="S1565" i="1"/>
  <c r="R1565" i="1"/>
  <c r="Q1565" i="1"/>
  <c r="N1565" i="1"/>
  <c r="M1565" i="1"/>
  <c r="O1565" i="1" s="1"/>
  <c r="P1565" i="1" s="1"/>
  <c r="T1564" i="1"/>
  <c r="S1564" i="1"/>
  <c r="R1564" i="1"/>
  <c r="Q1564" i="1"/>
  <c r="N1564" i="1"/>
  <c r="M1564" i="1"/>
  <c r="O1564" i="1" s="1"/>
  <c r="P1564" i="1" s="1"/>
  <c r="T1563" i="1"/>
  <c r="S1563" i="1"/>
  <c r="R1563" i="1"/>
  <c r="Q1563" i="1"/>
  <c r="N1563" i="1"/>
  <c r="M1563" i="1"/>
  <c r="O1563" i="1" s="1"/>
  <c r="P1563" i="1" s="1"/>
  <c r="T1562" i="1"/>
  <c r="S1562" i="1"/>
  <c r="R1562" i="1"/>
  <c r="Q1562" i="1"/>
  <c r="N1562" i="1"/>
  <c r="M1562" i="1"/>
  <c r="O1562" i="1" s="1"/>
  <c r="P1562" i="1" s="1"/>
  <c r="T1561" i="1"/>
  <c r="S1561" i="1"/>
  <c r="R1561" i="1"/>
  <c r="Q1561" i="1"/>
  <c r="N1561" i="1"/>
  <c r="M1561" i="1"/>
  <c r="O1561" i="1" s="1"/>
  <c r="P1561" i="1" s="1"/>
  <c r="T1560" i="1"/>
  <c r="S1560" i="1"/>
  <c r="R1560" i="1"/>
  <c r="Q1560" i="1"/>
  <c r="N1560" i="1"/>
  <c r="M1560" i="1"/>
  <c r="O1560" i="1" s="1"/>
  <c r="P1560" i="1" s="1"/>
  <c r="T1559" i="1"/>
  <c r="S1559" i="1"/>
  <c r="R1559" i="1"/>
  <c r="Q1559" i="1"/>
  <c r="N1559" i="1"/>
  <c r="M1559" i="1"/>
  <c r="O1559" i="1" s="1"/>
  <c r="P1559" i="1" s="1"/>
  <c r="T1558" i="1"/>
  <c r="S1558" i="1"/>
  <c r="R1558" i="1"/>
  <c r="Q1558" i="1"/>
  <c r="N1558" i="1"/>
  <c r="M1558" i="1"/>
  <c r="O1558" i="1" s="1"/>
  <c r="P1558" i="1" s="1"/>
  <c r="T1557" i="1"/>
  <c r="S1557" i="1"/>
  <c r="R1557" i="1"/>
  <c r="Q1557" i="1"/>
  <c r="N1557" i="1"/>
  <c r="M1557" i="1"/>
  <c r="O1557" i="1" s="1"/>
  <c r="P1557" i="1" s="1"/>
  <c r="T1556" i="1"/>
  <c r="S1556" i="1"/>
  <c r="R1556" i="1"/>
  <c r="Q1556" i="1"/>
  <c r="N1556" i="1"/>
  <c r="M1556" i="1"/>
  <c r="O1556" i="1" s="1"/>
  <c r="P1556" i="1" s="1"/>
  <c r="T1555" i="1"/>
  <c r="S1555" i="1"/>
  <c r="R1555" i="1"/>
  <c r="Q1555" i="1"/>
  <c r="N1555" i="1"/>
  <c r="M1555" i="1"/>
  <c r="O1555" i="1" s="1"/>
  <c r="P1555" i="1" s="1"/>
  <c r="T1554" i="1"/>
  <c r="S1554" i="1"/>
  <c r="R1554" i="1"/>
  <c r="Q1554" i="1"/>
  <c r="N1554" i="1"/>
  <c r="M1554" i="1"/>
  <c r="O1554" i="1" s="1"/>
  <c r="P1554" i="1" s="1"/>
  <c r="T1553" i="1"/>
  <c r="S1553" i="1"/>
  <c r="R1553" i="1"/>
  <c r="Q1553" i="1"/>
  <c r="N1553" i="1"/>
  <c r="M1553" i="1"/>
  <c r="O1553" i="1" s="1"/>
  <c r="P1553" i="1" s="1"/>
  <c r="T1552" i="1"/>
  <c r="S1552" i="1"/>
  <c r="R1552" i="1"/>
  <c r="Q1552" i="1"/>
  <c r="N1552" i="1"/>
  <c r="M1552" i="1"/>
  <c r="O1552" i="1" s="1"/>
  <c r="P1552" i="1" s="1"/>
  <c r="T1551" i="1"/>
  <c r="S1551" i="1"/>
  <c r="R1551" i="1"/>
  <c r="Q1551" i="1"/>
  <c r="N1551" i="1"/>
  <c r="M1551" i="1"/>
  <c r="O1551" i="1" s="1"/>
  <c r="P1551" i="1" s="1"/>
  <c r="T1550" i="1"/>
  <c r="S1550" i="1"/>
  <c r="R1550" i="1"/>
  <c r="Q1550" i="1"/>
  <c r="N1550" i="1"/>
  <c r="M1550" i="1"/>
  <c r="O1550" i="1" s="1"/>
  <c r="P1550" i="1" s="1"/>
  <c r="T1549" i="1"/>
  <c r="S1549" i="1"/>
  <c r="R1549" i="1"/>
  <c r="Q1549" i="1"/>
  <c r="N1549" i="1"/>
  <c r="M1549" i="1"/>
  <c r="O1549" i="1" s="1"/>
  <c r="P1549" i="1" s="1"/>
  <c r="T1548" i="1"/>
  <c r="S1548" i="1"/>
  <c r="R1548" i="1"/>
  <c r="Q1548" i="1"/>
  <c r="N1548" i="1"/>
  <c r="M1548" i="1"/>
  <c r="O1548" i="1" s="1"/>
  <c r="P1548" i="1" s="1"/>
  <c r="T1547" i="1"/>
  <c r="S1547" i="1"/>
  <c r="R1547" i="1"/>
  <c r="Q1547" i="1"/>
  <c r="N1547" i="1"/>
  <c r="M1547" i="1"/>
  <c r="O1547" i="1" s="1"/>
  <c r="P1547" i="1" s="1"/>
  <c r="T1546" i="1"/>
  <c r="S1546" i="1"/>
  <c r="R1546" i="1"/>
  <c r="Q1546" i="1"/>
  <c r="N1546" i="1"/>
  <c r="M1546" i="1"/>
  <c r="O1546" i="1" s="1"/>
  <c r="P1546" i="1" s="1"/>
  <c r="T1545" i="1"/>
  <c r="S1545" i="1"/>
  <c r="R1545" i="1"/>
  <c r="Q1545" i="1"/>
  <c r="N1545" i="1"/>
  <c r="M1545" i="1"/>
  <c r="O1545" i="1" s="1"/>
  <c r="P1545" i="1" s="1"/>
  <c r="T1544" i="1"/>
  <c r="S1544" i="1"/>
  <c r="R1544" i="1"/>
  <c r="Q1544" i="1"/>
  <c r="N1544" i="1"/>
  <c r="M1544" i="1"/>
  <c r="O1544" i="1" s="1"/>
  <c r="P1544" i="1" s="1"/>
  <c r="T1543" i="1"/>
  <c r="S1543" i="1"/>
  <c r="R1543" i="1"/>
  <c r="Q1543" i="1"/>
  <c r="N1543" i="1"/>
  <c r="M1543" i="1"/>
  <c r="O1543" i="1" s="1"/>
  <c r="P1543" i="1" s="1"/>
  <c r="T1542" i="1"/>
  <c r="S1542" i="1"/>
  <c r="R1542" i="1"/>
  <c r="Q1542" i="1"/>
  <c r="N1542" i="1"/>
  <c r="M1542" i="1"/>
  <c r="O1542" i="1" s="1"/>
  <c r="P1542" i="1" s="1"/>
  <c r="T1541" i="1"/>
  <c r="S1541" i="1"/>
  <c r="R1541" i="1"/>
  <c r="Q1541" i="1"/>
  <c r="N1541" i="1"/>
  <c r="M1541" i="1"/>
  <c r="O1541" i="1" s="1"/>
  <c r="P1541" i="1" s="1"/>
  <c r="T1540" i="1"/>
  <c r="S1540" i="1"/>
  <c r="R1540" i="1"/>
  <c r="Q1540" i="1"/>
  <c r="N1540" i="1"/>
  <c r="M1540" i="1"/>
  <c r="O1540" i="1" s="1"/>
  <c r="P1540" i="1" s="1"/>
  <c r="T1539" i="1"/>
  <c r="S1539" i="1"/>
  <c r="R1539" i="1"/>
  <c r="Q1539" i="1"/>
  <c r="N1539" i="1"/>
  <c r="M1539" i="1"/>
  <c r="O1539" i="1" s="1"/>
  <c r="P1539" i="1" s="1"/>
  <c r="T1538" i="1"/>
  <c r="S1538" i="1"/>
  <c r="R1538" i="1"/>
  <c r="Q1538" i="1"/>
  <c r="N1538" i="1"/>
  <c r="M1538" i="1"/>
  <c r="O1538" i="1" s="1"/>
  <c r="P1538" i="1" s="1"/>
  <c r="T1537" i="1"/>
  <c r="S1537" i="1"/>
  <c r="R1537" i="1"/>
  <c r="Q1537" i="1"/>
  <c r="N1537" i="1"/>
  <c r="M1537" i="1"/>
  <c r="O1537" i="1" s="1"/>
  <c r="P1537" i="1" s="1"/>
  <c r="T1536" i="1"/>
  <c r="S1536" i="1"/>
  <c r="R1536" i="1"/>
  <c r="Q1536" i="1"/>
  <c r="N1536" i="1"/>
  <c r="M1536" i="1"/>
  <c r="O1536" i="1" s="1"/>
  <c r="P1536" i="1" s="1"/>
  <c r="T1535" i="1"/>
  <c r="S1535" i="1"/>
  <c r="R1535" i="1"/>
  <c r="Q1535" i="1"/>
  <c r="N1535" i="1"/>
  <c r="M1535" i="1"/>
  <c r="O1535" i="1" s="1"/>
  <c r="P1535" i="1" s="1"/>
  <c r="T1534" i="1"/>
  <c r="S1534" i="1"/>
  <c r="R1534" i="1"/>
  <c r="Q1534" i="1"/>
  <c r="N1534" i="1"/>
  <c r="M1534" i="1"/>
  <c r="O1534" i="1" s="1"/>
  <c r="P1534" i="1" s="1"/>
  <c r="T1533" i="1"/>
  <c r="S1533" i="1"/>
  <c r="R1533" i="1"/>
  <c r="Q1533" i="1"/>
  <c r="N1533" i="1"/>
  <c r="M1533" i="1"/>
  <c r="O1533" i="1" s="1"/>
  <c r="P1533" i="1" s="1"/>
  <c r="T1532" i="1"/>
  <c r="S1532" i="1"/>
  <c r="R1532" i="1"/>
  <c r="Q1532" i="1"/>
  <c r="N1532" i="1"/>
  <c r="M1532" i="1"/>
  <c r="O1532" i="1" s="1"/>
  <c r="P1532" i="1" s="1"/>
  <c r="T1531" i="1"/>
  <c r="S1531" i="1"/>
  <c r="R1531" i="1"/>
  <c r="Q1531" i="1"/>
  <c r="N1531" i="1"/>
  <c r="M1531" i="1"/>
  <c r="O1531" i="1" s="1"/>
  <c r="P1531" i="1" s="1"/>
  <c r="T1530" i="1"/>
  <c r="S1530" i="1"/>
  <c r="R1530" i="1"/>
  <c r="Q1530" i="1"/>
  <c r="N1530" i="1"/>
  <c r="M1530" i="1"/>
  <c r="O1530" i="1" s="1"/>
  <c r="P1530" i="1" s="1"/>
  <c r="T1529" i="1"/>
  <c r="S1529" i="1"/>
  <c r="R1529" i="1"/>
  <c r="Q1529" i="1"/>
  <c r="N1529" i="1"/>
  <c r="M1529" i="1"/>
  <c r="O1529" i="1" s="1"/>
  <c r="P1529" i="1" s="1"/>
  <c r="T1528" i="1"/>
  <c r="S1528" i="1"/>
  <c r="R1528" i="1"/>
  <c r="Q1528" i="1"/>
  <c r="N1528" i="1"/>
  <c r="M1528" i="1"/>
  <c r="O1528" i="1" s="1"/>
  <c r="P1528" i="1" s="1"/>
  <c r="T1527" i="1"/>
  <c r="S1527" i="1"/>
  <c r="R1527" i="1"/>
  <c r="Q1527" i="1"/>
  <c r="N1527" i="1"/>
  <c r="M1527" i="1"/>
  <c r="O1527" i="1" s="1"/>
  <c r="P1527" i="1" s="1"/>
  <c r="T1526" i="1"/>
  <c r="S1526" i="1"/>
  <c r="R1526" i="1"/>
  <c r="Q1526" i="1"/>
  <c r="N1526" i="1"/>
  <c r="M1526" i="1"/>
  <c r="O1526" i="1" s="1"/>
  <c r="P1526" i="1" s="1"/>
  <c r="T1525" i="1"/>
  <c r="S1525" i="1"/>
  <c r="R1525" i="1"/>
  <c r="Q1525" i="1"/>
  <c r="N1525" i="1"/>
  <c r="M1525" i="1"/>
  <c r="O1525" i="1" s="1"/>
  <c r="P1525" i="1" s="1"/>
  <c r="T1524" i="1"/>
  <c r="S1524" i="1"/>
  <c r="R1524" i="1"/>
  <c r="Q1524" i="1"/>
  <c r="N1524" i="1"/>
  <c r="M1524" i="1"/>
  <c r="O1524" i="1" s="1"/>
  <c r="P1524" i="1" s="1"/>
  <c r="T1523" i="1"/>
  <c r="S1523" i="1"/>
  <c r="R1523" i="1"/>
  <c r="Q1523" i="1"/>
  <c r="N1523" i="1"/>
  <c r="M1523" i="1"/>
  <c r="O1523" i="1" s="1"/>
  <c r="P1523" i="1" s="1"/>
  <c r="T1522" i="1"/>
  <c r="S1522" i="1"/>
  <c r="R1522" i="1"/>
  <c r="Q1522" i="1"/>
  <c r="N1522" i="1"/>
  <c r="M1522" i="1"/>
  <c r="O1522" i="1" s="1"/>
  <c r="P1522" i="1" s="1"/>
  <c r="T1521" i="1"/>
  <c r="S1521" i="1"/>
  <c r="R1521" i="1"/>
  <c r="Q1521" i="1"/>
  <c r="N1521" i="1"/>
  <c r="M1521" i="1"/>
  <c r="O1521" i="1" s="1"/>
  <c r="P1521" i="1" s="1"/>
  <c r="T1520" i="1"/>
  <c r="S1520" i="1"/>
  <c r="R1520" i="1"/>
  <c r="Q1520" i="1"/>
  <c r="N1520" i="1"/>
  <c r="M1520" i="1"/>
  <c r="O1520" i="1" s="1"/>
  <c r="P1520" i="1" s="1"/>
  <c r="T1519" i="1"/>
  <c r="S1519" i="1"/>
  <c r="R1519" i="1"/>
  <c r="Q1519" i="1"/>
  <c r="N1519" i="1"/>
  <c r="M1519" i="1"/>
  <c r="O1519" i="1" s="1"/>
  <c r="P1519" i="1" s="1"/>
  <c r="T1518" i="1"/>
  <c r="S1518" i="1"/>
  <c r="R1518" i="1"/>
  <c r="Q1518" i="1"/>
  <c r="N1518" i="1"/>
  <c r="M1518" i="1"/>
  <c r="O1518" i="1" s="1"/>
  <c r="P1518" i="1" s="1"/>
  <c r="T1517" i="1"/>
  <c r="S1517" i="1"/>
  <c r="R1517" i="1"/>
  <c r="Q1517" i="1"/>
  <c r="N1517" i="1"/>
  <c r="M1517" i="1"/>
  <c r="O1517" i="1" s="1"/>
  <c r="P1517" i="1" s="1"/>
  <c r="T1516" i="1"/>
  <c r="S1516" i="1"/>
  <c r="R1516" i="1"/>
  <c r="Q1516" i="1"/>
  <c r="N1516" i="1"/>
  <c r="M1516" i="1"/>
  <c r="O1516" i="1" s="1"/>
  <c r="P1516" i="1" s="1"/>
  <c r="T1515" i="1"/>
  <c r="S1515" i="1"/>
  <c r="R1515" i="1"/>
  <c r="Q1515" i="1"/>
  <c r="N1515" i="1"/>
  <c r="M1515" i="1"/>
  <c r="O1515" i="1" s="1"/>
  <c r="P1515" i="1" s="1"/>
  <c r="T1514" i="1"/>
  <c r="S1514" i="1"/>
  <c r="R1514" i="1"/>
  <c r="Q1514" i="1"/>
  <c r="N1514" i="1"/>
  <c r="M1514" i="1"/>
  <c r="O1514" i="1" s="1"/>
  <c r="P1514" i="1" s="1"/>
  <c r="T1513" i="1"/>
  <c r="S1513" i="1"/>
  <c r="R1513" i="1"/>
  <c r="Q1513" i="1"/>
  <c r="N1513" i="1"/>
  <c r="M1513" i="1"/>
  <c r="O1513" i="1" s="1"/>
  <c r="P1513" i="1" s="1"/>
  <c r="T1512" i="1"/>
  <c r="S1512" i="1"/>
  <c r="R1512" i="1"/>
  <c r="Q1512" i="1"/>
  <c r="N1512" i="1"/>
  <c r="M1512" i="1"/>
  <c r="O1512" i="1" s="1"/>
  <c r="P1512" i="1" s="1"/>
  <c r="T1511" i="1"/>
  <c r="S1511" i="1"/>
  <c r="R1511" i="1"/>
  <c r="Q1511" i="1"/>
  <c r="N1511" i="1"/>
  <c r="M1511" i="1"/>
  <c r="O1511" i="1" s="1"/>
  <c r="P1511" i="1" s="1"/>
  <c r="T1510" i="1"/>
  <c r="S1510" i="1"/>
  <c r="R1510" i="1"/>
  <c r="Q1510" i="1"/>
  <c r="N1510" i="1"/>
  <c r="M1510" i="1"/>
  <c r="O1510" i="1" s="1"/>
  <c r="P1510" i="1" s="1"/>
  <c r="T1509" i="1"/>
  <c r="S1509" i="1"/>
  <c r="R1509" i="1"/>
  <c r="Q1509" i="1"/>
  <c r="N1509" i="1"/>
  <c r="M1509" i="1"/>
  <c r="O1509" i="1" s="1"/>
  <c r="P1509" i="1" s="1"/>
  <c r="T1508" i="1"/>
  <c r="S1508" i="1"/>
  <c r="R1508" i="1"/>
  <c r="Q1508" i="1"/>
  <c r="N1508" i="1"/>
  <c r="M1508" i="1"/>
  <c r="O1508" i="1" s="1"/>
  <c r="P1508" i="1" s="1"/>
  <c r="T1507" i="1"/>
  <c r="S1507" i="1"/>
  <c r="R1507" i="1"/>
  <c r="Q1507" i="1"/>
  <c r="N1507" i="1"/>
  <c r="M1507" i="1"/>
  <c r="O1507" i="1" s="1"/>
  <c r="P1507" i="1" s="1"/>
  <c r="T1506" i="1"/>
  <c r="S1506" i="1"/>
  <c r="R1506" i="1"/>
  <c r="Q1506" i="1"/>
  <c r="N1506" i="1"/>
  <c r="M1506" i="1"/>
  <c r="O1506" i="1" s="1"/>
  <c r="P1506" i="1" s="1"/>
  <c r="T1505" i="1"/>
  <c r="S1505" i="1"/>
  <c r="R1505" i="1"/>
  <c r="Q1505" i="1"/>
  <c r="N1505" i="1"/>
  <c r="M1505" i="1"/>
  <c r="O1505" i="1" s="1"/>
  <c r="P1505" i="1" s="1"/>
  <c r="T1504" i="1"/>
  <c r="S1504" i="1"/>
  <c r="R1504" i="1"/>
  <c r="Q1504" i="1"/>
  <c r="N1504" i="1"/>
  <c r="M1504" i="1"/>
  <c r="O1504" i="1" s="1"/>
  <c r="P1504" i="1" s="1"/>
  <c r="T1503" i="1"/>
  <c r="S1503" i="1"/>
  <c r="R1503" i="1"/>
  <c r="Q1503" i="1"/>
  <c r="N1503" i="1"/>
  <c r="M1503" i="1"/>
  <c r="O1503" i="1" s="1"/>
  <c r="P1503" i="1" s="1"/>
  <c r="T1502" i="1"/>
  <c r="S1502" i="1"/>
  <c r="R1502" i="1"/>
  <c r="Q1502" i="1"/>
  <c r="N1502" i="1"/>
  <c r="M1502" i="1"/>
  <c r="O1502" i="1" s="1"/>
  <c r="P1502" i="1" s="1"/>
  <c r="T1501" i="1"/>
  <c r="S1501" i="1"/>
  <c r="R1501" i="1"/>
  <c r="Q1501" i="1"/>
  <c r="N1501" i="1"/>
  <c r="M1501" i="1"/>
  <c r="O1501" i="1" s="1"/>
  <c r="P1501" i="1" s="1"/>
  <c r="T1500" i="1"/>
  <c r="S1500" i="1"/>
  <c r="R1500" i="1"/>
  <c r="Q1500" i="1"/>
  <c r="N1500" i="1"/>
  <c r="M1500" i="1"/>
  <c r="O1500" i="1" s="1"/>
  <c r="P1500" i="1" s="1"/>
  <c r="T1499" i="1"/>
  <c r="S1499" i="1"/>
  <c r="R1499" i="1"/>
  <c r="Q1499" i="1"/>
  <c r="N1499" i="1"/>
  <c r="M1499" i="1"/>
  <c r="O1499" i="1" s="1"/>
  <c r="P1499" i="1" s="1"/>
  <c r="T1498" i="1"/>
  <c r="S1498" i="1"/>
  <c r="R1498" i="1"/>
  <c r="Q1498" i="1"/>
  <c r="N1498" i="1"/>
  <c r="M1498" i="1"/>
  <c r="O1498" i="1" s="1"/>
  <c r="P1498" i="1" s="1"/>
  <c r="T1497" i="1"/>
  <c r="S1497" i="1"/>
  <c r="R1497" i="1"/>
  <c r="Q1497" i="1"/>
  <c r="N1497" i="1"/>
  <c r="M1497" i="1"/>
  <c r="O1497" i="1" s="1"/>
  <c r="P1497" i="1" s="1"/>
  <c r="T1496" i="1"/>
  <c r="S1496" i="1"/>
  <c r="R1496" i="1"/>
  <c r="Q1496" i="1"/>
  <c r="N1496" i="1"/>
  <c r="M1496" i="1"/>
  <c r="O1496" i="1" s="1"/>
  <c r="P1496" i="1" s="1"/>
  <c r="T1495" i="1"/>
  <c r="S1495" i="1"/>
  <c r="R1495" i="1"/>
  <c r="Q1495" i="1"/>
  <c r="N1495" i="1"/>
  <c r="M1495" i="1"/>
  <c r="O1495" i="1" s="1"/>
  <c r="P1495" i="1" s="1"/>
  <c r="T1494" i="1"/>
  <c r="S1494" i="1"/>
  <c r="R1494" i="1"/>
  <c r="Q1494" i="1"/>
  <c r="N1494" i="1"/>
  <c r="M1494" i="1"/>
  <c r="O1494" i="1" s="1"/>
  <c r="P1494" i="1" s="1"/>
  <c r="T1493" i="1"/>
  <c r="S1493" i="1"/>
  <c r="R1493" i="1"/>
  <c r="Q1493" i="1"/>
  <c r="N1493" i="1"/>
  <c r="M1493" i="1"/>
  <c r="O1493" i="1" s="1"/>
  <c r="P1493" i="1" s="1"/>
  <c r="T1492" i="1"/>
  <c r="S1492" i="1"/>
  <c r="R1492" i="1"/>
  <c r="Q1492" i="1"/>
  <c r="N1492" i="1"/>
  <c r="M1492" i="1"/>
  <c r="O1492" i="1" s="1"/>
  <c r="P1492" i="1" s="1"/>
  <c r="T1491" i="1"/>
  <c r="S1491" i="1"/>
  <c r="R1491" i="1"/>
  <c r="Q1491" i="1"/>
  <c r="N1491" i="1"/>
  <c r="M1491" i="1"/>
  <c r="O1491" i="1" s="1"/>
  <c r="P1491" i="1" s="1"/>
  <c r="T1490" i="1"/>
  <c r="S1490" i="1"/>
  <c r="R1490" i="1"/>
  <c r="Q1490" i="1"/>
  <c r="N1490" i="1"/>
  <c r="M1490" i="1"/>
  <c r="O1490" i="1" s="1"/>
  <c r="P1490" i="1" s="1"/>
  <c r="T1489" i="1"/>
  <c r="S1489" i="1"/>
  <c r="R1489" i="1"/>
  <c r="Q1489" i="1"/>
  <c r="N1489" i="1"/>
  <c r="M1489" i="1"/>
  <c r="O1489" i="1" s="1"/>
  <c r="P1489" i="1" s="1"/>
  <c r="T1488" i="1"/>
  <c r="S1488" i="1"/>
  <c r="R1488" i="1"/>
  <c r="Q1488" i="1"/>
  <c r="N1488" i="1"/>
  <c r="M1488" i="1"/>
  <c r="O1488" i="1" s="1"/>
  <c r="P1488" i="1" s="1"/>
  <c r="T1487" i="1"/>
  <c r="S1487" i="1"/>
  <c r="R1487" i="1"/>
  <c r="Q1487" i="1"/>
  <c r="N1487" i="1"/>
  <c r="M1487" i="1"/>
  <c r="O1487" i="1" s="1"/>
  <c r="P1487" i="1" s="1"/>
  <c r="T1486" i="1"/>
  <c r="S1486" i="1"/>
  <c r="R1486" i="1"/>
  <c r="Q1486" i="1"/>
  <c r="N1486" i="1"/>
  <c r="M1486" i="1"/>
  <c r="O1486" i="1" s="1"/>
  <c r="P1486" i="1" s="1"/>
  <c r="T1485" i="1"/>
  <c r="S1485" i="1"/>
  <c r="R1485" i="1"/>
  <c r="Q1485" i="1"/>
  <c r="N1485" i="1"/>
  <c r="M1485" i="1"/>
  <c r="O1485" i="1" s="1"/>
  <c r="P1485" i="1" s="1"/>
  <c r="T1484" i="1"/>
  <c r="S1484" i="1"/>
  <c r="R1484" i="1"/>
  <c r="Q1484" i="1"/>
  <c r="N1484" i="1"/>
  <c r="M1484" i="1"/>
  <c r="O1484" i="1" s="1"/>
  <c r="P1484" i="1" s="1"/>
  <c r="T1483" i="1"/>
  <c r="S1483" i="1"/>
  <c r="R1483" i="1"/>
  <c r="Q1483" i="1"/>
  <c r="N1483" i="1"/>
  <c r="M1483" i="1"/>
  <c r="O1483" i="1" s="1"/>
  <c r="P1483" i="1" s="1"/>
  <c r="T1482" i="1"/>
  <c r="S1482" i="1"/>
  <c r="R1482" i="1"/>
  <c r="Q1482" i="1"/>
  <c r="N1482" i="1"/>
  <c r="M1482" i="1"/>
  <c r="O1482" i="1" s="1"/>
  <c r="P1482" i="1" s="1"/>
  <c r="T1481" i="1"/>
  <c r="S1481" i="1"/>
  <c r="R1481" i="1"/>
  <c r="Q1481" i="1"/>
  <c r="N1481" i="1"/>
  <c r="M1481" i="1"/>
  <c r="O1481" i="1" s="1"/>
  <c r="P1481" i="1" s="1"/>
  <c r="T1480" i="1"/>
  <c r="S1480" i="1"/>
  <c r="R1480" i="1"/>
  <c r="Q1480" i="1"/>
  <c r="N1480" i="1"/>
  <c r="M1480" i="1"/>
  <c r="O1480" i="1" s="1"/>
  <c r="P1480" i="1" s="1"/>
  <c r="T1479" i="1"/>
  <c r="S1479" i="1"/>
  <c r="R1479" i="1"/>
  <c r="Q1479" i="1"/>
  <c r="N1479" i="1"/>
  <c r="M1479" i="1"/>
  <c r="O1479" i="1" s="1"/>
  <c r="P1479" i="1" s="1"/>
  <c r="T1478" i="1"/>
  <c r="S1478" i="1"/>
  <c r="R1478" i="1"/>
  <c r="Q1478" i="1"/>
  <c r="N1478" i="1"/>
  <c r="M1478" i="1"/>
  <c r="O1478" i="1" s="1"/>
  <c r="P1478" i="1" s="1"/>
  <c r="T1477" i="1"/>
  <c r="S1477" i="1"/>
  <c r="R1477" i="1"/>
  <c r="Q1477" i="1"/>
  <c r="N1477" i="1"/>
  <c r="M1477" i="1"/>
  <c r="O1477" i="1" s="1"/>
  <c r="P1477" i="1" s="1"/>
  <c r="T1476" i="1"/>
  <c r="S1476" i="1"/>
  <c r="R1476" i="1"/>
  <c r="Q1476" i="1"/>
  <c r="N1476" i="1"/>
  <c r="M1476" i="1"/>
  <c r="O1476" i="1" s="1"/>
  <c r="P1476" i="1" s="1"/>
  <c r="T1475" i="1"/>
  <c r="S1475" i="1"/>
  <c r="R1475" i="1"/>
  <c r="Q1475" i="1"/>
  <c r="N1475" i="1"/>
  <c r="M1475" i="1"/>
  <c r="O1475" i="1" s="1"/>
  <c r="P1475" i="1" s="1"/>
  <c r="T1474" i="1"/>
  <c r="S1474" i="1"/>
  <c r="R1474" i="1"/>
  <c r="Q1474" i="1"/>
  <c r="N1474" i="1"/>
  <c r="M1474" i="1"/>
  <c r="O1474" i="1" s="1"/>
  <c r="P1474" i="1" s="1"/>
  <c r="T1473" i="1"/>
  <c r="S1473" i="1"/>
  <c r="R1473" i="1"/>
  <c r="Q1473" i="1"/>
  <c r="N1473" i="1"/>
  <c r="M1473" i="1"/>
  <c r="O1473" i="1" s="1"/>
  <c r="P1473" i="1" s="1"/>
  <c r="T1472" i="1"/>
  <c r="S1472" i="1"/>
  <c r="R1472" i="1"/>
  <c r="Q1472" i="1"/>
  <c r="N1472" i="1"/>
  <c r="M1472" i="1"/>
  <c r="O1472" i="1" s="1"/>
  <c r="P1472" i="1" s="1"/>
  <c r="T1471" i="1"/>
  <c r="S1471" i="1"/>
  <c r="R1471" i="1"/>
  <c r="Q1471" i="1"/>
  <c r="N1471" i="1"/>
  <c r="M1471" i="1"/>
  <c r="O1471" i="1" s="1"/>
  <c r="P1471" i="1" s="1"/>
  <c r="T1470" i="1"/>
  <c r="S1470" i="1"/>
  <c r="R1470" i="1"/>
  <c r="Q1470" i="1"/>
  <c r="N1470" i="1"/>
  <c r="M1470" i="1"/>
  <c r="O1470" i="1" s="1"/>
  <c r="P1470" i="1" s="1"/>
  <c r="T1469" i="1"/>
  <c r="S1469" i="1"/>
  <c r="R1469" i="1"/>
  <c r="Q1469" i="1"/>
  <c r="N1469" i="1"/>
  <c r="M1469" i="1"/>
  <c r="O1469" i="1" s="1"/>
  <c r="P1469" i="1" s="1"/>
  <c r="T1468" i="1"/>
  <c r="S1468" i="1"/>
  <c r="R1468" i="1"/>
  <c r="Q1468" i="1"/>
  <c r="N1468" i="1"/>
  <c r="M1468" i="1"/>
  <c r="O1468" i="1" s="1"/>
  <c r="P1468" i="1" s="1"/>
  <c r="T1467" i="1"/>
  <c r="S1467" i="1"/>
  <c r="R1467" i="1"/>
  <c r="Q1467" i="1"/>
  <c r="N1467" i="1"/>
  <c r="M1467" i="1"/>
  <c r="O1467" i="1" s="1"/>
  <c r="P1467" i="1" s="1"/>
  <c r="T1466" i="1"/>
  <c r="S1466" i="1"/>
  <c r="R1466" i="1"/>
  <c r="Q1466" i="1"/>
  <c r="N1466" i="1"/>
  <c r="M1466" i="1"/>
  <c r="O1466" i="1" s="1"/>
  <c r="P1466" i="1" s="1"/>
  <c r="T1465" i="1"/>
  <c r="S1465" i="1"/>
  <c r="R1465" i="1"/>
  <c r="Q1465" i="1"/>
  <c r="N1465" i="1"/>
  <c r="M1465" i="1"/>
  <c r="O1465" i="1" s="1"/>
  <c r="P1465" i="1" s="1"/>
  <c r="T1464" i="1"/>
  <c r="S1464" i="1"/>
  <c r="R1464" i="1"/>
  <c r="Q1464" i="1"/>
  <c r="N1464" i="1"/>
  <c r="M1464" i="1"/>
  <c r="O1464" i="1" s="1"/>
  <c r="P1464" i="1" s="1"/>
  <c r="T1463" i="1"/>
  <c r="S1463" i="1"/>
  <c r="R1463" i="1"/>
  <c r="Q1463" i="1"/>
  <c r="N1463" i="1"/>
  <c r="M1463" i="1"/>
  <c r="O1463" i="1" s="1"/>
  <c r="P1463" i="1" s="1"/>
  <c r="T1462" i="1"/>
  <c r="S1462" i="1"/>
  <c r="R1462" i="1"/>
  <c r="Q1462" i="1"/>
  <c r="N1462" i="1"/>
  <c r="M1462" i="1"/>
  <c r="O1462" i="1" s="1"/>
  <c r="P1462" i="1" s="1"/>
  <c r="T1461" i="1"/>
  <c r="S1461" i="1"/>
  <c r="R1461" i="1"/>
  <c r="Q1461" i="1"/>
  <c r="N1461" i="1"/>
  <c r="M1461" i="1"/>
  <c r="O1461" i="1" s="1"/>
  <c r="P1461" i="1" s="1"/>
  <c r="T1460" i="1"/>
  <c r="S1460" i="1"/>
  <c r="R1460" i="1"/>
  <c r="Q1460" i="1"/>
  <c r="N1460" i="1"/>
  <c r="M1460" i="1"/>
  <c r="O1460" i="1" s="1"/>
  <c r="P1460" i="1" s="1"/>
  <c r="T1459" i="1"/>
  <c r="S1459" i="1"/>
  <c r="R1459" i="1"/>
  <c r="Q1459" i="1"/>
  <c r="N1459" i="1"/>
  <c r="M1459" i="1"/>
  <c r="O1459" i="1" s="1"/>
  <c r="P1459" i="1" s="1"/>
  <c r="T1458" i="1"/>
  <c r="S1458" i="1"/>
  <c r="R1458" i="1"/>
  <c r="Q1458" i="1"/>
  <c r="N1458" i="1"/>
  <c r="M1458" i="1"/>
  <c r="O1458" i="1" s="1"/>
  <c r="P1458" i="1" s="1"/>
  <c r="T1457" i="1"/>
  <c r="S1457" i="1"/>
  <c r="R1457" i="1"/>
  <c r="Q1457" i="1"/>
  <c r="N1457" i="1"/>
  <c r="M1457" i="1"/>
  <c r="O1457" i="1" s="1"/>
  <c r="P1457" i="1" s="1"/>
  <c r="T1456" i="1"/>
  <c r="S1456" i="1"/>
  <c r="R1456" i="1"/>
  <c r="Q1456" i="1"/>
  <c r="N1456" i="1"/>
  <c r="M1456" i="1"/>
  <c r="O1456" i="1" s="1"/>
  <c r="P1456" i="1" s="1"/>
  <c r="T1455" i="1"/>
  <c r="S1455" i="1"/>
  <c r="R1455" i="1"/>
  <c r="Q1455" i="1"/>
  <c r="N1455" i="1"/>
  <c r="M1455" i="1"/>
  <c r="O1455" i="1" s="1"/>
  <c r="P1455" i="1" s="1"/>
  <c r="T1454" i="1"/>
  <c r="S1454" i="1"/>
  <c r="R1454" i="1"/>
  <c r="Q1454" i="1"/>
  <c r="N1454" i="1"/>
  <c r="M1454" i="1"/>
  <c r="O1454" i="1" s="1"/>
  <c r="P1454" i="1" s="1"/>
  <c r="T1453" i="1"/>
  <c r="S1453" i="1"/>
  <c r="R1453" i="1"/>
  <c r="Q1453" i="1"/>
  <c r="N1453" i="1"/>
  <c r="M1453" i="1"/>
  <c r="O1453" i="1" s="1"/>
  <c r="P1453" i="1" s="1"/>
  <c r="T1452" i="1"/>
  <c r="S1452" i="1"/>
  <c r="R1452" i="1"/>
  <c r="Q1452" i="1"/>
  <c r="N1452" i="1"/>
  <c r="M1452" i="1"/>
  <c r="O1452" i="1" s="1"/>
  <c r="P1452" i="1" s="1"/>
  <c r="T1451" i="1"/>
  <c r="S1451" i="1"/>
  <c r="R1451" i="1"/>
  <c r="Q1451" i="1"/>
  <c r="N1451" i="1"/>
  <c r="M1451" i="1"/>
  <c r="O1451" i="1" s="1"/>
  <c r="P1451" i="1" s="1"/>
  <c r="T1450" i="1"/>
  <c r="S1450" i="1"/>
  <c r="R1450" i="1"/>
  <c r="Q1450" i="1"/>
  <c r="N1450" i="1"/>
  <c r="M1450" i="1"/>
  <c r="O1450" i="1" s="1"/>
  <c r="P1450" i="1" s="1"/>
  <c r="T1449" i="1"/>
  <c r="S1449" i="1"/>
  <c r="R1449" i="1"/>
  <c r="Q1449" i="1"/>
  <c r="N1449" i="1"/>
  <c r="M1449" i="1"/>
  <c r="O1449" i="1" s="1"/>
  <c r="P1449" i="1" s="1"/>
  <c r="T1448" i="1"/>
  <c r="S1448" i="1"/>
  <c r="R1448" i="1"/>
  <c r="Q1448" i="1"/>
  <c r="N1448" i="1"/>
  <c r="M1448" i="1"/>
  <c r="O1448" i="1" s="1"/>
  <c r="P1448" i="1" s="1"/>
  <c r="T1447" i="1"/>
  <c r="S1447" i="1"/>
  <c r="R1447" i="1"/>
  <c r="Q1447" i="1"/>
  <c r="N1447" i="1"/>
  <c r="M1447" i="1"/>
  <c r="O1447" i="1" s="1"/>
  <c r="P1447" i="1" s="1"/>
  <c r="T1446" i="1"/>
  <c r="S1446" i="1"/>
  <c r="R1446" i="1"/>
  <c r="Q1446" i="1"/>
  <c r="N1446" i="1"/>
  <c r="M1446" i="1"/>
  <c r="O1446" i="1" s="1"/>
  <c r="P1446" i="1" s="1"/>
  <c r="T1445" i="1"/>
  <c r="S1445" i="1"/>
  <c r="R1445" i="1"/>
  <c r="Q1445" i="1"/>
  <c r="N1445" i="1"/>
  <c r="M1445" i="1"/>
  <c r="O1445" i="1" s="1"/>
  <c r="P1445" i="1" s="1"/>
  <c r="T1444" i="1"/>
  <c r="S1444" i="1"/>
  <c r="R1444" i="1"/>
  <c r="Q1444" i="1"/>
  <c r="N1444" i="1"/>
  <c r="M1444" i="1"/>
  <c r="O1444" i="1" s="1"/>
  <c r="P1444" i="1" s="1"/>
  <c r="T1443" i="1"/>
  <c r="S1443" i="1"/>
  <c r="R1443" i="1"/>
  <c r="Q1443" i="1"/>
  <c r="N1443" i="1"/>
  <c r="M1443" i="1"/>
  <c r="O1443" i="1" s="1"/>
  <c r="P1443" i="1" s="1"/>
  <c r="T1442" i="1"/>
  <c r="S1442" i="1"/>
  <c r="R1442" i="1"/>
  <c r="Q1442" i="1"/>
  <c r="N1442" i="1"/>
  <c r="M1442" i="1"/>
  <c r="O1442" i="1" s="1"/>
  <c r="P1442" i="1" s="1"/>
  <c r="T1441" i="1"/>
  <c r="S1441" i="1"/>
  <c r="R1441" i="1"/>
  <c r="Q1441" i="1"/>
  <c r="N1441" i="1"/>
  <c r="M1441" i="1"/>
  <c r="O1441" i="1" s="1"/>
  <c r="P1441" i="1" s="1"/>
  <c r="T1440" i="1"/>
  <c r="S1440" i="1"/>
  <c r="R1440" i="1"/>
  <c r="Q1440" i="1"/>
  <c r="N1440" i="1"/>
  <c r="M1440" i="1"/>
  <c r="O1440" i="1" s="1"/>
  <c r="P1440" i="1" s="1"/>
  <c r="T1439" i="1"/>
  <c r="S1439" i="1"/>
  <c r="R1439" i="1"/>
  <c r="Q1439" i="1"/>
  <c r="N1439" i="1"/>
  <c r="M1439" i="1"/>
  <c r="O1439" i="1" s="1"/>
  <c r="P1439" i="1" s="1"/>
  <c r="T1438" i="1"/>
  <c r="S1438" i="1"/>
  <c r="R1438" i="1"/>
  <c r="Q1438" i="1"/>
  <c r="N1438" i="1"/>
  <c r="M1438" i="1"/>
  <c r="O1438" i="1" s="1"/>
  <c r="P1438" i="1" s="1"/>
  <c r="T1437" i="1"/>
  <c r="S1437" i="1"/>
  <c r="R1437" i="1"/>
  <c r="Q1437" i="1"/>
  <c r="N1437" i="1"/>
  <c r="M1437" i="1"/>
  <c r="O1437" i="1" s="1"/>
  <c r="P1437" i="1" s="1"/>
  <c r="T1436" i="1"/>
  <c r="S1436" i="1"/>
  <c r="R1436" i="1"/>
  <c r="Q1436" i="1"/>
  <c r="N1436" i="1"/>
  <c r="M1436" i="1"/>
  <c r="O1436" i="1" s="1"/>
  <c r="P1436" i="1" s="1"/>
  <c r="T1435" i="1"/>
  <c r="S1435" i="1"/>
  <c r="R1435" i="1"/>
  <c r="Q1435" i="1"/>
  <c r="N1435" i="1"/>
  <c r="M1435" i="1"/>
  <c r="O1435" i="1" s="1"/>
  <c r="P1435" i="1" s="1"/>
  <c r="T1434" i="1"/>
  <c r="S1434" i="1"/>
  <c r="R1434" i="1"/>
  <c r="Q1434" i="1"/>
  <c r="N1434" i="1"/>
  <c r="M1434" i="1"/>
  <c r="O1434" i="1" s="1"/>
  <c r="P1434" i="1" s="1"/>
  <c r="T1433" i="1"/>
  <c r="S1433" i="1"/>
  <c r="R1433" i="1"/>
  <c r="Q1433" i="1"/>
  <c r="N1433" i="1"/>
  <c r="M1433" i="1"/>
  <c r="O1433" i="1" s="1"/>
  <c r="P1433" i="1" s="1"/>
  <c r="T1432" i="1"/>
  <c r="S1432" i="1"/>
  <c r="R1432" i="1"/>
  <c r="Q1432" i="1"/>
  <c r="N1432" i="1"/>
  <c r="M1432" i="1"/>
  <c r="O1432" i="1" s="1"/>
  <c r="P1432" i="1" s="1"/>
  <c r="T1431" i="1"/>
  <c r="S1431" i="1"/>
  <c r="R1431" i="1"/>
  <c r="Q1431" i="1"/>
  <c r="N1431" i="1"/>
  <c r="M1431" i="1"/>
  <c r="O1431" i="1" s="1"/>
  <c r="P1431" i="1" s="1"/>
  <c r="T1430" i="1"/>
  <c r="S1430" i="1"/>
  <c r="R1430" i="1"/>
  <c r="Q1430" i="1"/>
  <c r="N1430" i="1"/>
  <c r="M1430" i="1"/>
  <c r="O1430" i="1" s="1"/>
  <c r="P1430" i="1" s="1"/>
  <c r="T1429" i="1"/>
  <c r="S1429" i="1"/>
  <c r="R1429" i="1"/>
  <c r="Q1429" i="1"/>
  <c r="N1429" i="1"/>
  <c r="M1429" i="1"/>
  <c r="O1429" i="1" s="1"/>
  <c r="P1429" i="1" s="1"/>
  <c r="T1428" i="1"/>
  <c r="S1428" i="1"/>
  <c r="R1428" i="1"/>
  <c r="Q1428" i="1"/>
  <c r="N1428" i="1"/>
  <c r="M1428" i="1"/>
  <c r="O1428" i="1" s="1"/>
  <c r="P1428" i="1" s="1"/>
  <c r="T1427" i="1"/>
  <c r="S1427" i="1"/>
  <c r="R1427" i="1"/>
  <c r="Q1427" i="1"/>
  <c r="N1427" i="1"/>
  <c r="M1427" i="1"/>
  <c r="O1427" i="1" s="1"/>
  <c r="P1427" i="1" s="1"/>
  <c r="T1426" i="1"/>
  <c r="S1426" i="1"/>
  <c r="R1426" i="1"/>
  <c r="Q1426" i="1"/>
  <c r="N1426" i="1"/>
  <c r="M1426" i="1"/>
  <c r="O1426" i="1" s="1"/>
  <c r="P1426" i="1" s="1"/>
  <c r="T1425" i="1"/>
  <c r="S1425" i="1"/>
  <c r="R1425" i="1"/>
  <c r="Q1425" i="1"/>
  <c r="N1425" i="1"/>
  <c r="M1425" i="1"/>
  <c r="O1425" i="1" s="1"/>
  <c r="P1425" i="1" s="1"/>
  <c r="T1424" i="1"/>
  <c r="S1424" i="1"/>
  <c r="R1424" i="1"/>
  <c r="Q1424" i="1"/>
  <c r="N1424" i="1"/>
  <c r="M1424" i="1"/>
  <c r="O1424" i="1" s="1"/>
  <c r="P1424" i="1" s="1"/>
  <c r="T1423" i="1"/>
  <c r="S1423" i="1"/>
  <c r="R1423" i="1"/>
  <c r="Q1423" i="1"/>
  <c r="N1423" i="1"/>
  <c r="M1423" i="1"/>
  <c r="O1423" i="1" s="1"/>
  <c r="P1423" i="1" s="1"/>
  <c r="T1422" i="1"/>
  <c r="S1422" i="1"/>
  <c r="R1422" i="1"/>
  <c r="Q1422" i="1"/>
  <c r="N1422" i="1"/>
  <c r="M1422" i="1"/>
  <c r="O1422" i="1" s="1"/>
  <c r="P1422" i="1" s="1"/>
  <c r="T1421" i="1"/>
  <c r="S1421" i="1"/>
  <c r="R1421" i="1"/>
  <c r="Q1421" i="1"/>
  <c r="N1421" i="1"/>
  <c r="M1421" i="1"/>
  <c r="O1421" i="1" s="1"/>
  <c r="P1421" i="1" s="1"/>
  <c r="T1420" i="1"/>
  <c r="S1420" i="1"/>
  <c r="R1420" i="1"/>
  <c r="Q1420" i="1"/>
  <c r="N1420" i="1"/>
  <c r="M1420" i="1"/>
  <c r="O1420" i="1" s="1"/>
  <c r="P1420" i="1" s="1"/>
  <c r="T1419" i="1"/>
  <c r="S1419" i="1"/>
  <c r="R1419" i="1"/>
  <c r="Q1419" i="1"/>
  <c r="N1419" i="1"/>
  <c r="M1419" i="1"/>
  <c r="O1419" i="1" s="1"/>
  <c r="P1419" i="1" s="1"/>
  <c r="T1418" i="1"/>
  <c r="S1418" i="1"/>
  <c r="R1418" i="1"/>
  <c r="Q1418" i="1"/>
  <c r="N1418" i="1"/>
  <c r="M1418" i="1"/>
  <c r="O1418" i="1" s="1"/>
  <c r="P1418" i="1" s="1"/>
  <c r="T1417" i="1"/>
  <c r="S1417" i="1"/>
  <c r="R1417" i="1"/>
  <c r="Q1417" i="1"/>
  <c r="N1417" i="1"/>
  <c r="M1417" i="1"/>
  <c r="O1417" i="1" s="1"/>
  <c r="P1417" i="1" s="1"/>
  <c r="T1416" i="1"/>
  <c r="S1416" i="1"/>
  <c r="R1416" i="1"/>
  <c r="Q1416" i="1"/>
  <c r="N1416" i="1"/>
  <c r="M1416" i="1"/>
  <c r="O1416" i="1" s="1"/>
  <c r="P1416" i="1" s="1"/>
  <c r="T1415" i="1"/>
  <c r="S1415" i="1"/>
  <c r="R1415" i="1"/>
  <c r="Q1415" i="1"/>
  <c r="N1415" i="1"/>
  <c r="M1415" i="1"/>
  <c r="O1415" i="1" s="1"/>
  <c r="P1415" i="1" s="1"/>
  <c r="T1414" i="1"/>
  <c r="S1414" i="1"/>
  <c r="R1414" i="1"/>
  <c r="Q1414" i="1"/>
  <c r="N1414" i="1"/>
  <c r="M1414" i="1"/>
  <c r="O1414" i="1" s="1"/>
  <c r="P1414" i="1" s="1"/>
  <c r="T1413" i="1"/>
  <c r="S1413" i="1"/>
  <c r="R1413" i="1"/>
  <c r="Q1413" i="1"/>
  <c r="N1413" i="1"/>
  <c r="M1413" i="1"/>
  <c r="O1413" i="1" s="1"/>
  <c r="P1413" i="1" s="1"/>
  <c r="T1412" i="1"/>
  <c r="S1412" i="1"/>
  <c r="R1412" i="1"/>
  <c r="Q1412" i="1"/>
  <c r="N1412" i="1"/>
  <c r="M1412" i="1"/>
  <c r="O1412" i="1" s="1"/>
  <c r="P1412" i="1" s="1"/>
  <c r="T1411" i="1"/>
  <c r="S1411" i="1"/>
  <c r="R1411" i="1"/>
  <c r="Q1411" i="1"/>
  <c r="N1411" i="1"/>
  <c r="M1411" i="1"/>
  <c r="O1411" i="1" s="1"/>
  <c r="P1411" i="1" s="1"/>
  <c r="T1410" i="1"/>
  <c r="S1410" i="1"/>
  <c r="R1410" i="1"/>
  <c r="Q1410" i="1"/>
  <c r="N1410" i="1"/>
  <c r="M1410" i="1"/>
  <c r="O1410" i="1" s="1"/>
  <c r="P1410" i="1" s="1"/>
  <c r="T1409" i="1"/>
  <c r="S1409" i="1"/>
  <c r="R1409" i="1"/>
  <c r="Q1409" i="1"/>
  <c r="N1409" i="1"/>
  <c r="M1409" i="1"/>
  <c r="O1409" i="1" s="1"/>
  <c r="P1409" i="1" s="1"/>
  <c r="T1408" i="1"/>
  <c r="S1408" i="1"/>
  <c r="R1408" i="1"/>
  <c r="Q1408" i="1"/>
  <c r="N1408" i="1"/>
  <c r="M1408" i="1"/>
  <c r="O1408" i="1" s="1"/>
  <c r="P1408" i="1" s="1"/>
  <c r="T1407" i="1"/>
  <c r="S1407" i="1"/>
  <c r="R1407" i="1"/>
  <c r="Q1407" i="1"/>
  <c r="N1407" i="1"/>
  <c r="M1407" i="1"/>
  <c r="O1407" i="1" s="1"/>
  <c r="P1407" i="1" s="1"/>
  <c r="T1406" i="1"/>
  <c r="S1406" i="1"/>
  <c r="R1406" i="1"/>
  <c r="Q1406" i="1"/>
  <c r="N1406" i="1"/>
  <c r="M1406" i="1"/>
  <c r="O1406" i="1" s="1"/>
  <c r="P1406" i="1" s="1"/>
  <c r="T1405" i="1"/>
  <c r="S1405" i="1"/>
  <c r="R1405" i="1"/>
  <c r="Q1405" i="1"/>
  <c r="N1405" i="1"/>
  <c r="M1405" i="1"/>
  <c r="O1405" i="1" s="1"/>
  <c r="P1405" i="1" s="1"/>
  <c r="T1404" i="1"/>
  <c r="S1404" i="1"/>
  <c r="R1404" i="1"/>
  <c r="Q1404" i="1"/>
  <c r="N1404" i="1"/>
  <c r="M1404" i="1"/>
  <c r="O1404" i="1" s="1"/>
  <c r="P1404" i="1" s="1"/>
  <c r="T1403" i="1"/>
  <c r="S1403" i="1"/>
  <c r="R1403" i="1"/>
  <c r="Q1403" i="1"/>
  <c r="N1403" i="1"/>
  <c r="M1403" i="1"/>
  <c r="O1403" i="1" s="1"/>
  <c r="P1403" i="1" s="1"/>
  <c r="T1402" i="1"/>
  <c r="S1402" i="1"/>
  <c r="R1402" i="1"/>
  <c r="Q1402" i="1"/>
  <c r="N1402" i="1"/>
  <c r="M1402" i="1"/>
  <c r="O1402" i="1" s="1"/>
  <c r="P1402" i="1" s="1"/>
  <c r="T1401" i="1"/>
  <c r="S1401" i="1"/>
  <c r="R1401" i="1"/>
  <c r="Q1401" i="1"/>
  <c r="N1401" i="1"/>
  <c r="M1401" i="1"/>
  <c r="O1401" i="1" s="1"/>
  <c r="P1401" i="1" s="1"/>
  <c r="T1400" i="1"/>
  <c r="S1400" i="1"/>
  <c r="R1400" i="1"/>
  <c r="Q1400" i="1"/>
  <c r="N1400" i="1"/>
  <c r="M1400" i="1"/>
  <c r="O1400" i="1" s="1"/>
  <c r="P1400" i="1" s="1"/>
  <c r="T1399" i="1"/>
  <c r="S1399" i="1"/>
  <c r="R1399" i="1"/>
  <c r="Q1399" i="1"/>
  <c r="N1399" i="1"/>
  <c r="M1399" i="1"/>
  <c r="O1399" i="1" s="1"/>
  <c r="P1399" i="1" s="1"/>
  <c r="T1398" i="1"/>
  <c r="S1398" i="1"/>
  <c r="R1398" i="1"/>
  <c r="Q1398" i="1"/>
  <c r="N1398" i="1"/>
  <c r="M1398" i="1"/>
  <c r="O1398" i="1" s="1"/>
  <c r="P1398" i="1" s="1"/>
  <c r="T1397" i="1"/>
  <c r="S1397" i="1"/>
  <c r="R1397" i="1"/>
  <c r="Q1397" i="1"/>
  <c r="N1397" i="1"/>
  <c r="M1397" i="1"/>
  <c r="O1397" i="1" s="1"/>
  <c r="P1397" i="1" s="1"/>
  <c r="T1396" i="1"/>
  <c r="S1396" i="1"/>
  <c r="R1396" i="1"/>
  <c r="Q1396" i="1"/>
  <c r="N1396" i="1"/>
  <c r="M1396" i="1"/>
  <c r="O1396" i="1" s="1"/>
  <c r="P1396" i="1" s="1"/>
  <c r="T1395" i="1"/>
  <c r="S1395" i="1"/>
  <c r="R1395" i="1"/>
  <c r="Q1395" i="1"/>
  <c r="N1395" i="1"/>
  <c r="M1395" i="1"/>
  <c r="O1395" i="1" s="1"/>
  <c r="P1395" i="1" s="1"/>
  <c r="T1394" i="1"/>
  <c r="S1394" i="1"/>
  <c r="R1394" i="1"/>
  <c r="Q1394" i="1"/>
  <c r="N1394" i="1"/>
  <c r="M1394" i="1"/>
  <c r="O1394" i="1" s="1"/>
  <c r="P1394" i="1" s="1"/>
  <c r="T1393" i="1"/>
  <c r="S1393" i="1"/>
  <c r="R1393" i="1"/>
  <c r="Q1393" i="1"/>
  <c r="N1393" i="1"/>
  <c r="M1393" i="1"/>
  <c r="O1393" i="1" s="1"/>
  <c r="P1393" i="1" s="1"/>
  <c r="T1392" i="1"/>
  <c r="S1392" i="1"/>
  <c r="R1392" i="1"/>
  <c r="Q1392" i="1"/>
  <c r="N1392" i="1"/>
  <c r="M1392" i="1"/>
  <c r="O1392" i="1" s="1"/>
  <c r="P1392" i="1" s="1"/>
  <c r="T1391" i="1"/>
  <c r="S1391" i="1"/>
  <c r="R1391" i="1"/>
  <c r="Q1391" i="1"/>
  <c r="N1391" i="1"/>
  <c r="M1391" i="1"/>
  <c r="O1391" i="1" s="1"/>
  <c r="P1391" i="1" s="1"/>
  <c r="T1390" i="1"/>
  <c r="S1390" i="1"/>
  <c r="R1390" i="1"/>
  <c r="Q1390" i="1"/>
  <c r="N1390" i="1"/>
  <c r="M1390" i="1"/>
  <c r="O1390" i="1" s="1"/>
  <c r="P1390" i="1" s="1"/>
  <c r="T1389" i="1"/>
  <c r="S1389" i="1"/>
  <c r="R1389" i="1"/>
  <c r="Q1389" i="1"/>
  <c r="N1389" i="1"/>
  <c r="M1389" i="1"/>
  <c r="O1389" i="1" s="1"/>
  <c r="P1389" i="1" s="1"/>
  <c r="T1388" i="1"/>
  <c r="S1388" i="1"/>
  <c r="R1388" i="1"/>
  <c r="Q1388" i="1"/>
  <c r="N1388" i="1"/>
  <c r="M1388" i="1"/>
  <c r="O1388" i="1" s="1"/>
  <c r="P1388" i="1" s="1"/>
  <c r="T1387" i="1"/>
  <c r="S1387" i="1"/>
  <c r="R1387" i="1"/>
  <c r="Q1387" i="1"/>
  <c r="N1387" i="1"/>
  <c r="M1387" i="1"/>
  <c r="O1387" i="1" s="1"/>
  <c r="P1387" i="1" s="1"/>
  <c r="T1386" i="1"/>
  <c r="S1386" i="1"/>
  <c r="R1386" i="1"/>
  <c r="Q1386" i="1"/>
  <c r="N1386" i="1"/>
  <c r="M1386" i="1"/>
  <c r="O1386" i="1" s="1"/>
  <c r="P1386" i="1" s="1"/>
  <c r="T1385" i="1"/>
  <c r="S1385" i="1"/>
  <c r="R1385" i="1"/>
  <c r="Q1385" i="1"/>
  <c r="N1385" i="1"/>
  <c r="M1385" i="1"/>
  <c r="O1385" i="1" s="1"/>
  <c r="P1385" i="1" s="1"/>
  <c r="T1384" i="1"/>
  <c r="S1384" i="1"/>
  <c r="R1384" i="1"/>
  <c r="Q1384" i="1"/>
  <c r="N1384" i="1"/>
  <c r="M1384" i="1"/>
  <c r="O1384" i="1" s="1"/>
  <c r="P1384" i="1" s="1"/>
  <c r="T1383" i="1"/>
  <c r="S1383" i="1"/>
  <c r="R1383" i="1"/>
  <c r="Q1383" i="1"/>
  <c r="N1383" i="1"/>
  <c r="M1383" i="1"/>
  <c r="O1383" i="1" s="1"/>
  <c r="P1383" i="1" s="1"/>
  <c r="T1382" i="1"/>
  <c r="S1382" i="1"/>
  <c r="R1382" i="1"/>
  <c r="Q1382" i="1"/>
  <c r="N1382" i="1"/>
  <c r="M1382" i="1"/>
  <c r="O1382" i="1" s="1"/>
  <c r="P1382" i="1" s="1"/>
  <c r="T1381" i="1"/>
  <c r="S1381" i="1"/>
  <c r="R1381" i="1"/>
  <c r="Q1381" i="1"/>
  <c r="N1381" i="1"/>
  <c r="M1381" i="1"/>
  <c r="O1381" i="1" s="1"/>
  <c r="P1381" i="1" s="1"/>
  <c r="T1380" i="1"/>
  <c r="S1380" i="1"/>
  <c r="R1380" i="1"/>
  <c r="Q1380" i="1"/>
  <c r="N1380" i="1"/>
  <c r="M1380" i="1"/>
  <c r="O1380" i="1" s="1"/>
  <c r="P1380" i="1" s="1"/>
  <c r="T1379" i="1"/>
  <c r="S1379" i="1"/>
  <c r="R1379" i="1"/>
  <c r="Q1379" i="1"/>
  <c r="N1379" i="1"/>
  <c r="M1379" i="1"/>
  <c r="O1379" i="1" s="1"/>
  <c r="P1379" i="1" s="1"/>
  <c r="T1378" i="1"/>
  <c r="S1378" i="1"/>
  <c r="R1378" i="1"/>
  <c r="Q1378" i="1"/>
  <c r="N1378" i="1"/>
  <c r="M1378" i="1"/>
  <c r="O1378" i="1" s="1"/>
  <c r="P1378" i="1" s="1"/>
  <c r="T1377" i="1"/>
  <c r="S1377" i="1"/>
  <c r="R1377" i="1"/>
  <c r="Q1377" i="1"/>
  <c r="N1377" i="1"/>
  <c r="M1377" i="1"/>
  <c r="O1377" i="1" s="1"/>
  <c r="P1377" i="1" s="1"/>
  <c r="T1376" i="1"/>
  <c r="S1376" i="1"/>
  <c r="R1376" i="1"/>
  <c r="Q1376" i="1"/>
  <c r="N1376" i="1"/>
  <c r="M1376" i="1"/>
  <c r="O1376" i="1" s="1"/>
  <c r="P1376" i="1" s="1"/>
  <c r="T1375" i="1"/>
  <c r="S1375" i="1"/>
  <c r="R1375" i="1"/>
  <c r="Q1375" i="1"/>
  <c r="N1375" i="1"/>
  <c r="M1375" i="1"/>
  <c r="O1375" i="1" s="1"/>
  <c r="P1375" i="1" s="1"/>
  <c r="T1374" i="1"/>
  <c r="S1374" i="1"/>
  <c r="R1374" i="1"/>
  <c r="Q1374" i="1"/>
  <c r="N1374" i="1"/>
  <c r="M1374" i="1"/>
  <c r="O1374" i="1" s="1"/>
  <c r="P1374" i="1" s="1"/>
  <c r="T1373" i="1"/>
  <c r="S1373" i="1"/>
  <c r="R1373" i="1"/>
  <c r="Q1373" i="1"/>
  <c r="N1373" i="1"/>
  <c r="M1373" i="1"/>
  <c r="O1373" i="1" s="1"/>
  <c r="P1373" i="1" s="1"/>
  <c r="T1372" i="1"/>
  <c r="S1372" i="1"/>
  <c r="R1372" i="1"/>
  <c r="Q1372" i="1"/>
  <c r="N1372" i="1"/>
  <c r="M1372" i="1"/>
  <c r="O1372" i="1" s="1"/>
  <c r="P1372" i="1" s="1"/>
  <c r="T1371" i="1"/>
  <c r="S1371" i="1"/>
  <c r="R1371" i="1"/>
  <c r="Q1371" i="1"/>
  <c r="N1371" i="1"/>
  <c r="M1371" i="1"/>
  <c r="O1371" i="1" s="1"/>
  <c r="P1371" i="1" s="1"/>
  <c r="T1370" i="1"/>
  <c r="S1370" i="1"/>
  <c r="R1370" i="1"/>
  <c r="Q1370" i="1"/>
  <c r="N1370" i="1"/>
  <c r="M1370" i="1"/>
  <c r="O1370" i="1" s="1"/>
  <c r="P1370" i="1" s="1"/>
  <c r="T1369" i="1"/>
  <c r="S1369" i="1"/>
  <c r="R1369" i="1"/>
  <c r="Q1369" i="1"/>
  <c r="N1369" i="1"/>
  <c r="M1369" i="1"/>
  <c r="O1369" i="1" s="1"/>
  <c r="P1369" i="1" s="1"/>
  <c r="T1368" i="1"/>
  <c r="S1368" i="1"/>
  <c r="R1368" i="1"/>
  <c r="Q1368" i="1"/>
  <c r="N1368" i="1"/>
  <c r="M1368" i="1"/>
  <c r="O1368" i="1" s="1"/>
  <c r="P1368" i="1" s="1"/>
  <c r="T1367" i="1"/>
  <c r="S1367" i="1"/>
  <c r="R1367" i="1"/>
  <c r="Q1367" i="1"/>
  <c r="N1367" i="1"/>
  <c r="M1367" i="1"/>
  <c r="O1367" i="1" s="1"/>
  <c r="P1367" i="1" s="1"/>
  <c r="T1366" i="1"/>
  <c r="S1366" i="1"/>
  <c r="R1366" i="1"/>
  <c r="Q1366" i="1"/>
  <c r="N1366" i="1"/>
  <c r="M1366" i="1"/>
  <c r="O1366" i="1" s="1"/>
  <c r="P1366" i="1" s="1"/>
  <c r="T1365" i="1"/>
  <c r="S1365" i="1"/>
  <c r="R1365" i="1"/>
  <c r="Q1365" i="1"/>
  <c r="N1365" i="1"/>
  <c r="M1365" i="1"/>
  <c r="O1365" i="1" s="1"/>
  <c r="P1365" i="1" s="1"/>
  <c r="T1364" i="1"/>
  <c r="S1364" i="1"/>
  <c r="R1364" i="1"/>
  <c r="Q1364" i="1"/>
  <c r="N1364" i="1"/>
  <c r="M1364" i="1"/>
  <c r="O1364" i="1" s="1"/>
  <c r="P1364" i="1" s="1"/>
  <c r="T1363" i="1"/>
  <c r="S1363" i="1"/>
  <c r="R1363" i="1"/>
  <c r="Q1363" i="1"/>
  <c r="N1363" i="1"/>
  <c r="M1363" i="1"/>
  <c r="O1363" i="1" s="1"/>
  <c r="P1363" i="1" s="1"/>
  <c r="T1362" i="1"/>
  <c r="S1362" i="1"/>
  <c r="R1362" i="1"/>
  <c r="Q1362" i="1"/>
  <c r="N1362" i="1"/>
  <c r="M1362" i="1"/>
  <c r="O1362" i="1" s="1"/>
  <c r="P1362" i="1" s="1"/>
  <c r="T1361" i="1"/>
  <c r="S1361" i="1"/>
  <c r="R1361" i="1"/>
  <c r="Q1361" i="1"/>
  <c r="N1361" i="1"/>
  <c r="M1361" i="1"/>
  <c r="O1361" i="1" s="1"/>
  <c r="P1361" i="1" s="1"/>
  <c r="T1360" i="1"/>
  <c r="S1360" i="1"/>
  <c r="R1360" i="1"/>
  <c r="Q1360" i="1"/>
  <c r="N1360" i="1"/>
  <c r="M1360" i="1"/>
  <c r="O1360" i="1" s="1"/>
  <c r="P1360" i="1" s="1"/>
  <c r="T1359" i="1"/>
  <c r="S1359" i="1"/>
  <c r="R1359" i="1"/>
  <c r="Q1359" i="1"/>
  <c r="N1359" i="1"/>
  <c r="M1359" i="1"/>
  <c r="O1359" i="1" s="1"/>
  <c r="P1359" i="1" s="1"/>
  <c r="T1358" i="1"/>
  <c r="S1358" i="1"/>
  <c r="R1358" i="1"/>
  <c r="Q1358" i="1"/>
  <c r="N1358" i="1"/>
  <c r="M1358" i="1"/>
  <c r="O1358" i="1" s="1"/>
  <c r="P1358" i="1" s="1"/>
  <c r="T1357" i="1"/>
  <c r="S1357" i="1"/>
  <c r="R1357" i="1"/>
  <c r="Q1357" i="1"/>
  <c r="N1357" i="1"/>
  <c r="M1357" i="1"/>
  <c r="O1357" i="1" s="1"/>
  <c r="P1357" i="1" s="1"/>
  <c r="T1356" i="1"/>
  <c r="S1356" i="1"/>
  <c r="R1356" i="1"/>
  <c r="Q1356" i="1"/>
  <c r="N1356" i="1"/>
  <c r="M1356" i="1"/>
  <c r="O1356" i="1" s="1"/>
  <c r="P1356" i="1" s="1"/>
  <c r="T1355" i="1"/>
  <c r="S1355" i="1"/>
  <c r="R1355" i="1"/>
  <c r="Q1355" i="1"/>
  <c r="N1355" i="1"/>
  <c r="M1355" i="1"/>
  <c r="O1355" i="1" s="1"/>
  <c r="P1355" i="1" s="1"/>
  <c r="T1354" i="1"/>
  <c r="S1354" i="1"/>
  <c r="R1354" i="1"/>
  <c r="Q1354" i="1"/>
  <c r="N1354" i="1"/>
  <c r="M1354" i="1"/>
  <c r="O1354" i="1" s="1"/>
  <c r="P1354" i="1" s="1"/>
  <c r="T1353" i="1"/>
  <c r="S1353" i="1"/>
  <c r="R1353" i="1"/>
  <c r="Q1353" i="1"/>
  <c r="N1353" i="1"/>
  <c r="M1353" i="1"/>
  <c r="O1353" i="1" s="1"/>
  <c r="P1353" i="1" s="1"/>
  <c r="T1352" i="1"/>
  <c r="S1352" i="1"/>
  <c r="R1352" i="1"/>
  <c r="Q1352" i="1"/>
  <c r="N1352" i="1"/>
  <c r="M1352" i="1"/>
  <c r="O1352" i="1" s="1"/>
  <c r="P1352" i="1" s="1"/>
  <c r="T1351" i="1"/>
  <c r="S1351" i="1"/>
  <c r="R1351" i="1"/>
  <c r="Q1351" i="1"/>
  <c r="N1351" i="1"/>
  <c r="M1351" i="1"/>
  <c r="O1351" i="1" s="1"/>
  <c r="P1351" i="1" s="1"/>
  <c r="T1350" i="1"/>
  <c r="S1350" i="1"/>
  <c r="R1350" i="1"/>
  <c r="Q1350" i="1"/>
  <c r="N1350" i="1"/>
  <c r="M1350" i="1"/>
  <c r="O1350" i="1" s="1"/>
  <c r="P1350" i="1" s="1"/>
  <c r="T1349" i="1"/>
  <c r="S1349" i="1"/>
  <c r="R1349" i="1"/>
  <c r="Q1349" i="1"/>
  <c r="N1349" i="1"/>
  <c r="M1349" i="1"/>
  <c r="O1349" i="1" s="1"/>
  <c r="P1349" i="1" s="1"/>
  <c r="T1348" i="1"/>
  <c r="S1348" i="1"/>
  <c r="R1348" i="1"/>
  <c r="Q1348" i="1"/>
  <c r="N1348" i="1"/>
  <c r="M1348" i="1"/>
  <c r="O1348" i="1" s="1"/>
  <c r="P1348" i="1" s="1"/>
  <c r="T1347" i="1"/>
  <c r="S1347" i="1"/>
  <c r="R1347" i="1"/>
  <c r="Q1347" i="1"/>
  <c r="N1347" i="1"/>
  <c r="M1347" i="1"/>
  <c r="O1347" i="1" s="1"/>
  <c r="P1347" i="1" s="1"/>
  <c r="T1346" i="1"/>
  <c r="S1346" i="1"/>
  <c r="R1346" i="1"/>
  <c r="Q1346" i="1"/>
  <c r="N1346" i="1"/>
  <c r="M1346" i="1"/>
  <c r="O1346" i="1" s="1"/>
  <c r="P1346" i="1" s="1"/>
  <c r="T1345" i="1"/>
  <c r="S1345" i="1"/>
  <c r="R1345" i="1"/>
  <c r="Q1345" i="1"/>
  <c r="N1345" i="1"/>
  <c r="M1345" i="1"/>
  <c r="O1345" i="1" s="1"/>
  <c r="P1345" i="1" s="1"/>
  <c r="T1344" i="1"/>
  <c r="S1344" i="1"/>
  <c r="R1344" i="1"/>
  <c r="Q1344" i="1"/>
  <c r="N1344" i="1"/>
  <c r="M1344" i="1"/>
  <c r="O1344" i="1" s="1"/>
  <c r="P1344" i="1" s="1"/>
  <c r="T1343" i="1"/>
  <c r="S1343" i="1"/>
  <c r="R1343" i="1"/>
  <c r="Q1343" i="1"/>
  <c r="N1343" i="1"/>
  <c r="M1343" i="1"/>
  <c r="O1343" i="1" s="1"/>
  <c r="P1343" i="1" s="1"/>
  <c r="T1342" i="1"/>
  <c r="S1342" i="1"/>
  <c r="R1342" i="1"/>
  <c r="Q1342" i="1"/>
  <c r="N1342" i="1"/>
  <c r="M1342" i="1"/>
  <c r="O1342" i="1" s="1"/>
  <c r="P1342" i="1" s="1"/>
  <c r="T1341" i="1"/>
  <c r="S1341" i="1"/>
  <c r="R1341" i="1"/>
  <c r="Q1341" i="1"/>
  <c r="N1341" i="1"/>
  <c r="M1341" i="1"/>
  <c r="O1341" i="1" s="1"/>
  <c r="P1341" i="1" s="1"/>
  <c r="T1340" i="1"/>
  <c r="S1340" i="1"/>
  <c r="R1340" i="1"/>
  <c r="Q1340" i="1"/>
  <c r="N1340" i="1"/>
  <c r="M1340" i="1"/>
  <c r="O1340" i="1" s="1"/>
  <c r="P1340" i="1" s="1"/>
  <c r="T1339" i="1"/>
  <c r="S1339" i="1"/>
  <c r="R1339" i="1"/>
  <c r="Q1339" i="1"/>
  <c r="N1339" i="1"/>
  <c r="M1339" i="1"/>
  <c r="O1339" i="1" s="1"/>
  <c r="P1339" i="1" s="1"/>
  <c r="T1338" i="1"/>
  <c r="S1338" i="1"/>
  <c r="R1338" i="1"/>
  <c r="Q1338" i="1"/>
  <c r="N1338" i="1"/>
  <c r="M1338" i="1"/>
  <c r="O1338" i="1" s="1"/>
  <c r="P1338" i="1" s="1"/>
  <c r="T1337" i="1"/>
  <c r="S1337" i="1"/>
  <c r="R1337" i="1"/>
  <c r="Q1337" i="1"/>
  <c r="N1337" i="1"/>
  <c r="M1337" i="1"/>
  <c r="O1337" i="1" s="1"/>
  <c r="P1337" i="1" s="1"/>
  <c r="T1336" i="1"/>
  <c r="S1336" i="1"/>
  <c r="R1336" i="1"/>
  <c r="Q1336" i="1"/>
  <c r="N1336" i="1"/>
  <c r="M1336" i="1"/>
  <c r="O1336" i="1" s="1"/>
  <c r="P1336" i="1" s="1"/>
  <c r="T1335" i="1"/>
  <c r="S1335" i="1"/>
  <c r="R1335" i="1"/>
  <c r="Q1335" i="1"/>
  <c r="N1335" i="1"/>
  <c r="M1335" i="1"/>
  <c r="O1335" i="1" s="1"/>
  <c r="P1335" i="1" s="1"/>
  <c r="T1334" i="1"/>
  <c r="S1334" i="1"/>
  <c r="R1334" i="1"/>
  <c r="Q1334" i="1"/>
  <c r="N1334" i="1"/>
  <c r="M1334" i="1"/>
  <c r="O1334" i="1" s="1"/>
  <c r="P1334" i="1" s="1"/>
  <c r="T1333" i="1"/>
  <c r="S1333" i="1"/>
  <c r="R1333" i="1"/>
  <c r="Q1333" i="1"/>
  <c r="N1333" i="1"/>
  <c r="M1333" i="1"/>
  <c r="O1333" i="1" s="1"/>
  <c r="P1333" i="1" s="1"/>
  <c r="T1332" i="1"/>
  <c r="S1332" i="1"/>
  <c r="R1332" i="1"/>
  <c r="Q1332" i="1"/>
  <c r="N1332" i="1"/>
  <c r="M1332" i="1"/>
  <c r="O1332" i="1" s="1"/>
  <c r="P1332" i="1" s="1"/>
  <c r="T1331" i="1"/>
  <c r="S1331" i="1"/>
  <c r="R1331" i="1"/>
  <c r="Q1331" i="1"/>
  <c r="N1331" i="1"/>
  <c r="M1331" i="1"/>
  <c r="O1331" i="1" s="1"/>
  <c r="P1331" i="1" s="1"/>
  <c r="T1330" i="1"/>
  <c r="S1330" i="1"/>
  <c r="R1330" i="1"/>
  <c r="Q1330" i="1"/>
  <c r="N1330" i="1"/>
  <c r="M1330" i="1"/>
  <c r="O1330" i="1" s="1"/>
  <c r="P1330" i="1" s="1"/>
  <c r="T1329" i="1"/>
  <c r="S1329" i="1"/>
  <c r="R1329" i="1"/>
  <c r="Q1329" i="1"/>
  <c r="N1329" i="1"/>
  <c r="M1329" i="1"/>
  <c r="O1329" i="1" s="1"/>
  <c r="P1329" i="1" s="1"/>
  <c r="T1328" i="1"/>
  <c r="S1328" i="1"/>
  <c r="R1328" i="1"/>
  <c r="Q1328" i="1"/>
  <c r="N1328" i="1"/>
  <c r="M1328" i="1"/>
  <c r="O1328" i="1" s="1"/>
  <c r="P1328" i="1" s="1"/>
  <c r="T1327" i="1"/>
  <c r="S1327" i="1"/>
  <c r="R1327" i="1"/>
  <c r="Q1327" i="1"/>
  <c r="N1327" i="1"/>
  <c r="M1327" i="1"/>
  <c r="O1327" i="1" s="1"/>
  <c r="P1327" i="1" s="1"/>
  <c r="T1326" i="1"/>
  <c r="S1326" i="1"/>
  <c r="R1326" i="1"/>
  <c r="Q1326" i="1"/>
  <c r="N1326" i="1"/>
  <c r="M1326" i="1"/>
  <c r="O1326" i="1" s="1"/>
  <c r="P1326" i="1" s="1"/>
  <c r="T1325" i="1"/>
  <c r="S1325" i="1"/>
  <c r="R1325" i="1"/>
  <c r="Q1325" i="1"/>
  <c r="N1325" i="1"/>
  <c r="M1325" i="1"/>
  <c r="O1325" i="1" s="1"/>
  <c r="P1325" i="1" s="1"/>
  <c r="T1324" i="1"/>
  <c r="S1324" i="1"/>
  <c r="R1324" i="1"/>
  <c r="Q1324" i="1"/>
  <c r="N1324" i="1"/>
  <c r="M1324" i="1"/>
  <c r="O1324" i="1" s="1"/>
  <c r="P1324" i="1" s="1"/>
  <c r="T1323" i="1"/>
  <c r="S1323" i="1"/>
  <c r="R1323" i="1"/>
  <c r="Q1323" i="1"/>
  <c r="N1323" i="1"/>
  <c r="M1323" i="1"/>
  <c r="O1323" i="1" s="1"/>
  <c r="P1323" i="1" s="1"/>
  <c r="T1322" i="1"/>
  <c r="S1322" i="1"/>
  <c r="R1322" i="1"/>
  <c r="Q1322" i="1"/>
  <c r="N1322" i="1"/>
  <c r="M1322" i="1"/>
  <c r="O1322" i="1" s="1"/>
  <c r="P1322" i="1" s="1"/>
  <c r="T1321" i="1"/>
  <c r="S1321" i="1"/>
  <c r="R1321" i="1"/>
  <c r="Q1321" i="1"/>
  <c r="N1321" i="1"/>
  <c r="M1321" i="1"/>
  <c r="O1321" i="1" s="1"/>
  <c r="P1321" i="1" s="1"/>
  <c r="T1320" i="1"/>
  <c r="S1320" i="1"/>
  <c r="R1320" i="1"/>
  <c r="Q1320" i="1"/>
  <c r="N1320" i="1"/>
  <c r="M1320" i="1"/>
  <c r="O1320" i="1" s="1"/>
  <c r="P1320" i="1" s="1"/>
  <c r="T1319" i="1"/>
  <c r="S1319" i="1"/>
  <c r="R1319" i="1"/>
  <c r="Q1319" i="1"/>
  <c r="N1319" i="1"/>
  <c r="M1319" i="1"/>
  <c r="O1319" i="1" s="1"/>
  <c r="P1319" i="1" s="1"/>
  <c r="T1318" i="1"/>
  <c r="S1318" i="1"/>
  <c r="R1318" i="1"/>
  <c r="Q1318" i="1"/>
  <c r="N1318" i="1"/>
  <c r="M1318" i="1"/>
  <c r="O1318" i="1" s="1"/>
  <c r="P1318" i="1" s="1"/>
  <c r="T1317" i="1"/>
  <c r="S1317" i="1"/>
  <c r="R1317" i="1"/>
  <c r="Q1317" i="1"/>
  <c r="N1317" i="1"/>
  <c r="M1317" i="1"/>
  <c r="O1317" i="1" s="1"/>
  <c r="P1317" i="1" s="1"/>
  <c r="T1316" i="1"/>
  <c r="S1316" i="1"/>
  <c r="R1316" i="1"/>
  <c r="Q1316" i="1"/>
  <c r="N1316" i="1"/>
  <c r="M1316" i="1"/>
  <c r="O1316" i="1" s="1"/>
  <c r="P1316" i="1" s="1"/>
  <c r="T1315" i="1"/>
  <c r="S1315" i="1"/>
  <c r="R1315" i="1"/>
  <c r="Q1315" i="1"/>
  <c r="N1315" i="1"/>
  <c r="M1315" i="1"/>
  <c r="O1315" i="1" s="1"/>
  <c r="P1315" i="1" s="1"/>
  <c r="T1314" i="1"/>
  <c r="S1314" i="1"/>
  <c r="R1314" i="1"/>
  <c r="Q1314" i="1"/>
  <c r="N1314" i="1"/>
  <c r="M1314" i="1"/>
  <c r="O1314" i="1" s="1"/>
  <c r="P1314" i="1" s="1"/>
  <c r="T1313" i="1"/>
  <c r="S1313" i="1"/>
  <c r="R1313" i="1"/>
  <c r="Q1313" i="1"/>
  <c r="N1313" i="1"/>
  <c r="M1313" i="1"/>
  <c r="O1313" i="1" s="1"/>
  <c r="P1313" i="1" s="1"/>
  <c r="T1312" i="1"/>
  <c r="S1312" i="1"/>
  <c r="R1312" i="1"/>
  <c r="Q1312" i="1"/>
  <c r="N1312" i="1"/>
  <c r="M1312" i="1"/>
  <c r="O1312" i="1" s="1"/>
  <c r="P1312" i="1" s="1"/>
  <c r="T1311" i="1"/>
  <c r="S1311" i="1"/>
  <c r="R1311" i="1"/>
  <c r="Q1311" i="1"/>
  <c r="N1311" i="1"/>
  <c r="M1311" i="1"/>
  <c r="O1311" i="1" s="1"/>
  <c r="P1311" i="1" s="1"/>
  <c r="T1310" i="1"/>
  <c r="S1310" i="1"/>
  <c r="R1310" i="1"/>
  <c r="Q1310" i="1"/>
  <c r="N1310" i="1"/>
  <c r="M1310" i="1"/>
  <c r="O1310" i="1" s="1"/>
  <c r="P1310" i="1" s="1"/>
  <c r="T1309" i="1"/>
  <c r="S1309" i="1"/>
  <c r="R1309" i="1"/>
  <c r="Q1309" i="1"/>
  <c r="N1309" i="1"/>
  <c r="M1309" i="1"/>
  <c r="O1309" i="1" s="1"/>
  <c r="P1309" i="1" s="1"/>
  <c r="T1308" i="1"/>
  <c r="S1308" i="1"/>
  <c r="R1308" i="1"/>
  <c r="Q1308" i="1"/>
  <c r="N1308" i="1"/>
  <c r="M1308" i="1"/>
  <c r="O1308" i="1" s="1"/>
  <c r="P1308" i="1" s="1"/>
  <c r="T1307" i="1"/>
  <c r="S1307" i="1"/>
  <c r="R1307" i="1"/>
  <c r="Q1307" i="1"/>
  <c r="N1307" i="1"/>
  <c r="M1307" i="1"/>
  <c r="O1307" i="1" s="1"/>
  <c r="P1307" i="1" s="1"/>
  <c r="T1306" i="1"/>
  <c r="S1306" i="1"/>
  <c r="R1306" i="1"/>
  <c r="Q1306" i="1"/>
  <c r="N1306" i="1"/>
  <c r="M1306" i="1"/>
  <c r="O1306" i="1" s="1"/>
  <c r="P1306" i="1" s="1"/>
  <c r="T1305" i="1"/>
  <c r="S1305" i="1"/>
  <c r="R1305" i="1"/>
  <c r="Q1305" i="1"/>
  <c r="N1305" i="1"/>
  <c r="M1305" i="1"/>
  <c r="O1305" i="1" s="1"/>
  <c r="P1305" i="1" s="1"/>
  <c r="T1304" i="1"/>
  <c r="S1304" i="1"/>
  <c r="R1304" i="1"/>
  <c r="Q1304" i="1"/>
  <c r="N1304" i="1"/>
  <c r="M1304" i="1"/>
  <c r="O1304" i="1" s="1"/>
  <c r="P1304" i="1" s="1"/>
  <c r="T1303" i="1"/>
  <c r="S1303" i="1"/>
  <c r="R1303" i="1"/>
  <c r="Q1303" i="1"/>
  <c r="N1303" i="1"/>
  <c r="M1303" i="1"/>
  <c r="O1303" i="1" s="1"/>
  <c r="P1303" i="1" s="1"/>
  <c r="T1302" i="1"/>
  <c r="S1302" i="1"/>
  <c r="R1302" i="1"/>
  <c r="Q1302" i="1"/>
  <c r="N1302" i="1"/>
  <c r="M1302" i="1"/>
  <c r="O1302" i="1" s="1"/>
  <c r="P1302" i="1" s="1"/>
  <c r="T1301" i="1"/>
  <c r="S1301" i="1"/>
  <c r="R1301" i="1"/>
  <c r="Q1301" i="1"/>
  <c r="N1301" i="1"/>
  <c r="M1301" i="1"/>
  <c r="O1301" i="1" s="1"/>
  <c r="P1301" i="1" s="1"/>
  <c r="T1300" i="1"/>
  <c r="S1300" i="1"/>
  <c r="R1300" i="1"/>
  <c r="Q1300" i="1"/>
  <c r="N1300" i="1"/>
  <c r="M1300" i="1"/>
  <c r="O1300" i="1" s="1"/>
  <c r="P1300" i="1" s="1"/>
  <c r="T1299" i="1"/>
  <c r="S1299" i="1"/>
  <c r="R1299" i="1"/>
  <c r="Q1299" i="1"/>
  <c r="N1299" i="1"/>
  <c r="M1299" i="1"/>
  <c r="O1299" i="1" s="1"/>
  <c r="P1299" i="1" s="1"/>
  <c r="T1298" i="1"/>
  <c r="S1298" i="1"/>
  <c r="R1298" i="1"/>
  <c r="Q1298" i="1"/>
  <c r="N1298" i="1"/>
  <c r="M1298" i="1"/>
  <c r="O1298" i="1" s="1"/>
  <c r="P1298" i="1" s="1"/>
  <c r="T1297" i="1"/>
  <c r="S1297" i="1"/>
  <c r="R1297" i="1"/>
  <c r="Q1297" i="1"/>
  <c r="N1297" i="1"/>
  <c r="M1297" i="1"/>
  <c r="O1297" i="1" s="1"/>
  <c r="P1297" i="1" s="1"/>
  <c r="T1296" i="1"/>
  <c r="S1296" i="1"/>
  <c r="R1296" i="1"/>
  <c r="Q1296" i="1"/>
  <c r="N1296" i="1"/>
  <c r="M1296" i="1"/>
  <c r="O1296" i="1" s="1"/>
  <c r="P1296" i="1" s="1"/>
  <c r="T1295" i="1"/>
  <c r="S1295" i="1"/>
  <c r="R1295" i="1"/>
  <c r="Q1295" i="1"/>
  <c r="N1295" i="1"/>
  <c r="M1295" i="1"/>
  <c r="O1295" i="1" s="1"/>
  <c r="P1295" i="1" s="1"/>
  <c r="T1294" i="1"/>
  <c r="S1294" i="1"/>
  <c r="R1294" i="1"/>
  <c r="Q1294" i="1"/>
  <c r="N1294" i="1"/>
  <c r="M1294" i="1"/>
  <c r="O1294" i="1" s="1"/>
  <c r="P1294" i="1" s="1"/>
  <c r="T1293" i="1"/>
  <c r="S1293" i="1"/>
  <c r="R1293" i="1"/>
  <c r="Q1293" i="1"/>
  <c r="N1293" i="1"/>
  <c r="M1293" i="1"/>
  <c r="O1293" i="1" s="1"/>
  <c r="P1293" i="1" s="1"/>
  <c r="T1292" i="1"/>
  <c r="S1292" i="1"/>
  <c r="R1292" i="1"/>
  <c r="Q1292" i="1"/>
  <c r="N1292" i="1"/>
  <c r="M1292" i="1"/>
  <c r="O1292" i="1" s="1"/>
  <c r="P1292" i="1" s="1"/>
  <c r="T1291" i="1"/>
  <c r="S1291" i="1"/>
  <c r="R1291" i="1"/>
  <c r="Q1291" i="1"/>
  <c r="N1291" i="1"/>
  <c r="M1291" i="1"/>
  <c r="O1291" i="1" s="1"/>
  <c r="P1291" i="1" s="1"/>
  <c r="T1290" i="1"/>
  <c r="S1290" i="1"/>
  <c r="R1290" i="1"/>
  <c r="Q1290" i="1"/>
  <c r="N1290" i="1"/>
  <c r="M1290" i="1"/>
  <c r="O1290" i="1" s="1"/>
  <c r="P1290" i="1" s="1"/>
  <c r="T1289" i="1"/>
  <c r="S1289" i="1"/>
  <c r="R1289" i="1"/>
  <c r="Q1289" i="1"/>
  <c r="N1289" i="1"/>
  <c r="M1289" i="1"/>
  <c r="O1289" i="1" s="1"/>
  <c r="P1289" i="1" s="1"/>
  <c r="T1288" i="1"/>
  <c r="S1288" i="1"/>
  <c r="R1288" i="1"/>
  <c r="Q1288" i="1"/>
  <c r="N1288" i="1"/>
  <c r="M1288" i="1"/>
  <c r="O1288" i="1" s="1"/>
  <c r="P1288" i="1" s="1"/>
  <c r="T1287" i="1"/>
  <c r="S1287" i="1"/>
  <c r="R1287" i="1"/>
  <c r="Q1287" i="1"/>
  <c r="N1287" i="1"/>
  <c r="M1287" i="1"/>
  <c r="O1287" i="1" s="1"/>
  <c r="P1287" i="1" s="1"/>
  <c r="T1286" i="1"/>
  <c r="S1286" i="1"/>
  <c r="R1286" i="1"/>
  <c r="Q1286" i="1"/>
  <c r="N1286" i="1"/>
  <c r="M1286" i="1"/>
  <c r="O1286" i="1" s="1"/>
  <c r="P1286" i="1" s="1"/>
  <c r="T1285" i="1"/>
  <c r="S1285" i="1"/>
  <c r="R1285" i="1"/>
  <c r="Q1285" i="1"/>
  <c r="N1285" i="1"/>
  <c r="M1285" i="1"/>
  <c r="O1285" i="1" s="1"/>
  <c r="P1285" i="1" s="1"/>
  <c r="T1284" i="1"/>
  <c r="S1284" i="1"/>
  <c r="R1284" i="1"/>
  <c r="Q1284" i="1"/>
  <c r="N1284" i="1"/>
  <c r="M1284" i="1"/>
  <c r="O1284" i="1" s="1"/>
  <c r="P1284" i="1" s="1"/>
  <c r="T1283" i="1"/>
  <c r="S1283" i="1"/>
  <c r="R1283" i="1"/>
  <c r="Q1283" i="1"/>
  <c r="N1283" i="1"/>
  <c r="M1283" i="1"/>
  <c r="O1283" i="1" s="1"/>
  <c r="P1283" i="1" s="1"/>
  <c r="T1282" i="1"/>
  <c r="S1282" i="1"/>
  <c r="R1282" i="1"/>
  <c r="Q1282" i="1"/>
  <c r="N1282" i="1"/>
  <c r="M1282" i="1"/>
  <c r="O1282" i="1" s="1"/>
  <c r="P1282" i="1" s="1"/>
  <c r="T1281" i="1"/>
  <c r="S1281" i="1"/>
  <c r="R1281" i="1"/>
  <c r="Q1281" i="1"/>
  <c r="N1281" i="1"/>
  <c r="M1281" i="1"/>
  <c r="O1281" i="1" s="1"/>
  <c r="P1281" i="1" s="1"/>
  <c r="T1280" i="1"/>
  <c r="S1280" i="1"/>
  <c r="R1280" i="1"/>
  <c r="Q1280" i="1"/>
  <c r="N1280" i="1"/>
  <c r="M1280" i="1"/>
  <c r="T1279" i="1"/>
  <c r="S1279" i="1"/>
  <c r="R1279" i="1"/>
  <c r="Q1279" i="1"/>
  <c r="N1279" i="1"/>
  <c r="M1279" i="1"/>
  <c r="O1279" i="1" s="1"/>
  <c r="P1279" i="1" s="1"/>
  <c r="T1278" i="1"/>
  <c r="S1278" i="1"/>
  <c r="R1278" i="1"/>
  <c r="Q1278" i="1"/>
  <c r="N1278" i="1"/>
  <c r="M1278" i="1"/>
  <c r="O1278" i="1" s="1"/>
  <c r="P1278" i="1" s="1"/>
  <c r="T1277" i="1"/>
  <c r="S1277" i="1"/>
  <c r="R1277" i="1"/>
  <c r="Q1277" i="1"/>
  <c r="N1277" i="1"/>
  <c r="M1277" i="1"/>
  <c r="O1277" i="1" s="1"/>
  <c r="P1277" i="1" s="1"/>
  <c r="T1276" i="1"/>
  <c r="S1276" i="1"/>
  <c r="R1276" i="1"/>
  <c r="Q1276" i="1"/>
  <c r="N1276" i="1"/>
  <c r="M1276" i="1"/>
  <c r="O1276" i="1" s="1"/>
  <c r="P1276" i="1" s="1"/>
  <c r="T1275" i="1"/>
  <c r="S1275" i="1"/>
  <c r="R1275" i="1"/>
  <c r="Q1275" i="1"/>
  <c r="N1275" i="1"/>
  <c r="M1275" i="1"/>
  <c r="O1275" i="1" s="1"/>
  <c r="P1275" i="1" s="1"/>
  <c r="T1274" i="1"/>
  <c r="S1274" i="1"/>
  <c r="R1274" i="1"/>
  <c r="Q1274" i="1"/>
  <c r="N1274" i="1"/>
  <c r="M1274" i="1"/>
  <c r="O1274" i="1" s="1"/>
  <c r="P1274" i="1" s="1"/>
  <c r="T1273" i="1"/>
  <c r="S1273" i="1"/>
  <c r="R1273" i="1"/>
  <c r="Q1273" i="1"/>
  <c r="N1273" i="1"/>
  <c r="M1273" i="1"/>
  <c r="O1273" i="1" s="1"/>
  <c r="P1273" i="1" s="1"/>
  <c r="T1272" i="1"/>
  <c r="S1272" i="1"/>
  <c r="R1272" i="1"/>
  <c r="Q1272" i="1"/>
  <c r="N1272" i="1"/>
  <c r="M1272" i="1"/>
  <c r="O1272" i="1" s="1"/>
  <c r="P1272" i="1" s="1"/>
  <c r="T1271" i="1"/>
  <c r="S1271" i="1"/>
  <c r="R1271" i="1"/>
  <c r="Q1271" i="1"/>
  <c r="N1271" i="1"/>
  <c r="M1271" i="1"/>
  <c r="O1271" i="1" s="1"/>
  <c r="P1271" i="1" s="1"/>
  <c r="T1270" i="1"/>
  <c r="S1270" i="1"/>
  <c r="R1270" i="1"/>
  <c r="Q1270" i="1"/>
  <c r="N1270" i="1"/>
  <c r="M1270" i="1"/>
  <c r="O1270" i="1" s="1"/>
  <c r="P1270" i="1" s="1"/>
  <c r="T1269" i="1"/>
  <c r="S1269" i="1"/>
  <c r="R1269" i="1"/>
  <c r="Q1269" i="1"/>
  <c r="N1269" i="1"/>
  <c r="M1269" i="1"/>
  <c r="O1269" i="1" s="1"/>
  <c r="P1269" i="1" s="1"/>
  <c r="T1268" i="1"/>
  <c r="S1268" i="1"/>
  <c r="R1268" i="1"/>
  <c r="Q1268" i="1"/>
  <c r="N1268" i="1"/>
  <c r="M1268" i="1"/>
  <c r="O1268" i="1" s="1"/>
  <c r="P1268" i="1" s="1"/>
  <c r="T1267" i="1"/>
  <c r="S1267" i="1"/>
  <c r="R1267" i="1"/>
  <c r="Q1267" i="1"/>
  <c r="N1267" i="1"/>
  <c r="M1267" i="1"/>
  <c r="O1267" i="1" s="1"/>
  <c r="P1267" i="1" s="1"/>
  <c r="T1266" i="1"/>
  <c r="S1266" i="1"/>
  <c r="R1266" i="1"/>
  <c r="Q1266" i="1"/>
  <c r="N1266" i="1"/>
  <c r="M1266" i="1"/>
  <c r="O1266" i="1" s="1"/>
  <c r="P1266" i="1" s="1"/>
  <c r="T1265" i="1"/>
  <c r="S1265" i="1"/>
  <c r="R1265" i="1"/>
  <c r="Q1265" i="1"/>
  <c r="N1265" i="1"/>
  <c r="M1265" i="1"/>
  <c r="O1265" i="1" s="1"/>
  <c r="P1265" i="1" s="1"/>
  <c r="T1264" i="1"/>
  <c r="S1264" i="1"/>
  <c r="R1264" i="1"/>
  <c r="Q1264" i="1"/>
  <c r="N1264" i="1"/>
  <c r="M1264" i="1"/>
  <c r="O1264" i="1" s="1"/>
  <c r="P1264" i="1" s="1"/>
  <c r="T1263" i="1"/>
  <c r="S1263" i="1"/>
  <c r="R1263" i="1"/>
  <c r="Q1263" i="1"/>
  <c r="N1263" i="1"/>
  <c r="M1263" i="1"/>
  <c r="O1263" i="1" s="1"/>
  <c r="P1263" i="1" s="1"/>
  <c r="T1262" i="1"/>
  <c r="S1262" i="1"/>
  <c r="R1262" i="1"/>
  <c r="Q1262" i="1"/>
  <c r="N1262" i="1"/>
  <c r="M1262" i="1"/>
  <c r="O1262" i="1" s="1"/>
  <c r="P1262" i="1" s="1"/>
  <c r="T1261" i="1"/>
  <c r="S1261" i="1"/>
  <c r="R1261" i="1"/>
  <c r="Q1261" i="1"/>
  <c r="N1261" i="1"/>
  <c r="M1261" i="1"/>
  <c r="O1261" i="1" s="1"/>
  <c r="P1261" i="1" s="1"/>
  <c r="T1260" i="1"/>
  <c r="S1260" i="1"/>
  <c r="R1260" i="1"/>
  <c r="Q1260" i="1"/>
  <c r="N1260" i="1"/>
  <c r="M1260" i="1"/>
  <c r="O1260" i="1" s="1"/>
  <c r="P1260" i="1" s="1"/>
  <c r="T1259" i="1"/>
  <c r="S1259" i="1"/>
  <c r="R1259" i="1"/>
  <c r="Q1259" i="1"/>
  <c r="N1259" i="1"/>
  <c r="M1259" i="1"/>
  <c r="O1259" i="1" s="1"/>
  <c r="P1259" i="1" s="1"/>
  <c r="T1258" i="1"/>
  <c r="S1258" i="1"/>
  <c r="R1258" i="1"/>
  <c r="Q1258" i="1"/>
  <c r="N1258" i="1"/>
  <c r="M1258" i="1"/>
  <c r="O1258" i="1" s="1"/>
  <c r="P1258" i="1" s="1"/>
  <c r="T1257" i="1"/>
  <c r="S1257" i="1"/>
  <c r="R1257" i="1"/>
  <c r="Q1257" i="1"/>
  <c r="N1257" i="1"/>
  <c r="M1257" i="1"/>
  <c r="O1257" i="1" s="1"/>
  <c r="P1257" i="1" s="1"/>
  <c r="T1256" i="1"/>
  <c r="S1256" i="1"/>
  <c r="R1256" i="1"/>
  <c r="Q1256" i="1"/>
  <c r="N1256" i="1"/>
  <c r="M1256" i="1"/>
  <c r="O1256" i="1" s="1"/>
  <c r="P1256" i="1" s="1"/>
  <c r="T1255" i="1"/>
  <c r="S1255" i="1"/>
  <c r="R1255" i="1"/>
  <c r="Q1255" i="1"/>
  <c r="N1255" i="1"/>
  <c r="M1255" i="1"/>
  <c r="O1255" i="1" s="1"/>
  <c r="P1255" i="1" s="1"/>
  <c r="T1254" i="1"/>
  <c r="S1254" i="1"/>
  <c r="R1254" i="1"/>
  <c r="Q1254" i="1"/>
  <c r="N1254" i="1"/>
  <c r="M1254" i="1"/>
  <c r="O1254" i="1" s="1"/>
  <c r="P1254" i="1" s="1"/>
  <c r="T1253" i="1"/>
  <c r="S1253" i="1"/>
  <c r="R1253" i="1"/>
  <c r="Q1253" i="1"/>
  <c r="N1253" i="1"/>
  <c r="M1253" i="1"/>
  <c r="O1253" i="1" s="1"/>
  <c r="P1253" i="1" s="1"/>
  <c r="T1252" i="1"/>
  <c r="S1252" i="1"/>
  <c r="R1252" i="1"/>
  <c r="Q1252" i="1"/>
  <c r="N1252" i="1"/>
  <c r="M1252" i="1"/>
  <c r="O1252" i="1" s="1"/>
  <c r="P1252" i="1" s="1"/>
  <c r="T1251" i="1"/>
  <c r="S1251" i="1"/>
  <c r="R1251" i="1"/>
  <c r="Q1251" i="1"/>
  <c r="N1251" i="1"/>
  <c r="M1251" i="1"/>
  <c r="O1251" i="1" s="1"/>
  <c r="P1251" i="1" s="1"/>
  <c r="T1250" i="1"/>
  <c r="S1250" i="1"/>
  <c r="R1250" i="1"/>
  <c r="Q1250" i="1"/>
  <c r="N1250" i="1"/>
  <c r="M1250" i="1"/>
  <c r="O1250" i="1" s="1"/>
  <c r="P1250" i="1" s="1"/>
  <c r="T1249" i="1"/>
  <c r="S1249" i="1"/>
  <c r="R1249" i="1"/>
  <c r="Q1249" i="1"/>
  <c r="N1249" i="1"/>
  <c r="M1249" i="1"/>
  <c r="O1249" i="1" s="1"/>
  <c r="P1249" i="1" s="1"/>
  <c r="T1248" i="1"/>
  <c r="S1248" i="1"/>
  <c r="R1248" i="1"/>
  <c r="Q1248" i="1"/>
  <c r="N1248" i="1"/>
  <c r="M1248" i="1"/>
  <c r="O1248" i="1" s="1"/>
  <c r="P1248" i="1" s="1"/>
  <c r="T1247" i="1"/>
  <c r="S1247" i="1"/>
  <c r="R1247" i="1"/>
  <c r="Q1247" i="1"/>
  <c r="N1247" i="1"/>
  <c r="M1247" i="1"/>
  <c r="O1247" i="1" s="1"/>
  <c r="P1247" i="1" s="1"/>
  <c r="T1246" i="1"/>
  <c r="S1246" i="1"/>
  <c r="R1246" i="1"/>
  <c r="Q1246" i="1"/>
  <c r="N1246" i="1"/>
  <c r="M1246" i="1"/>
  <c r="O1246" i="1" s="1"/>
  <c r="P1246" i="1" s="1"/>
  <c r="T1245" i="1"/>
  <c r="S1245" i="1"/>
  <c r="R1245" i="1"/>
  <c r="Q1245" i="1"/>
  <c r="N1245" i="1"/>
  <c r="M1245" i="1"/>
  <c r="O1245" i="1" s="1"/>
  <c r="P1245" i="1" s="1"/>
  <c r="T1244" i="1"/>
  <c r="S1244" i="1"/>
  <c r="R1244" i="1"/>
  <c r="Q1244" i="1"/>
  <c r="N1244" i="1"/>
  <c r="M1244" i="1"/>
  <c r="O1244" i="1" s="1"/>
  <c r="P1244" i="1" s="1"/>
  <c r="T1243" i="1"/>
  <c r="S1243" i="1"/>
  <c r="R1243" i="1"/>
  <c r="Q1243" i="1"/>
  <c r="N1243" i="1"/>
  <c r="M1243" i="1"/>
  <c r="O1243" i="1" s="1"/>
  <c r="P1243" i="1" s="1"/>
  <c r="T1242" i="1"/>
  <c r="S1242" i="1"/>
  <c r="R1242" i="1"/>
  <c r="Q1242" i="1"/>
  <c r="N1242" i="1"/>
  <c r="M1242" i="1"/>
  <c r="O1242" i="1" s="1"/>
  <c r="P1242" i="1" s="1"/>
  <c r="T1241" i="1"/>
  <c r="S1241" i="1"/>
  <c r="R1241" i="1"/>
  <c r="Q1241" i="1"/>
  <c r="N1241" i="1"/>
  <c r="M1241" i="1"/>
  <c r="O1241" i="1" s="1"/>
  <c r="P1241" i="1" s="1"/>
  <c r="T1240" i="1"/>
  <c r="S1240" i="1"/>
  <c r="R1240" i="1"/>
  <c r="Q1240" i="1"/>
  <c r="N1240" i="1"/>
  <c r="M1240" i="1"/>
  <c r="O1240" i="1" s="1"/>
  <c r="P1240" i="1" s="1"/>
  <c r="T1239" i="1"/>
  <c r="S1239" i="1"/>
  <c r="R1239" i="1"/>
  <c r="Q1239" i="1"/>
  <c r="N1239" i="1"/>
  <c r="M1239" i="1"/>
  <c r="O1239" i="1" s="1"/>
  <c r="P1239" i="1" s="1"/>
  <c r="T1238" i="1"/>
  <c r="S1238" i="1"/>
  <c r="R1238" i="1"/>
  <c r="Q1238" i="1"/>
  <c r="N1238" i="1"/>
  <c r="M1238" i="1"/>
  <c r="O1238" i="1" s="1"/>
  <c r="P1238" i="1" s="1"/>
  <c r="T1237" i="1"/>
  <c r="S1237" i="1"/>
  <c r="R1237" i="1"/>
  <c r="Q1237" i="1"/>
  <c r="N1237" i="1"/>
  <c r="M1237" i="1"/>
  <c r="O1237" i="1" s="1"/>
  <c r="P1237" i="1" s="1"/>
  <c r="T1236" i="1"/>
  <c r="S1236" i="1"/>
  <c r="R1236" i="1"/>
  <c r="Q1236" i="1"/>
  <c r="N1236" i="1"/>
  <c r="M1236" i="1"/>
  <c r="O1236" i="1" s="1"/>
  <c r="P1236" i="1" s="1"/>
  <c r="T1235" i="1"/>
  <c r="S1235" i="1"/>
  <c r="R1235" i="1"/>
  <c r="Q1235" i="1"/>
  <c r="N1235" i="1"/>
  <c r="M1235" i="1"/>
  <c r="O1235" i="1" s="1"/>
  <c r="P1235" i="1" s="1"/>
  <c r="T1234" i="1"/>
  <c r="S1234" i="1"/>
  <c r="R1234" i="1"/>
  <c r="Q1234" i="1"/>
  <c r="N1234" i="1"/>
  <c r="M1234" i="1"/>
  <c r="O1234" i="1" s="1"/>
  <c r="P1234" i="1" s="1"/>
  <c r="T1233" i="1"/>
  <c r="S1233" i="1"/>
  <c r="R1233" i="1"/>
  <c r="Q1233" i="1"/>
  <c r="N1233" i="1"/>
  <c r="M1233" i="1"/>
  <c r="O1233" i="1" s="1"/>
  <c r="P1233" i="1" s="1"/>
  <c r="T1232" i="1"/>
  <c r="S1232" i="1"/>
  <c r="R1232" i="1"/>
  <c r="Q1232" i="1"/>
  <c r="N1232" i="1"/>
  <c r="M1232" i="1"/>
  <c r="O1232" i="1" s="1"/>
  <c r="P1232" i="1" s="1"/>
  <c r="T1231" i="1"/>
  <c r="S1231" i="1"/>
  <c r="R1231" i="1"/>
  <c r="Q1231" i="1"/>
  <c r="N1231" i="1"/>
  <c r="M1231" i="1"/>
  <c r="O1231" i="1" s="1"/>
  <c r="P1231" i="1" s="1"/>
  <c r="T1230" i="1"/>
  <c r="S1230" i="1"/>
  <c r="R1230" i="1"/>
  <c r="Q1230" i="1"/>
  <c r="N1230" i="1"/>
  <c r="M1230" i="1"/>
  <c r="O1230" i="1" s="1"/>
  <c r="P1230" i="1" s="1"/>
  <c r="T1229" i="1"/>
  <c r="S1229" i="1"/>
  <c r="R1229" i="1"/>
  <c r="Q1229" i="1"/>
  <c r="N1229" i="1"/>
  <c r="M1229" i="1"/>
  <c r="O1229" i="1" s="1"/>
  <c r="P1229" i="1" s="1"/>
  <c r="T1228" i="1"/>
  <c r="S1228" i="1"/>
  <c r="R1228" i="1"/>
  <c r="Q1228" i="1"/>
  <c r="N1228" i="1"/>
  <c r="M1228" i="1"/>
  <c r="O1228" i="1" s="1"/>
  <c r="P1228" i="1" s="1"/>
  <c r="T1227" i="1"/>
  <c r="S1227" i="1"/>
  <c r="R1227" i="1"/>
  <c r="Q1227" i="1"/>
  <c r="N1227" i="1"/>
  <c r="M1227" i="1"/>
  <c r="O1227" i="1" s="1"/>
  <c r="P1227" i="1" s="1"/>
  <c r="T1226" i="1"/>
  <c r="S1226" i="1"/>
  <c r="R1226" i="1"/>
  <c r="Q1226" i="1"/>
  <c r="N1226" i="1"/>
  <c r="M1226" i="1"/>
  <c r="O1226" i="1" s="1"/>
  <c r="P1226" i="1" s="1"/>
  <c r="T1225" i="1"/>
  <c r="S1225" i="1"/>
  <c r="R1225" i="1"/>
  <c r="Q1225" i="1"/>
  <c r="N1225" i="1"/>
  <c r="M1225" i="1"/>
  <c r="O1225" i="1" s="1"/>
  <c r="P1225" i="1" s="1"/>
  <c r="T1224" i="1"/>
  <c r="S1224" i="1"/>
  <c r="R1224" i="1"/>
  <c r="Q1224" i="1"/>
  <c r="N1224" i="1"/>
  <c r="M1224" i="1"/>
  <c r="O1224" i="1" s="1"/>
  <c r="P1224" i="1" s="1"/>
  <c r="T1223" i="1"/>
  <c r="S1223" i="1"/>
  <c r="R1223" i="1"/>
  <c r="Q1223" i="1"/>
  <c r="N1223" i="1"/>
  <c r="M1223" i="1"/>
  <c r="O1223" i="1" s="1"/>
  <c r="P1223" i="1" s="1"/>
  <c r="T1222" i="1"/>
  <c r="S1222" i="1"/>
  <c r="R1222" i="1"/>
  <c r="Q1222" i="1"/>
  <c r="N1222" i="1"/>
  <c r="M1222" i="1"/>
  <c r="O1222" i="1" s="1"/>
  <c r="P1222" i="1" s="1"/>
  <c r="T1221" i="1"/>
  <c r="S1221" i="1"/>
  <c r="R1221" i="1"/>
  <c r="Q1221" i="1"/>
  <c r="N1221" i="1"/>
  <c r="M1221" i="1"/>
  <c r="O1221" i="1" s="1"/>
  <c r="P1221" i="1" s="1"/>
  <c r="T1220" i="1"/>
  <c r="S1220" i="1"/>
  <c r="R1220" i="1"/>
  <c r="Q1220" i="1"/>
  <c r="N1220" i="1"/>
  <c r="M1220" i="1"/>
  <c r="O1220" i="1" s="1"/>
  <c r="P1220" i="1" s="1"/>
  <c r="T1219" i="1"/>
  <c r="S1219" i="1"/>
  <c r="R1219" i="1"/>
  <c r="Q1219" i="1"/>
  <c r="N1219" i="1"/>
  <c r="M1219" i="1"/>
  <c r="O1219" i="1" s="1"/>
  <c r="P1219" i="1" s="1"/>
  <c r="T1218" i="1"/>
  <c r="S1218" i="1"/>
  <c r="R1218" i="1"/>
  <c r="Q1218" i="1"/>
  <c r="N1218" i="1"/>
  <c r="M1218" i="1"/>
  <c r="O1218" i="1" s="1"/>
  <c r="P1218" i="1" s="1"/>
  <c r="T1217" i="1"/>
  <c r="S1217" i="1"/>
  <c r="R1217" i="1"/>
  <c r="Q1217" i="1"/>
  <c r="N1217" i="1"/>
  <c r="M1217" i="1"/>
  <c r="O1217" i="1" s="1"/>
  <c r="P1217" i="1" s="1"/>
  <c r="T1216" i="1"/>
  <c r="S1216" i="1"/>
  <c r="R1216" i="1"/>
  <c r="Q1216" i="1"/>
  <c r="N1216" i="1"/>
  <c r="M1216" i="1"/>
  <c r="O1216" i="1" s="1"/>
  <c r="P1216" i="1" s="1"/>
  <c r="T1215" i="1"/>
  <c r="S1215" i="1"/>
  <c r="R1215" i="1"/>
  <c r="Q1215" i="1"/>
  <c r="N1215" i="1"/>
  <c r="M1215" i="1"/>
  <c r="O1215" i="1" s="1"/>
  <c r="P1215" i="1" s="1"/>
  <c r="T1214" i="1"/>
  <c r="S1214" i="1"/>
  <c r="R1214" i="1"/>
  <c r="Q1214" i="1"/>
  <c r="N1214" i="1"/>
  <c r="M1214" i="1"/>
  <c r="O1214" i="1" s="1"/>
  <c r="P1214" i="1" s="1"/>
  <c r="T1213" i="1"/>
  <c r="S1213" i="1"/>
  <c r="R1213" i="1"/>
  <c r="Q1213" i="1"/>
  <c r="N1213" i="1"/>
  <c r="M1213" i="1"/>
  <c r="O1213" i="1" s="1"/>
  <c r="P1213" i="1" s="1"/>
  <c r="T1212" i="1"/>
  <c r="S1212" i="1"/>
  <c r="R1212" i="1"/>
  <c r="Q1212" i="1"/>
  <c r="N1212" i="1"/>
  <c r="M1212" i="1"/>
  <c r="O1212" i="1" s="1"/>
  <c r="P1212" i="1" s="1"/>
  <c r="T1211" i="1"/>
  <c r="S1211" i="1"/>
  <c r="R1211" i="1"/>
  <c r="Q1211" i="1"/>
  <c r="N1211" i="1"/>
  <c r="M1211" i="1"/>
  <c r="O1211" i="1" s="1"/>
  <c r="P1211" i="1" s="1"/>
  <c r="T1210" i="1"/>
  <c r="S1210" i="1"/>
  <c r="R1210" i="1"/>
  <c r="Q1210" i="1"/>
  <c r="N1210" i="1"/>
  <c r="M1210" i="1"/>
  <c r="O1210" i="1" s="1"/>
  <c r="P1210" i="1" s="1"/>
  <c r="T1209" i="1"/>
  <c r="S1209" i="1"/>
  <c r="R1209" i="1"/>
  <c r="Q1209" i="1"/>
  <c r="N1209" i="1"/>
  <c r="M1209" i="1"/>
  <c r="O1209" i="1" s="1"/>
  <c r="P1209" i="1" s="1"/>
  <c r="T1208" i="1"/>
  <c r="S1208" i="1"/>
  <c r="R1208" i="1"/>
  <c r="Q1208" i="1"/>
  <c r="N1208" i="1"/>
  <c r="M1208" i="1"/>
  <c r="O1208" i="1" s="1"/>
  <c r="P1208" i="1" s="1"/>
  <c r="T1207" i="1"/>
  <c r="S1207" i="1"/>
  <c r="R1207" i="1"/>
  <c r="Q1207" i="1"/>
  <c r="N1207" i="1"/>
  <c r="M1207" i="1"/>
  <c r="O1207" i="1" s="1"/>
  <c r="P1207" i="1" s="1"/>
  <c r="T1206" i="1"/>
  <c r="S1206" i="1"/>
  <c r="R1206" i="1"/>
  <c r="Q1206" i="1"/>
  <c r="N1206" i="1"/>
  <c r="M1206" i="1"/>
  <c r="O1206" i="1" s="1"/>
  <c r="P1206" i="1" s="1"/>
  <c r="T1205" i="1"/>
  <c r="S1205" i="1"/>
  <c r="R1205" i="1"/>
  <c r="Q1205" i="1"/>
  <c r="N1205" i="1"/>
  <c r="M1205" i="1"/>
  <c r="O1205" i="1" s="1"/>
  <c r="P1205" i="1" s="1"/>
  <c r="T1204" i="1"/>
  <c r="S1204" i="1"/>
  <c r="R1204" i="1"/>
  <c r="Q1204" i="1"/>
  <c r="N1204" i="1"/>
  <c r="M1204" i="1"/>
  <c r="O1204" i="1" s="1"/>
  <c r="P1204" i="1" s="1"/>
  <c r="T1203" i="1"/>
  <c r="S1203" i="1"/>
  <c r="R1203" i="1"/>
  <c r="Q1203" i="1"/>
  <c r="N1203" i="1"/>
  <c r="M1203" i="1"/>
  <c r="O1203" i="1" s="1"/>
  <c r="P1203" i="1" s="1"/>
  <c r="T1202" i="1"/>
  <c r="S1202" i="1"/>
  <c r="R1202" i="1"/>
  <c r="Q1202" i="1"/>
  <c r="N1202" i="1"/>
  <c r="M1202" i="1"/>
  <c r="O1202" i="1" s="1"/>
  <c r="P1202" i="1" s="1"/>
  <c r="T1201" i="1"/>
  <c r="S1201" i="1"/>
  <c r="R1201" i="1"/>
  <c r="Q1201" i="1"/>
  <c r="N1201" i="1"/>
  <c r="M1201" i="1"/>
  <c r="O1201" i="1" s="1"/>
  <c r="P1201" i="1" s="1"/>
  <c r="T1200" i="1"/>
  <c r="S1200" i="1"/>
  <c r="R1200" i="1"/>
  <c r="Q1200" i="1"/>
  <c r="N1200" i="1"/>
  <c r="M1200" i="1"/>
  <c r="O1200" i="1" s="1"/>
  <c r="P1200" i="1" s="1"/>
  <c r="T1199" i="1"/>
  <c r="S1199" i="1"/>
  <c r="R1199" i="1"/>
  <c r="Q1199" i="1"/>
  <c r="N1199" i="1"/>
  <c r="M1199" i="1"/>
  <c r="O1199" i="1" s="1"/>
  <c r="P1199" i="1" s="1"/>
  <c r="T1198" i="1"/>
  <c r="S1198" i="1"/>
  <c r="R1198" i="1"/>
  <c r="Q1198" i="1"/>
  <c r="N1198" i="1"/>
  <c r="M1198" i="1"/>
  <c r="O1198" i="1" s="1"/>
  <c r="P1198" i="1" s="1"/>
  <c r="T1197" i="1"/>
  <c r="S1197" i="1"/>
  <c r="R1197" i="1"/>
  <c r="Q1197" i="1"/>
  <c r="N1197" i="1"/>
  <c r="M1197" i="1"/>
  <c r="O1197" i="1" s="1"/>
  <c r="P1197" i="1" s="1"/>
  <c r="T1196" i="1"/>
  <c r="S1196" i="1"/>
  <c r="R1196" i="1"/>
  <c r="Q1196" i="1"/>
  <c r="N1196" i="1"/>
  <c r="M1196" i="1"/>
  <c r="O1196" i="1" s="1"/>
  <c r="P1196" i="1" s="1"/>
  <c r="T1195" i="1"/>
  <c r="S1195" i="1"/>
  <c r="R1195" i="1"/>
  <c r="Q1195" i="1"/>
  <c r="N1195" i="1"/>
  <c r="M1195" i="1"/>
  <c r="O1195" i="1" s="1"/>
  <c r="P1195" i="1" s="1"/>
  <c r="T1194" i="1"/>
  <c r="S1194" i="1"/>
  <c r="R1194" i="1"/>
  <c r="Q1194" i="1"/>
  <c r="N1194" i="1"/>
  <c r="M1194" i="1"/>
  <c r="O1194" i="1" s="1"/>
  <c r="P1194" i="1" s="1"/>
  <c r="T1193" i="1"/>
  <c r="S1193" i="1"/>
  <c r="R1193" i="1"/>
  <c r="Q1193" i="1"/>
  <c r="N1193" i="1"/>
  <c r="M1193" i="1"/>
  <c r="O1193" i="1" s="1"/>
  <c r="P1193" i="1" s="1"/>
  <c r="T1192" i="1"/>
  <c r="S1192" i="1"/>
  <c r="R1192" i="1"/>
  <c r="Q1192" i="1"/>
  <c r="N1192" i="1"/>
  <c r="M1192" i="1"/>
  <c r="O1192" i="1" s="1"/>
  <c r="P1192" i="1" s="1"/>
  <c r="T1191" i="1"/>
  <c r="S1191" i="1"/>
  <c r="R1191" i="1"/>
  <c r="Q1191" i="1"/>
  <c r="N1191" i="1"/>
  <c r="M1191" i="1"/>
  <c r="O1191" i="1" s="1"/>
  <c r="P1191" i="1" s="1"/>
  <c r="T1190" i="1"/>
  <c r="S1190" i="1"/>
  <c r="R1190" i="1"/>
  <c r="Q1190" i="1"/>
  <c r="N1190" i="1"/>
  <c r="M1190" i="1"/>
  <c r="O1190" i="1" s="1"/>
  <c r="P1190" i="1" s="1"/>
  <c r="T1189" i="1"/>
  <c r="S1189" i="1"/>
  <c r="R1189" i="1"/>
  <c r="Q1189" i="1"/>
  <c r="N1189" i="1"/>
  <c r="M1189" i="1"/>
  <c r="O1189" i="1" s="1"/>
  <c r="P1189" i="1" s="1"/>
  <c r="T1188" i="1"/>
  <c r="S1188" i="1"/>
  <c r="R1188" i="1"/>
  <c r="Q1188" i="1"/>
  <c r="N1188" i="1"/>
  <c r="M1188" i="1"/>
  <c r="O1188" i="1" s="1"/>
  <c r="P1188" i="1" s="1"/>
  <c r="T1187" i="1"/>
  <c r="S1187" i="1"/>
  <c r="R1187" i="1"/>
  <c r="Q1187" i="1"/>
  <c r="N1187" i="1"/>
  <c r="M1187" i="1"/>
  <c r="O1187" i="1" s="1"/>
  <c r="P1187" i="1" s="1"/>
  <c r="T1186" i="1"/>
  <c r="S1186" i="1"/>
  <c r="R1186" i="1"/>
  <c r="Q1186" i="1"/>
  <c r="N1186" i="1"/>
  <c r="M1186" i="1"/>
  <c r="O1186" i="1" s="1"/>
  <c r="P1186" i="1" s="1"/>
  <c r="T1185" i="1"/>
  <c r="S1185" i="1"/>
  <c r="R1185" i="1"/>
  <c r="Q1185" i="1"/>
  <c r="N1185" i="1"/>
  <c r="M1185" i="1"/>
  <c r="O1185" i="1" s="1"/>
  <c r="P1185" i="1" s="1"/>
  <c r="T1184" i="1"/>
  <c r="S1184" i="1"/>
  <c r="R1184" i="1"/>
  <c r="Q1184" i="1"/>
  <c r="N1184" i="1"/>
  <c r="M1184" i="1"/>
  <c r="O1184" i="1" s="1"/>
  <c r="P1184" i="1" s="1"/>
  <c r="T1183" i="1"/>
  <c r="S1183" i="1"/>
  <c r="R1183" i="1"/>
  <c r="Q1183" i="1"/>
  <c r="N1183" i="1"/>
  <c r="M1183" i="1"/>
  <c r="O1183" i="1" s="1"/>
  <c r="P1183" i="1" s="1"/>
  <c r="T1182" i="1"/>
  <c r="S1182" i="1"/>
  <c r="R1182" i="1"/>
  <c r="Q1182" i="1"/>
  <c r="N1182" i="1"/>
  <c r="M1182" i="1"/>
  <c r="O1182" i="1" s="1"/>
  <c r="P1182" i="1" s="1"/>
  <c r="T1181" i="1"/>
  <c r="S1181" i="1"/>
  <c r="R1181" i="1"/>
  <c r="Q1181" i="1"/>
  <c r="N1181" i="1"/>
  <c r="M1181" i="1"/>
  <c r="O1181" i="1" s="1"/>
  <c r="P1181" i="1" s="1"/>
  <c r="T1180" i="1"/>
  <c r="S1180" i="1"/>
  <c r="R1180" i="1"/>
  <c r="Q1180" i="1"/>
  <c r="N1180" i="1"/>
  <c r="M1180" i="1"/>
  <c r="O1180" i="1" s="1"/>
  <c r="P1180" i="1" s="1"/>
  <c r="T1179" i="1"/>
  <c r="S1179" i="1"/>
  <c r="R1179" i="1"/>
  <c r="Q1179" i="1"/>
  <c r="N1179" i="1"/>
  <c r="M1179" i="1"/>
  <c r="O1179" i="1" s="1"/>
  <c r="P1179" i="1" s="1"/>
  <c r="T1178" i="1"/>
  <c r="S1178" i="1"/>
  <c r="R1178" i="1"/>
  <c r="Q1178" i="1"/>
  <c r="N1178" i="1"/>
  <c r="M1178" i="1"/>
  <c r="O1178" i="1" s="1"/>
  <c r="P1178" i="1" s="1"/>
  <c r="T1177" i="1"/>
  <c r="S1177" i="1"/>
  <c r="R1177" i="1"/>
  <c r="Q1177" i="1"/>
  <c r="N1177" i="1"/>
  <c r="M1177" i="1"/>
  <c r="O1177" i="1" s="1"/>
  <c r="P1177" i="1" s="1"/>
  <c r="T1176" i="1"/>
  <c r="S1176" i="1"/>
  <c r="R1176" i="1"/>
  <c r="Q1176" i="1"/>
  <c r="N1176" i="1"/>
  <c r="M1176" i="1"/>
  <c r="O1176" i="1" s="1"/>
  <c r="P1176" i="1" s="1"/>
  <c r="T1175" i="1"/>
  <c r="S1175" i="1"/>
  <c r="R1175" i="1"/>
  <c r="Q1175" i="1"/>
  <c r="N1175" i="1"/>
  <c r="M1175" i="1"/>
  <c r="O1175" i="1" s="1"/>
  <c r="P1175" i="1" s="1"/>
  <c r="T1174" i="1"/>
  <c r="S1174" i="1"/>
  <c r="R1174" i="1"/>
  <c r="Q1174" i="1"/>
  <c r="N1174" i="1"/>
  <c r="M1174" i="1"/>
  <c r="O1174" i="1" s="1"/>
  <c r="P1174" i="1" s="1"/>
  <c r="T1173" i="1"/>
  <c r="S1173" i="1"/>
  <c r="R1173" i="1"/>
  <c r="Q1173" i="1"/>
  <c r="N1173" i="1"/>
  <c r="M1173" i="1"/>
  <c r="O1173" i="1" s="1"/>
  <c r="P1173" i="1" s="1"/>
  <c r="T1172" i="1"/>
  <c r="S1172" i="1"/>
  <c r="R1172" i="1"/>
  <c r="Q1172" i="1"/>
  <c r="N1172" i="1"/>
  <c r="M1172" i="1"/>
  <c r="O1172" i="1" s="1"/>
  <c r="P1172" i="1" s="1"/>
  <c r="T1171" i="1"/>
  <c r="S1171" i="1"/>
  <c r="R1171" i="1"/>
  <c r="Q1171" i="1"/>
  <c r="N1171" i="1"/>
  <c r="M1171" i="1"/>
  <c r="O1171" i="1" s="1"/>
  <c r="P1171" i="1" s="1"/>
  <c r="T1170" i="1"/>
  <c r="S1170" i="1"/>
  <c r="R1170" i="1"/>
  <c r="Q1170" i="1"/>
  <c r="N1170" i="1"/>
  <c r="M1170" i="1"/>
  <c r="O1170" i="1" s="1"/>
  <c r="P1170" i="1" s="1"/>
  <c r="T1169" i="1"/>
  <c r="S1169" i="1"/>
  <c r="R1169" i="1"/>
  <c r="Q1169" i="1"/>
  <c r="N1169" i="1"/>
  <c r="M1169" i="1"/>
  <c r="O1169" i="1" s="1"/>
  <c r="P1169" i="1" s="1"/>
  <c r="T1168" i="1"/>
  <c r="S1168" i="1"/>
  <c r="R1168" i="1"/>
  <c r="Q1168" i="1"/>
  <c r="N1168" i="1"/>
  <c r="M1168" i="1"/>
  <c r="O1168" i="1" s="1"/>
  <c r="P1168" i="1" s="1"/>
  <c r="T1167" i="1"/>
  <c r="S1167" i="1"/>
  <c r="R1167" i="1"/>
  <c r="Q1167" i="1"/>
  <c r="N1167" i="1"/>
  <c r="M1167" i="1"/>
  <c r="O1167" i="1" s="1"/>
  <c r="P1167" i="1" s="1"/>
  <c r="T1166" i="1"/>
  <c r="S1166" i="1"/>
  <c r="R1166" i="1"/>
  <c r="Q1166" i="1"/>
  <c r="N1166" i="1"/>
  <c r="M1166" i="1"/>
  <c r="O1166" i="1" s="1"/>
  <c r="P1166" i="1" s="1"/>
  <c r="T1165" i="1"/>
  <c r="S1165" i="1"/>
  <c r="R1165" i="1"/>
  <c r="Q1165" i="1"/>
  <c r="N1165" i="1"/>
  <c r="M1165" i="1"/>
  <c r="O1165" i="1" s="1"/>
  <c r="P1165" i="1" s="1"/>
  <c r="T1164" i="1"/>
  <c r="S1164" i="1"/>
  <c r="R1164" i="1"/>
  <c r="Q1164" i="1"/>
  <c r="N1164" i="1"/>
  <c r="M1164" i="1"/>
  <c r="O1164" i="1" s="1"/>
  <c r="P1164" i="1" s="1"/>
  <c r="T1163" i="1"/>
  <c r="S1163" i="1"/>
  <c r="R1163" i="1"/>
  <c r="Q1163" i="1"/>
  <c r="N1163" i="1"/>
  <c r="M1163" i="1"/>
  <c r="O1163" i="1" s="1"/>
  <c r="P1163" i="1" s="1"/>
  <c r="T1162" i="1"/>
  <c r="S1162" i="1"/>
  <c r="R1162" i="1"/>
  <c r="Q1162" i="1"/>
  <c r="N1162" i="1"/>
  <c r="M1162" i="1"/>
  <c r="O1162" i="1" s="1"/>
  <c r="P1162" i="1" s="1"/>
  <c r="T1161" i="1"/>
  <c r="S1161" i="1"/>
  <c r="R1161" i="1"/>
  <c r="Q1161" i="1"/>
  <c r="N1161" i="1"/>
  <c r="M1161" i="1"/>
  <c r="O1161" i="1" s="1"/>
  <c r="P1161" i="1" s="1"/>
  <c r="T1160" i="1"/>
  <c r="S1160" i="1"/>
  <c r="R1160" i="1"/>
  <c r="Q1160" i="1"/>
  <c r="N1160" i="1"/>
  <c r="M1160" i="1"/>
  <c r="O1160" i="1" s="1"/>
  <c r="P1160" i="1" s="1"/>
  <c r="T1159" i="1"/>
  <c r="S1159" i="1"/>
  <c r="R1159" i="1"/>
  <c r="Q1159" i="1"/>
  <c r="N1159" i="1"/>
  <c r="M1159" i="1"/>
  <c r="O1159" i="1" s="1"/>
  <c r="P1159" i="1" s="1"/>
  <c r="T1158" i="1"/>
  <c r="S1158" i="1"/>
  <c r="R1158" i="1"/>
  <c r="Q1158" i="1"/>
  <c r="N1158" i="1"/>
  <c r="M1158" i="1"/>
  <c r="O1158" i="1" s="1"/>
  <c r="P1158" i="1" s="1"/>
  <c r="T1157" i="1"/>
  <c r="S1157" i="1"/>
  <c r="R1157" i="1"/>
  <c r="Q1157" i="1"/>
  <c r="N1157" i="1"/>
  <c r="M1157" i="1"/>
  <c r="O1157" i="1" s="1"/>
  <c r="P1157" i="1" s="1"/>
  <c r="T1156" i="1"/>
  <c r="S1156" i="1"/>
  <c r="R1156" i="1"/>
  <c r="Q1156" i="1"/>
  <c r="N1156" i="1"/>
  <c r="M1156" i="1"/>
  <c r="O1156" i="1" s="1"/>
  <c r="P1156" i="1" s="1"/>
  <c r="T1155" i="1"/>
  <c r="S1155" i="1"/>
  <c r="R1155" i="1"/>
  <c r="Q1155" i="1"/>
  <c r="N1155" i="1"/>
  <c r="M1155" i="1"/>
  <c r="O1155" i="1" s="1"/>
  <c r="P1155" i="1" s="1"/>
  <c r="T1154" i="1"/>
  <c r="S1154" i="1"/>
  <c r="R1154" i="1"/>
  <c r="Q1154" i="1"/>
  <c r="N1154" i="1"/>
  <c r="M1154" i="1"/>
  <c r="O1154" i="1" s="1"/>
  <c r="P1154" i="1" s="1"/>
  <c r="T1153" i="1"/>
  <c r="S1153" i="1"/>
  <c r="R1153" i="1"/>
  <c r="Q1153" i="1"/>
  <c r="N1153" i="1"/>
  <c r="M1153" i="1"/>
  <c r="O1153" i="1" s="1"/>
  <c r="P1153" i="1" s="1"/>
  <c r="T1152" i="1"/>
  <c r="S1152" i="1"/>
  <c r="R1152" i="1"/>
  <c r="Q1152" i="1"/>
  <c r="N1152" i="1"/>
  <c r="M1152" i="1"/>
  <c r="O1152" i="1" s="1"/>
  <c r="P1152" i="1" s="1"/>
  <c r="T1151" i="1"/>
  <c r="S1151" i="1"/>
  <c r="R1151" i="1"/>
  <c r="Q1151" i="1"/>
  <c r="N1151" i="1"/>
  <c r="M1151" i="1"/>
  <c r="O1151" i="1" s="1"/>
  <c r="P1151" i="1" s="1"/>
  <c r="T1150" i="1"/>
  <c r="S1150" i="1"/>
  <c r="R1150" i="1"/>
  <c r="Q1150" i="1"/>
  <c r="N1150" i="1"/>
  <c r="M1150" i="1"/>
  <c r="O1150" i="1" s="1"/>
  <c r="P1150" i="1" s="1"/>
  <c r="T1149" i="1"/>
  <c r="S1149" i="1"/>
  <c r="R1149" i="1"/>
  <c r="Q1149" i="1"/>
  <c r="N1149" i="1"/>
  <c r="M1149" i="1"/>
  <c r="O1149" i="1" s="1"/>
  <c r="P1149" i="1" s="1"/>
  <c r="T1148" i="1"/>
  <c r="S1148" i="1"/>
  <c r="R1148" i="1"/>
  <c r="Q1148" i="1"/>
  <c r="N1148" i="1"/>
  <c r="M1148" i="1"/>
  <c r="O1148" i="1" s="1"/>
  <c r="P1148" i="1" s="1"/>
  <c r="T1147" i="1"/>
  <c r="S1147" i="1"/>
  <c r="R1147" i="1"/>
  <c r="Q1147" i="1"/>
  <c r="N1147" i="1"/>
  <c r="M1147" i="1"/>
  <c r="O1147" i="1" s="1"/>
  <c r="P1147" i="1" s="1"/>
  <c r="T1146" i="1"/>
  <c r="S1146" i="1"/>
  <c r="R1146" i="1"/>
  <c r="Q1146" i="1"/>
  <c r="N1146" i="1"/>
  <c r="M1146" i="1"/>
  <c r="O1146" i="1" s="1"/>
  <c r="P1146" i="1" s="1"/>
  <c r="T1145" i="1"/>
  <c r="S1145" i="1"/>
  <c r="R1145" i="1"/>
  <c r="Q1145" i="1"/>
  <c r="N1145" i="1"/>
  <c r="M1145" i="1"/>
  <c r="O1145" i="1" s="1"/>
  <c r="P1145" i="1" s="1"/>
  <c r="T1144" i="1"/>
  <c r="S1144" i="1"/>
  <c r="R1144" i="1"/>
  <c r="Q1144" i="1"/>
  <c r="N1144" i="1"/>
  <c r="M1144" i="1"/>
  <c r="O1144" i="1" s="1"/>
  <c r="P1144" i="1" s="1"/>
  <c r="T1143" i="1"/>
  <c r="S1143" i="1"/>
  <c r="R1143" i="1"/>
  <c r="Q1143" i="1"/>
  <c r="N1143" i="1"/>
  <c r="M1143" i="1"/>
  <c r="O1143" i="1" s="1"/>
  <c r="P1143" i="1" s="1"/>
  <c r="T1142" i="1"/>
  <c r="S1142" i="1"/>
  <c r="R1142" i="1"/>
  <c r="Q1142" i="1"/>
  <c r="N1142" i="1"/>
  <c r="M1142" i="1"/>
  <c r="O1142" i="1" s="1"/>
  <c r="P1142" i="1" s="1"/>
  <c r="T1141" i="1"/>
  <c r="S1141" i="1"/>
  <c r="R1141" i="1"/>
  <c r="Q1141" i="1"/>
  <c r="N1141" i="1"/>
  <c r="M1141" i="1"/>
  <c r="O1141" i="1" s="1"/>
  <c r="P1141" i="1" s="1"/>
  <c r="T1140" i="1"/>
  <c r="S1140" i="1"/>
  <c r="R1140" i="1"/>
  <c r="Q1140" i="1"/>
  <c r="N1140" i="1"/>
  <c r="M1140" i="1"/>
  <c r="O1140" i="1" s="1"/>
  <c r="P1140" i="1" s="1"/>
  <c r="T1139" i="1"/>
  <c r="S1139" i="1"/>
  <c r="R1139" i="1"/>
  <c r="Q1139" i="1"/>
  <c r="N1139" i="1"/>
  <c r="M1139" i="1"/>
  <c r="O1139" i="1" s="1"/>
  <c r="P1139" i="1" s="1"/>
  <c r="T1138" i="1"/>
  <c r="S1138" i="1"/>
  <c r="R1138" i="1"/>
  <c r="Q1138" i="1"/>
  <c r="N1138" i="1"/>
  <c r="M1138" i="1"/>
  <c r="O1138" i="1" s="1"/>
  <c r="P1138" i="1" s="1"/>
  <c r="T1137" i="1"/>
  <c r="S1137" i="1"/>
  <c r="R1137" i="1"/>
  <c r="Q1137" i="1"/>
  <c r="N1137" i="1"/>
  <c r="M1137" i="1"/>
  <c r="O1137" i="1" s="1"/>
  <c r="P1137" i="1" s="1"/>
  <c r="T1136" i="1"/>
  <c r="S1136" i="1"/>
  <c r="R1136" i="1"/>
  <c r="Q1136" i="1"/>
  <c r="N1136" i="1"/>
  <c r="M1136" i="1"/>
  <c r="O1136" i="1" s="1"/>
  <c r="P1136" i="1" s="1"/>
  <c r="T1135" i="1"/>
  <c r="S1135" i="1"/>
  <c r="R1135" i="1"/>
  <c r="Q1135" i="1"/>
  <c r="N1135" i="1"/>
  <c r="M1135" i="1"/>
  <c r="O1135" i="1" s="1"/>
  <c r="P1135" i="1" s="1"/>
  <c r="T1134" i="1"/>
  <c r="S1134" i="1"/>
  <c r="R1134" i="1"/>
  <c r="Q1134" i="1"/>
  <c r="N1134" i="1"/>
  <c r="M1134" i="1"/>
  <c r="O1134" i="1" s="1"/>
  <c r="P1134" i="1" s="1"/>
  <c r="T1133" i="1"/>
  <c r="S1133" i="1"/>
  <c r="R1133" i="1"/>
  <c r="Q1133" i="1"/>
  <c r="N1133" i="1"/>
  <c r="M1133" i="1"/>
  <c r="O1133" i="1" s="1"/>
  <c r="P1133" i="1" s="1"/>
  <c r="T1132" i="1"/>
  <c r="S1132" i="1"/>
  <c r="R1132" i="1"/>
  <c r="Q1132" i="1"/>
  <c r="N1132" i="1"/>
  <c r="M1132" i="1"/>
  <c r="O1132" i="1" s="1"/>
  <c r="P1132" i="1" s="1"/>
  <c r="T1131" i="1"/>
  <c r="S1131" i="1"/>
  <c r="R1131" i="1"/>
  <c r="Q1131" i="1"/>
  <c r="N1131" i="1"/>
  <c r="M1131" i="1"/>
  <c r="O1131" i="1" s="1"/>
  <c r="P1131" i="1" s="1"/>
  <c r="T1130" i="1"/>
  <c r="S1130" i="1"/>
  <c r="R1130" i="1"/>
  <c r="Q1130" i="1"/>
  <c r="N1130" i="1"/>
  <c r="M1130" i="1"/>
  <c r="O1130" i="1" s="1"/>
  <c r="P1130" i="1" s="1"/>
  <c r="T1129" i="1"/>
  <c r="S1129" i="1"/>
  <c r="R1129" i="1"/>
  <c r="Q1129" i="1"/>
  <c r="N1129" i="1"/>
  <c r="M1129" i="1"/>
  <c r="O1129" i="1" s="1"/>
  <c r="P1129" i="1" s="1"/>
  <c r="T1128" i="1"/>
  <c r="S1128" i="1"/>
  <c r="R1128" i="1"/>
  <c r="Q1128" i="1"/>
  <c r="N1128" i="1"/>
  <c r="M1128" i="1"/>
  <c r="O1128" i="1" s="1"/>
  <c r="P1128" i="1" s="1"/>
  <c r="T1127" i="1"/>
  <c r="S1127" i="1"/>
  <c r="R1127" i="1"/>
  <c r="Q1127" i="1"/>
  <c r="N1127" i="1"/>
  <c r="M1127" i="1"/>
  <c r="O1127" i="1" s="1"/>
  <c r="P1127" i="1" s="1"/>
  <c r="T1126" i="1"/>
  <c r="S1126" i="1"/>
  <c r="R1126" i="1"/>
  <c r="Q1126" i="1"/>
  <c r="N1126" i="1"/>
  <c r="M1126" i="1"/>
  <c r="O1126" i="1" s="1"/>
  <c r="P1126" i="1" s="1"/>
  <c r="T1125" i="1"/>
  <c r="S1125" i="1"/>
  <c r="R1125" i="1"/>
  <c r="Q1125" i="1"/>
  <c r="N1125" i="1"/>
  <c r="M1125" i="1"/>
  <c r="O1125" i="1" s="1"/>
  <c r="P1125" i="1" s="1"/>
  <c r="T1124" i="1"/>
  <c r="S1124" i="1"/>
  <c r="R1124" i="1"/>
  <c r="Q1124" i="1"/>
  <c r="N1124" i="1"/>
  <c r="M1124" i="1"/>
  <c r="O1124" i="1" s="1"/>
  <c r="P1124" i="1" s="1"/>
  <c r="T1123" i="1"/>
  <c r="S1123" i="1"/>
  <c r="R1123" i="1"/>
  <c r="Q1123" i="1"/>
  <c r="N1123" i="1"/>
  <c r="M1123" i="1"/>
  <c r="O1123" i="1" s="1"/>
  <c r="P1123" i="1" s="1"/>
  <c r="T1122" i="1"/>
  <c r="S1122" i="1"/>
  <c r="R1122" i="1"/>
  <c r="Q1122" i="1"/>
  <c r="N1122" i="1"/>
  <c r="M1122" i="1"/>
  <c r="O1122" i="1" s="1"/>
  <c r="P1122" i="1" s="1"/>
  <c r="T1121" i="1"/>
  <c r="S1121" i="1"/>
  <c r="R1121" i="1"/>
  <c r="Q1121" i="1"/>
  <c r="N1121" i="1"/>
  <c r="M1121" i="1"/>
  <c r="O1121" i="1" s="1"/>
  <c r="P1121" i="1" s="1"/>
  <c r="T1120" i="1"/>
  <c r="S1120" i="1"/>
  <c r="R1120" i="1"/>
  <c r="Q1120" i="1"/>
  <c r="N1120" i="1"/>
  <c r="M1120" i="1"/>
  <c r="O1120" i="1" s="1"/>
  <c r="P1120" i="1" s="1"/>
  <c r="T1119" i="1"/>
  <c r="S1119" i="1"/>
  <c r="R1119" i="1"/>
  <c r="Q1119" i="1"/>
  <c r="N1119" i="1"/>
  <c r="M1119" i="1"/>
  <c r="O1119" i="1" s="1"/>
  <c r="P1119" i="1" s="1"/>
  <c r="T1118" i="1"/>
  <c r="S1118" i="1"/>
  <c r="R1118" i="1"/>
  <c r="Q1118" i="1"/>
  <c r="N1118" i="1"/>
  <c r="M1118" i="1"/>
  <c r="O1118" i="1" s="1"/>
  <c r="P1118" i="1" s="1"/>
  <c r="T1117" i="1"/>
  <c r="S1117" i="1"/>
  <c r="R1117" i="1"/>
  <c r="Q1117" i="1"/>
  <c r="N1117" i="1"/>
  <c r="M1117" i="1"/>
  <c r="O1117" i="1" s="1"/>
  <c r="P1117" i="1" s="1"/>
  <c r="T1116" i="1"/>
  <c r="S1116" i="1"/>
  <c r="R1116" i="1"/>
  <c r="Q1116" i="1"/>
  <c r="N1116" i="1"/>
  <c r="M1116" i="1"/>
  <c r="O1116" i="1" s="1"/>
  <c r="P1116" i="1" s="1"/>
  <c r="T1115" i="1"/>
  <c r="S1115" i="1"/>
  <c r="R1115" i="1"/>
  <c r="Q1115" i="1"/>
  <c r="N1115" i="1"/>
  <c r="M1115" i="1"/>
  <c r="O1115" i="1" s="1"/>
  <c r="P1115" i="1" s="1"/>
  <c r="T1114" i="1"/>
  <c r="S1114" i="1"/>
  <c r="R1114" i="1"/>
  <c r="Q1114" i="1"/>
  <c r="N1114" i="1"/>
  <c r="M1114" i="1"/>
  <c r="O1114" i="1" s="1"/>
  <c r="P1114" i="1" s="1"/>
  <c r="T1113" i="1"/>
  <c r="S1113" i="1"/>
  <c r="R1113" i="1"/>
  <c r="Q1113" i="1"/>
  <c r="N1113" i="1"/>
  <c r="M1113" i="1"/>
  <c r="O1113" i="1" s="1"/>
  <c r="P1113" i="1" s="1"/>
  <c r="T1112" i="1"/>
  <c r="S1112" i="1"/>
  <c r="R1112" i="1"/>
  <c r="Q1112" i="1"/>
  <c r="N1112" i="1"/>
  <c r="M1112" i="1"/>
  <c r="O1112" i="1" s="1"/>
  <c r="P1112" i="1" s="1"/>
  <c r="T1111" i="1"/>
  <c r="S1111" i="1"/>
  <c r="R1111" i="1"/>
  <c r="Q1111" i="1"/>
  <c r="N1111" i="1"/>
  <c r="M1111" i="1"/>
  <c r="O1111" i="1" s="1"/>
  <c r="P1111" i="1" s="1"/>
  <c r="T1110" i="1"/>
  <c r="S1110" i="1"/>
  <c r="R1110" i="1"/>
  <c r="Q1110" i="1"/>
  <c r="N1110" i="1"/>
  <c r="M1110" i="1"/>
  <c r="O1110" i="1" s="1"/>
  <c r="P1110" i="1" s="1"/>
  <c r="T1109" i="1"/>
  <c r="S1109" i="1"/>
  <c r="R1109" i="1"/>
  <c r="Q1109" i="1"/>
  <c r="N1109" i="1"/>
  <c r="M1109" i="1"/>
  <c r="O1109" i="1" s="1"/>
  <c r="P1109" i="1" s="1"/>
  <c r="T1108" i="1"/>
  <c r="S1108" i="1"/>
  <c r="R1108" i="1"/>
  <c r="Q1108" i="1"/>
  <c r="N1108" i="1"/>
  <c r="M1108" i="1"/>
  <c r="O1108" i="1" s="1"/>
  <c r="P1108" i="1" s="1"/>
  <c r="T1107" i="1"/>
  <c r="S1107" i="1"/>
  <c r="R1107" i="1"/>
  <c r="Q1107" i="1"/>
  <c r="N1107" i="1"/>
  <c r="M1107" i="1"/>
  <c r="O1107" i="1" s="1"/>
  <c r="P1107" i="1" s="1"/>
  <c r="T1106" i="1"/>
  <c r="S1106" i="1"/>
  <c r="R1106" i="1"/>
  <c r="Q1106" i="1"/>
  <c r="N1106" i="1"/>
  <c r="M1106" i="1"/>
  <c r="O1106" i="1" s="1"/>
  <c r="P1106" i="1" s="1"/>
  <c r="T1105" i="1"/>
  <c r="S1105" i="1"/>
  <c r="R1105" i="1"/>
  <c r="Q1105" i="1"/>
  <c r="N1105" i="1"/>
  <c r="M1105" i="1"/>
  <c r="O1105" i="1" s="1"/>
  <c r="P1105" i="1" s="1"/>
  <c r="T1104" i="1"/>
  <c r="S1104" i="1"/>
  <c r="R1104" i="1"/>
  <c r="Q1104" i="1"/>
  <c r="N1104" i="1"/>
  <c r="M1104" i="1"/>
  <c r="O1104" i="1" s="1"/>
  <c r="P1104" i="1" s="1"/>
  <c r="T1103" i="1"/>
  <c r="S1103" i="1"/>
  <c r="R1103" i="1"/>
  <c r="Q1103" i="1"/>
  <c r="N1103" i="1"/>
  <c r="M1103" i="1"/>
  <c r="O1103" i="1" s="1"/>
  <c r="P1103" i="1" s="1"/>
  <c r="T1102" i="1"/>
  <c r="S1102" i="1"/>
  <c r="R1102" i="1"/>
  <c r="Q1102" i="1"/>
  <c r="N1102" i="1"/>
  <c r="M1102" i="1"/>
  <c r="O1102" i="1" s="1"/>
  <c r="P1102" i="1" s="1"/>
  <c r="T1101" i="1"/>
  <c r="S1101" i="1"/>
  <c r="R1101" i="1"/>
  <c r="Q1101" i="1"/>
  <c r="N1101" i="1"/>
  <c r="M1101" i="1"/>
  <c r="O1101" i="1" s="1"/>
  <c r="P1101" i="1" s="1"/>
  <c r="T1100" i="1"/>
  <c r="S1100" i="1"/>
  <c r="R1100" i="1"/>
  <c r="Q1100" i="1"/>
  <c r="N1100" i="1"/>
  <c r="M1100" i="1"/>
  <c r="O1100" i="1" s="1"/>
  <c r="P1100" i="1" s="1"/>
  <c r="T1099" i="1"/>
  <c r="S1099" i="1"/>
  <c r="R1099" i="1"/>
  <c r="Q1099" i="1"/>
  <c r="N1099" i="1"/>
  <c r="M1099" i="1"/>
  <c r="O1099" i="1" s="1"/>
  <c r="P1099" i="1" s="1"/>
  <c r="T1098" i="1"/>
  <c r="S1098" i="1"/>
  <c r="R1098" i="1"/>
  <c r="Q1098" i="1"/>
  <c r="N1098" i="1"/>
  <c r="M1098" i="1"/>
  <c r="O1098" i="1" s="1"/>
  <c r="P1098" i="1" s="1"/>
  <c r="T1097" i="1"/>
  <c r="S1097" i="1"/>
  <c r="R1097" i="1"/>
  <c r="Q1097" i="1"/>
  <c r="N1097" i="1"/>
  <c r="M1097" i="1"/>
  <c r="O1097" i="1" s="1"/>
  <c r="P1097" i="1" s="1"/>
  <c r="T1096" i="1"/>
  <c r="S1096" i="1"/>
  <c r="R1096" i="1"/>
  <c r="Q1096" i="1"/>
  <c r="N1096" i="1"/>
  <c r="M1096" i="1"/>
  <c r="O1096" i="1" s="1"/>
  <c r="P1096" i="1" s="1"/>
  <c r="T1095" i="1"/>
  <c r="S1095" i="1"/>
  <c r="R1095" i="1"/>
  <c r="Q1095" i="1"/>
  <c r="N1095" i="1"/>
  <c r="M1095" i="1"/>
  <c r="O1095" i="1" s="1"/>
  <c r="P1095" i="1" s="1"/>
  <c r="T1094" i="1"/>
  <c r="S1094" i="1"/>
  <c r="R1094" i="1"/>
  <c r="Q1094" i="1"/>
  <c r="N1094" i="1"/>
  <c r="M1094" i="1"/>
  <c r="O1094" i="1" s="1"/>
  <c r="P1094" i="1" s="1"/>
  <c r="T1093" i="1"/>
  <c r="S1093" i="1"/>
  <c r="R1093" i="1"/>
  <c r="Q1093" i="1"/>
  <c r="N1093" i="1"/>
  <c r="M1093" i="1"/>
  <c r="O1093" i="1" s="1"/>
  <c r="P1093" i="1" s="1"/>
  <c r="T1092" i="1"/>
  <c r="S1092" i="1"/>
  <c r="R1092" i="1"/>
  <c r="Q1092" i="1"/>
  <c r="N1092" i="1"/>
  <c r="M1092" i="1"/>
  <c r="O1092" i="1" s="1"/>
  <c r="P1092" i="1" s="1"/>
  <c r="T1091" i="1"/>
  <c r="S1091" i="1"/>
  <c r="R1091" i="1"/>
  <c r="Q1091" i="1"/>
  <c r="N1091" i="1"/>
  <c r="M1091" i="1"/>
  <c r="O1091" i="1" s="1"/>
  <c r="P1091" i="1" s="1"/>
  <c r="T1090" i="1"/>
  <c r="S1090" i="1"/>
  <c r="R1090" i="1"/>
  <c r="Q1090" i="1"/>
  <c r="N1090" i="1"/>
  <c r="M1090" i="1"/>
  <c r="O1090" i="1" s="1"/>
  <c r="P1090" i="1" s="1"/>
  <c r="T1089" i="1"/>
  <c r="S1089" i="1"/>
  <c r="R1089" i="1"/>
  <c r="Q1089" i="1"/>
  <c r="N1089" i="1"/>
  <c r="M1089" i="1"/>
  <c r="O1089" i="1" s="1"/>
  <c r="P1089" i="1" s="1"/>
  <c r="T1088" i="1"/>
  <c r="S1088" i="1"/>
  <c r="R1088" i="1"/>
  <c r="Q1088" i="1"/>
  <c r="N1088" i="1"/>
  <c r="M1088" i="1"/>
  <c r="O1088" i="1" s="1"/>
  <c r="P1088" i="1" s="1"/>
  <c r="T1087" i="1"/>
  <c r="S1087" i="1"/>
  <c r="R1087" i="1"/>
  <c r="Q1087" i="1"/>
  <c r="N1087" i="1"/>
  <c r="M1087" i="1"/>
  <c r="O1087" i="1" s="1"/>
  <c r="P1087" i="1" s="1"/>
  <c r="T1086" i="1"/>
  <c r="S1086" i="1"/>
  <c r="R1086" i="1"/>
  <c r="Q1086" i="1"/>
  <c r="N1086" i="1"/>
  <c r="M1086" i="1"/>
  <c r="O1086" i="1" s="1"/>
  <c r="P1086" i="1" s="1"/>
  <c r="T1085" i="1"/>
  <c r="S1085" i="1"/>
  <c r="R1085" i="1"/>
  <c r="Q1085" i="1"/>
  <c r="N1085" i="1"/>
  <c r="M1085" i="1"/>
  <c r="O1085" i="1" s="1"/>
  <c r="P1085" i="1" s="1"/>
  <c r="T1084" i="1"/>
  <c r="S1084" i="1"/>
  <c r="R1084" i="1"/>
  <c r="Q1084" i="1"/>
  <c r="N1084" i="1"/>
  <c r="M1084" i="1"/>
  <c r="O1084" i="1" s="1"/>
  <c r="P1084" i="1" s="1"/>
  <c r="T1083" i="1"/>
  <c r="S1083" i="1"/>
  <c r="R1083" i="1"/>
  <c r="Q1083" i="1"/>
  <c r="N1083" i="1"/>
  <c r="M1083" i="1"/>
  <c r="O1083" i="1" s="1"/>
  <c r="P1083" i="1" s="1"/>
  <c r="T1082" i="1"/>
  <c r="S1082" i="1"/>
  <c r="R1082" i="1"/>
  <c r="Q1082" i="1"/>
  <c r="N1082" i="1"/>
  <c r="M1082" i="1"/>
  <c r="O1082" i="1" s="1"/>
  <c r="P1082" i="1" s="1"/>
  <c r="T1081" i="1"/>
  <c r="S1081" i="1"/>
  <c r="R1081" i="1"/>
  <c r="Q1081" i="1"/>
  <c r="N1081" i="1"/>
  <c r="M1081" i="1"/>
  <c r="O1081" i="1" s="1"/>
  <c r="P1081" i="1" s="1"/>
  <c r="T1080" i="1"/>
  <c r="S1080" i="1"/>
  <c r="R1080" i="1"/>
  <c r="Q1080" i="1"/>
  <c r="N1080" i="1"/>
  <c r="M1080" i="1"/>
  <c r="O1080" i="1" s="1"/>
  <c r="P1080" i="1" s="1"/>
  <c r="T1079" i="1"/>
  <c r="S1079" i="1"/>
  <c r="R1079" i="1"/>
  <c r="Q1079" i="1"/>
  <c r="N1079" i="1"/>
  <c r="M1079" i="1"/>
  <c r="O1079" i="1" s="1"/>
  <c r="P1079" i="1" s="1"/>
  <c r="T1078" i="1"/>
  <c r="S1078" i="1"/>
  <c r="R1078" i="1"/>
  <c r="Q1078" i="1"/>
  <c r="N1078" i="1"/>
  <c r="M1078" i="1"/>
  <c r="O1078" i="1" s="1"/>
  <c r="P1078" i="1" s="1"/>
  <c r="T1077" i="1"/>
  <c r="S1077" i="1"/>
  <c r="R1077" i="1"/>
  <c r="Q1077" i="1"/>
  <c r="N1077" i="1"/>
  <c r="M1077" i="1"/>
  <c r="O1077" i="1" s="1"/>
  <c r="P1077" i="1" s="1"/>
  <c r="T1076" i="1"/>
  <c r="S1076" i="1"/>
  <c r="R1076" i="1"/>
  <c r="Q1076" i="1"/>
  <c r="N1076" i="1"/>
  <c r="M1076" i="1"/>
  <c r="O1076" i="1" s="1"/>
  <c r="P1076" i="1" s="1"/>
  <c r="T1075" i="1"/>
  <c r="S1075" i="1"/>
  <c r="R1075" i="1"/>
  <c r="Q1075" i="1"/>
  <c r="N1075" i="1"/>
  <c r="M1075" i="1"/>
  <c r="O1075" i="1" s="1"/>
  <c r="P1075" i="1" s="1"/>
  <c r="T1074" i="1"/>
  <c r="S1074" i="1"/>
  <c r="R1074" i="1"/>
  <c r="Q1074" i="1"/>
  <c r="N1074" i="1"/>
  <c r="M1074" i="1"/>
  <c r="O1074" i="1" s="1"/>
  <c r="P1074" i="1" s="1"/>
  <c r="T1073" i="1"/>
  <c r="S1073" i="1"/>
  <c r="R1073" i="1"/>
  <c r="Q1073" i="1"/>
  <c r="N1073" i="1"/>
  <c r="M1073" i="1"/>
  <c r="O1073" i="1" s="1"/>
  <c r="P1073" i="1" s="1"/>
  <c r="T1072" i="1"/>
  <c r="S1072" i="1"/>
  <c r="R1072" i="1"/>
  <c r="Q1072" i="1"/>
  <c r="N1072" i="1"/>
  <c r="M1072" i="1"/>
  <c r="O1072" i="1" s="1"/>
  <c r="P1072" i="1" s="1"/>
  <c r="T1071" i="1"/>
  <c r="S1071" i="1"/>
  <c r="R1071" i="1"/>
  <c r="Q1071" i="1"/>
  <c r="N1071" i="1"/>
  <c r="M1071" i="1"/>
  <c r="O1071" i="1" s="1"/>
  <c r="P1071" i="1" s="1"/>
  <c r="T1070" i="1"/>
  <c r="S1070" i="1"/>
  <c r="R1070" i="1"/>
  <c r="Q1070" i="1"/>
  <c r="N1070" i="1"/>
  <c r="M1070" i="1"/>
  <c r="O1070" i="1" s="1"/>
  <c r="P1070" i="1" s="1"/>
  <c r="T1069" i="1"/>
  <c r="S1069" i="1"/>
  <c r="R1069" i="1"/>
  <c r="Q1069" i="1"/>
  <c r="N1069" i="1"/>
  <c r="M1069" i="1"/>
  <c r="O1069" i="1" s="1"/>
  <c r="P1069" i="1" s="1"/>
  <c r="T1068" i="1"/>
  <c r="S1068" i="1"/>
  <c r="R1068" i="1"/>
  <c r="Q1068" i="1"/>
  <c r="N1068" i="1"/>
  <c r="M1068" i="1"/>
  <c r="O1068" i="1" s="1"/>
  <c r="P1068" i="1" s="1"/>
  <c r="T1067" i="1"/>
  <c r="S1067" i="1"/>
  <c r="R1067" i="1"/>
  <c r="Q1067" i="1"/>
  <c r="N1067" i="1"/>
  <c r="M1067" i="1"/>
  <c r="O1067" i="1" s="1"/>
  <c r="P1067" i="1" s="1"/>
  <c r="T1066" i="1"/>
  <c r="S1066" i="1"/>
  <c r="R1066" i="1"/>
  <c r="Q1066" i="1"/>
  <c r="N1066" i="1"/>
  <c r="M1066" i="1"/>
  <c r="O1066" i="1" s="1"/>
  <c r="P1066" i="1" s="1"/>
  <c r="T1065" i="1"/>
  <c r="S1065" i="1"/>
  <c r="R1065" i="1"/>
  <c r="Q1065" i="1"/>
  <c r="N1065" i="1"/>
  <c r="M1065" i="1"/>
  <c r="O1065" i="1" s="1"/>
  <c r="P1065" i="1" s="1"/>
  <c r="T1064" i="1"/>
  <c r="S1064" i="1"/>
  <c r="R1064" i="1"/>
  <c r="Q1064" i="1"/>
  <c r="N1064" i="1"/>
  <c r="M1064" i="1"/>
  <c r="O1064" i="1" s="1"/>
  <c r="P1064" i="1" s="1"/>
  <c r="T1063" i="1"/>
  <c r="S1063" i="1"/>
  <c r="R1063" i="1"/>
  <c r="Q1063" i="1"/>
  <c r="N1063" i="1"/>
  <c r="M1063" i="1"/>
  <c r="O1063" i="1" s="1"/>
  <c r="P1063" i="1" s="1"/>
  <c r="T1062" i="1"/>
  <c r="S1062" i="1"/>
  <c r="R1062" i="1"/>
  <c r="Q1062" i="1"/>
  <c r="N1062" i="1"/>
  <c r="M1062" i="1"/>
  <c r="O1062" i="1" s="1"/>
  <c r="P1062" i="1" s="1"/>
  <c r="T1061" i="1"/>
  <c r="S1061" i="1"/>
  <c r="R1061" i="1"/>
  <c r="Q1061" i="1"/>
  <c r="N1061" i="1"/>
  <c r="M1061" i="1"/>
  <c r="O1061" i="1" s="1"/>
  <c r="P1061" i="1" s="1"/>
  <c r="T1060" i="1"/>
  <c r="S1060" i="1"/>
  <c r="R1060" i="1"/>
  <c r="Q1060" i="1"/>
  <c r="N1060" i="1"/>
  <c r="M1060" i="1"/>
  <c r="O1060" i="1" s="1"/>
  <c r="P1060" i="1" s="1"/>
  <c r="T1059" i="1"/>
  <c r="S1059" i="1"/>
  <c r="R1059" i="1"/>
  <c r="Q1059" i="1"/>
  <c r="N1059" i="1"/>
  <c r="M1059" i="1"/>
  <c r="O1059" i="1" s="1"/>
  <c r="P1059" i="1" s="1"/>
  <c r="T1058" i="1"/>
  <c r="S1058" i="1"/>
  <c r="R1058" i="1"/>
  <c r="Q1058" i="1"/>
  <c r="N1058" i="1"/>
  <c r="M1058" i="1"/>
  <c r="O1058" i="1" s="1"/>
  <c r="P1058" i="1" s="1"/>
  <c r="T1057" i="1"/>
  <c r="S1057" i="1"/>
  <c r="R1057" i="1"/>
  <c r="Q1057" i="1"/>
  <c r="N1057" i="1"/>
  <c r="M1057" i="1"/>
  <c r="O1057" i="1" s="1"/>
  <c r="P1057" i="1" s="1"/>
  <c r="T1056" i="1"/>
  <c r="S1056" i="1"/>
  <c r="R1056" i="1"/>
  <c r="Q1056" i="1"/>
  <c r="N1056" i="1"/>
  <c r="M1056" i="1"/>
  <c r="O1056" i="1" s="1"/>
  <c r="P1056" i="1" s="1"/>
  <c r="T1055" i="1"/>
  <c r="S1055" i="1"/>
  <c r="R1055" i="1"/>
  <c r="Q1055" i="1"/>
  <c r="N1055" i="1"/>
  <c r="M1055" i="1"/>
  <c r="O1055" i="1" s="1"/>
  <c r="P1055" i="1" s="1"/>
  <c r="T1054" i="1"/>
  <c r="S1054" i="1"/>
  <c r="R1054" i="1"/>
  <c r="Q1054" i="1"/>
  <c r="N1054" i="1"/>
  <c r="M1054" i="1"/>
  <c r="O1054" i="1" s="1"/>
  <c r="P1054" i="1" s="1"/>
  <c r="T1053" i="1"/>
  <c r="S1053" i="1"/>
  <c r="R1053" i="1"/>
  <c r="Q1053" i="1"/>
  <c r="N1053" i="1"/>
  <c r="M1053" i="1"/>
  <c r="O1053" i="1" s="1"/>
  <c r="P1053" i="1" s="1"/>
  <c r="T1052" i="1"/>
  <c r="S1052" i="1"/>
  <c r="R1052" i="1"/>
  <c r="Q1052" i="1"/>
  <c r="N1052" i="1"/>
  <c r="M1052" i="1"/>
  <c r="O1052" i="1" s="1"/>
  <c r="P1052" i="1" s="1"/>
  <c r="T1051" i="1"/>
  <c r="S1051" i="1"/>
  <c r="R1051" i="1"/>
  <c r="Q1051" i="1"/>
  <c r="N1051" i="1"/>
  <c r="M1051" i="1"/>
  <c r="O1051" i="1" s="1"/>
  <c r="P1051" i="1" s="1"/>
  <c r="T1050" i="1"/>
  <c r="S1050" i="1"/>
  <c r="R1050" i="1"/>
  <c r="Q1050" i="1"/>
  <c r="N1050" i="1"/>
  <c r="M1050" i="1"/>
  <c r="O1050" i="1" s="1"/>
  <c r="P1050" i="1" s="1"/>
  <c r="T1049" i="1"/>
  <c r="S1049" i="1"/>
  <c r="R1049" i="1"/>
  <c r="Q1049" i="1"/>
  <c r="N1049" i="1"/>
  <c r="M1049" i="1"/>
  <c r="O1049" i="1" s="1"/>
  <c r="P1049" i="1" s="1"/>
  <c r="T1048" i="1"/>
  <c r="S1048" i="1"/>
  <c r="R1048" i="1"/>
  <c r="Q1048" i="1"/>
  <c r="N1048" i="1"/>
  <c r="M1048" i="1"/>
  <c r="O1048" i="1" s="1"/>
  <c r="P1048" i="1" s="1"/>
  <c r="T1047" i="1"/>
  <c r="S1047" i="1"/>
  <c r="R1047" i="1"/>
  <c r="Q1047" i="1"/>
  <c r="N1047" i="1"/>
  <c r="M1047" i="1"/>
  <c r="O1047" i="1" s="1"/>
  <c r="P1047" i="1" s="1"/>
  <c r="T1046" i="1"/>
  <c r="S1046" i="1"/>
  <c r="R1046" i="1"/>
  <c r="Q1046" i="1"/>
  <c r="N1046" i="1"/>
  <c r="M1046" i="1"/>
  <c r="O1046" i="1" s="1"/>
  <c r="P1046" i="1" s="1"/>
  <c r="T1045" i="1"/>
  <c r="S1045" i="1"/>
  <c r="R1045" i="1"/>
  <c r="Q1045" i="1"/>
  <c r="N1045" i="1"/>
  <c r="M1045" i="1"/>
  <c r="O1045" i="1" s="1"/>
  <c r="P1045" i="1" s="1"/>
  <c r="T1044" i="1"/>
  <c r="S1044" i="1"/>
  <c r="R1044" i="1"/>
  <c r="Q1044" i="1"/>
  <c r="N1044" i="1"/>
  <c r="M1044" i="1"/>
  <c r="O1044" i="1" s="1"/>
  <c r="P1044" i="1" s="1"/>
  <c r="T1043" i="1"/>
  <c r="S1043" i="1"/>
  <c r="R1043" i="1"/>
  <c r="Q1043" i="1"/>
  <c r="N1043" i="1"/>
  <c r="M1043" i="1"/>
  <c r="O1043" i="1" s="1"/>
  <c r="P1043" i="1" s="1"/>
  <c r="T1042" i="1"/>
  <c r="S1042" i="1"/>
  <c r="R1042" i="1"/>
  <c r="Q1042" i="1"/>
  <c r="N1042" i="1"/>
  <c r="M1042" i="1"/>
  <c r="O1042" i="1" s="1"/>
  <c r="P1042" i="1" s="1"/>
  <c r="T1041" i="1"/>
  <c r="S1041" i="1"/>
  <c r="R1041" i="1"/>
  <c r="Q1041" i="1"/>
  <c r="N1041" i="1"/>
  <c r="M1041" i="1"/>
  <c r="O1041" i="1" s="1"/>
  <c r="P1041" i="1" s="1"/>
  <c r="T1040" i="1"/>
  <c r="S1040" i="1"/>
  <c r="R1040" i="1"/>
  <c r="Q1040" i="1"/>
  <c r="N1040" i="1"/>
  <c r="M1040" i="1"/>
  <c r="O1040" i="1" s="1"/>
  <c r="P1040" i="1" s="1"/>
  <c r="T1039" i="1"/>
  <c r="S1039" i="1"/>
  <c r="R1039" i="1"/>
  <c r="Q1039" i="1"/>
  <c r="N1039" i="1"/>
  <c r="M1039" i="1"/>
  <c r="O1039" i="1" s="1"/>
  <c r="P1039" i="1" s="1"/>
  <c r="T1038" i="1"/>
  <c r="S1038" i="1"/>
  <c r="R1038" i="1"/>
  <c r="Q1038" i="1"/>
  <c r="N1038" i="1"/>
  <c r="M1038" i="1"/>
  <c r="O1038" i="1" s="1"/>
  <c r="P1038" i="1" s="1"/>
  <c r="T1037" i="1"/>
  <c r="S1037" i="1"/>
  <c r="R1037" i="1"/>
  <c r="Q1037" i="1"/>
  <c r="N1037" i="1"/>
  <c r="M1037" i="1"/>
  <c r="O1037" i="1" s="1"/>
  <c r="P1037" i="1" s="1"/>
  <c r="T1036" i="1"/>
  <c r="S1036" i="1"/>
  <c r="R1036" i="1"/>
  <c r="Q1036" i="1"/>
  <c r="N1036" i="1"/>
  <c r="M1036" i="1"/>
  <c r="O1036" i="1" s="1"/>
  <c r="P1036" i="1" s="1"/>
  <c r="T1035" i="1"/>
  <c r="S1035" i="1"/>
  <c r="R1035" i="1"/>
  <c r="Q1035" i="1"/>
  <c r="N1035" i="1"/>
  <c r="M1035" i="1"/>
  <c r="O1035" i="1" s="1"/>
  <c r="P1035" i="1" s="1"/>
  <c r="T1034" i="1"/>
  <c r="S1034" i="1"/>
  <c r="R1034" i="1"/>
  <c r="Q1034" i="1"/>
  <c r="N1034" i="1"/>
  <c r="M1034" i="1"/>
  <c r="O1034" i="1" s="1"/>
  <c r="P1034" i="1" s="1"/>
  <c r="T1033" i="1"/>
  <c r="S1033" i="1"/>
  <c r="R1033" i="1"/>
  <c r="Q1033" i="1"/>
  <c r="N1033" i="1"/>
  <c r="M1033" i="1"/>
  <c r="O1033" i="1" s="1"/>
  <c r="P1033" i="1" s="1"/>
  <c r="T1032" i="1"/>
  <c r="S1032" i="1"/>
  <c r="R1032" i="1"/>
  <c r="Q1032" i="1"/>
  <c r="N1032" i="1"/>
  <c r="M1032" i="1"/>
  <c r="O1032" i="1" s="1"/>
  <c r="P1032" i="1" s="1"/>
  <c r="T1031" i="1"/>
  <c r="S1031" i="1"/>
  <c r="R1031" i="1"/>
  <c r="Q1031" i="1"/>
  <c r="N1031" i="1"/>
  <c r="M1031" i="1"/>
  <c r="O1031" i="1" s="1"/>
  <c r="P1031" i="1" s="1"/>
  <c r="T1030" i="1"/>
  <c r="S1030" i="1"/>
  <c r="R1030" i="1"/>
  <c r="Q1030" i="1"/>
  <c r="N1030" i="1"/>
  <c r="M1030" i="1"/>
  <c r="O1030" i="1" s="1"/>
  <c r="P1030" i="1" s="1"/>
  <c r="T1029" i="1"/>
  <c r="S1029" i="1"/>
  <c r="R1029" i="1"/>
  <c r="Q1029" i="1"/>
  <c r="N1029" i="1"/>
  <c r="M1029" i="1"/>
  <c r="O1029" i="1" s="1"/>
  <c r="P1029" i="1" s="1"/>
  <c r="T1028" i="1"/>
  <c r="S1028" i="1"/>
  <c r="R1028" i="1"/>
  <c r="Q1028" i="1"/>
  <c r="N1028" i="1"/>
  <c r="M1028" i="1"/>
  <c r="O1028" i="1" s="1"/>
  <c r="P1028" i="1" s="1"/>
  <c r="T1027" i="1"/>
  <c r="S1027" i="1"/>
  <c r="R1027" i="1"/>
  <c r="Q1027" i="1"/>
  <c r="N1027" i="1"/>
  <c r="M1027" i="1"/>
  <c r="O1027" i="1" s="1"/>
  <c r="P1027" i="1" s="1"/>
  <c r="T1026" i="1"/>
  <c r="S1026" i="1"/>
  <c r="R1026" i="1"/>
  <c r="Q1026" i="1"/>
  <c r="N1026" i="1"/>
  <c r="M1026" i="1"/>
  <c r="O1026" i="1" s="1"/>
  <c r="P1026" i="1" s="1"/>
  <c r="T1025" i="1"/>
  <c r="S1025" i="1"/>
  <c r="R1025" i="1"/>
  <c r="Q1025" i="1"/>
  <c r="N1025" i="1"/>
  <c r="M1025" i="1"/>
  <c r="O1025" i="1" s="1"/>
  <c r="P1025" i="1" s="1"/>
  <c r="T1024" i="1"/>
  <c r="S1024" i="1"/>
  <c r="R1024" i="1"/>
  <c r="Q1024" i="1"/>
  <c r="N1024" i="1"/>
  <c r="M1024" i="1"/>
  <c r="O1024" i="1" s="1"/>
  <c r="P1024" i="1" s="1"/>
  <c r="T1023" i="1"/>
  <c r="S1023" i="1"/>
  <c r="R1023" i="1"/>
  <c r="Q1023" i="1"/>
  <c r="N1023" i="1"/>
  <c r="M1023" i="1"/>
  <c r="O1023" i="1" s="1"/>
  <c r="P1023" i="1" s="1"/>
  <c r="T1022" i="1"/>
  <c r="S1022" i="1"/>
  <c r="R1022" i="1"/>
  <c r="Q1022" i="1"/>
  <c r="N1022" i="1"/>
  <c r="M1022" i="1"/>
  <c r="O1022" i="1" s="1"/>
  <c r="P1022" i="1" s="1"/>
  <c r="T1021" i="1"/>
  <c r="S1021" i="1"/>
  <c r="R1021" i="1"/>
  <c r="Q1021" i="1"/>
  <c r="N1021" i="1"/>
  <c r="M1021" i="1"/>
  <c r="O1021" i="1" s="1"/>
  <c r="P1021" i="1" s="1"/>
  <c r="T1020" i="1"/>
  <c r="S1020" i="1"/>
  <c r="R1020" i="1"/>
  <c r="Q1020" i="1"/>
  <c r="N1020" i="1"/>
  <c r="M1020" i="1"/>
  <c r="O1020" i="1" s="1"/>
  <c r="P1020" i="1" s="1"/>
  <c r="T1019" i="1"/>
  <c r="S1019" i="1"/>
  <c r="R1019" i="1"/>
  <c r="Q1019" i="1"/>
  <c r="N1019" i="1"/>
  <c r="M1019" i="1"/>
  <c r="O1019" i="1" s="1"/>
  <c r="P1019" i="1" s="1"/>
  <c r="T1018" i="1"/>
  <c r="S1018" i="1"/>
  <c r="R1018" i="1"/>
  <c r="Q1018" i="1"/>
  <c r="N1018" i="1"/>
  <c r="M1018" i="1"/>
  <c r="O1018" i="1" s="1"/>
  <c r="P1018" i="1" s="1"/>
  <c r="T1017" i="1"/>
  <c r="S1017" i="1"/>
  <c r="R1017" i="1"/>
  <c r="Q1017" i="1"/>
  <c r="N1017" i="1"/>
  <c r="M1017" i="1"/>
  <c r="O1017" i="1" s="1"/>
  <c r="P1017" i="1" s="1"/>
  <c r="T1016" i="1"/>
  <c r="S1016" i="1"/>
  <c r="R1016" i="1"/>
  <c r="Q1016" i="1"/>
  <c r="N1016" i="1"/>
  <c r="M1016" i="1"/>
  <c r="O1016" i="1" s="1"/>
  <c r="P1016" i="1" s="1"/>
  <c r="T1015" i="1"/>
  <c r="S1015" i="1"/>
  <c r="R1015" i="1"/>
  <c r="Q1015" i="1"/>
  <c r="N1015" i="1"/>
  <c r="M1015" i="1"/>
  <c r="O1015" i="1" s="1"/>
  <c r="P1015" i="1" s="1"/>
  <c r="T1014" i="1"/>
  <c r="S1014" i="1"/>
  <c r="R1014" i="1"/>
  <c r="Q1014" i="1"/>
  <c r="N1014" i="1"/>
  <c r="M1014" i="1"/>
  <c r="O1014" i="1" s="1"/>
  <c r="P1014" i="1" s="1"/>
  <c r="T1013" i="1"/>
  <c r="S1013" i="1"/>
  <c r="R1013" i="1"/>
  <c r="Q1013" i="1"/>
  <c r="N1013" i="1"/>
  <c r="M1013" i="1"/>
  <c r="O1013" i="1" s="1"/>
  <c r="P1013" i="1" s="1"/>
  <c r="T1012" i="1"/>
  <c r="S1012" i="1"/>
  <c r="R1012" i="1"/>
  <c r="Q1012" i="1"/>
  <c r="N1012" i="1"/>
  <c r="M1012" i="1"/>
  <c r="O1012" i="1" s="1"/>
  <c r="P1012" i="1" s="1"/>
  <c r="T1011" i="1"/>
  <c r="S1011" i="1"/>
  <c r="R1011" i="1"/>
  <c r="Q1011" i="1"/>
  <c r="N1011" i="1"/>
  <c r="M1011" i="1"/>
  <c r="O1011" i="1" s="1"/>
  <c r="P1011" i="1" s="1"/>
  <c r="T1010" i="1"/>
  <c r="S1010" i="1"/>
  <c r="R1010" i="1"/>
  <c r="Q1010" i="1"/>
  <c r="N1010" i="1"/>
  <c r="M1010" i="1"/>
  <c r="O1010" i="1" s="1"/>
  <c r="P1010" i="1" s="1"/>
  <c r="T1009" i="1"/>
  <c r="S1009" i="1"/>
  <c r="R1009" i="1"/>
  <c r="Q1009" i="1"/>
  <c r="N1009" i="1"/>
  <c r="M1009" i="1"/>
  <c r="O1009" i="1" s="1"/>
  <c r="P1009" i="1" s="1"/>
  <c r="T1008" i="1"/>
  <c r="S1008" i="1"/>
  <c r="R1008" i="1"/>
  <c r="Q1008" i="1"/>
  <c r="N1008" i="1"/>
  <c r="M1008" i="1"/>
  <c r="O1008" i="1" s="1"/>
  <c r="P1008" i="1" s="1"/>
  <c r="T1007" i="1"/>
  <c r="S1007" i="1"/>
  <c r="R1007" i="1"/>
  <c r="Q1007" i="1"/>
  <c r="N1007" i="1"/>
  <c r="M1007" i="1"/>
  <c r="O1007" i="1" s="1"/>
  <c r="P1007" i="1" s="1"/>
  <c r="T1006" i="1"/>
  <c r="S1006" i="1"/>
  <c r="R1006" i="1"/>
  <c r="Q1006" i="1"/>
  <c r="N1006" i="1"/>
  <c r="M1006" i="1"/>
  <c r="O1006" i="1" s="1"/>
  <c r="P1006" i="1" s="1"/>
  <c r="T1005" i="1"/>
  <c r="S1005" i="1"/>
  <c r="R1005" i="1"/>
  <c r="Q1005" i="1"/>
  <c r="N1005" i="1"/>
  <c r="M1005" i="1"/>
  <c r="O1005" i="1" s="1"/>
  <c r="P1005" i="1" s="1"/>
  <c r="T1004" i="1"/>
  <c r="S1004" i="1"/>
  <c r="R1004" i="1"/>
  <c r="Q1004" i="1"/>
  <c r="N1004" i="1"/>
  <c r="M1004" i="1"/>
  <c r="O1004" i="1" s="1"/>
  <c r="P1004" i="1" s="1"/>
  <c r="T1003" i="1"/>
  <c r="S1003" i="1"/>
  <c r="R1003" i="1"/>
  <c r="Q1003" i="1"/>
  <c r="N1003" i="1"/>
  <c r="M1003" i="1"/>
  <c r="O1003" i="1" s="1"/>
  <c r="P1003" i="1" s="1"/>
  <c r="T1002" i="1"/>
  <c r="S1002" i="1"/>
  <c r="R1002" i="1"/>
  <c r="Q1002" i="1"/>
  <c r="N1002" i="1"/>
  <c r="M1002" i="1"/>
  <c r="O1002" i="1" s="1"/>
  <c r="P1002" i="1" s="1"/>
  <c r="T1001" i="1"/>
  <c r="S1001" i="1"/>
  <c r="R1001" i="1"/>
  <c r="Q1001" i="1"/>
  <c r="N1001" i="1"/>
  <c r="M1001" i="1"/>
  <c r="O1001" i="1" s="1"/>
  <c r="P1001" i="1" s="1"/>
  <c r="T1000" i="1"/>
  <c r="S1000" i="1"/>
  <c r="R1000" i="1"/>
  <c r="Q1000" i="1"/>
  <c r="N1000" i="1"/>
  <c r="M1000" i="1"/>
  <c r="O1000" i="1" s="1"/>
  <c r="P1000" i="1" s="1"/>
  <c r="T999" i="1"/>
  <c r="S999" i="1"/>
  <c r="R999" i="1"/>
  <c r="Q999" i="1"/>
  <c r="N999" i="1"/>
  <c r="M999" i="1"/>
  <c r="O999" i="1" s="1"/>
  <c r="P999" i="1" s="1"/>
  <c r="T998" i="1"/>
  <c r="S998" i="1"/>
  <c r="R998" i="1"/>
  <c r="Q998" i="1"/>
  <c r="N998" i="1"/>
  <c r="M998" i="1"/>
  <c r="O998" i="1" s="1"/>
  <c r="P998" i="1" s="1"/>
  <c r="T997" i="1"/>
  <c r="S997" i="1"/>
  <c r="R997" i="1"/>
  <c r="Q997" i="1"/>
  <c r="N997" i="1"/>
  <c r="M997" i="1"/>
  <c r="O997" i="1" s="1"/>
  <c r="P997" i="1" s="1"/>
  <c r="T996" i="1"/>
  <c r="S996" i="1"/>
  <c r="R996" i="1"/>
  <c r="Q996" i="1"/>
  <c r="N996" i="1"/>
  <c r="M996" i="1"/>
  <c r="O996" i="1" s="1"/>
  <c r="P996" i="1" s="1"/>
  <c r="T995" i="1"/>
  <c r="S995" i="1"/>
  <c r="R995" i="1"/>
  <c r="Q995" i="1"/>
  <c r="N995" i="1"/>
  <c r="M995" i="1"/>
  <c r="O995" i="1" s="1"/>
  <c r="P995" i="1" s="1"/>
  <c r="T994" i="1"/>
  <c r="S994" i="1"/>
  <c r="R994" i="1"/>
  <c r="Q994" i="1"/>
  <c r="N994" i="1"/>
  <c r="M994" i="1"/>
  <c r="O994" i="1" s="1"/>
  <c r="P994" i="1" s="1"/>
  <c r="T993" i="1"/>
  <c r="S993" i="1"/>
  <c r="R993" i="1"/>
  <c r="Q993" i="1"/>
  <c r="N993" i="1"/>
  <c r="M993" i="1"/>
  <c r="O993" i="1" s="1"/>
  <c r="P993" i="1" s="1"/>
  <c r="T992" i="1"/>
  <c r="S992" i="1"/>
  <c r="R992" i="1"/>
  <c r="Q992" i="1"/>
  <c r="N992" i="1"/>
  <c r="M992" i="1"/>
  <c r="O992" i="1" s="1"/>
  <c r="P992" i="1" s="1"/>
  <c r="T991" i="1"/>
  <c r="S991" i="1"/>
  <c r="R991" i="1"/>
  <c r="Q991" i="1"/>
  <c r="N991" i="1"/>
  <c r="M991" i="1"/>
  <c r="O991" i="1" s="1"/>
  <c r="P991" i="1" s="1"/>
  <c r="T990" i="1"/>
  <c r="S990" i="1"/>
  <c r="R990" i="1"/>
  <c r="Q990" i="1"/>
  <c r="N990" i="1"/>
  <c r="M990" i="1"/>
  <c r="O990" i="1" s="1"/>
  <c r="P990" i="1" s="1"/>
  <c r="T989" i="1"/>
  <c r="S989" i="1"/>
  <c r="R989" i="1"/>
  <c r="Q989" i="1"/>
  <c r="N989" i="1"/>
  <c r="M989" i="1"/>
  <c r="O989" i="1" s="1"/>
  <c r="P989" i="1" s="1"/>
  <c r="T988" i="1"/>
  <c r="S988" i="1"/>
  <c r="R988" i="1"/>
  <c r="Q988" i="1"/>
  <c r="N988" i="1"/>
  <c r="M988" i="1"/>
  <c r="O988" i="1" s="1"/>
  <c r="P988" i="1" s="1"/>
  <c r="T987" i="1"/>
  <c r="S987" i="1"/>
  <c r="R987" i="1"/>
  <c r="Q987" i="1"/>
  <c r="N987" i="1"/>
  <c r="M987" i="1"/>
  <c r="O987" i="1" s="1"/>
  <c r="P987" i="1" s="1"/>
  <c r="T986" i="1"/>
  <c r="S986" i="1"/>
  <c r="R986" i="1"/>
  <c r="Q986" i="1"/>
  <c r="N986" i="1"/>
  <c r="M986" i="1"/>
  <c r="O986" i="1" s="1"/>
  <c r="P986" i="1" s="1"/>
  <c r="T985" i="1"/>
  <c r="S985" i="1"/>
  <c r="R985" i="1"/>
  <c r="Q985" i="1"/>
  <c r="N985" i="1"/>
  <c r="M985" i="1"/>
  <c r="O985" i="1" s="1"/>
  <c r="P985" i="1" s="1"/>
  <c r="T984" i="1"/>
  <c r="S984" i="1"/>
  <c r="R984" i="1"/>
  <c r="Q984" i="1"/>
  <c r="N984" i="1"/>
  <c r="M984" i="1"/>
  <c r="O984" i="1" s="1"/>
  <c r="P984" i="1" s="1"/>
  <c r="T983" i="1"/>
  <c r="S983" i="1"/>
  <c r="R983" i="1"/>
  <c r="Q983" i="1"/>
  <c r="N983" i="1"/>
  <c r="M983" i="1"/>
  <c r="O983" i="1" s="1"/>
  <c r="P983" i="1" s="1"/>
  <c r="T982" i="1"/>
  <c r="S982" i="1"/>
  <c r="R982" i="1"/>
  <c r="Q982" i="1"/>
  <c r="N982" i="1"/>
  <c r="M982" i="1"/>
  <c r="O982" i="1" s="1"/>
  <c r="P982" i="1" s="1"/>
  <c r="T981" i="1"/>
  <c r="S981" i="1"/>
  <c r="R981" i="1"/>
  <c r="Q981" i="1"/>
  <c r="N981" i="1"/>
  <c r="M981" i="1"/>
  <c r="O981" i="1" s="1"/>
  <c r="P981" i="1" s="1"/>
  <c r="T980" i="1"/>
  <c r="S980" i="1"/>
  <c r="R980" i="1"/>
  <c r="Q980" i="1"/>
  <c r="N980" i="1"/>
  <c r="M980" i="1"/>
  <c r="O980" i="1" s="1"/>
  <c r="P980" i="1" s="1"/>
  <c r="T979" i="1"/>
  <c r="S979" i="1"/>
  <c r="R979" i="1"/>
  <c r="Q979" i="1"/>
  <c r="N979" i="1"/>
  <c r="M979" i="1"/>
  <c r="O979" i="1" s="1"/>
  <c r="P979" i="1" s="1"/>
  <c r="T978" i="1"/>
  <c r="S978" i="1"/>
  <c r="R978" i="1"/>
  <c r="Q978" i="1"/>
  <c r="N978" i="1"/>
  <c r="M978" i="1"/>
  <c r="O978" i="1" s="1"/>
  <c r="P978" i="1" s="1"/>
  <c r="T977" i="1"/>
  <c r="S977" i="1"/>
  <c r="R977" i="1"/>
  <c r="Q977" i="1"/>
  <c r="N977" i="1"/>
  <c r="M977" i="1"/>
  <c r="O977" i="1" s="1"/>
  <c r="P977" i="1" s="1"/>
  <c r="T976" i="1"/>
  <c r="S976" i="1"/>
  <c r="R976" i="1"/>
  <c r="Q976" i="1"/>
  <c r="N976" i="1"/>
  <c r="M976" i="1"/>
  <c r="O976" i="1" s="1"/>
  <c r="P976" i="1" s="1"/>
  <c r="T975" i="1"/>
  <c r="S975" i="1"/>
  <c r="R975" i="1"/>
  <c r="Q975" i="1"/>
  <c r="N975" i="1"/>
  <c r="M975" i="1"/>
  <c r="O975" i="1" s="1"/>
  <c r="P975" i="1" s="1"/>
  <c r="T974" i="1"/>
  <c r="S974" i="1"/>
  <c r="R974" i="1"/>
  <c r="Q974" i="1"/>
  <c r="N974" i="1"/>
  <c r="M974" i="1"/>
  <c r="O974" i="1" s="1"/>
  <c r="P974" i="1" s="1"/>
  <c r="T973" i="1"/>
  <c r="S973" i="1"/>
  <c r="R973" i="1"/>
  <c r="Q973" i="1"/>
  <c r="N973" i="1"/>
  <c r="M973" i="1"/>
  <c r="O973" i="1" s="1"/>
  <c r="P973" i="1" s="1"/>
  <c r="T972" i="1"/>
  <c r="S972" i="1"/>
  <c r="R972" i="1"/>
  <c r="Q972" i="1"/>
  <c r="N972" i="1"/>
  <c r="M972" i="1"/>
  <c r="O972" i="1" s="1"/>
  <c r="P972" i="1" s="1"/>
  <c r="T971" i="1"/>
  <c r="S971" i="1"/>
  <c r="R971" i="1"/>
  <c r="Q971" i="1"/>
  <c r="N971" i="1"/>
  <c r="M971" i="1"/>
  <c r="O971" i="1" s="1"/>
  <c r="P971" i="1" s="1"/>
  <c r="T970" i="1"/>
  <c r="S970" i="1"/>
  <c r="R970" i="1"/>
  <c r="Q970" i="1"/>
  <c r="N970" i="1"/>
  <c r="M970" i="1"/>
  <c r="O970" i="1" s="1"/>
  <c r="P970" i="1" s="1"/>
  <c r="T969" i="1"/>
  <c r="S969" i="1"/>
  <c r="R969" i="1"/>
  <c r="Q969" i="1"/>
  <c r="N969" i="1"/>
  <c r="M969" i="1"/>
  <c r="O969" i="1" s="1"/>
  <c r="P969" i="1" s="1"/>
  <c r="T968" i="1"/>
  <c r="S968" i="1"/>
  <c r="R968" i="1"/>
  <c r="Q968" i="1"/>
  <c r="N968" i="1"/>
  <c r="M968" i="1"/>
  <c r="O968" i="1" s="1"/>
  <c r="P968" i="1" s="1"/>
  <c r="T967" i="1"/>
  <c r="S967" i="1"/>
  <c r="R967" i="1"/>
  <c r="Q967" i="1"/>
  <c r="N967" i="1"/>
  <c r="M967" i="1"/>
  <c r="O967" i="1" s="1"/>
  <c r="P967" i="1" s="1"/>
  <c r="T966" i="1"/>
  <c r="S966" i="1"/>
  <c r="R966" i="1"/>
  <c r="Q966" i="1"/>
  <c r="N966" i="1"/>
  <c r="M966" i="1"/>
  <c r="O966" i="1" s="1"/>
  <c r="P966" i="1" s="1"/>
  <c r="T965" i="1"/>
  <c r="S965" i="1"/>
  <c r="R965" i="1"/>
  <c r="Q965" i="1"/>
  <c r="N965" i="1"/>
  <c r="M965" i="1"/>
  <c r="O965" i="1" s="1"/>
  <c r="P965" i="1" s="1"/>
  <c r="T964" i="1"/>
  <c r="S964" i="1"/>
  <c r="R964" i="1"/>
  <c r="Q964" i="1"/>
  <c r="N964" i="1"/>
  <c r="M964" i="1"/>
  <c r="O964" i="1" s="1"/>
  <c r="P964" i="1" s="1"/>
  <c r="T963" i="1"/>
  <c r="S963" i="1"/>
  <c r="R963" i="1"/>
  <c r="Q963" i="1"/>
  <c r="N963" i="1"/>
  <c r="M963" i="1"/>
  <c r="O963" i="1" s="1"/>
  <c r="P963" i="1" s="1"/>
  <c r="T962" i="1"/>
  <c r="S962" i="1"/>
  <c r="R962" i="1"/>
  <c r="Q962" i="1"/>
  <c r="N962" i="1"/>
  <c r="M962" i="1"/>
  <c r="O962" i="1" s="1"/>
  <c r="P962" i="1" s="1"/>
  <c r="T961" i="1"/>
  <c r="S961" i="1"/>
  <c r="R961" i="1"/>
  <c r="Q961" i="1"/>
  <c r="N961" i="1"/>
  <c r="M961" i="1"/>
  <c r="O961" i="1" s="1"/>
  <c r="P961" i="1" s="1"/>
  <c r="T960" i="1"/>
  <c r="S960" i="1"/>
  <c r="R960" i="1"/>
  <c r="Q960" i="1"/>
  <c r="N960" i="1"/>
  <c r="M960" i="1"/>
  <c r="O960" i="1" s="1"/>
  <c r="P960" i="1" s="1"/>
  <c r="T959" i="1"/>
  <c r="S959" i="1"/>
  <c r="R959" i="1"/>
  <c r="Q959" i="1"/>
  <c r="N959" i="1"/>
  <c r="M959" i="1"/>
  <c r="O959" i="1" s="1"/>
  <c r="P959" i="1" s="1"/>
  <c r="T958" i="1"/>
  <c r="S958" i="1"/>
  <c r="R958" i="1"/>
  <c r="Q958" i="1"/>
  <c r="N958" i="1"/>
  <c r="M958" i="1"/>
  <c r="O958" i="1" s="1"/>
  <c r="P958" i="1" s="1"/>
  <c r="T957" i="1"/>
  <c r="S957" i="1"/>
  <c r="R957" i="1"/>
  <c r="Q957" i="1"/>
  <c r="N957" i="1"/>
  <c r="M957" i="1"/>
  <c r="O957" i="1" s="1"/>
  <c r="P957" i="1" s="1"/>
  <c r="T956" i="1"/>
  <c r="S956" i="1"/>
  <c r="R956" i="1"/>
  <c r="Q956" i="1"/>
  <c r="N956" i="1"/>
  <c r="M956" i="1"/>
  <c r="O956" i="1" s="1"/>
  <c r="P956" i="1" s="1"/>
  <c r="T955" i="1"/>
  <c r="S955" i="1"/>
  <c r="R955" i="1"/>
  <c r="Q955" i="1"/>
  <c r="N955" i="1"/>
  <c r="M955" i="1"/>
  <c r="O955" i="1" s="1"/>
  <c r="P955" i="1" s="1"/>
  <c r="T954" i="1"/>
  <c r="S954" i="1"/>
  <c r="R954" i="1"/>
  <c r="Q954" i="1"/>
  <c r="N954" i="1"/>
  <c r="M954" i="1"/>
  <c r="O954" i="1" s="1"/>
  <c r="P954" i="1" s="1"/>
  <c r="T953" i="1"/>
  <c r="S953" i="1"/>
  <c r="R953" i="1"/>
  <c r="Q953" i="1"/>
  <c r="N953" i="1"/>
  <c r="M953" i="1"/>
  <c r="O953" i="1" s="1"/>
  <c r="P953" i="1" s="1"/>
  <c r="T952" i="1"/>
  <c r="S952" i="1"/>
  <c r="R952" i="1"/>
  <c r="Q952" i="1"/>
  <c r="N952" i="1"/>
  <c r="M952" i="1"/>
  <c r="O952" i="1" s="1"/>
  <c r="P952" i="1" s="1"/>
  <c r="T951" i="1"/>
  <c r="S951" i="1"/>
  <c r="R951" i="1"/>
  <c r="Q951" i="1"/>
  <c r="N951" i="1"/>
  <c r="M951" i="1"/>
  <c r="O951" i="1" s="1"/>
  <c r="P951" i="1" s="1"/>
  <c r="T950" i="1"/>
  <c r="S950" i="1"/>
  <c r="R950" i="1"/>
  <c r="Q950" i="1"/>
  <c r="N950" i="1"/>
  <c r="M950" i="1"/>
  <c r="O950" i="1" s="1"/>
  <c r="P950" i="1" s="1"/>
  <c r="T949" i="1"/>
  <c r="S949" i="1"/>
  <c r="R949" i="1"/>
  <c r="Q949" i="1"/>
  <c r="N949" i="1"/>
  <c r="M949" i="1"/>
  <c r="O949" i="1" s="1"/>
  <c r="P949" i="1" s="1"/>
  <c r="T948" i="1"/>
  <c r="S948" i="1"/>
  <c r="R948" i="1"/>
  <c r="Q948" i="1"/>
  <c r="N948" i="1"/>
  <c r="M948" i="1"/>
  <c r="O948" i="1" s="1"/>
  <c r="P948" i="1" s="1"/>
  <c r="T947" i="1"/>
  <c r="S947" i="1"/>
  <c r="R947" i="1"/>
  <c r="Q947" i="1"/>
  <c r="N947" i="1"/>
  <c r="M947" i="1"/>
  <c r="O947" i="1" s="1"/>
  <c r="P947" i="1" s="1"/>
  <c r="T946" i="1"/>
  <c r="S946" i="1"/>
  <c r="R946" i="1"/>
  <c r="Q946" i="1"/>
  <c r="N946" i="1"/>
  <c r="M946" i="1"/>
  <c r="O946" i="1" s="1"/>
  <c r="P946" i="1" s="1"/>
  <c r="T945" i="1"/>
  <c r="S945" i="1"/>
  <c r="R945" i="1"/>
  <c r="Q945" i="1"/>
  <c r="N945" i="1"/>
  <c r="M945" i="1"/>
  <c r="O945" i="1" s="1"/>
  <c r="P945" i="1" s="1"/>
  <c r="T944" i="1"/>
  <c r="S944" i="1"/>
  <c r="R944" i="1"/>
  <c r="Q944" i="1"/>
  <c r="N944" i="1"/>
  <c r="M944" i="1"/>
  <c r="O944" i="1" s="1"/>
  <c r="P944" i="1" s="1"/>
  <c r="T943" i="1"/>
  <c r="S943" i="1"/>
  <c r="R943" i="1"/>
  <c r="Q943" i="1"/>
  <c r="N943" i="1"/>
  <c r="M943" i="1"/>
  <c r="O943" i="1" s="1"/>
  <c r="P943" i="1" s="1"/>
  <c r="T942" i="1"/>
  <c r="S942" i="1"/>
  <c r="R942" i="1"/>
  <c r="Q942" i="1"/>
  <c r="N942" i="1"/>
  <c r="M942" i="1"/>
  <c r="O942" i="1" s="1"/>
  <c r="P942" i="1" s="1"/>
  <c r="T941" i="1"/>
  <c r="S941" i="1"/>
  <c r="R941" i="1"/>
  <c r="Q941" i="1"/>
  <c r="N941" i="1"/>
  <c r="M941" i="1"/>
  <c r="O941" i="1" s="1"/>
  <c r="P941" i="1" s="1"/>
  <c r="T940" i="1"/>
  <c r="S940" i="1"/>
  <c r="R940" i="1"/>
  <c r="Q940" i="1"/>
  <c r="N940" i="1"/>
  <c r="M940" i="1"/>
  <c r="O940" i="1" s="1"/>
  <c r="P940" i="1" s="1"/>
  <c r="T939" i="1"/>
  <c r="S939" i="1"/>
  <c r="R939" i="1"/>
  <c r="Q939" i="1"/>
  <c r="N939" i="1"/>
  <c r="M939" i="1"/>
  <c r="O939" i="1" s="1"/>
  <c r="P939" i="1" s="1"/>
  <c r="T938" i="1"/>
  <c r="S938" i="1"/>
  <c r="R938" i="1"/>
  <c r="Q938" i="1"/>
  <c r="N938" i="1"/>
  <c r="M938" i="1"/>
  <c r="O938" i="1" s="1"/>
  <c r="P938" i="1" s="1"/>
  <c r="T937" i="1"/>
  <c r="S937" i="1"/>
  <c r="R937" i="1"/>
  <c r="Q937" i="1"/>
  <c r="N937" i="1"/>
  <c r="M937" i="1"/>
  <c r="O937" i="1" s="1"/>
  <c r="P937" i="1" s="1"/>
  <c r="T936" i="1"/>
  <c r="S936" i="1"/>
  <c r="R936" i="1"/>
  <c r="Q936" i="1"/>
  <c r="N936" i="1"/>
  <c r="M936" i="1"/>
  <c r="O936" i="1" s="1"/>
  <c r="P936" i="1" s="1"/>
  <c r="T935" i="1"/>
  <c r="S935" i="1"/>
  <c r="R935" i="1"/>
  <c r="Q935" i="1"/>
  <c r="N935" i="1"/>
  <c r="M935" i="1"/>
  <c r="O935" i="1" s="1"/>
  <c r="P935" i="1" s="1"/>
  <c r="T934" i="1"/>
  <c r="S934" i="1"/>
  <c r="R934" i="1"/>
  <c r="Q934" i="1"/>
  <c r="N934" i="1"/>
  <c r="M934" i="1"/>
  <c r="O934" i="1" s="1"/>
  <c r="P934" i="1" s="1"/>
  <c r="T933" i="1"/>
  <c r="S933" i="1"/>
  <c r="R933" i="1"/>
  <c r="Q933" i="1"/>
  <c r="N933" i="1"/>
  <c r="M933" i="1"/>
  <c r="O933" i="1" s="1"/>
  <c r="P933" i="1" s="1"/>
  <c r="T932" i="1"/>
  <c r="S932" i="1"/>
  <c r="R932" i="1"/>
  <c r="Q932" i="1"/>
  <c r="N932" i="1"/>
  <c r="M932" i="1"/>
  <c r="O932" i="1" s="1"/>
  <c r="P932" i="1" s="1"/>
  <c r="T931" i="1"/>
  <c r="S931" i="1"/>
  <c r="R931" i="1"/>
  <c r="Q931" i="1"/>
  <c r="N931" i="1"/>
  <c r="M931" i="1"/>
  <c r="O931" i="1" s="1"/>
  <c r="P931" i="1" s="1"/>
  <c r="T930" i="1"/>
  <c r="S930" i="1"/>
  <c r="R930" i="1"/>
  <c r="Q930" i="1"/>
  <c r="N930" i="1"/>
  <c r="M930" i="1"/>
  <c r="O930" i="1" s="1"/>
  <c r="P930" i="1" s="1"/>
  <c r="T929" i="1"/>
  <c r="S929" i="1"/>
  <c r="R929" i="1"/>
  <c r="Q929" i="1"/>
  <c r="N929" i="1"/>
  <c r="M929" i="1"/>
  <c r="O929" i="1" s="1"/>
  <c r="P929" i="1" s="1"/>
  <c r="T928" i="1"/>
  <c r="S928" i="1"/>
  <c r="R928" i="1"/>
  <c r="Q928" i="1"/>
  <c r="N928" i="1"/>
  <c r="M928" i="1"/>
  <c r="O928" i="1" s="1"/>
  <c r="P928" i="1" s="1"/>
  <c r="T927" i="1"/>
  <c r="S927" i="1"/>
  <c r="R927" i="1"/>
  <c r="Q927" i="1"/>
  <c r="N927" i="1"/>
  <c r="M927" i="1"/>
  <c r="O927" i="1" s="1"/>
  <c r="P927" i="1" s="1"/>
  <c r="T926" i="1"/>
  <c r="S926" i="1"/>
  <c r="R926" i="1"/>
  <c r="Q926" i="1"/>
  <c r="N926" i="1"/>
  <c r="M926" i="1"/>
  <c r="O926" i="1" s="1"/>
  <c r="P926" i="1" s="1"/>
  <c r="T925" i="1"/>
  <c r="S925" i="1"/>
  <c r="R925" i="1"/>
  <c r="Q925" i="1"/>
  <c r="N925" i="1"/>
  <c r="M925" i="1"/>
  <c r="O925" i="1" s="1"/>
  <c r="P925" i="1" s="1"/>
  <c r="T924" i="1"/>
  <c r="S924" i="1"/>
  <c r="R924" i="1"/>
  <c r="Q924" i="1"/>
  <c r="N924" i="1"/>
  <c r="M924" i="1"/>
  <c r="O924" i="1" s="1"/>
  <c r="P924" i="1" s="1"/>
  <c r="T923" i="1"/>
  <c r="S923" i="1"/>
  <c r="R923" i="1"/>
  <c r="Q923" i="1"/>
  <c r="N923" i="1"/>
  <c r="M923" i="1"/>
  <c r="O923" i="1" s="1"/>
  <c r="P923" i="1" s="1"/>
  <c r="T922" i="1"/>
  <c r="S922" i="1"/>
  <c r="R922" i="1"/>
  <c r="Q922" i="1"/>
  <c r="N922" i="1"/>
  <c r="M922" i="1"/>
  <c r="O922" i="1" s="1"/>
  <c r="P922" i="1" s="1"/>
  <c r="T921" i="1"/>
  <c r="S921" i="1"/>
  <c r="R921" i="1"/>
  <c r="Q921" i="1"/>
  <c r="N921" i="1"/>
  <c r="M921" i="1"/>
  <c r="O921" i="1" s="1"/>
  <c r="P921" i="1" s="1"/>
  <c r="T920" i="1"/>
  <c r="S920" i="1"/>
  <c r="R920" i="1"/>
  <c r="Q920" i="1"/>
  <c r="N920" i="1"/>
  <c r="M920" i="1"/>
  <c r="O920" i="1" s="1"/>
  <c r="P920" i="1" s="1"/>
  <c r="T919" i="1"/>
  <c r="S919" i="1"/>
  <c r="R919" i="1"/>
  <c r="Q919" i="1"/>
  <c r="N919" i="1"/>
  <c r="M919" i="1"/>
  <c r="O919" i="1" s="1"/>
  <c r="P919" i="1" s="1"/>
  <c r="T918" i="1"/>
  <c r="S918" i="1"/>
  <c r="R918" i="1"/>
  <c r="Q918" i="1"/>
  <c r="N918" i="1"/>
  <c r="M918" i="1"/>
  <c r="O918" i="1" s="1"/>
  <c r="P918" i="1" s="1"/>
  <c r="T917" i="1"/>
  <c r="S917" i="1"/>
  <c r="R917" i="1"/>
  <c r="Q917" i="1"/>
  <c r="N917" i="1"/>
  <c r="M917" i="1"/>
  <c r="O917" i="1" s="1"/>
  <c r="P917" i="1" s="1"/>
  <c r="T916" i="1"/>
  <c r="S916" i="1"/>
  <c r="R916" i="1"/>
  <c r="Q916" i="1"/>
  <c r="N916" i="1"/>
  <c r="M916" i="1"/>
  <c r="O916" i="1" s="1"/>
  <c r="P916" i="1" s="1"/>
  <c r="T915" i="1"/>
  <c r="S915" i="1"/>
  <c r="R915" i="1"/>
  <c r="Q915" i="1"/>
  <c r="N915" i="1"/>
  <c r="M915" i="1"/>
  <c r="O915" i="1" s="1"/>
  <c r="P915" i="1" s="1"/>
  <c r="T914" i="1"/>
  <c r="S914" i="1"/>
  <c r="R914" i="1"/>
  <c r="Q914" i="1"/>
  <c r="N914" i="1"/>
  <c r="M914" i="1"/>
  <c r="O914" i="1" s="1"/>
  <c r="P914" i="1" s="1"/>
  <c r="T913" i="1"/>
  <c r="S913" i="1"/>
  <c r="R913" i="1"/>
  <c r="Q913" i="1"/>
  <c r="N913" i="1"/>
  <c r="M913" i="1"/>
  <c r="O913" i="1" s="1"/>
  <c r="P913" i="1" s="1"/>
  <c r="T912" i="1"/>
  <c r="S912" i="1"/>
  <c r="R912" i="1"/>
  <c r="Q912" i="1"/>
  <c r="N912" i="1"/>
  <c r="M912" i="1"/>
  <c r="O912" i="1" s="1"/>
  <c r="P912" i="1" s="1"/>
  <c r="T911" i="1"/>
  <c r="S911" i="1"/>
  <c r="R911" i="1"/>
  <c r="Q911" i="1"/>
  <c r="N911" i="1"/>
  <c r="M911" i="1"/>
  <c r="O911" i="1" s="1"/>
  <c r="P911" i="1" s="1"/>
  <c r="T910" i="1"/>
  <c r="S910" i="1"/>
  <c r="R910" i="1"/>
  <c r="Q910" i="1"/>
  <c r="N910" i="1"/>
  <c r="M910" i="1"/>
  <c r="O910" i="1" s="1"/>
  <c r="P910" i="1" s="1"/>
  <c r="T909" i="1"/>
  <c r="S909" i="1"/>
  <c r="R909" i="1"/>
  <c r="Q909" i="1"/>
  <c r="N909" i="1"/>
  <c r="M909" i="1"/>
  <c r="O909" i="1" s="1"/>
  <c r="P909" i="1" s="1"/>
  <c r="T908" i="1"/>
  <c r="S908" i="1"/>
  <c r="R908" i="1"/>
  <c r="Q908" i="1"/>
  <c r="N908" i="1"/>
  <c r="M908" i="1"/>
  <c r="O908" i="1" s="1"/>
  <c r="P908" i="1" s="1"/>
  <c r="T907" i="1"/>
  <c r="S907" i="1"/>
  <c r="R907" i="1"/>
  <c r="Q907" i="1"/>
  <c r="N907" i="1"/>
  <c r="M907" i="1"/>
  <c r="O907" i="1" s="1"/>
  <c r="P907" i="1" s="1"/>
  <c r="T906" i="1"/>
  <c r="S906" i="1"/>
  <c r="R906" i="1"/>
  <c r="Q906" i="1"/>
  <c r="N906" i="1"/>
  <c r="M906" i="1"/>
  <c r="O906" i="1" s="1"/>
  <c r="P906" i="1" s="1"/>
  <c r="T905" i="1"/>
  <c r="S905" i="1"/>
  <c r="R905" i="1"/>
  <c r="Q905" i="1"/>
  <c r="N905" i="1"/>
  <c r="M905" i="1"/>
  <c r="O905" i="1" s="1"/>
  <c r="P905" i="1" s="1"/>
  <c r="T904" i="1"/>
  <c r="S904" i="1"/>
  <c r="R904" i="1"/>
  <c r="Q904" i="1"/>
  <c r="N904" i="1"/>
  <c r="M904" i="1"/>
  <c r="O904" i="1" s="1"/>
  <c r="P904" i="1" s="1"/>
  <c r="T903" i="1"/>
  <c r="S903" i="1"/>
  <c r="R903" i="1"/>
  <c r="Q903" i="1"/>
  <c r="N903" i="1"/>
  <c r="M903" i="1"/>
  <c r="O903" i="1" s="1"/>
  <c r="P903" i="1" s="1"/>
  <c r="T902" i="1"/>
  <c r="S902" i="1"/>
  <c r="R902" i="1"/>
  <c r="Q902" i="1"/>
  <c r="N902" i="1"/>
  <c r="M902" i="1"/>
  <c r="O902" i="1" s="1"/>
  <c r="P902" i="1" s="1"/>
  <c r="T901" i="1"/>
  <c r="S901" i="1"/>
  <c r="R901" i="1"/>
  <c r="Q901" i="1"/>
  <c r="N901" i="1"/>
  <c r="M901" i="1"/>
  <c r="O901" i="1" s="1"/>
  <c r="P901" i="1" s="1"/>
  <c r="T900" i="1"/>
  <c r="S900" i="1"/>
  <c r="R900" i="1"/>
  <c r="Q900" i="1"/>
  <c r="N900" i="1"/>
  <c r="M900" i="1"/>
  <c r="O900" i="1" s="1"/>
  <c r="P900" i="1" s="1"/>
  <c r="T899" i="1"/>
  <c r="S899" i="1"/>
  <c r="R899" i="1"/>
  <c r="Q899" i="1"/>
  <c r="N899" i="1"/>
  <c r="M899" i="1"/>
  <c r="O899" i="1" s="1"/>
  <c r="P899" i="1" s="1"/>
  <c r="T898" i="1"/>
  <c r="S898" i="1"/>
  <c r="R898" i="1"/>
  <c r="Q898" i="1"/>
  <c r="N898" i="1"/>
  <c r="M898" i="1"/>
  <c r="O898" i="1" s="1"/>
  <c r="P898" i="1" s="1"/>
  <c r="T897" i="1"/>
  <c r="S897" i="1"/>
  <c r="R897" i="1"/>
  <c r="Q897" i="1"/>
  <c r="N897" i="1"/>
  <c r="M897" i="1"/>
  <c r="O897" i="1" s="1"/>
  <c r="P897" i="1" s="1"/>
  <c r="T896" i="1"/>
  <c r="S896" i="1"/>
  <c r="R896" i="1"/>
  <c r="Q896" i="1"/>
  <c r="N896" i="1"/>
  <c r="M896" i="1"/>
  <c r="O896" i="1" s="1"/>
  <c r="P896" i="1" s="1"/>
  <c r="T895" i="1"/>
  <c r="S895" i="1"/>
  <c r="R895" i="1"/>
  <c r="Q895" i="1"/>
  <c r="N895" i="1"/>
  <c r="M895" i="1"/>
  <c r="O895" i="1" s="1"/>
  <c r="P895" i="1" s="1"/>
  <c r="T894" i="1"/>
  <c r="S894" i="1"/>
  <c r="R894" i="1"/>
  <c r="Q894" i="1"/>
  <c r="N894" i="1"/>
  <c r="M894" i="1"/>
  <c r="O894" i="1" s="1"/>
  <c r="P894" i="1" s="1"/>
  <c r="T893" i="1"/>
  <c r="S893" i="1"/>
  <c r="R893" i="1"/>
  <c r="Q893" i="1"/>
  <c r="N893" i="1"/>
  <c r="M893" i="1"/>
  <c r="O893" i="1" s="1"/>
  <c r="P893" i="1" s="1"/>
  <c r="T892" i="1"/>
  <c r="S892" i="1"/>
  <c r="R892" i="1"/>
  <c r="Q892" i="1"/>
  <c r="N892" i="1"/>
  <c r="M892" i="1"/>
  <c r="O892" i="1" s="1"/>
  <c r="P892" i="1" s="1"/>
  <c r="T891" i="1"/>
  <c r="S891" i="1"/>
  <c r="R891" i="1"/>
  <c r="Q891" i="1"/>
  <c r="N891" i="1"/>
  <c r="M891" i="1"/>
  <c r="O891" i="1" s="1"/>
  <c r="P891" i="1" s="1"/>
  <c r="T890" i="1"/>
  <c r="S890" i="1"/>
  <c r="R890" i="1"/>
  <c r="Q890" i="1"/>
  <c r="N890" i="1"/>
  <c r="M890" i="1"/>
  <c r="O890" i="1" s="1"/>
  <c r="P890" i="1" s="1"/>
  <c r="T889" i="1"/>
  <c r="S889" i="1"/>
  <c r="R889" i="1"/>
  <c r="Q889" i="1"/>
  <c r="N889" i="1"/>
  <c r="M889" i="1"/>
  <c r="O889" i="1" s="1"/>
  <c r="P889" i="1" s="1"/>
  <c r="T888" i="1"/>
  <c r="S888" i="1"/>
  <c r="R888" i="1"/>
  <c r="Q888" i="1"/>
  <c r="N888" i="1"/>
  <c r="M888" i="1"/>
  <c r="O888" i="1" s="1"/>
  <c r="P888" i="1" s="1"/>
  <c r="T887" i="1"/>
  <c r="S887" i="1"/>
  <c r="R887" i="1"/>
  <c r="Q887" i="1"/>
  <c r="N887" i="1"/>
  <c r="M887" i="1"/>
  <c r="O887" i="1" s="1"/>
  <c r="P887" i="1" s="1"/>
  <c r="T886" i="1"/>
  <c r="S886" i="1"/>
  <c r="R886" i="1"/>
  <c r="Q886" i="1"/>
  <c r="N886" i="1"/>
  <c r="M886" i="1"/>
  <c r="O886" i="1" s="1"/>
  <c r="P886" i="1" s="1"/>
  <c r="T885" i="1"/>
  <c r="S885" i="1"/>
  <c r="R885" i="1"/>
  <c r="Q885" i="1"/>
  <c r="N885" i="1"/>
  <c r="M885" i="1"/>
  <c r="O885" i="1" s="1"/>
  <c r="P885" i="1" s="1"/>
  <c r="T884" i="1"/>
  <c r="S884" i="1"/>
  <c r="R884" i="1"/>
  <c r="Q884" i="1"/>
  <c r="N884" i="1"/>
  <c r="M884" i="1"/>
  <c r="O884" i="1" s="1"/>
  <c r="P884" i="1" s="1"/>
  <c r="T883" i="1"/>
  <c r="S883" i="1"/>
  <c r="R883" i="1"/>
  <c r="Q883" i="1"/>
  <c r="N883" i="1"/>
  <c r="M883" i="1"/>
  <c r="O883" i="1" s="1"/>
  <c r="P883" i="1" s="1"/>
  <c r="T882" i="1"/>
  <c r="S882" i="1"/>
  <c r="R882" i="1"/>
  <c r="Q882" i="1"/>
  <c r="N882" i="1"/>
  <c r="M882" i="1"/>
  <c r="O882" i="1" s="1"/>
  <c r="P882" i="1" s="1"/>
  <c r="T881" i="1"/>
  <c r="S881" i="1"/>
  <c r="R881" i="1"/>
  <c r="Q881" i="1"/>
  <c r="N881" i="1"/>
  <c r="M881" i="1"/>
  <c r="O881" i="1" s="1"/>
  <c r="P881" i="1" s="1"/>
  <c r="T880" i="1"/>
  <c r="S880" i="1"/>
  <c r="R880" i="1"/>
  <c r="Q880" i="1"/>
  <c r="N880" i="1"/>
  <c r="M880" i="1"/>
  <c r="O880" i="1" s="1"/>
  <c r="P880" i="1" s="1"/>
  <c r="T879" i="1"/>
  <c r="S879" i="1"/>
  <c r="R879" i="1"/>
  <c r="Q879" i="1"/>
  <c r="N879" i="1"/>
  <c r="M879" i="1"/>
  <c r="O879" i="1" s="1"/>
  <c r="P879" i="1" s="1"/>
  <c r="T878" i="1"/>
  <c r="S878" i="1"/>
  <c r="R878" i="1"/>
  <c r="Q878" i="1"/>
  <c r="N878" i="1"/>
  <c r="M878" i="1"/>
  <c r="O878" i="1" s="1"/>
  <c r="P878" i="1" s="1"/>
  <c r="T877" i="1"/>
  <c r="S877" i="1"/>
  <c r="R877" i="1"/>
  <c r="Q877" i="1"/>
  <c r="N877" i="1"/>
  <c r="M877" i="1"/>
  <c r="O877" i="1" s="1"/>
  <c r="P877" i="1" s="1"/>
  <c r="T876" i="1"/>
  <c r="S876" i="1"/>
  <c r="R876" i="1"/>
  <c r="Q876" i="1"/>
  <c r="N876" i="1"/>
  <c r="M876" i="1"/>
  <c r="O876" i="1" s="1"/>
  <c r="P876" i="1" s="1"/>
  <c r="T875" i="1"/>
  <c r="S875" i="1"/>
  <c r="R875" i="1"/>
  <c r="Q875" i="1"/>
  <c r="N875" i="1"/>
  <c r="M875" i="1"/>
  <c r="O875" i="1" s="1"/>
  <c r="P875" i="1" s="1"/>
  <c r="T874" i="1"/>
  <c r="S874" i="1"/>
  <c r="R874" i="1"/>
  <c r="Q874" i="1"/>
  <c r="N874" i="1"/>
  <c r="M874" i="1"/>
  <c r="O874" i="1" s="1"/>
  <c r="P874" i="1" s="1"/>
  <c r="T873" i="1"/>
  <c r="S873" i="1"/>
  <c r="R873" i="1"/>
  <c r="Q873" i="1"/>
  <c r="N873" i="1"/>
  <c r="M873" i="1"/>
  <c r="O873" i="1" s="1"/>
  <c r="P873" i="1" s="1"/>
  <c r="T872" i="1"/>
  <c r="S872" i="1"/>
  <c r="R872" i="1"/>
  <c r="Q872" i="1"/>
  <c r="N872" i="1"/>
  <c r="M872" i="1"/>
  <c r="O872" i="1" s="1"/>
  <c r="P872" i="1" s="1"/>
  <c r="T871" i="1"/>
  <c r="S871" i="1"/>
  <c r="R871" i="1"/>
  <c r="Q871" i="1"/>
  <c r="N871" i="1"/>
  <c r="M871" i="1"/>
  <c r="O871" i="1" s="1"/>
  <c r="P871" i="1" s="1"/>
  <c r="T870" i="1"/>
  <c r="S870" i="1"/>
  <c r="R870" i="1"/>
  <c r="Q870" i="1"/>
  <c r="N870" i="1"/>
  <c r="M870" i="1"/>
  <c r="O870" i="1" s="1"/>
  <c r="P870" i="1" s="1"/>
  <c r="T869" i="1"/>
  <c r="S869" i="1"/>
  <c r="R869" i="1"/>
  <c r="Q869" i="1"/>
  <c r="N869" i="1"/>
  <c r="M869" i="1"/>
  <c r="O869" i="1" s="1"/>
  <c r="P869" i="1" s="1"/>
  <c r="T868" i="1"/>
  <c r="S868" i="1"/>
  <c r="R868" i="1"/>
  <c r="Q868" i="1"/>
  <c r="N868" i="1"/>
  <c r="M868" i="1"/>
  <c r="O868" i="1" s="1"/>
  <c r="P868" i="1" s="1"/>
  <c r="T867" i="1"/>
  <c r="S867" i="1"/>
  <c r="R867" i="1"/>
  <c r="Q867" i="1"/>
  <c r="N867" i="1"/>
  <c r="M867" i="1"/>
  <c r="O867" i="1" s="1"/>
  <c r="P867" i="1" s="1"/>
  <c r="T866" i="1"/>
  <c r="S866" i="1"/>
  <c r="R866" i="1"/>
  <c r="Q866" i="1"/>
  <c r="N866" i="1"/>
  <c r="M866" i="1"/>
  <c r="O866" i="1" s="1"/>
  <c r="P866" i="1" s="1"/>
  <c r="T865" i="1"/>
  <c r="S865" i="1"/>
  <c r="R865" i="1"/>
  <c r="Q865" i="1"/>
  <c r="N865" i="1"/>
  <c r="M865" i="1"/>
  <c r="O865" i="1" s="1"/>
  <c r="P865" i="1" s="1"/>
  <c r="T864" i="1"/>
  <c r="S864" i="1"/>
  <c r="R864" i="1"/>
  <c r="Q864" i="1"/>
  <c r="N864" i="1"/>
  <c r="M864" i="1"/>
  <c r="O864" i="1" s="1"/>
  <c r="P864" i="1" s="1"/>
  <c r="T863" i="1"/>
  <c r="S863" i="1"/>
  <c r="R863" i="1"/>
  <c r="Q863" i="1"/>
  <c r="N863" i="1"/>
  <c r="M863" i="1"/>
  <c r="O863" i="1" s="1"/>
  <c r="P863" i="1" s="1"/>
  <c r="T862" i="1"/>
  <c r="S862" i="1"/>
  <c r="R862" i="1"/>
  <c r="Q862" i="1"/>
  <c r="N862" i="1"/>
  <c r="M862" i="1"/>
  <c r="O862" i="1" s="1"/>
  <c r="P862" i="1" s="1"/>
  <c r="T861" i="1"/>
  <c r="S861" i="1"/>
  <c r="R861" i="1"/>
  <c r="Q861" i="1"/>
  <c r="N861" i="1"/>
  <c r="M861" i="1"/>
  <c r="O861" i="1" s="1"/>
  <c r="P861" i="1" s="1"/>
  <c r="T860" i="1"/>
  <c r="S860" i="1"/>
  <c r="R860" i="1"/>
  <c r="Q860" i="1"/>
  <c r="N860" i="1"/>
  <c r="M860" i="1"/>
  <c r="O860" i="1" s="1"/>
  <c r="P860" i="1" s="1"/>
  <c r="T859" i="1"/>
  <c r="S859" i="1"/>
  <c r="R859" i="1"/>
  <c r="Q859" i="1"/>
  <c r="N859" i="1"/>
  <c r="M859" i="1"/>
  <c r="O859" i="1" s="1"/>
  <c r="P859" i="1" s="1"/>
  <c r="T858" i="1"/>
  <c r="S858" i="1"/>
  <c r="R858" i="1"/>
  <c r="Q858" i="1"/>
  <c r="N858" i="1"/>
  <c r="M858" i="1"/>
  <c r="O858" i="1" s="1"/>
  <c r="P858" i="1" s="1"/>
  <c r="T857" i="1"/>
  <c r="S857" i="1"/>
  <c r="R857" i="1"/>
  <c r="Q857" i="1"/>
  <c r="N857" i="1"/>
  <c r="M857" i="1"/>
  <c r="O857" i="1" s="1"/>
  <c r="P857" i="1" s="1"/>
  <c r="T856" i="1"/>
  <c r="S856" i="1"/>
  <c r="R856" i="1"/>
  <c r="Q856" i="1"/>
  <c r="N856" i="1"/>
  <c r="M856" i="1"/>
  <c r="O856" i="1" s="1"/>
  <c r="P856" i="1" s="1"/>
  <c r="T855" i="1"/>
  <c r="S855" i="1"/>
  <c r="R855" i="1"/>
  <c r="Q855" i="1"/>
  <c r="N855" i="1"/>
  <c r="M855" i="1"/>
  <c r="O855" i="1" s="1"/>
  <c r="P855" i="1" s="1"/>
  <c r="T854" i="1"/>
  <c r="S854" i="1"/>
  <c r="R854" i="1"/>
  <c r="Q854" i="1"/>
  <c r="N854" i="1"/>
  <c r="M854" i="1"/>
  <c r="O854" i="1" s="1"/>
  <c r="P854" i="1" s="1"/>
  <c r="T853" i="1"/>
  <c r="S853" i="1"/>
  <c r="R853" i="1"/>
  <c r="Q853" i="1"/>
  <c r="N853" i="1"/>
  <c r="M853" i="1"/>
  <c r="O853" i="1" s="1"/>
  <c r="P853" i="1" s="1"/>
  <c r="T852" i="1"/>
  <c r="S852" i="1"/>
  <c r="R852" i="1"/>
  <c r="Q852" i="1"/>
  <c r="N852" i="1"/>
  <c r="M852" i="1"/>
  <c r="O852" i="1" s="1"/>
  <c r="P852" i="1" s="1"/>
  <c r="T851" i="1"/>
  <c r="S851" i="1"/>
  <c r="R851" i="1"/>
  <c r="Q851" i="1"/>
  <c r="N851" i="1"/>
  <c r="M851" i="1"/>
  <c r="O851" i="1" s="1"/>
  <c r="P851" i="1" s="1"/>
  <c r="T850" i="1"/>
  <c r="S850" i="1"/>
  <c r="R850" i="1"/>
  <c r="Q850" i="1"/>
  <c r="N850" i="1"/>
  <c r="M850" i="1"/>
  <c r="O850" i="1" s="1"/>
  <c r="P850" i="1" s="1"/>
  <c r="T849" i="1"/>
  <c r="S849" i="1"/>
  <c r="R849" i="1"/>
  <c r="Q849" i="1"/>
  <c r="N849" i="1"/>
  <c r="M849" i="1"/>
  <c r="O849" i="1" s="1"/>
  <c r="P849" i="1" s="1"/>
  <c r="T848" i="1"/>
  <c r="S848" i="1"/>
  <c r="R848" i="1"/>
  <c r="Q848" i="1"/>
  <c r="N848" i="1"/>
  <c r="M848" i="1"/>
  <c r="O848" i="1" s="1"/>
  <c r="P848" i="1" s="1"/>
  <c r="T847" i="1"/>
  <c r="S847" i="1"/>
  <c r="R847" i="1"/>
  <c r="Q847" i="1"/>
  <c r="N847" i="1"/>
  <c r="M847" i="1"/>
  <c r="O847" i="1" s="1"/>
  <c r="P847" i="1" s="1"/>
  <c r="T846" i="1"/>
  <c r="S846" i="1"/>
  <c r="R846" i="1"/>
  <c r="Q846" i="1"/>
  <c r="N846" i="1"/>
  <c r="M846" i="1"/>
  <c r="O846" i="1" s="1"/>
  <c r="P846" i="1" s="1"/>
  <c r="T845" i="1"/>
  <c r="S845" i="1"/>
  <c r="R845" i="1"/>
  <c r="Q845" i="1"/>
  <c r="N845" i="1"/>
  <c r="M845" i="1"/>
  <c r="O845" i="1" s="1"/>
  <c r="P845" i="1" s="1"/>
  <c r="T844" i="1"/>
  <c r="S844" i="1"/>
  <c r="R844" i="1"/>
  <c r="Q844" i="1"/>
  <c r="N844" i="1"/>
  <c r="M844" i="1"/>
  <c r="O844" i="1" s="1"/>
  <c r="P844" i="1" s="1"/>
  <c r="T843" i="1"/>
  <c r="S843" i="1"/>
  <c r="R843" i="1"/>
  <c r="Q843" i="1"/>
  <c r="N843" i="1"/>
  <c r="M843" i="1"/>
  <c r="O843" i="1" s="1"/>
  <c r="P843" i="1" s="1"/>
  <c r="T842" i="1"/>
  <c r="S842" i="1"/>
  <c r="R842" i="1"/>
  <c r="Q842" i="1"/>
  <c r="N842" i="1"/>
  <c r="M842" i="1"/>
  <c r="O842" i="1" s="1"/>
  <c r="P842" i="1" s="1"/>
  <c r="T841" i="1"/>
  <c r="S841" i="1"/>
  <c r="R841" i="1"/>
  <c r="Q841" i="1"/>
  <c r="N841" i="1"/>
  <c r="M841" i="1"/>
  <c r="O841" i="1" s="1"/>
  <c r="P841" i="1" s="1"/>
  <c r="T840" i="1"/>
  <c r="S840" i="1"/>
  <c r="R840" i="1"/>
  <c r="Q840" i="1"/>
  <c r="N840" i="1"/>
  <c r="M840" i="1"/>
  <c r="O840" i="1" s="1"/>
  <c r="P840" i="1" s="1"/>
  <c r="T839" i="1"/>
  <c r="S839" i="1"/>
  <c r="R839" i="1"/>
  <c r="Q839" i="1"/>
  <c r="N839" i="1"/>
  <c r="M839" i="1"/>
  <c r="O839" i="1" s="1"/>
  <c r="P839" i="1" s="1"/>
  <c r="T838" i="1"/>
  <c r="S838" i="1"/>
  <c r="R838" i="1"/>
  <c r="Q838" i="1"/>
  <c r="N838" i="1"/>
  <c r="M838" i="1"/>
  <c r="O838" i="1" s="1"/>
  <c r="P838" i="1" s="1"/>
  <c r="T837" i="1"/>
  <c r="S837" i="1"/>
  <c r="R837" i="1"/>
  <c r="Q837" i="1"/>
  <c r="N837" i="1"/>
  <c r="M837" i="1"/>
  <c r="O837" i="1" s="1"/>
  <c r="P837" i="1" s="1"/>
  <c r="T836" i="1"/>
  <c r="S836" i="1"/>
  <c r="R836" i="1"/>
  <c r="Q836" i="1"/>
  <c r="N836" i="1"/>
  <c r="M836" i="1"/>
  <c r="O836" i="1" s="1"/>
  <c r="P836" i="1" s="1"/>
  <c r="T835" i="1"/>
  <c r="S835" i="1"/>
  <c r="R835" i="1"/>
  <c r="Q835" i="1"/>
  <c r="N835" i="1"/>
  <c r="M835" i="1"/>
  <c r="O835" i="1" s="1"/>
  <c r="P835" i="1" s="1"/>
  <c r="T834" i="1"/>
  <c r="S834" i="1"/>
  <c r="R834" i="1"/>
  <c r="Q834" i="1"/>
  <c r="N834" i="1"/>
  <c r="M834" i="1"/>
  <c r="O834" i="1" s="1"/>
  <c r="P834" i="1" s="1"/>
  <c r="T833" i="1"/>
  <c r="S833" i="1"/>
  <c r="R833" i="1"/>
  <c r="Q833" i="1"/>
  <c r="N833" i="1"/>
  <c r="M833" i="1"/>
  <c r="O833" i="1" s="1"/>
  <c r="P833" i="1" s="1"/>
  <c r="T832" i="1"/>
  <c r="S832" i="1"/>
  <c r="R832" i="1"/>
  <c r="Q832" i="1"/>
  <c r="N832" i="1"/>
  <c r="M832" i="1"/>
  <c r="O832" i="1" s="1"/>
  <c r="P832" i="1" s="1"/>
  <c r="T831" i="1"/>
  <c r="S831" i="1"/>
  <c r="R831" i="1"/>
  <c r="Q831" i="1"/>
  <c r="N831" i="1"/>
  <c r="M831" i="1"/>
  <c r="O831" i="1" s="1"/>
  <c r="P831" i="1" s="1"/>
  <c r="T830" i="1"/>
  <c r="S830" i="1"/>
  <c r="R830" i="1"/>
  <c r="Q830" i="1"/>
  <c r="N830" i="1"/>
  <c r="M830" i="1"/>
  <c r="O830" i="1" s="1"/>
  <c r="P830" i="1" s="1"/>
  <c r="T829" i="1"/>
  <c r="S829" i="1"/>
  <c r="R829" i="1"/>
  <c r="Q829" i="1"/>
  <c r="N829" i="1"/>
  <c r="M829" i="1"/>
  <c r="O829" i="1" s="1"/>
  <c r="P829" i="1" s="1"/>
  <c r="T828" i="1"/>
  <c r="S828" i="1"/>
  <c r="R828" i="1"/>
  <c r="Q828" i="1"/>
  <c r="N828" i="1"/>
  <c r="M828" i="1"/>
  <c r="O828" i="1" s="1"/>
  <c r="P828" i="1" s="1"/>
  <c r="T827" i="1"/>
  <c r="S827" i="1"/>
  <c r="R827" i="1"/>
  <c r="Q827" i="1"/>
  <c r="N827" i="1"/>
  <c r="M827" i="1"/>
  <c r="O827" i="1" s="1"/>
  <c r="P827" i="1" s="1"/>
  <c r="T826" i="1"/>
  <c r="S826" i="1"/>
  <c r="R826" i="1"/>
  <c r="Q826" i="1"/>
  <c r="N826" i="1"/>
  <c r="M826" i="1"/>
  <c r="O826" i="1" s="1"/>
  <c r="P826" i="1" s="1"/>
  <c r="T825" i="1"/>
  <c r="S825" i="1"/>
  <c r="R825" i="1"/>
  <c r="Q825" i="1"/>
  <c r="N825" i="1"/>
  <c r="M825" i="1"/>
  <c r="O825" i="1" s="1"/>
  <c r="P825" i="1" s="1"/>
  <c r="T824" i="1"/>
  <c r="S824" i="1"/>
  <c r="R824" i="1"/>
  <c r="Q824" i="1"/>
  <c r="N824" i="1"/>
  <c r="M824" i="1"/>
  <c r="O824" i="1" s="1"/>
  <c r="P824" i="1" s="1"/>
  <c r="T823" i="1"/>
  <c r="S823" i="1"/>
  <c r="R823" i="1"/>
  <c r="Q823" i="1"/>
  <c r="N823" i="1"/>
  <c r="M823" i="1"/>
  <c r="O823" i="1" s="1"/>
  <c r="P823" i="1" s="1"/>
  <c r="T822" i="1"/>
  <c r="S822" i="1"/>
  <c r="R822" i="1"/>
  <c r="Q822" i="1"/>
  <c r="N822" i="1"/>
  <c r="M822" i="1"/>
  <c r="O822" i="1" s="1"/>
  <c r="P822" i="1" s="1"/>
  <c r="T821" i="1"/>
  <c r="S821" i="1"/>
  <c r="R821" i="1"/>
  <c r="Q821" i="1"/>
  <c r="N821" i="1"/>
  <c r="M821" i="1"/>
  <c r="O821" i="1" s="1"/>
  <c r="P821" i="1" s="1"/>
  <c r="T820" i="1"/>
  <c r="S820" i="1"/>
  <c r="R820" i="1"/>
  <c r="Q820" i="1"/>
  <c r="N820" i="1"/>
  <c r="M820" i="1"/>
  <c r="O820" i="1" s="1"/>
  <c r="P820" i="1" s="1"/>
  <c r="T819" i="1"/>
  <c r="S819" i="1"/>
  <c r="R819" i="1"/>
  <c r="Q819" i="1"/>
  <c r="N819" i="1"/>
  <c r="M819" i="1"/>
  <c r="O819" i="1" s="1"/>
  <c r="P819" i="1" s="1"/>
  <c r="T818" i="1"/>
  <c r="S818" i="1"/>
  <c r="R818" i="1"/>
  <c r="Q818" i="1"/>
  <c r="N818" i="1"/>
  <c r="M818" i="1"/>
  <c r="O818" i="1" s="1"/>
  <c r="P818" i="1" s="1"/>
  <c r="T817" i="1"/>
  <c r="S817" i="1"/>
  <c r="R817" i="1"/>
  <c r="Q817" i="1"/>
  <c r="N817" i="1"/>
  <c r="M817" i="1"/>
  <c r="O817" i="1" s="1"/>
  <c r="P817" i="1" s="1"/>
  <c r="T816" i="1"/>
  <c r="S816" i="1"/>
  <c r="R816" i="1"/>
  <c r="Q816" i="1"/>
  <c r="N816" i="1"/>
  <c r="M816" i="1"/>
  <c r="O816" i="1" s="1"/>
  <c r="P816" i="1" s="1"/>
  <c r="T815" i="1"/>
  <c r="S815" i="1"/>
  <c r="R815" i="1"/>
  <c r="Q815" i="1"/>
  <c r="N815" i="1"/>
  <c r="M815" i="1"/>
  <c r="O815" i="1" s="1"/>
  <c r="P815" i="1" s="1"/>
  <c r="T814" i="1"/>
  <c r="S814" i="1"/>
  <c r="R814" i="1"/>
  <c r="Q814" i="1"/>
  <c r="N814" i="1"/>
  <c r="M814" i="1"/>
  <c r="O814" i="1" s="1"/>
  <c r="P814" i="1" s="1"/>
  <c r="T813" i="1"/>
  <c r="S813" i="1"/>
  <c r="R813" i="1"/>
  <c r="Q813" i="1"/>
  <c r="N813" i="1"/>
  <c r="M813" i="1"/>
  <c r="O813" i="1" s="1"/>
  <c r="P813" i="1" s="1"/>
  <c r="T812" i="1"/>
  <c r="S812" i="1"/>
  <c r="R812" i="1"/>
  <c r="Q812" i="1"/>
  <c r="N812" i="1"/>
  <c r="M812" i="1"/>
  <c r="O812" i="1" s="1"/>
  <c r="P812" i="1" s="1"/>
  <c r="T811" i="1"/>
  <c r="S811" i="1"/>
  <c r="R811" i="1"/>
  <c r="Q811" i="1"/>
  <c r="N811" i="1"/>
  <c r="M811" i="1"/>
  <c r="O811" i="1" s="1"/>
  <c r="P811" i="1" s="1"/>
  <c r="T810" i="1"/>
  <c r="S810" i="1"/>
  <c r="R810" i="1"/>
  <c r="Q810" i="1"/>
  <c r="N810" i="1"/>
  <c r="M810" i="1"/>
  <c r="O810" i="1" s="1"/>
  <c r="P810" i="1" s="1"/>
  <c r="T809" i="1"/>
  <c r="S809" i="1"/>
  <c r="R809" i="1"/>
  <c r="Q809" i="1"/>
  <c r="N809" i="1"/>
  <c r="M809" i="1"/>
  <c r="O809" i="1" s="1"/>
  <c r="P809" i="1" s="1"/>
  <c r="T808" i="1"/>
  <c r="S808" i="1"/>
  <c r="R808" i="1"/>
  <c r="Q808" i="1"/>
  <c r="N808" i="1"/>
  <c r="M808" i="1"/>
  <c r="O808" i="1" s="1"/>
  <c r="P808" i="1" s="1"/>
  <c r="T807" i="1"/>
  <c r="S807" i="1"/>
  <c r="R807" i="1"/>
  <c r="Q807" i="1"/>
  <c r="N807" i="1"/>
  <c r="M807" i="1"/>
  <c r="O807" i="1" s="1"/>
  <c r="P807" i="1" s="1"/>
  <c r="T806" i="1"/>
  <c r="S806" i="1"/>
  <c r="R806" i="1"/>
  <c r="Q806" i="1"/>
  <c r="N806" i="1"/>
  <c r="M806" i="1"/>
  <c r="O806" i="1" s="1"/>
  <c r="P806" i="1" s="1"/>
  <c r="T805" i="1"/>
  <c r="S805" i="1"/>
  <c r="R805" i="1"/>
  <c r="Q805" i="1"/>
  <c r="N805" i="1"/>
  <c r="M805" i="1"/>
  <c r="O805" i="1" s="1"/>
  <c r="P805" i="1" s="1"/>
  <c r="T804" i="1"/>
  <c r="S804" i="1"/>
  <c r="R804" i="1"/>
  <c r="Q804" i="1"/>
  <c r="N804" i="1"/>
  <c r="M804" i="1"/>
  <c r="O804" i="1" s="1"/>
  <c r="P804" i="1" s="1"/>
  <c r="T803" i="1"/>
  <c r="S803" i="1"/>
  <c r="R803" i="1"/>
  <c r="Q803" i="1"/>
  <c r="N803" i="1"/>
  <c r="M803" i="1"/>
  <c r="O803" i="1" s="1"/>
  <c r="P803" i="1" s="1"/>
  <c r="T802" i="1"/>
  <c r="S802" i="1"/>
  <c r="R802" i="1"/>
  <c r="Q802" i="1"/>
  <c r="N802" i="1"/>
  <c r="M802" i="1"/>
  <c r="O802" i="1" s="1"/>
  <c r="P802" i="1" s="1"/>
  <c r="T801" i="1"/>
  <c r="S801" i="1"/>
  <c r="R801" i="1"/>
  <c r="Q801" i="1"/>
  <c r="N801" i="1"/>
  <c r="M801" i="1"/>
  <c r="O801" i="1" s="1"/>
  <c r="P801" i="1" s="1"/>
  <c r="T800" i="1"/>
  <c r="S800" i="1"/>
  <c r="R800" i="1"/>
  <c r="Q800" i="1"/>
  <c r="N800" i="1"/>
  <c r="M800" i="1"/>
  <c r="O800" i="1" s="1"/>
  <c r="P800" i="1" s="1"/>
  <c r="T799" i="1"/>
  <c r="S799" i="1"/>
  <c r="R799" i="1"/>
  <c r="Q799" i="1"/>
  <c r="N799" i="1"/>
  <c r="M799" i="1"/>
  <c r="O799" i="1" s="1"/>
  <c r="P799" i="1" s="1"/>
  <c r="T798" i="1"/>
  <c r="S798" i="1"/>
  <c r="R798" i="1"/>
  <c r="Q798" i="1"/>
  <c r="N798" i="1"/>
  <c r="M798" i="1"/>
  <c r="O798" i="1" s="1"/>
  <c r="P798" i="1" s="1"/>
  <c r="T797" i="1"/>
  <c r="S797" i="1"/>
  <c r="R797" i="1"/>
  <c r="Q797" i="1"/>
  <c r="N797" i="1"/>
  <c r="M797" i="1"/>
  <c r="O797" i="1" s="1"/>
  <c r="P797" i="1" s="1"/>
  <c r="T796" i="1"/>
  <c r="S796" i="1"/>
  <c r="R796" i="1"/>
  <c r="Q796" i="1"/>
  <c r="N796" i="1"/>
  <c r="M796" i="1"/>
  <c r="O796" i="1" s="1"/>
  <c r="P796" i="1" s="1"/>
  <c r="T795" i="1"/>
  <c r="S795" i="1"/>
  <c r="R795" i="1"/>
  <c r="Q795" i="1"/>
  <c r="N795" i="1"/>
  <c r="M795" i="1"/>
  <c r="O795" i="1" s="1"/>
  <c r="P795" i="1" s="1"/>
  <c r="T794" i="1"/>
  <c r="S794" i="1"/>
  <c r="R794" i="1"/>
  <c r="Q794" i="1"/>
  <c r="N794" i="1"/>
  <c r="M794" i="1"/>
  <c r="O794" i="1" s="1"/>
  <c r="P794" i="1" s="1"/>
  <c r="T793" i="1"/>
  <c r="S793" i="1"/>
  <c r="R793" i="1"/>
  <c r="Q793" i="1"/>
  <c r="N793" i="1"/>
  <c r="M793" i="1"/>
  <c r="O793" i="1" s="1"/>
  <c r="P793" i="1" s="1"/>
  <c r="T792" i="1"/>
  <c r="S792" i="1"/>
  <c r="R792" i="1"/>
  <c r="Q792" i="1"/>
  <c r="N792" i="1"/>
  <c r="M792" i="1"/>
  <c r="O792" i="1" s="1"/>
  <c r="P792" i="1" s="1"/>
  <c r="T791" i="1"/>
  <c r="S791" i="1"/>
  <c r="R791" i="1"/>
  <c r="Q791" i="1"/>
  <c r="N791" i="1"/>
  <c r="M791" i="1"/>
  <c r="O791" i="1" s="1"/>
  <c r="P791" i="1" s="1"/>
  <c r="T790" i="1"/>
  <c r="S790" i="1"/>
  <c r="R790" i="1"/>
  <c r="Q790" i="1"/>
  <c r="N790" i="1"/>
  <c r="M790" i="1"/>
  <c r="O790" i="1" s="1"/>
  <c r="P790" i="1" s="1"/>
  <c r="T789" i="1"/>
  <c r="S789" i="1"/>
  <c r="R789" i="1"/>
  <c r="Q789" i="1"/>
  <c r="N789" i="1"/>
  <c r="M789" i="1"/>
  <c r="O789" i="1" s="1"/>
  <c r="P789" i="1" s="1"/>
  <c r="T788" i="1"/>
  <c r="S788" i="1"/>
  <c r="R788" i="1"/>
  <c r="Q788" i="1"/>
  <c r="N788" i="1"/>
  <c r="M788" i="1"/>
  <c r="O788" i="1" s="1"/>
  <c r="P788" i="1" s="1"/>
  <c r="T787" i="1"/>
  <c r="S787" i="1"/>
  <c r="R787" i="1"/>
  <c r="Q787" i="1"/>
  <c r="N787" i="1"/>
  <c r="M787" i="1"/>
  <c r="O787" i="1" s="1"/>
  <c r="P787" i="1" s="1"/>
  <c r="T786" i="1"/>
  <c r="S786" i="1"/>
  <c r="R786" i="1"/>
  <c r="Q786" i="1"/>
  <c r="N786" i="1"/>
  <c r="M786" i="1"/>
  <c r="O786" i="1" s="1"/>
  <c r="P786" i="1" s="1"/>
  <c r="T785" i="1"/>
  <c r="S785" i="1"/>
  <c r="R785" i="1"/>
  <c r="Q785" i="1"/>
  <c r="N785" i="1"/>
  <c r="M785" i="1"/>
  <c r="O785" i="1" s="1"/>
  <c r="P785" i="1" s="1"/>
  <c r="T784" i="1"/>
  <c r="S784" i="1"/>
  <c r="R784" i="1"/>
  <c r="Q784" i="1"/>
  <c r="N784" i="1"/>
  <c r="M784" i="1"/>
  <c r="O784" i="1" s="1"/>
  <c r="P784" i="1" s="1"/>
  <c r="T783" i="1"/>
  <c r="S783" i="1"/>
  <c r="R783" i="1"/>
  <c r="Q783" i="1"/>
  <c r="N783" i="1"/>
  <c r="M783" i="1"/>
  <c r="O783" i="1" s="1"/>
  <c r="P783" i="1" s="1"/>
  <c r="T782" i="1"/>
  <c r="S782" i="1"/>
  <c r="R782" i="1"/>
  <c r="Q782" i="1"/>
  <c r="N782" i="1"/>
  <c r="M782" i="1"/>
  <c r="O782" i="1" s="1"/>
  <c r="P782" i="1" s="1"/>
  <c r="T781" i="1"/>
  <c r="S781" i="1"/>
  <c r="R781" i="1"/>
  <c r="Q781" i="1"/>
  <c r="N781" i="1"/>
  <c r="M781" i="1"/>
  <c r="O781" i="1" s="1"/>
  <c r="P781" i="1" s="1"/>
  <c r="T780" i="1"/>
  <c r="S780" i="1"/>
  <c r="R780" i="1"/>
  <c r="Q780" i="1"/>
  <c r="N780" i="1"/>
  <c r="M780" i="1"/>
  <c r="O780" i="1" s="1"/>
  <c r="P780" i="1" s="1"/>
  <c r="T779" i="1"/>
  <c r="S779" i="1"/>
  <c r="R779" i="1"/>
  <c r="Q779" i="1"/>
  <c r="N779" i="1"/>
  <c r="M779" i="1"/>
  <c r="O779" i="1" s="1"/>
  <c r="P779" i="1" s="1"/>
  <c r="T778" i="1"/>
  <c r="S778" i="1"/>
  <c r="R778" i="1"/>
  <c r="Q778" i="1"/>
  <c r="N778" i="1"/>
  <c r="M778" i="1"/>
  <c r="O778" i="1" s="1"/>
  <c r="P778" i="1" s="1"/>
  <c r="T777" i="1"/>
  <c r="S777" i="1"/>
  <c r="R777" i="1"/>
  <c r="Q777" i="1"/>
  <c r="N777" i="1"/>
  <c r="M777" i="1"/>
  <c r="O777" i="1" s="1"/>
  <c r="P777" i="1" s="1"/>
  <c r="T776" i="1"/>
  <c r="S776" i="1"/>
  <c r="R776" i="1"/>
  <c r="Q776" i="1"/>
  <c r="N776" i="1"/>
  <c r="M776" i="1"/>
  <c r="O776" i="1" s="1"/>
  <c r="P776" i="1" s="1"/>
  <c r="T775" i="1"/>
  <c r="S775" i="1"/>
  <c r="R775" i="1"/>
  <c r="Q775" i="1"/>
  <c r="N775" i="1"/>
  <c r="M775" i="1"/>
  <c r="O775" i="1" s="1"/>
  <c r="P775" i="1" s="1"/>
  <c r="T774" i="1"/>
  <c r="S774" i="1"/>
  <c r="R774" i="1"/>
  <c r="Q774" i="1"/>
  <c r="N774" i="1"/>
  <c r="M774" i="1"/>
  <c r="O774" i="1" s="1"/>
  <c r="P774" i="1" s="1"/>
  <c r="T773" i="1"/>
  <c r="S773" i="1"/>
  <c r="R773" i="1"/>
  <c r="Q773" i="1"/>
  <c r="N773" i="1"/>
  <c r="M773" i="1"/>
  <c r="O773" i="1" s="1"/>
  <c r="P773" i="1" s="1"/>
  <c r="T772" i="1"/>
  <c r="S772" i="1"/>
  <c r="R772" i="1"/>
  <c r="Q772" i="1"/>
  <c r="N772" i="1"/>
  <c r="M772" i="1"/>
  <c r="O772" i="1" s="1"/>
  <c r="P772" i="1" s="1"/>
  <c r="T771" i="1"/>
  <c r="S771" i="1"/>
  <c r="R771" i="1"/>
  <c r="Q771" i="1"/>
  <c r="N771" i="1"/>
  <c r="M771" i="1"/>
  <c r="O771" i="1" s="1"/>
  <c r="P771" i="1" s="1"/>
  <c r="T770" i="1"/>
  <c r="S770" i="1"/>
  <c r="R770" i="1"/>
  <c r="Q770" i="1"/>
  <c r="N770" i="1"/>
  <c r="M770" i="1"/>
  <c r="O770" i="1" s="1"/>
  <c r="P770" i="1" s="1"/>
  <c r="T769" i="1"/>
  <c r="S769" i="1"/>
  <c r="R769" i="1"/>
  <c r="Q769" i="1"/>
  <c r="N769" i="1"/>
  <c r="M769" i="1"/>
  <c r="O769" i="1" s="1"/>
  <c r="P769" i="1" s="1"/>
  <c r="T768" i="1"/>
  <c r="S768" i="1"/>
  <c r="R768" i="1"/>
  <c r="Q768" i="1"/>
  <c r="N768" i="1"/>
  <c r="M768" i="1"/>
  <c r="O768" i="1" s="1"/>
  <c r="P768" i="1" s="1"/>
  <c r="T767" i="1"/>
  <c r="S767" i="1"/>
  <c r="R767" i="1"/>
  <c r="Q767" i="1"/>
  <c r="N767" i="1"/>
  <c r="M767" i="1"/>
  <c r="O767" i="1" s="1"/>
  <c r="P767" i="1" s="1"/>
  <c r="T766" i="1"/>
  <c r="S766" i="1"/>
  <c r="R766" i="1"/>
  <c r="Q766" i="1"/>
  <c r="N766" i="1"/>
  <c r="M766" i="1"/>
  <c r="O766" i="1" s="1"/>
  <c r="P766" i="1" s="1"/>
  <c r="T765" i="1"/>
  <c r="S765" i="1"/>
  <c r="R765" i="1"/>
  <c r="Q765" i="1"/>
  <c r="N765" i="1"/>
  <c r="M765" i="1"/>
  <c r="O765" i="1" s="1"/>
  <c r="P765" i="1" s="1"/>
  <c r="T764" i="1"/>
  <c r="S764" i="1"/>
  <c r="R764" i="1"/>
  <c r="Q764" i="1"/>
  <c r="N764" i="1"/>
  <c r="M764" i="1"/>
  <c r="O764" i="1" s="1"/>
  <c r="P764" i="1" s="1"/>
  <c r="T763" i="1"/>
  <c r="S763" i="1"/>
  <c r="R763" i="1"/>
  <c r="Q763" i="1"/>
  <c r="N763" i="1"/>
  <c r="M763" i="1"/>
  <c r="O763" i="1" s="1"/>
  <c r="P763" i="1" s="1"/>
  <c r="T762" i="1"/>
  <c r="S762" i="1"/>
  <c r="R762" i="1"/>
  <c r="Q762" i="1"/>
  <c r="N762" i="1"/>
  <c r="M762" i="1"/>
  <c r="O762" i="1" s="1"/>
  <c r="P762" i="1" s="1"/>
  <c r="T761" i="1"/>
  <c r="S761" i="1"/>
  <c r="R761" i="1"/>
  <c r="Q761" i="1"/>
  <c r="N761" i="1"/>
  <c r="M761" i="1"/>
  <c r="O761" i="1" s="1"/>
  <c r="P761" i="1" s="1"/>
  <c r="T760" i="1"/>
  <c r="S760" i="1"/>
  <c r="R760" i="1"/>
  <c r="Q760" i="1"/>
  <c r="N760" i="1"/>
  <c r="M760" i="1"/>
  <c r="O760" i="1" s="1"/>
  <c r="P760" i="1" s="1"/>
  <c r="T759" i="1"/>
  <c r="S759" i="1"/>
  <c r="R759" i="1"/>
  <c r="Q759" i="1"/>
  <c r="N759" i="1"/>
  <c r="M759" i="1"/>
  <c r="O759" i="1" s="1"/>
  <c r="P759" i="1" s="1"/>
  <c r="T758" i="1"/>
  <c r="S758" i="1"/>
  <c r="R758" i="1"/>
  <c r="Q758" i="1"/>
  <c r="N758" i="1"/>
  <c r="M758" i="1"/>
  <c r="O758" i="1" s="1"/>
  <c r="P758" i="1" s="1"/>
  <c r="T757" i="1"/>
  <c r="S757" i="1"/>
  <c r="R757" i="1"/>
  <c r="Q757" i="1"/>
  <c r="N757" i="1"/>
  <c r="M757" i="1"/>
  <c r="O757" i="1" s="1"/>
  <c r="P757" i="1" s="1"/>
  <c r="T756" i="1"/>
  <c r="S756" i="1"/>
  <c r="R756" i="1"/>
  <c r="Q756" i="1"/>
  <c r="N756" i="1"/>
  <c r="M756" i="1"/>
  <c r="O756" i="1" s="1"/>
  <c r="P756" i="1" s="1"/>
  <c r="T755" i="1"/>
  <c r="S755" i="1"/>
  <c r="R755" i="1"/>
  <c r="Q755" i="1"/>
  <c r="N755" i="1"/>
  <c r="M755" i="1"/>
  <c r="O755" i="1" s="1"/>
  <c r="P755" i="1" s="1"/>
  <c r="T754" i="1"/>
  <c r="S754" i="1"/>
  <c r="R754" i="1"/>
  <c r="Q754" i="1"/>
  <c r="N754" i="1"/>
  <c r="M754" i="1"/>
  <c r="O754" i="1" s="1"/>
  <c r="P754" i="1" s="1"/>
  <c r="T753" i="1"/>
  <c r="S753" i="1"/>
  <c r="R753" i="1"/>
  <c r="Q753" i="1"/>
  <c r="N753" i="1"/>
  <c r="M753" i="1"/>
  <c r="O753" i="1" s="1"/>
  <c r="P753" i="1" s="1"/>
  <c r="T752" i="1"/>
  <c r="S752" i="1"/>
  <c r="R752" i="1"/>
  <c r="Q752" i="1"/>
  <c r="N752" i="1"/>
  <c r="M752" i="1"/>
  <c r="O752" i="1" s="1"/>
  <c r="P752" i="1" s="1"/>
  <c r="T751" i="1"/>
  <c r="S751" i="1"/>
  <c r="R751" i="1"/>
  <c r="Q751" i="1"/>
  <c r="N751" i="1"/>
  <c r="M751" i="1"/>
  <c r="O751" i="1" s="1"/>
  <c r="P751" i="1" s="1"/>
  <c r="T750" i="1"/>
  <c r="S750" i="1"/>
  <c r="R750" i="1"/>
  <c r="Q750" i="1"/>
  <c r="N750" i="1"/>
  <c r="M750" i="1"/>
  <c r="O750" i="1" s="1"/>
  <c r="P750" i="1" s="1"/>
  <c r="T749" i="1"/>
  <c r="S749" i="1"/>
  <c r="R749" i="1"/>
  <c r="Q749" i="1"/>
  <c r="N749" i="1"/>
  <c r="M749" i="1"/>
  <c r="O749" i="1" s="1"/>
  <c r="P749" i="1" s="1"/>
  <c r="T748" i="1"/>
  <c r="S748" i="1"/>
  <c r="R748" i="1"/>
  <c r="Q748" i="1"/>
  <c r="N748" i="1"/>
  <c r="M748" i="1"/>
  <c r="O748" i="1" s="1"/>
  <c r="P748" i="1" s="1"/>
  <c r="T747" i="1"/>
  <c r="S747" i="1"/>
  <c r="R747" i="1"/>
  <c r="Q747" i="1"/>
  <c r="N747" i="1"/>
  <c r="M747" i="1"/>
  <c r="O747" i="1" s="1"/>
  <c r="P747" i="1" s="1"/>
  <c r="T746" i="1"/>
  <c r="S746" i="1"/>
  <c r="R746" i="1"/>
  <c r="Q746" i="1"/>
  <c r="N746" i="1"/>
  <c r="M746" i="1"/>
  <c r="O746" i="1" s="1"/>
  <c r="P746" i="1" s="1"/>
  <c r="T745" i="1"/>
  <c r="S745" i="1"/>
  <c r="R745" i="1"/>
  <c r="Q745" i="1"/>
  <c r="N745" i="1"/>
  <c r="M745" i="1"/>
  <c r="O745" i="1" s="1"/>
  <c r="P745" i="1" s="1"/>
  <c r="T744" i="1"/>
  <c r="S744" i="1"/>
  <c r="R744" i="1"/>
  <c r="Q744" i="1"/>
  <c r="N744" i="1"/>
  <c r="M744" i="1"/>
  <c r="O744" i="1" s="1"/>
  <c r="P744" i="1" s="1"/>
  <c r="T743" i="1"/>
  <c r="S743" i="1"/>
  <c r="R743" i="1"/>
  <c r="Q743" i="1"/>
  <c r="N743" i="1"/>
  <c r="M743" i="1"/>
  <c r="O743" i="1" s="1"/>
  <c r="P743" i="1" s="1"/>
  <c r="T742" i="1"/>
  <c r="S742" i="1"/>
  <c r="R742" i="1"/>
  <c r="Q742" i="1"/>
  <c r="N742" i="1"/>
  <c r="M742" i="1"/>
  <c r="O742" i="1" s="1"/>
  <c r="P742" i="1" s="1"/>
  <c r="T741" i="1"/>
  <c r="S741" i="1"/>
  <c r="R741" i="1"/>
  <c r="Q741" i="1"/>
  <c r="N741" i="1"/>
  <c r="M741" i="1"/>
  <c r="O741" i="1" s="1"/>
  <c r="P741" i="1" s="1"/>
  <c r="T740" i="1"/>
  <c r="S740" i="1"/>
  <c r="R740" i="1"/>
  <c r="Q740" i="1"/>
  <c r="N740" i="1"/>
  <c r="M740" i="1"/>
  <c r="O740" i="1" s="1"/>
  <c r="P740" i="1" s="1"/>
  <c r="T739" i="1"/>
  <c r="S739" i="1"/>
  <c r="R739" i="1"/>
  <c r="Q739" i="1"/>
  <c r="N739" i="1"/>
  <c r="M739" i="1"/>
  <c r="O739" i="1" s="1"/>
  <c r="P739" i="1" s="1"/>
  <c r="T738" i="1"/>
  <c r="S738" i="1"/>
  <c r="R738" i="1"/>
  <c r="Q738" i="1"/>
  <c r="N738" i="1"/>
  <c r="M738" i="1"/>
  <c r="O738" i="1" s="1"/>
  <c r="P738" i="1" s="1"/>
  <c r="T737" i="1"/>
  <c r="S737" i="1"/>
  <c r="R737" i="1"/>
  <c r="Q737" i="1"/>
  <c r="N737" i="1"/>
  <c r="M737" i="1"/>
  <c r="O737" i="1" s="1"/>
  <c r="P737" i="1" s="1"/>
  <c r="T736" i="1"/>
  <c r="S736" i="1"/>
  <c r="R736" i="1"/>
  <c r="Q736" i="1"/>
  <c r="N736" i="1"/>
  <c r="M736" i="1"/>
  <c r="O736" i="1" s="1"/>
  <c r="P736" i="1" s="1"/>
  <c r="T735" i="1"/>
  <c r="S735" i="1"/>
  <c r="R735" i="1"/>
  <c r="Q735" i="1"/>
  <c r="N735" i="1"/>
  <c r="M735" i="1"/>
  <c r="O735" i="1" s="1"/>
  <c r="P735" i="1" s="1"/>
  <c r="T734" i="1"/>
  <c r="S734" i="1"/>
  <c r="R734" i="1"/>
  <c r="Q734" i="1"/>
  <c r="N734" i="1"/>
  <c r="M734" i="1"/>
  <c r="O734" i="1" s="1"/>
  <c r="P734" i="1" s="1"/>
  <c r="T733" i="1"/>
  <c r="S733" i="1"/>
  <c r="R733" i="1"/>
  <c r="Q733" i="1"/>
  <c r="N733" i="1"/>
  <c r="M733" i="1"/>
  <c r="O733" i="1" s="1"/>
  <c r="P733" i="1" s="1"/>
  <c r="T732" i="1"/>
  <c r="S732" i="1"/>
  <c r="R732" i="1"/>
  <c r="Q732" i="1"/>
  <c r="N732" i="1"/>
  <c r="M732" i="1"/>
  <c r="O732" i="1" s="1"/>
  <c r="P732" i="1" s="1"/>
  <c r="T731" i="1"/>
  <c r="S731" i="1"/>
  <c r="R731" i="1"/>
  <c r="Q731" i="1"/>
  <c r="N731" i="1"/>
  <c r="M731" i="1"/>
  <c r="O731" i="1" s="1"/>
  <c r="P731" i="1" s="1"/>
  <c r="T730" i="1"/>
  <c r="S730" i="1"/>
  <c r="R730" i="1"/>
  <c r="Q730" i="1"/>
  <c r="N730" i="1"/>
  <c r="M730" i="1"/>
  <c r="O730" i="1" s="1"/>
  <c r="P730" i="1" s="1"/>
  <c r="T729" i="1"/>
  <c r="S729" i="1"/>
  <c r="R729" i="1"/>
  <c r="Q729" i="1"/>
  <c r="N729" i="1"/>
  <c r="M729" i="1"/>
  <c r="O729" i="1" s="1"/>
  <c r="P729" i="1" s="1"/>
  <c r="T728" i="1"/>
  <c r="S728" i="1"/>
  <c r="R728" i="1"/>
  <c r="Q728" i="1"/>
  <c r="N728" i="1"/>
  <c r="M728" i="1"/>
  <c r="O728" i="1" s="1"/>
  <c r="P728" i="1" s="1"/>
  <c r="T727" i="1"/>
  <c r="S727" i="1"/>
  <c r="R727" i="1"/>
  <c r="Q727" i="1"/>
  <c r="N727" i="1"/>
  <c r="M727" i="1"/>
  <c r="O727" i="1" s="1"/>
  <c r="P727" i="1" s="1"/>
  <c r="T726" i="1"/>
  <c r="S726" i="1"/>
  <c r="R726" i="1"/>
  <c r="Q726" i="1"/>
  <c r="N726" i="1"/>
  <c r="M726" i="1"/>
  <c r="O726" i="1" s="1"/>
  <c r="P726" i="1" s="1"/>
  <c r="T725" i="1"/>
  <c r="S725" i="1"/>
  <c r="R725" i="1"/>
  <c r="Q725" i="1"/>
  <c r="N725" i="1"/>
  <c r="M725" i="1"/>
  <c r="O725" i="1" s="1"/>
  <c r="P725" i="1" s="1"/>
  <c r="T724" i="1"/>
  <c r="S724" i="1"/>
  <c r="R724" i="1"/>
  <c r="Q724" i="1"/>
  <c r="N724" i="1"/>
  <c r="M724" i="1"/>
  <c r="O724" i="1" s="1"/>
  <c r="P724" i="1" s="1"/>
  <c r="T723" i="1"/>
  <c r="S723" i="1"/>
  <c r="R723" i="1"/>
  <c r="Q723" i="1"/>
  <c r="N723" i="1"/>
  <c r="M723" i="1"/>
  <c r="O723" i="1" s="1"/>
  <c r="P723" i="1" s="1"/>
  <c r="T722" i="1"/>
  <c r="S722" i="1"/>
  <c r="R722" i="1"/>
  <c r="Q722" i="1"/>
  <c r="N722" i="1"/>
  <c r="M722" i="1"/>
  <c r="O722" i="1" s="1"/>
  <c r="P722" i="1" s="1"/>
  <c r="T721" i="1"/>
  <c r="S721" i="1"/>
  <c r="R721" i="1"/>
  <c r="Q721" i="1"/>
  <c r="N721" i="1"/>
  <c r="M721" i="1"/>
  <c r="O721" i="1" s="1"/>
  <c r="P721" i="1" s="1"/>
  <c r="T720" i="1"/>
  <c r="S720" i="1"/>
  <c r="R720" i="1"/>
  <c r="Q720" i="1"/>
  <c r="N720" i="1"/>
  <c r="M720" i="1"/>
  <c r="O720" i="1" s="1"/>
  <c r="P720" i="1" s="1"/>
  <c r="T719" i="1"/>
  <c r="S719" i="1"/>
  <c r="R719" i="1"/>
  <c r="Q719" i="1"/>
  <c r="N719" i="1"/>
  <c r="M719" i="1"/>
  <c r="O719" i="1" s="1"/>
  <c r="P719" i="1" s="1"/>
  <c r="T718" i="1"/>
  <c r="S718" i="1"/>
  <c r="R718" i="1"/>
  <c r="Q718" i="1"/>
  <c r="N718" i="1"/>
  <c r="M718" i="1"/>
  <c r="O718" i="1" s="1"/>
  <c r="P718" i="1" s="1"/>
  <c r="T717" i="1"/>
  <c r="S717" i="1"/>
  <c r="R717" i="1"/>
  <c r="Q717" i="1"/>
  <c r="N717" i="1"/>
  <c r="M717" i="1"/>
  <c r="O717" i="1" s="1"/>
  <c r="P717" i="1" s="1"/>
  <c r="T716" i="1"/>
  <c r="S716" i="1"/>
  <c r="R716" i="1"/>
  <c r="Q716" i="1"/>
  <c r="N716" i="1"/>
  <c r="M716" i="1"/>
  <c r="O716" i="1" s="1"/>
  <c r="P716" i="1" s="1"/>
  <c r="T715" i="1"/>
  <c r="S715" i="1"/>
  <c r="R715" i="1"/>
  <c r="Q715" i="1"/>
  <c r="N715" i="1"/>
  <c r="M715" i="1"/>
  <c r="O715" i="1" s="1"/>
  <c r="P715" i="1" s="1"/>
  <c r="T714" i="1"/>
  <c r="S714" i="1"/>
  <c r="R714" i="1"/>
  <c r="Q714" i="1"/>
  <c r="N714" i="1"/>
  <c r="M714" i="1"/>
  <c r="O714" i="1" s="1"/>
  <c r="P714" i="1" s="1"/>
  <c r="T713" i="1"/>
  <c r="S713" i="1"/>
  <c r="R713" i="1"/>
  <c r="Q713" i="1"/>
  <c r="N713" i="1"/>
  <c r="M713" i="1"/>
  <c r="O713" i="1" s="1"/>
  <c r="P713" i="1" s="1"/>
  <c r="T712" i="1"/>
  <c r="S712" i="1"/>
  <c r="R712" i="1"/>
  <c r="Q712" i="1"/>
  <c r="N712" i="1"/>
  <c r="M712" i="1"/>
  <c r="O712" i="1" s="1"/>
  <c r="P712" i="1" s="1"/>
  <c r="T711" i="1"/>
  <c r="S711" i="1"/>
  <c r="R711" i="1"/>
  <c r="Q711" i="1"/>
  <c r="N711" i="1"/>
  <c r="M711" i="1"/>
  <c r="O711" i="1" s="1"/>
  <c r="P711" i="1" s="1"/>
  <c r="T710" i="1"/>
  <c r="S710" i="1"/>
  <c r="R710" i="1"/>
  <c r="Q710" i="1"/>
  <c r="N710" i="1"/>
  <c r="M710" i="1"/>
  <c r="O710" i="1" s="1"/>
  <c r="P710" i="1" s="1"/>
  <c r="T709" i="1"/>
  <c r="S709" i="1"/>
  <c r="R709" i="1"/>
  <c r="Q709" i="1"/>
  <c r="N709" i="1"/>
  <c r="M709" i="1"/>
  <c r="O709" i="1" s="1"/>
  <c r="P709" i="1" s="1"/>
  <c r="T708" i="1"/>
  <c r="S708" i="1"/>
  <c r="R708" i="1"/>
  <c r="Q708" i="1"/>
  <c r="N708" i="1"/>
  <c r="M708" i="1"/>
  <c r="O708" i="1" s="1"/>
  <c r="P708" i="1" s="1"/>
  <c r="T707" i="1"/>
  <c r="S707" i="1"/>
  <c r="R707" i="1"/>
  <c r="Q707" i="1"/>
  <c r="N707" i="1"/>
  <c r="M707" i="1"/>
  <c r="O707" i="1" s="1"/>
  <c r="P707" i="1" s="1"/>
  <c r="T706" i="1"/>
  <c r="S706" i="1"/>
  <c r="R706" i="1"/>
  <c r="Q706" i="1"/>
  <c r="N706" i="1"/>
  <c r="M706" i="1"/>
  <c r="O706" i="1" s="1"/>
  <c r="P706" i="1" s="1"/>
  <c r="T705" i="1"/>
  <c r="S705" i="1"/>
  <c r="R705" i="1"/>
  <c r="Q705" i="1"/>
  <c r="N705" i="1"/>
  <c r="M705" i="1"/>
  <c r="O705" i="1" s="1"/>
  <c r="P705" i="1" s="1"/>
  <c r="T704" i="1"/>
  <c r="S704" i="1"/>
  <c r="R704" i="1"/>
  <c r="Q704" i="1"/>
  <c r="N704" i="1"/>
  <c r="M704" i="1"/>
  <c r="O704" i="1" s="1"/>
  <c r="P704" i="1" s="1"/>
  <c r="T703" i="1"/>
  <c r="S703" i="1"/>
  <c r="R703" i="1"/>
  <c r="Q703" i="1"/>
  <c r="N703" i="1"/>
  <c r="M703" i="1"/>
  <c r="O703" i="1" s="1"/>
  <c r="P703" i="1" s="1"/>
  <c r="T702" i="1"/>
  <c r="S702" i="1"/>
  <c r="R702" i="1"/>
  <c r="Q702" i="1"/>
  <c r="N702" i="1"/>
  <c r="M702" i="1"/>
  <c r="O702" i="1" s="1"/>
  <c r="P702" i="1" s="1"/>
  <c r="T701" i="1"/>
  <c r="S701" i="1"/>
  <c r="R701" i="1"/>
  <c r="Q701" i="1"/>
  <c r="N701" i="1"/>
  <c r="M701" i="1"/>
  <c r="O701" i="1" s="1"/>
  <c r="P701" i="1" s="1"/>
  <c r="T700" i="1"/>
  <c r="S700" i="1"/>
  <c r="R700" i="1"/>
  <c r="Q700" i="1"/>
  <c r="N700" i="1"/>
  <c r="M700" i="1"/>
  <c r="O700" i="1" s="1"/>
  <c r="P700" i="1" s="1"/>
  <c r="T699" i="1"/>
  <c r="S699" i="1"/>
  <c r="R699" i="1"/>
  <c r="Q699" i="1"/>
  <c r="N699" i="1"/>
  <c r="M699" i="1"/>
  <c r="O699" i="1" s="1"/>
  <c r="P699" i="1" s="1"/>
  <c r="T698" i="1"/>
  <c r="S698" i="1"/>
  <c r="R698" i="1"/>
  <c r="Q698" i="1"/>
  <c r="N698" i="1"/>
  <c r="M698" i="1"/>
  <c r="O698" i="1" s="1"/>
  <c r="P698" i="1" s="1"/>
  <c r="T697" i="1"/>
  <c r="S697" i="1"/>
  <c r="R697" i="1"/>
  <c r="Q697" i="1"/>
  <c r="N697" i="1"/>
  <c r="M697" i="1"/>
  <c r="O697" i="1" s="1"/>
  <c r="P697" i="1" s="1"/>
  <c r="T696" i="1"/>
  <c r="S696" i="1"/>
  <c r="R696" i="1"/>
  <c r="Q696" i="1"/>
  <c r="N696" i="1"/>
  <c r="M696" i="1"/>
  <c r="O696" i="1" s="1"/>
  <c r="P696" i="1" s="1"/>
  <c r="T695" i="1"/>
  <c r="S695" i="1"/>
  <c r="R695" i="1"/>
  <c r="Q695" i="1"/>
  <c r="N695" i="1"/>
  <c r="M695" i="1"/>
  <c r="O695" i="1" s="1"/>
  <c r="P695" i="1" s="1"/>
  <c r="T694" i="1"/>
  <c r="S694" i="1"/>
  <c r="R694" i="1"/>
  <c r="Q694" i="1"/>
  <c r="N694" i="1"/>
  <c r="M694" i="1"/>
  <c r="O694" i="1" s="1"/>
  <c r="P694" i="1" s="1"/>
  <c r="T693" i="1"/>
  <c r="S693" i="1"/>
  <c r="R693" i="1"/>
  <c r="Q693" i="1"/>
  <c r="N693" i="1"/>
  <c r="M693" i="1"/>
  <c r="O693" i="1" s="1"/>
  <c r="P693" i="1" s="1"/>
  <c r="T692" i="1"/>
  <c r="S692" i="1"/>
  <c r="R692" i="1"/>
  <c r="Q692" i="1"/>
  <c r="N692" i="1"/>
  <c r="M692" i="1"/>
  <c r="O692" i="1" s="1"/>
  <c r="P692" i="1" s="1"/>
  <c r="T691" i="1"/>
  <c r="S691" i="1"/>
  <c r="R691" i="1"/>
  <c r="Q691" i="1"/>
  <c r="N691" i="1"/>
  <c r="M691" i="1"/>
  <c r="O691" i="1" s="1"/>
  <c r="P691" i="1" s="1"/>
  <c r="T690" i="1"/>
  <c r="S690" i="1"/>
  <c r="R690" i="1"/>
  <c r="Q690" i="1"/>
  <c r="N690" i="1"/>
  <c r="M690" i="1"/>
  <c r="O690" i="1" s="1"/>
  <c r="P690" i="1" s="1"/>
  <c r="T689" i="1"/>
  <c r="S689" i="1"/>
  <c r="R689" i="1"/>
  <c r="Q689" i="1"/>
  <c r="N689" i="1"/>
  <c r="M689" i="1"/>
  <c r="O689" i="1" s="1"/>
  <c r="P689" i="1" s="1"/>
  <c r="T688" i="1"/>
  <c r="S688" i="1"/>
  <c r="R688" i="1"/>
  <c r="Q688" i="1"/>
  <c r="N688" i="1"/>
  <c r="M688" i="1"/>
  <c r="O688" i="1" s="1"/>
  <c r="P688" i="1" s="1"/>
  <c r="T687" i="1"/>
  <c r="S687" i="1"/>
  <c r="R687" i="1"/>
  <c r="Q687" i="1"/>
  <c r="N687" i="1"/>
  <c r="M687" i="1"/>
  <c r="O687" i="1" s="1"/>
  <c r="P687" i="1" s="1"/>
  <c r="T686" i="1"/>
  <c r="S686" i="1"/>
  <c r="R686" i="1"/>
  <c r="Q686" i="1"/>
  <c r="N686" i="1"/>
  <c r="M686" i="1"/>
  <c r="O686" i="1" s="1"/>
  <c r="P686" i="1" s="1"/>
  <c r="T685" i="1"/>
  <c r="S685" i="1"/>
  <c r="R685" i="1"/>
  <c r="Q685" i="1"/>
  <c r="N685" i="1"/>
  <c r="M685" i="1"/>
  <c r="O685" i="1" s="1"/>
  <c r="P685" i="1" s="1"/>
  <c r="T684" i="1"/>
  <c r="S684" i="1"/>
  <c r="R684" i="1"/>
  <c r="Q684" i="1"/>
  <c r="N684" i="1"/>
  <c r="M684" i="1"/>
  <c r="O684" i="1" s="1"/>
  <c r="P684" i="1" s="1"/>
  <c r="T683" i="1"/>
  <c r="S683" i="1"/>
  <c r="R683" i="1"/>
  <c r="Q683" i="1"/>
  <c r="N683" i="1"/>
  <c r="M683" i="1"/>
  <c r="O683" i="1" s="1"/>
  <c r="P683" i="1" s="1"/>
  <c r="T682" i="1"/>
  <c r="S682" i="1"/>
  <c r="R682" i="1"/>
  <c r="Q682" i="1"/>
  <c r="N682" i="1"/>
  <c r="M682" i="1"/>
  <c r="O682" i="1" s="1"/>
  <c r="P682" i="1" s="1"/>
  <c r="T681" i="1"/>
  <c r="S681" i="1"/>
  <c r="R681" i="1"/>
  <c r="Q681" i="1"/>
  <c r="N681" i="1"/>
  <c r="M681" i="1"/>
  <c r="T680" i="1"/>
  <c r="S680" i="1"/>
  <c r="R680" i="1"/>
  <c r="Q680" i="1"/>
  <c r="N680" i="1"/>
  <c r="M680" i="1"/>
  <c r="O680" i="1" s="1"/>
  <c r="P680" i="1" s="1"/>
  <c r="T679" i="1"/>
  <c r="S679" i="1"/>
  <c r="R679" i="1"/>
  <c r="Q679" i="1"/>
  <c r="N679" i="1"/>
  <c r="M679" i="1"/>
  <c r="O679" i="1" s="1"/>
  <c r="P679" i="1" s="1"/>
  <c r="T678" i="1"/>
  <c r="S678" i="1"/>
  <c r="R678" i="1"/>
  <c r="Q678" i="1"/>
  <c r="N678" i="1"/>
  <c r="M678" i="1"/>
  <c r="O678" i="1" s="1"/>
  <c r="P678" i="1" s="1"/>
  <c r="T677" i="1"/>
  <c r="S677" i="1"/>
  <c r="R677" i="1"/>
  <c r="Q677" i="1"/>
  <c r="N677" i="1"/>
  <c r="M677" i="1"/>
  <c r="O677" i="1" s="1"/>
  <c r="P677" i="1" s="1"/>
  <c r="T676" i="1"/>
  <c r="S676" i="1"/>
  <c r="R676" i="1"/>
  <c r="Q676" i="1"/>
  <c r="N676" i="1"/>
  <c r="M676" i="1"/>
  <c r="O676" i="1" s="1"/>
  <c r="P676" i="1" s="1"/>
  <c r="T675" i="1"/>
  <c r="S675" i="1"/>
  <c r="R675" i="1"/>
  <c r="Q675" i="1"/>
  <c r="N675" i="1"/>
  <c r="M675" i="1"/>
  <c r="O675" i="1" s="1"/>
  <c r="P675" i="1" s="1"/>
  <c r="T674" i="1"/>
  <c r="S674" i="1"/>
  <c r="R674" i="1"/>
  <c r="Q674" i="1"/>
  <c r="N674" i="1"/>
  <c r="M674" i="1"/>
  <c r="O674" i="1" s="1"/>
  <c r="P674" i="1" s="1"/>
  <c r="T673" i="1"/>
  <c r="S673" i="1"/>
  <c r="R673" i="1"/>
  <c r="Q673" i="1"/>
  <c r="N673" i="1"/>
  <c r="M673" i="1"/>
  <c r="O673" i="1" s="1"/>
  <c r="P673" i="1" s="1"/>
  <c r="T672" i="1"/>
  <c r="S672" i="1"/>
  <c r="R672" i="1"/>
  <c r="Q672" i="1"/>
  <c r="N672" i="1"/>
  <c r="M672" i="1"/>
  <c r="O672" i="1" s="1"/>
  <c r="P672" i="1" s="1"/>
  <c r="T671" i="1"/>
  <c r="S671" i="1"/>
  <c r="R671" i="1"/>
  <c r="Q671" i="1"/>
  <c r="N671" i="1"/>
  <c r="M671" i="1"/>
  <c r="O671" i="1" s="1"/>
  <c r="P671" i="1" s="1"/>
  <c r="T670" i="1"/>
  <c r="S670" i="1"/>
  <c r="R670" i="1"/>
  <c r="Q670" i="1"/>
  <c r="N670" i="1"/>
  <c r="M670" i="1"/>
  <c r="O670" i="1" s="1"/>
  <c r="P670" i="1" s="1"/>
  <c r="T669" i="1"/>
  <c r="S669" i="1"/>
  <c r="R669" i="1"/>
  <c r="Q669" i="1"/>
  <c r="N669" i="1"/>
  <c r="M669" i="1"/>
  <c r="O669" i="1" s="1"/>
  <c r="P669" i="1" s="1"/>
  <c r="T668" i="1"/>
  <c r="S668" i="1"/>
  <c r="R668" i="1"/>
  <c r="Q668" i="1"/>
  <c r="N668" i="1"/>
  <c r="M668" i="1"/>
  <c r="O668" i="1" s="1"/>
  <c r="P668" i="1" s="1"/>
  <c r="T667" i="1"/>
  <c r="S667" i="1"/>
  <c r="R667" i="1"/>
  <c r="Q667" i="1"/>
  <c r="N667" i="1"/>
  <c r="M667" i="1"/>
  <c r="O667" i="1" s="1"/>
  <c r="P667" i="1" s="1"/>
  <c r="T666" i="1"/>
  <c r="S666" i="1"/>
  <c r="R666" i="1"/>
  <c r="Q666" i="1"/>
  <c r="N666" i="1"/>
  <c r="M666" i="1"/>
  <c r="O666" i="1" s="1"/>
  <c r="P666" i="1" s="1"/>
  <c r="T665" i="1"/>
  <c r="S665" i="1"/>
  <c r="R665" i="1"/>
  <c r="Q665" i="1"/>
  <c r="N665" i="1"/>
  <c r="M665" i="1"/>
  <c r="O665" i="1" s="1"/>
  <c r="P665" i="1" s="1"/>
  <c r="T664" i="1"/>
  <c r="S664" i="1"/>
  <c r="R664" i="1"/>
  <c r="Q664" i="1"/>
  <c r="N664" i="1"/>
  <c r="M664" i="1"/>
  <c r="O664" i="1" s="1"/>
  <c r="P664" i="1" s="1"/>
  <c r="T663" i="1"/>
  <c r="S663" i="1"/>
  <c r="R663" i="1"/>
  <c r="Q663" i="1"/>
  <c r="N663" i="1"/>
  <c r="M663" i="1"/>
  <c r="O663" i="1" s="1"/>
  <c r="P663" i="1" s="1"/>
  <c r="T662" i="1"/>
  <c r="S662" i="1"/>
  <c r="R662" i="1"/>
  <c r="Q662" i="1"/>
  <c r="N662" i="1"/>
  <c r="M662" i="1"/>
  <c r="O662" i="1" s="1"/>
  <c r="P662" i="1" s="1"/>
  <c r="T661" i="1"/>
  <c r="S661" i="1"/>
  <c r="R661" i="1"/>
  <c r="Q661" i="1"/>
  <c r="N661" i="1"/>
  <c r="M661" i="1"/>
  <c r="O661" i="1" s="1"/>
  <c r="P661" i="1" s="1"/>
  <c r="T660" i="1"/>
  <c r="S660" i="1"/>
  <c r="R660" i="1"/>
  <c r="Q660" i="1"/>
  <c r="N660" i="1"/>
  <c r="M660" i="1"/>
  <c r="O660" i="1" s="1"/>
  <c r="P660" i="1" s="1"/>
  <c r="T659" i="1"/>
  <c r="S659" i="1"/>
  <c r="R659" i="1"/>
  <c r="Q659" i="1"/>
  <c r="N659" i="1"/>
  <c r="M659" i="1"/>
  <c r="O659" i="1" s="1"/>
  <c r="P659" i="1" s="1"/>
  <c r="T658" i="1"/>
  <c r="S658" i="1"/>
  <c r="R658" i="1"/>
  <c r="Q658" i="1"/>
  <c r="N658" i="1"/>
  <c r="M658" i="1"/>
  <c r="O658" i="1" s="1"/>
  <c r="P658" i="1" s="1"/>
  <c r="T657" i="1"/>
  <c r="S657" i="1"/>
  <c r="R657" i="1"/>
  <c r="Q657" i="1"/>
  <c r="N657" i="1"/>
  <c r="M657" i="1"/>
  <c r="O657" i="1" s="1"/>
  <c r="P657" i="1" s="1"/>
  <c r="T656" i="1"/>
  <c r="S656" i="1"/>
  <c r="R656" i="1"/>
  <c r="Q656" i="1"/>
  <c r="N656" i="1"/>
  <c r="M656" i="1"/>
  <c r="O656" i="1" s="1"/>
  <c r="P656" i="1" s="1"/>
  <c r="T655" i="1"/>
  <c r="S655" i="1"/>
  <c r="R655" i="1"/>
  <c r="Q655" i="1"/>
  <c r="N655" i="1"/>
  <c r="M655" i="1"/>
  <c r="O655" i="1" s="1"/>
  <c r="P655" i="1" s="1"/>
  <c r="T654" i="1"/>
  <c r="S654" i="1"/>
  <c r="R654" i="1"/>
  <c r="Q654" i="1"/>
  <c r="N654" i="1"/>
  <c r="M654" i="1"/>
  <c r="O654" i="1" s="1"/>
  <c r="P654" i="1" s="1"/>
  <c r="T653" i="1"/>
  <c r="S653" i="1"/>
  <c r="R653" i="1"/>
  <c r="Q653" i="1"/>
  <c r="N653" i="1"/>
  <c r="M653" i="1"/>
  <c r="O653" i="1" s="1"/>
  <c r="P653" i="1" s="1"/>
  <c r="T652" i="1"/>
  <c r="S652" i="1"/>
  <c r="R652" i="1"/>
  <c r="Q652" i="1"/>
  <c r="N652" i="1"/>
  <c r="M652" i="1"/>
  <c r="O652" i="1" s="1"/>
  <c r="P652" i="1" s="1"/>
  <c r="T651" i="1"/>
  <c r="S651" i="1"/>
  <c r="R651" i="1"/>
  <c r="Q651" i="1"/>
  <c r="N651" i="1"/>
  <c r="M651" i="1"/>
  <c r="O651" i="1" s="1"/>
  <c r="P651" i="1" s="1"/>
  <c r="T650" i="1"/>
  <c r="S650" i="1"/>
  <c r="R650" i="1"/>
  <c r="Q650" i="1"/>
  <c r="N650" i="1"/>
  <c r="M650" i="1"/>
  <c r="O650" i="1" s="1"/>
  <c r="P650" i="1" s="1"/>
  <c r="T649" i="1"/>
  <c r="S649" i="1"/>
  <c r="R649" i="1"/>
  <c r="Q649" i="1"/>
  <c r="N649" i="1"/>
  <c r="M649" i="1"/>
  <c r="O649" i="1" s="1"/>
  <c r="P649" i="1" s="1"/>
  <c r="T648" i="1"/>
  <c r="S648" i="1"/>
  <c r="R648" i="1"/>
  <c r="Q648" i="1"/>
  <c r="N648" i="1"/>
  <c r="M648" i="1"/>
  <c r="O648" i="1" s="1"/>
  <c r="P648" i="1" s="1"/>
  <c r="T647" i="1"/>
  <c r="S647" i="1"/>
  <c r="R647" i="1"/>
  <c r="Q647" i="1"/>
  <c r="N647" i="1"/>
  <c r="M647" i="1"/>
  <c r="O647" i="1" s="1"/>
  <c r="P647" i="1" s="1"/>
  <c r="T646" i="1"/>
  <c r="S646" i="1"/>
  <c r="R646" i="1"/>
  <c r="Q646" i="1"/>
  <c r="N646" i="1"/>
  <c r="M646" i="1"/>
  <c r="O646" i="1" s="1"/>
  <c r="P646" i="1" s="1"/>
  <c r="T645" i="1"/>
  <c r="S645" i="1"/>
  <c r="R645" i="1"/>
  <c r="Q645" i="1"/>
  <c r="N645" i="1"/>
  <c r="M645" i="1"/>
  <c r="O645" i="1" s="1"/>
  <c r="P645" i="1" s="1"/>
  <c r="T644" i="1"/>
  <c r="S644" i="1"/>
  <c r="R644" i="1"/>
  <c r="Q644" i="1"/>
  <c r="N644" i="1"/>
  <c r="M644" i="1"/>
  <c r="O644" i="1" s="1"/>
  <c r="P644" i="1" s="1"/>
  <c r="T643" i="1"/>
  <c r="S643" i="1"/>
  <c r="R643" i="1"/>
  <c r="Q643" i="1"/>
  <c r="N643" i="1"/>
  <c r="M643" i="1"/>
  <c r="O643" i="1" s="1"/>
  <c r="P643" i="1" s="1"/>
  <c r="T642" i="1"/>
  <c r="S642" i="1"/>
  <c r="R642" i="1"/>
  <c r="Q642" i="1"/>
  <c r="N642" i="1"/>
  <c r="M642" i="1"/>
  <c r="O642" i="1" s="1"/>
  <c r="P642" i="1" s="1"/>
  <c r="T641" i="1"/>
  <c r="S641" i="1"/>
  <c r="R641" i="1"/>
  <c r="Q641" i="1"/>
  <c r="N641" i="1"/>
  <c r="M641" i="1"/>
  <c r="O641" i="1" s="1"/>
  <c r="P641" i="1" s="1"/>
  <c r="T640" i="1"/>
  <c r="S640" i="1"/>
  <c r="R640" i="1"/>
  <c r="Q640" i="1"/>
  <c r="N640" i="1"/>
  <c r="M640" i="1"/>
  <c r="O640" i="1" s="1"/>
  <c r="P640" i="1" s="1"/>
  <c r="T639" i="1"/>
  <c r="S639" i="1"/>
  <c r="R639" i="1"/>
  <c r="Q639" i="1"/>
  <c r="N639" i="1"/>
  <c r="M639" i="1"/>
  <c r="O639" i="1" s="1"/>
  <c r="P639" i="1" s="1"/>
  <c r="T638" i="1"/>
  <c r="S638" i="1"/>
  <c r="R638" i="1"/>
  <c r="Q638" i="1"/>
  <c r="N638" i="1"/>
  <c r="M638" i="1"/>
  <c r="O638" i="1" s="1"/>
  <c r="P638" i="1" s="1"/>
  <c r="T637" i="1"/>
  <c r="S637" i="1"/>
  <c r="R637" i="1"/>
  <c r="Q637" i="1"/>
  <c r="N637" i="1"/>
  <c r="M637" i="1"/>
  <c r="O637" i="1" s="1"/>
  <c r="P637" i="1" s="1"/>
  <c r="T636" i="1"/>
  <c r="S636" i="1"/>
  <c r="R636" i="1"/>
  <c r="Q636" i="1"/>
  <c r="N636" i="1"/>
  <c r="M636" i="1"/>
  <c r="O636" i="1" s="1"/>
  <c r="P636" i="1" s="1"/>
  <c r="T635" i="1"/>
  <c r="S635" i="1"/>
  <c r="R635" i="1"/>
  <c r="Q635" i="1"/>
  <c r="N635" i="1"/>
  <c r="M635" i="1"/>
  <c r="O635" i="1" s="1"/>
  <c r="P635" i="1" s="1"/>
  <c r="T634" i="1"/>
  <c r="S634" i="1"/>
  <c r="R634" i="1"/>
  <c r="Q634" i="1"/>
  <c r="N634" i="1"/>
  <c r="M634" i="1"/>
  <c r="O634" i="1" s="1"/>
  <c r="P634" i="1" s="1"/>
  <c r="T633" i="1"/>
  <c r="S633" i="1"/>
  <c r="R633" i="1"/>
  <c r="Q633" i="1"/>
  <c r="N633" i="1"/>
  <c r="M633" i="1"/>
  <c r="O633" i="1" s="1"/>
  <c r="P633" i="1" s="1"/>
  <c r="T632" i="1"/>
  <c r="S632" i="1"/>
  <c r="R632" i="1"/>
  <c r="Q632" i="1"/>
  <c r="N632" i="1"/>
  <c r="M632" i="1"/>
  <c r="O632" i="1" s="1"/>
  <c r="P632" i="1" s="1"/>
  <c r="T631" i="1"/>
  <c r="S631" i="1"/>
  <c r="R631" i="1"/>
  <c r="Q631" i="1"/>
  <c r="N631" i="1"/>
  <c r="M631" i="1"/>
  <c r="O631" i="1" s="1"/>
  <c r="P631" i="1" s="1"/>
  <c r="T630" i="1"/>
  <c r="S630" i="1"/>
  <c r="R630" i="1"/>
  <c r="Q630" i="1"/>
  <c r="N630" i="1"/>
  <c r="M630" i="1"/>
  <c r="O630" i="1" s="1"/>
  <c r="P630" i="1" s="1"/>
  <c r="T629" i="1"/>
  <c r="S629" i="1"/>
  <c r="R629" i="1"/>
  <c r="Q629" i="1"/>
  <c r="N629" i="1"/>
  <c r="M629" i="1"/>
  <c r="O629" i="1" s="1"/>
  <c r="P629" i="1" s="1"/>
  <c r="T628" i="1"/>
  <c r="S628" i="1"/>
  <c r="R628" i="1"/>
  <c r="Q628" i="1"/>
  <c r="N628" i="1"/>
  <c r="M628" i="1"/>
  <c r="O628" i="1" s="1"/>
  <c r="P628" i="1" s="1"/>
  <c r="T627" i="1"/>
  <c r="S627" i="1"/>
  <c r="R627" i="1"/>
  <c r="Q627" i="1"/>
  <c r="N627" i="1"/>
  <c r="M627" i="1"/>
  <c r="O627" i="1" s="1"/>
  <c r="P627" i="1" s="1"/>
  <c r="T626" i="1"/>
  <c r="S626" i="1"/>
  <c r="R626" i="1"/>
  <c r="Q626" i="1"/>
  <c r="N626" i="1"/>
  <c r="M626" i="1"/>
  <c r="O626" i="1" s="1"/>
  <c r="P626" i="1" s="1"/>
  <c r="T625" i="1"/>
  <c r="S625" i="1"/>
  <c r="R625" i="1"/>
  <c r="Q625" i="1"/>
  <c r="N625" i="1"/>
  <c r="M625" i="1"/>
  <c r="O625" i="1" s="1"/>
  <c r="P625" i="1" s="1"/>
  <c r="T624" i="1"/>
  <c r="S624" i="1"/>
  <c r="R624" i="1"/>
  <c r="Q624" i="1"/>
  <c r="N624" i="1"/>
  <c r="M624" i="1"/>
  <c r="O624" i="1" s="1"/>
  <c r="P624" i="1" s="1"/>
  <c r="T623" i="1"/>
  <c r="S623" i="1"/>
  <c r="R623" i="1"/>
  <c r="Q623" i="1"/>
  <c r="N623" i="1"/>
  <c r="M623" i="1"/>
  <c r="O623" i="1" s="1"/>
  <c r="P623" i="1" s="1"/>
  <c r="T622" i="1"/>
  <c r="S622" i="1"/>
  <c r="R622" i="1"/>
  <c r="Q622" i="1"/>
  <c r="N622" i="1"/>
  <c r="M622" i="1"/>
  <c r="O622" i="1" s="1"/>
  <c r="P622" i="1" s="1"/>
  <c r="T621" i="1"/>
  <c r="S621" i="1"/>
  <c r="R621" i="1"/>
  <c r="Q621" i="1"/>
  <c r="N621" i="1"/>
  <c r="M621" i="1"/>
  <c r="O621" i="1" s="1"/>
  <c r="P621" i="1" s="1"/>
  <c r="T620" i="1"/>
  <c r="S620" i="1"/>
  <c r="R620" i="1"/>
  <c r="Q620" i="1"/>
  <c r="N620" i="1"/>
  <c r="M620" i="1"/>
  <c r="O620" i="1" s="1"/>
  <c r="P620" i="1" s="1"/>
  <c r="T619" i="1"/>
  <c r="S619" i="1"/>
  <c r="R619" i="1"/>
  <c r="Q619" i="1"/>
  <c r="N619" i="1"/>
  <c r="M619" i="1"/>
  <c r="O619" i="1" s="1"/>
  <c r="P619" i="1" s="1"/>
  <c r="T618" i="1"/>
  <c r="S618" i="1"/>
  <c r="R618" i="1"/>
  <c r="Q618" i="1"/>
  <c r="N618" i="1"/>
  <c r="M618" i="1"/>
  <c r="O618" i="1" s="1"/>
  <c r="P618" i="1" s="1"/>
  <c r="T617" i="1"/>
  <c r="S617" i="1"/>
  <c r="R617" i="1"/>
  <c r="Q617" i="1"/>
  <c r="N617" i="1"/>
  <c r="M617" i="1"/>
  <c r="O617" i="1" s="1"/>
  <c r="P617" i="1" s="1"/>
  <c r="T616" i="1"/>
  <c r="S616" i="1"/>
  <c r="R616" i="1"/>
  <c r="Q616" i="1"/>
  <c r="N616" i="1"/>
  <c r="M616" i="1"/>
  <c r="O616" i="1" s="1"/>
  <c r="P616" i="1" s="1"/>
  <c r="T615" i="1"/>
  <c r="S615" i="1"/>
  <c r="R615" i="1"/>
  <c r="Q615" i="1"/>
  <c r="N615" i="1"/>
  <c r="M615" i="1"/>
  <c r="O615" i="1" s="1"/>
  <c r="P615" i="1" s="1"/>
  <c r="T614" i="1"/>
  <c r="S614" i="1"/>
  <c r="R614" i="1"/>
  <c r="Q614" i="1"/>
  <c r="N614" i="1"/>
  <c r="M614" i="1"/>
  <c r="O614" i="1" s="1"/>
  <c r="P614" i="1" s="1"/>
  <c r="T613" i="1"/>
  <c r="S613" i="1"/>
  <c r="R613" i="1"/>
  <c r="Q613" i="1"/>
  <c r="N613" i="1"/>
  <c r="M613" i="1"/>
  <c r="O613" i="1" s="1"/>
  <c r="P613" i="1" s="1"/>
  <c r="T612" i="1"/>
  <c r="S612" i="1"/>
  <c r="R612" i="1"/>
  <c r="Q612" i="1"/>
  <c r="N612" i="1"/>
  <c r="M612" i="1"/>
  <c r="O612" i="1" s="1"/>
  <c r="P612" i="1" s="1"/>
  <c r="T611" i="1"/>
  <c r="S611" i="1"/>
  <c r="R611" i="1"/>
  <c r="Q611" i="1"/>
  <c r="N611" i="1"/>
  <c r="M611" i="1"/>
  <c r="O611" i="1" s="1"/>
  <c r="P611" i="1" s="1"/>
  <c r="T610" i="1"/>
  <c r="S610" i="1"/>
  <c r="R610" i="1"/>
  <c r="Q610" i="1"/>
  <c r="N610" i="1"/>
  <c r="M610" i="1"/>
  <c r="O610" i="1" s="1"/>
  <c r="P610" i="1" s="1"/>
  <c r="T609" i="1"/>
  <c r="S609" i="1"/>
  <c r="R609" i="1"/>
  <c r="Q609" i="1"/>
  <c r="N609" i="1"/>
  <c r="M609" i="1"/>
  <c r="O609" i="1" s="1"/>
  <c r="P609" i="1" s="1"/>
  <c r="T608" i="1"/>
  <c r="S608" i="1"/>
  <c r="R608" i="1"/>
  <c r="Q608" i="1"/>
  <c r="N608" i="1"/>
  <c r="M608" i="1"/>
  <c r="O608" i="1" s="1"/>
  <c r="P608" i="1" s="1"/>
  <c r="T607" i="1"/>
  <c r="S607" i="1"/>
  <c r="R607" i="1"/>
  <c r="Q607" i="1"/>
  <c r="N607" i="1"/>
  <c r="M607" i="1"/>
  <c r="O607" i="1" s="1"/>
  <c r="P607" i="1" s="1"/>
  <c r="T606" i="1"/>
  <c r="S606" i="1"/>
  <c r="R606" i="1"/>
  <c r="Q606" i="1"/>
  <c r="N606" i="1"/>
  <c r="M606" i="1"/>
  <c r="O606" i="1" s="1"/>
  <c r="P606" i="1" s="1"/>
  <c r="T605" i="1"/>
  <c r="S605" i="1"/>
  <c r="R605" i="1"/>
  <c r="Q605" i="1"/>
  <c r="N605" i="1"/>
  <c r="M605" i="1"/>
  <c r="O605" i="1" s="1"/>
  <c r="P605" i="1" s="1"/>
  <c r="T604" i="1"/>
  <c r="S604" i="1"/>
  <c r="R604" i="1"/>
  <c r="Q604" i="1"/>
  <c r="N604" i="1"/>
  <c r="M604" i="1"/>
  <c r="O604" i="1" s="1"/>
  <c r="P604" i="1" s="1"/>
  <c r="T603" i="1"/>
  <c r="S603" i="1"/>
  <c r="R603" i="1"/>
  <c r="Q603" i="1"/>
  <c r="N603" i="1"/>
  <c r="M603" i="1"/>
  <c r="O603" i="1" s="1"/>
  <c r="P603" i="1" s="1"/>
  <c r="T602" i="1"/>
  <c r="S602" i="1"/>
  <c r="R602" i="1"/>
  <c r="Q602" i="1"/>
  <c r="N602" i="1"/>
  <c r="M602" i="1"/>
  <c r="O602" i="1" s="1"/>
  <c r="P602" i="1" s="1"/>
  <c r="T601" i="1"/>
  <c r="S601" i="1"/>
  <c r="R601" i="1"/>
  <c r="Q601" i="1"/>
  <c r="N601" i="1"/>
  <c r="M601" i="1"/>
  <c r="O601" i="1" s="1"/>
  <c r="P601" i="1" s="1"/>
  <c r="T600" i="1"/>
  <c r="S600" i="1"/>
  <c r="R600" i="1"/>
  <c r="Q600" i="1"/>
  <c r="N600" i="1"/>
  <c r="M600" i="1"/>
  <c r="O600" i="1" s="1"/>
  <c r="P600" i="1" s="1"/>
  <c r="T599" i="1"/>
  <c r="S599" i="1"/>
  <c r="R599" i="1"/>
  <c r="Q599" i="1"/>
  <c r="N599" i="1"/>
  <c r="M599" i="1"/>
  <c r="O599" i="1" s="1"/>
  <c r="P599" i="1" s="1"/>
  <c r="T598" i="1"/>
  <c r="S598" i="1"/>
  <c r="R598" i="1"/>
  <c r="Q598" i="1"/>
  <c r="N598" i="1"/>
  <c r="M598" i="1"/>
  <c r="O598" i="1" s="1"/>
  <c r="P598" i="1" s="1"/>
  <c r="T597" i="1"/>
  <c r="S597" i="1"/>
  <c r="R597" i="1"/>
  <c r="Q597" i="1"/>
  <c r="N597" i="1"/>
  <c r="M597" i="1"/>
  <c r="O597" i="1" s="1"/>
  <c r="P597" i="1" s="1"/>
  <c r="T596" i="1"/>
  <c r="S596" i="1"/>
  <c r="R596" i="1"/>
  <c r="Q596" i="1"/>
  <c r="N596" i="1"/>
  <c r="M596" i="1"/>
  <c r="O596" i="1" s="1"/>
  <c r="P596" i="1" s="1"/>
  <c r="T595" i="1"/>
  <c r="S595" i="1"/>
  <c r="R595" i="1"/>
  <c r="Q595" i="1"/>
  <c r="N595" i="1"/>
  <c r="M595" i="1"/>
  <c r="O595" i="1" s="1"/>
  <c r="P595" i="1" s="1"/>
  <c r="T594" i="1"/>
  <c r="S594" i="1"/>
  <c r="R594" i="1"/>
  <c r="Q594" i="1"/>
  <c r="N594" i="1"/>
  <c r="M594" i="1"/>
  <c r="O594" i="1" s="1"/>
  <c r="P594" i="1" s="1"/>
  <c r="T593" i="1"/>
  <c r="S593" i="1"/>
  <c r="R593" i="1"/>
  <c r="Q593" i="1"/>
  <c r="N593" i="1"/>
  <c r="M593" i="1"/>
  <c r="O593" i="1" s="1"/>
  <c r="P593" i="1" s="1"/>
  <c r="T592" i="1"/>
  <c r="S592" i="1"/>
  <c r="R592" i="1"/>
  <c r="Q592" i="1"/>
  <c r="N592" i="1"/>
  <c r="M592" i="1"/>
  <c r="O592" i="1" s="1"/>
  <c r="P592" i="1" s="1"/>
  <c r="T591" i="1"/>
  <c r="S591" i="1"/>
  <c r="R591" i="1"/>
  <c r="Q591" i="1"/>
  <c r="N591" i="1"/>
  <c r="M591" i="1"/>
  <c r="O591" i="1" s="1"/>
  <c r="P591" i="1" s="1"/>
  <c r="T590" i="1"/>
  <c r="S590" i="1"/>
  <c r="R590" i="1"/>
  <c r="Q590" i="1"/>
  <c r="N590" i="1"/>
  <c r="M590" i="1"/>
  <c r="O590" i="1" s="1"/>
  <c r="P590" i="1" s="1"/>
  <c r="T589" i="1"/>
  <c r="S589" i="1"/>
  <c r="R589" i="1"/>
  <c r="Q589" i="1"/>
  <c r="N589" i="1"/>
  <c r="M589" i="1"/>
  <c r="O589" i="1" s="1"/>
  <c r="P589" i="1" s="1"/>
  <c r="T588" i="1"/>
  <c r="S588" i="1"/>
  <c r="R588" i="1"/>
  <c r="Q588" i="1"/>
  <c r="N588" i="1"/>
  <c r="M588" i="1"/>
  <c r="O588" i="1" s="1"/>
  <c r="P588" i="1" s="1"/>
  <c r="T587" i="1"/>
  <c r="S587" i="1"/>
  <c r="R587" i="1"/>
  <c r="Q587" i="1"/>
  <c r="N587" i="1"/>
  <c r="M587" i="1"/>
  <c r="O587" i="1" s="1"/>
  <c r="P587" i="1" s="1"/>
  <c r="T586" i="1"/>
  <c r="S586" i="1"/>
  <c r="R586" i="1"/>
  <c r="Q586" i="1"/>
  <c r="N586" i="1"/>
  <c r="M586" i="1"/>
  <c r="O586" i="1" s="1"/>
  <c r="P586" i="1" s="1"/>
  <c r="T585" i="1"/>
  <c r="S585" i="1"/>
  <c r="R585" i="1"/>
  <c r="Q585" i="1"/>
  <c r="N585" i="1"/>
  <c r="M585" i="1"/>
  <c r="O585" i="1" s="1"/>
  <c r="P585" i="1" s="1"/>
  <c r="T584" i="1"/>
  <c r="S584" i="1"/>
  <c r="R584" i="1"/>
  <c r="Q584" i="1"/>
  <c r="N584" i="1"/>
  <c r="M584" i="1"/>
  <c r="O584" i="1" s="1"/>
  <c r="P584" i="1" s="1"/>
  <c r="T583" i="1"/>
  <c r="S583" i="1"/>
  <c r="R583" i="1"/>
  <c r="Q583" i="1"/>
  <c r="N583" i="1"/>
  <c r="M583" i="1"/>
  <c r="O583" i="1" s="1"/>
  <c r="P583" i="1" s="1"/>
  <c r="T582" i="1"/>
  <c r="S582" i="1"/>
  <c r="R582" i="1"/>
  <c r="Q582" i="1"/>
  <c r="N582" i="1"/>
  <c r="M582" i="1"/>
  <c r="O582" i="1" s="1"/>
  <c r="P582" i="1" s="1"/>
  <c r="T581" i="1"/>
  <c r="S581" i="1"/>
  <c r="R581" i="1"/>
  <c r="Q581" i="1"/>
  <c r="N581" i="1"/>
  <c r="M581" i="1"/>
  <c r="O581" i="1" s="1"/>
  <c r="P581" i="1" s="1"/>
  <c r="T580" i="1"/>
  <c r="S580" i="1"/>
  <c r="R580" i="1"/>
  <c r="Q580" i="1"/>
  <c r="N580" i="1"/>
  <c r="M580" i="1"/>
  <c r="O580" i="1" s="1"/>
  <c r="P580" i="1" s="1"/>
  <c r="T579" i="1"/>
  <c r="S579" i="1"/>
  <c r="R579" i="1"/>
  <c r="Q579" i="1"/>
  <c r="N579" i="1"/>
  <c r="M579" i="1"/>
  <c r="O579" i="1" s="1"/>
  <c r="P579" i="1" s="1"/>
  <c r="T578" i="1"/>
  <c r="S578" i="1"/>
  <c r="R578" i="1"/>
  <c r="Q578" i="1"/>
  <c r="N578" i="1"/>
  <c r="M578" i="1"/>
  <c r="O578" i="1" s="1"/>
  <c r="P578" i="1" s="1"/>
  <c r="T577" i="1"/>
  <c r="S577" i="1"/>
  <c r="R577" i="1"/>
  <c r="Q577" i="1"/>
  <c r="N577" i="1"/>
  <c r="M577" i="1"/>
  <c r="O577" i="1" s="1"/>
  <c r="P577" i="1" s="1"/>
  <c r="T576" i="1"/>
  <c r="S576" i="1"/>
  <c r="R576" i="1"/>
  <c r="Q576" i="1"/>
  <c r="N576" i="1"/>
  <c r="M576" i="1"/>
  <c r="O576" i="1" s="1"/>
  <c r="P576" i="1" s="1"/>
  <c r="T575" i="1"/>
  <c r="S575" i="1"/>
  <c r="R575" i="1"/>
  <c r="Q575" i="1"/>
  <c r="N575" i="1"/>
  <c r="M575" i="1"/>
  <c r="O575" i="1" s="1"/>
  <c r="P575" i="1" s="1"/>
  <c r="T574" i="1"/>
  <c r="S574" i="1"/>
  <c r="R574" i="1"/>
  <c r="Q574" i="1"/>
  <c r="N574" i="1"/>
  <c r="M574" i="1"/>
  <c r="O574" i="1" s="1"/>
  <c r="P574" i="1" s="1"/>
  <c r="T573" i="1"/>
  <c r="S573" i="1"/>
  <c r="R573" i="1"/>
  <c r="Q573" i="1"/>
  <c r="N573" i="1"/>
  <c r="M573" i="1"/>
  <c r="O573" i="1" s="1"/>
  <c r="P573" i="1" s="1"/>
  <c r="T572" i="1"/>
  <c r="S572" i="1"/>
  <c r="R572" i="1"/>
  <c r="Q572" i="1"/>
  <c r="N572" i="1"/>
  <c r="M572" i="1"/>
  <c r="O572" i="1" s="1"/>
  <c r="P572" i="1" s="1"/>
  <c r="T571" i="1"/>
  <c r="S571" i="1"/>
  <c r="R571" i="1"/>
  <c r="Q571" i="1"/>
  <c r="N571" i="1"/>
  <c r="M571" i="1"/>
  <c r="O571" i="1" s="1"/>
  <c r="P571" i="1" s="1"/>
  <c r="T570" i="1"/>
  <c r="S570" i="1"/>
  <c r="R570" i="1"/>
  <c r="Q570" i="1"/>
  <c r="N570" i="1"/>
  <c r="M570" i="1"/>
  <c r="O570" i="1" s="1"/>
  <c r="P570" i="1" s="1"/>
  <c r="T569" i="1"/>
  <c r="S569" i="1"/>
  <c r="R569" i="1"/>
  <c r="Q569" i="1"/>
  <c r="N569" i="1"/>
  <c r="M569" i="1"/>
  <c r="O569" i="1" s="1"/>
  <c r="P569" i="1" s="1"/>
  <c r="T568" i="1"/>
  <c r="S568" i="1"/>
  <c r="R568" i="1"/>
  <c r="Q568" i="1"/>
  <c r="N568" i="1"/>
  <c r="M568" i="1"/>
  <c r="O568" i="1" s="1"/>
  <c r="P568" i="1" s="1"/>
  <c r="T567" i="1"/>
  <c r="S567" i="1"/>
  <c r="R567" i="1"/>
  <c r="Q567" i="1"/>
  <c r="N567" i="1"/>
  <c r="M567" i="1"/>
  <c r="O567" i="1" s="1"/>
  <c r="P567" i="1" s="1"/>
  <c r="T566" i="1"/>
  <c r="S566" i="1"/>
  <c r="R566" i="1"/>
  <c r="Q566" i="1"/>
  <c r="N566" i="1"/>
  <c r="M566" i="1"/>
  <c r="O566" i="1" s="1"/>
  <c r="P566" i="1" s="1"/>
  <c r="T565" i="1"/>
  <c r="S565" i="1"/>
  <c r="R565" i="1"/>
  <c r="Q565" i="1"/>
  <c r="N565" i="1"/>
  <c r="M565" i="1"/>
  <c r="O565" i="1" s="1"/>
  <c r="P565" i="1" s="1"/>
  <c r="T564" i="1"/>
  <c r="S564" i="1"/>
  <c r="R564" i="1"/>
  <c r="Q564" i="1"/>
  <c r="N564" i="1"/>
  <c r="M564" i="1"/>
  <c r="O564" i="1" s="1"/>
  <c r="P564" i="1" s="1"/>
  <c r="T563" i="1"/>
  <c r="S563" i="1"/>
  <c r="R563" i="1"/>
  <c r="Q563" i="1"/>
  <c r="N563" i="1"/>
  <c r="M563" i="1"/>
  <c r="O563" i="1" s="1"/>
  <c r="P563" i="1" s="1"/>
  <c r="T562" i="1"/>
  <c r="S562" i="1"/>
  <c r="R562" i="1"/>
  <c r="Q562" i="1"/>
  <c r="N562" i="1"/>
  <c r="M562" i="1"/>
  <c r="O562" i="1" s="1"/>
  <c r="P562" i="1" s="1"/>
  <c r="T561" i="1"/>
  <c r="S561" i="1"/>
  <c r="R561" i="1"/>
  <c r="Q561" i="1"/>
  <c r="N561" i="1"/>
  <c r="M561" i="1"/>
  <c r="O561" i="1" s="1"/>
  <c r="P561" i="1" s="1"/>
  <c r="T560" i="1"/>
  <c r="S560" i="1"/>
  <c r="R560" i="1"/>
  <c r="Q560" i="1"/>
  <c r="N560" i="1"/>
  <c r="M560" i="1"/>
  <c r="O560" i="1" s="1"/>
  <c r="P560" i="1" s="1"/>
  <c r="T559" i="1"/>
  <c r="S559" i="1"/>
  <c r="R559" i="1"/>
  <c r="Q559" i="1"/>
  <c r="N559" i="1"/>
  <c r="M559" i="1"/>
  <c r="O559" i="1" s="1"/>
  <c r="P559" i="1" s="1"/>
  <c r="T558" i="1"/>
  <c r="S558" i="1"/>
  <c r="R558" i="1"/>
  <c r="Q558" i="1"/>
  <c r="N558" i="1"/>
  <c r="M558" i="1"/>
  <c r="O558" i="1" s="1"/>
  <c r="P558" i="1" s="1"/>
  <c r="T557" i="1"/>
  <c r="S557" i="1"/>
  <c r="R557" i="1"/>
  <c r="Q557" i="1"/>
  <c r="N557" i="1"/>
  <c r="M557" i="1"/>
  <c r="O557" i="1" s="1"/>
  <c r="P557" i="1" s="1"/>
  <c r="T556" i="1"/>
  <c r="S556" i="1"/>
  <c r="R556" i="1"/>
  <c r="Q556" i="1"/>
  <c r="N556" i="1"/>
  <c r="M556" i="1"/>
  <c r="O556" i="1" s="1"/>
  <c r="P556" i="1" s="1"/>
  <c r="T555" i="1"/>
  <c r="S555" i="1"/>
  <c r="R555" i="1"/>
  <c r="Q555" i="1"/>
  <c r="N555" i="1"/>
  <c r="M555" i="1"/>
  <c r="O555" i="1" s="1"/>
  <c r="P555" i="1" s="1"/>
  <c r="T554" i="1"/>
  <c r="S554" i="1"/>
  <c r="R554" i="1"/>
  <c r="Q554" i="1"/>
  <c r="N554" i="1"/>
  <c r="M554" i="1"/>
  <c r="O554" i="1" s="1"/>
  <c r="P554" i="1" s="1"/>
  <c r="T553" i="1"/>
  <c r="S553" i="1"/>
  <c r="R553" i="1"/>
  <c r="Q553" i="1"/>
  <c r="N553" i="1"/>
  <c r="M553" i="1"/>
  <c r="O553" i="1" s="1"/>
  <c r="P553" i="1" s="1"/>
  <c r="T552" i="1"/>
  <c r="S552" i="1"/>
  <c r="R552" i="1"/>
  <c r="Q552" i="1"/>
  <c r="N552" i="1"/>
  <c r="M552" i="1"/>
  <c r="O552" i="1" s="1"/>
  <c r="P552" i="1" s="1"/>
  <c r="T551" i="1"/>
  <c r="S551" i="1"/>
  <c r="R551" i="1"/>
  <c r="Q551" i="1"/>
  <c r="N551" i="1"/>
  <c r="M551" i="1"/>
  <c r="O551" i="1" s="1"/>
  <c r="P551" i="1" s="1"/>
  <c r="T550" i="1"/>
  <c r="S550" i="1"/>
  <c r="R550" i="1"/>
  <c r="Q550" i="1"/>
  <c r="N550" i="1"/>
  <c r="M550" i="1"/>
  <c r="O550" i="1" s="1"/>
  <c r="P550" i="1" s="1"/>
  <c r="T549" i="1"/>
  <c r="S549" i="1"/>
  <c r="R549" i="1"/>
  <c r="Q549" i="1"/>
  <c r="N549" i="1"/>
  <c r="M549" i="1"/>
  <c r="O549" i="1" s="1"/>
  <c r="P549" i="1" s="1"/>
  <c r="T548" i="1"/>
  <c r="S548" i="1"/>
  <c r="R548" i="1"/>
  <c r="Q548" i="1"/>
  <c r="N548" i="1"/>
  <c r="M548" i="1"/>
  <c r="O548" i="1" s="1"/>
  <c r="P548" i="1" s="1"/>
  <c r="T547" i="1"/>
  <c r="S547" i="1"/>
  <c r="R547" i="1"/>
  <c r="Q547" i="1"/>
  <c r="N547" i="1"/>
  <c r="M547" i="1"/>
  <c r="O547" i="1" s="1"/>
  <c r="P547" i="1" s="1"/>
  <c r="T546" i="1"/>
  <c r="S546" i="1"/>
  <c r="R546" i="1"/>
  <c r="Q546" i="1"/>
  <c r="N546" i="1"/>
  <c r="M546" i="1"/>
  <c r="O546" i="1" s="1"/>
  <c r="P546" i="1" s="1"/>
  <c r="T545" i="1"/>
  <c r="S545" i="1"/>
  <c r="R545" i="1"/>
  <c r="Q545" i="1"/>
  <c r="N545" i="1"/>
  <c r="M545" i="1"/>
  <c r="O545" i="1" s="1"/>
  <c r="P545" i="1" s="1"/>
  <c r="T544" i="1"/>
  <c r="S544" i="1"/>
  <c r="R544" i="1"/>
  <c r="Q544" i="1"/>
  <c r="N544" i="1"/>
  <c r="M544" i="1"/>
  <c r="O544" i="1" s="1"/>
  <c r="P544" i="1" s="1"/>
  <c r="T543" i="1"/>
  <c r="S543" i="1"/>
  <c r="R543" i="1"/>
  <c r="Q543" i="1"/>
  <c r="N543" i="1"/>
  <c r="M543" i="1"/>
  <c r="O543" i="1" s="1"/>
  <c r="P543" i="1" s="1"/>
  <c r="T542" i="1"/>
  <c r="S542" i="1"/>
  <c r="R542" i="1"/>
  <c r="Q542" i="1"/>
  <c r="N542" i="1"/>
  <c r="M542" i="1"/>
  <c r="O542" i="1" s="1"/>
  <c r="P542" i="1" s="1"/>
  <c r="T541" i="1"/>
  <c r="S541" i="1"/>
  <c r="R541" i="1"/>
  <c r="Q541" i="1"/>
  <c r="N541" i="1"/>
  <c r="M541" i="1"/>
  <c r="O541" i="1" s="1"/>
  <c r="P541" i="1" s="1"/>
  <c r="T540" i="1"/>
  <c r="S540" i="1"/>
  <c r="R540" i="1"/>
  <c r="Q540" i="1"/>
  <c r="N540" i="1"/>
  <c r="M540" i="1"/>
  <c r="O540" i="1" s="1"/>
  <c r="P540" i="1" s="1"/>
  <c r="T539" i="1"/>
  <c r="S539" i="1"/>
  <c r="R539" i="1"/>
  <c r="Q539" i="1"/>
  <c r="N539" i="1"/>
  <c r="M539" i="1"/>
  <c r="O539" i="1" s="1"/>
  <c r="P539" i="1" s="1"/>
  <c r="T538" i="1"/>
  <c r="S538" i="1"/>
  <c r="R538" i="1"/>
  <c r="Q538" i="1"/>
  <c r="N538" i="1"/>
  <c r="M538" i="1"/>
  <c r="O538" i="1" s="1"/>
  <c r="P538" i="1" s="1"/>
  <c r="T537" i="1"/>
  <c r="S537" i="1"/>
  <c r="R537" i="1"/>
  <c r="Q537" i="1"/>
  <c r="N537" i="1"/>
  <c r="M537" i="1"/>
  <c r="O537" i="1" s="1"/>
  <c r="P537" i="1" s="1"/>
  <c r="T536" i="1"/>
  <c r="S536" i="1"/>
  <c r="R536" i="1"/>
  <c r="Q536" i="1"/>
  <c r="N536" i="1"/>
  <c r="M536" i="1"/>
  <c r="O536" i="1" s="1"/>
  <c r="P536" i="1" s="1"/>
  <c r="T535" i="1"/>
  <c r="S535" i="1"/>
  <c r="R535" i="1"/>
  <c r="Q535" i="1"/>
  <c r="N535" i="1"/>
  <c r="M535" i="1"/>
  <c r="O535" i="1" s="1"/>
  <c r="P535" i="1" s="1"/>
  <c r="T534" i="1"/>
  <c r="S534" i="1"/>
  <c r="R534" i="1"/>
  <c r="Q534" i="1"/>
  <c r="N534" i="1"/>
  <c r="M534" i="1"/>
  <c r="O534" i="1" s="1"/>
  <c r="P534" i="1" s="1"/>
  <c r="T533" i="1"/>
  <c r="S533" i="1"/>
  <c r="R533" i="1"/>
  <c r="Q533" i="1"/>
  <c r="N533" i="1"/>
  <c r="M533" i="1"/>
  <c r="O533" i="1" s="1"/>
  <c r="P533" i="1" s="1"/>
  <c r="T532" i="1"/>
  <c r="S532" i="1"/>
  <c r="R532" i="1"/>
  <c r="Q532" i="1"/>
  <c r="N532" i="1"/>
  <c r="M532" i="1"/>
  <c r="O532" i="1" s="1"/>
  <c r="P532" i="1" s="1"/>
  <c r="T531" i="1"/>
  <c r="S531" i="1"/>
  <c r="R531" i="1"/>
  <c r="Q531" i="1"/>
  <c r="N531" i="1"/>
  <c r="M531" i="1"/>
  <c r="O531" i="1" s="1"/>
  <c r="P531" i="1" s="1"/>
  <c r="T530" i="1"/>
  <c r="S530" i="1"/>
  <c r="R530" i="1"/>
  <c r="Q530" i="1"/>
  <c r="N530" i="1"/>
  <c r="M530" i="1"/>
  <c r="O530" i="1" s="1"/>
  <c r="P530" i="1" s="1"/>
  <c r="T529" i="1"/>
  <c r="S529" i="1"/>
  <c r="R529" i="1"/>
  <c r="Q529" i="1"/>
  <c r="N529" i="1"/>
  <c r="M529" i="1"/>
  <c r="O529" i="1" s="1"/>
  <c r="P529" i="1" s="1"/>
  <c r="T528" i="1"/>
  <c r="S528" i="1"/>
  <c r="R528" i="1"/>
  <c r="Q528" i="1"/>
  <c r="N528" i="1"/>
  <c r="M528" i="1"/>
  <c r="O528" i="1" s="1"/>
  <c r="P528" i="1" s="1"/>
  <c r="T527" i="1"/>
  <c r="S527" i="1"/>
  <c r="R527" i="1"/>
  <c r="Q527" i="1"/>
  <c r="N527" i="1"/>
  <c r="M527" i="1"/>
  <c r="O527" i="1" s="1"/>
  <c r="P527" i="1" s="1"/>
  <c r="T526" i="1"/>
  <c r="S526" i="1"/>
  <c r="R526" i="1"/>
  <c r="Q526" i="1"/>
  <c r="N526" i="1"/>
  <c r="M526" i="1"/>
  <c r="O526" i="1" s="1"/>
  <c r="P526" i="1" s="1"/>
  <c r="T525" i="1"/>
  <c r="S525" i="1"/>
  <c r="R525" i="1"/>
  <c r="Q525" i="1"/>
  <c r="N525" i="1"/>
  <c r="M525" i="1"/>
  <c r="O525" i="1" s="1"/>
  <c r="P525" i="1" s="1"/>
  <c r="T524" i="1"/>
  <c r="S524" i="1"/>
  <c r="R524" i="1"/>
  <c r="Q524" i="1"/>
  <c r="N524" i="1"/>
  <c r="M524" i="1"/>
  <c r="O524" i="1" s="1"/>
  <c r="P524" i="1" s="1"/>
  <c r="T523" i="1"/>
  <c r="S523" i="1"/>
  <c r="R523" i="1"/>
  <c r="Q523" i="1"/>
  <c r="N523" i="1"/>
  <c r="M523" i="1"/>
  <c r="O523" i="1" s="1"/>
  <c r="P523" i="1" s="1"/>
  <c r="T522" i="1"/>
  <c r="S522" i="1"/>
  <c r="R522" i="1"/>
  <c r="Q522" i="1"/>
  <c r="N522" i="1"/>
  <c r="M522" i="1"/>
  <c r="O522" i="1" s="1"/>
  <c r="P522" i="1" s="1"/>
  <c r="T521" i="1"/>
  <c r="S521" i="1"/>
  <c r="R521" i="1"/>
  <c r="Q521" i="1"/>
  <c r="N521" i="1"/>
  <c r="M521" i="1"/>
  <c r="O521" i="1" s="1"/>
  <c r="P521" i="1" s="1"/>
  <c r="T520" i="1"/>
  <c r="S520" i="1"/>
  <c r="R520" i="1"/>
  <c r="Q520" i="1"/>
  <c r="N520" i="1"/>
  <c r="M520" i="1"/>
  <c r="O520" i="1" s="1"/>
  <c r="P520" i="1" s="1"/>
  <c r="T519" i="1"/>
  <c r="S519" i="1"/>
  <c r="R519" i="1"/>
  <c r="Q519" i="1"/>
  <c r="N519" i="1"/>
  <c r="M519" i="1"/>
  <c r="O519" i="1" s="1"/>
  <c r="P519" i="1" s="1"/>
  <c r="T518" i="1"/>
  <c r="S518" i="1"/>
  <c r="R518" i="1"/>
  <c r="Q518" i="1"/>
  <c r="N518" i="1"/>
  <c r="M518" i="1"/>
  <c r="O518" i="1" s="1"/>
  <c r="P518" i="1" s="1"/>
  <c r="T517" i="1"/>
  <c r="S517" i="1"/>
  <c r="R517" i="1"/>
  <c r="Q517" i="1"/>
  <c r="N517" i="1"/>
  <c r="M517" i="1"/>
  <c r="O517" i="1" s="1"/>
  <c r="P517" i="1" s="1"/>
  <c r="T516" i="1"/>
  <c r="S516" i="1"/>
  <c r="R516" i="1"/>
  <c r="Q516" i="1"/>
  <c r="N516" i="1"/>
  <c r="M516" i="1"/>
  <c r="O516" i="1" s="1"/>
  <c r="P516" i="1" s="1"/>
  <c r="T515" i="1"/>
  <c r="S515" i="1"/>
  <c r="R515" i="1"/>
  <c r="Q515" i="1"/>
  <c r="N515" i="1"/>
  <c r="M515" i="1"/>
  <c r="O515" i="1" s="1"/>
  <c r="P515" i="1" s="1"/>
  <c r="T514" i="1"/>
  <c r="S514" i="1"/>
  <c r="R514" i="1"/>
  <c r="Q514" i="1"/>
  <c r="N514" i="1"/>
  <c r="M514" i="1"/>
  <c r="O514" i="1" s="1"/>
  <c r="P514" i="1" s="1"/>
  <c r="T513" i="1"/>
  <c r="S513" i="1"/>
  <c r="R513" i="1"/>
  <c r="Q513" i="1"/>
  <c r="N513" i="1"/>
  <c r="M513" i="1"/>
  <c r="O513" i="1" s="1"/>
  <c r="P513" i="1" s="1"/>
  <c r="T512" i="1"/>
  <c r="S512" i="1"/>
  <c r="R512" i="1"/>
  <c r="Q512" i="1"/>
  <c r="N512" i="1"/>
  <c r="M512" i="1"/>
  <c r="O512" i="1" s="1"/>
  <c r="P512" i="1" s="1"/>
  <c r="T511" i="1"/>
  <c r="S511" i="1"/>
  <c r="R511" i="1"/>
  <c r="Q511" i="1"/>
  <c r="N511" i="1"/>
  <c r="M511" i="1"/>
  <c r="O511" i="1" s="1"/>
  <c r="P511" i="1" s="1"/>
  <c r="T510" i="1"/>
  <c r="S510" i="1"/>
  <c r="R510" i="1"/>
  <c r="Q510" i="1"/>
  <c r="N510" i="1"/>
  <c r="M510" i="1"/>
  <c r="O510" i="1" s="1"/>
  <c r="P510" i="1" s="1"/>
  <c r="T509" i="1"/>
  <c r="S509" i="1"/>
  <c r="R509" i="1"/>
  <c r="Q509" i="1"/>
  <c r="N509" i="1"/>
  <c r="M509" i="1"/>
  <c r="O509" i="1" s="1"/>
  <c r="P509" i="1" s="1"/>
  <c r="T508" i="1"/>
  <c r="S508" i="1"/>
  <c r="R508" i="1"/>
  <c r="Q508" i="1"/>
  <c r="N508" i="1"/>
  <c r="M508" i="1"/>
  <c r="O508" i="1" s="1"/>
  <c r="P508" i="1" s="1"/>
  <c r="T507" i="1"/>
  <c r="S507" i="1"/>
  <c r="R507" i="1"/>
  <c r="Q507" i="1"/>
  <c r="N507" i="1"/>
  <c r="M507" i="1"/>
  <c r="O507" i="1" s="1"/>
  <c r="P507" i="1" s="1"/>
  <c r="T506" i="1"/>
  <c r="S506" i="1"/>
  <c r="R506" i="1"/>
  <c r="Q506" i="1"/>
  <c r="N506" i="1"/>
  <c r="M506" i="1"/>
  <c r="O506" i="1" s="1"/>
  <c r="P506" i="1" s="1"/>
  <c r="T505" i="1"/>
  <c r="S505" i="1"/>
  <c r="R505" i="1"/>
  <c r="Q505" i="1"/>
  <c r="N505" i="1"/>
  <c r="M505" i="1"/>
  <c r="O505" i="1" s="1"/>
  <c r="P505" i="1" s="1"/>
  <c r="T504" i="1"/>
  <c r="S504" i="1"/>
  <c r="R504" i="1"/>
  <c r="Q504" i="1"/>
  <c r="N504" i="1"/>
  <c r="M504" i="1"/>
  <c r="O504" i="1" s="1"/>
  <c r="P504" i="1" s="1"/>
  <c r="T503" i="1"/>
  <c r="S503" i="1"/>
  <c r="R503" i="1"/>
  <c r="Q503" i="1"/>
  <c r="N503" i="1"/>
  <c r="M503" i="1"/>
  <c r="O503" i="1" s="1"/>
  <c r="P503" i="1" s="1"/>
  <c r="T502" i="1"/>
  <c r="S502" i="1"/>
  <c r="R502" i="1"/>
  <c r="Q502" i="1"/>
  <c r="N502" i="1"/>
  <c r="M502" i="1"/>
  <c r="O502" i="1" s="1"/>
  <c r="P502" i="1" s="1"/>
  <c r="T501" i="1"/>
  <c r="S501" i="1"/>
  <c r="R501" i="1"/>
  <c r="Q501" i="1"/>
  <c r="N501" i="1"/>
  <c r="M501" i="1"/>
  <c r="O501" i="1" s="1"/>
  <c r="P501" i="1" s="1"/>
  <c r="T500" i="1"/>
  <c r="S500" i="1"/>
  <c r="R500" i="1"/>
  <c r="Q500" i="1"/>
  <c r="N500" i="1"/>
  <c r="M500" i="1"/>
  <c r="O500" i="1" s="1"/>
  <c r="P500" i="1" s="1"/>
  <c r="T499" i="1"/>
  <c r="S499" i="1"/>
  <c r="R499" i="1"/>
  <c r="Q499" i="1"/>
  <c r="N499" i="1"/>
  <c r="M499" i="1"/>
  <c r="O499" i="1" s="1"/>
  <c r="P499" i="1" s="1"/>
  <c r="T498" i="1"/>
  <c r="S498" i="1"/>
  <c r="R498" i="1"/>
  <c r="Q498" i="1"/>
  <c r="N498" i="1"/>
  <c r="M498" i="1"/>
  <c r="O498" i="1" s="1"/>
  <c r="P498" i="1" s="1"/>
  <c r="T497" i="1"/>
  <c r="S497" i="1"/>
  <c r="R497" i="1"/>
  <c r="Q497" i="1"/>
  <c r="N497" i="1"/>
  <c r="M497" i="1"/>
  <c r="O497" i="1" s="1"/>
  <c r="P497" i="1" s="1"/>
  <c r="T496" i="1"/>
  <c r="S496" i="1"/>
  <c r="R496" i="1"/>
  <c r="Q496" i="1"/>
  <c r="N496" i="1"/>
  <c r="M496" i="1"/>
  <c r="O496" i="1" s="1"/>
  <c r="P496" i="1" s="1"/>
  <c r="T495" i="1"/>
  <c r="S495" i="1"/>
  <c r="R495" i="1"/>
  <c r="Q495" i="1"/>
  <c r="N495" i="1"/>
  <c r="M495" i="1"/>
  <c r="O495" i="1" s="1"/>
  <c r="P495" i="1" s="1"/>
  <c r="T494" i="1"/>
  <c r="S494" i="1"/>
  <c r="R494" i="1"/>
  <c r="Q494" i="1"/>
  <c r="N494" i="1"/>
  <c r="M494" i="1"/>
  <c r="O494" i="1" s="1"/>
  <c r="P494" i="1" s="1"/>
  <c r="T493" i="1"/>
  <c r="S493" i="1"/>
  <c r="R493" i="1"/>
  <c r="Q493" i="1"/>
  <c r="N493" i="1"/>
  <c r="M493" i="1"/>
  <c r="O493" i="1" s="1"/>
  <c r="P493" i="1" s="1"/>
  <c r="T492" i="1"/>
  <c r="S492" i="1"/>
  <c r="R492" i="1"/>
  <c r="Q492" i="1"/>
  <c r="N492" i="1"/>
  <c r="M492" i="1"/>
  <c r="O492" i="1" s="1"/>
  <c r="P492" i="1" s="1"/>
  <c r="T491" i="1"/>
  <c r="S491" i="1"/>
  <c r="R491" i="1"/>
  <c r="Q491" i="1"/>
  <c r="N491" i="1"/>
  <c r="M491" i="1"/>
  <c r="O491" i="1" s="1"/>
  <c r="P491" i="1" s="1"/>
  <c r="T490" i="1"/>
  <c r="S490" i="1"/>
  <c r="R490" i="1"/>
  <c r="Q490" i="1"/>
  <c r="N490" i="1"/>
  <c r="M490" i="1"/>
  <c r="O490" i="1" s="1"/>
  <c r="P490" i="1" s="1"/>
  <c r="T489" i="1"/>
  <c r="S489" i="1"/>
  <c r="R489" i="1"/>
  <c r="Q489" i="1"/>
  <c r="N489" i="1"/>
  <c r="M489" i="1"/>
  <c r="O489" i="1" s="1"/>
  <c r="P489" i="1" s="1"/>
  <c r="T488" i="1"/>
  <c r="S488" i="1"/>
  <c r="R488" i="1"/>
  <c r="Q488" i="1"/>
  <c r="N488" i="1"/>
  <c r="M488" i="1"/>
  <c r="O488" i="1" s="1"/>
  <c r="P488" i="1" s="1"/>
  <c r="T487" i="1"/>
  <c r="S487" i="1"/>
  <c r="R487" i="1"/>
  <c r="Q487" i="1"/>
  <c r="N487" i="1"/>
  <c r="M487" i="1"/>
  <c r="O487" i="1" s="1"/>
  <c r="P487" i="1" s="1"/>
  <c r="T486" i="1"/>
  <c r="S486" i="1"/>
  <c r="R486" i="1"/>
  <c r="Q486" i="1"/>
  <c r="N486" i="1"/>
  <c r="M486" i="1"/>
  <c r="O486" i="1" s="1"/>
  <c r="P486" i="1" s="1"/>
  <c r="T485" i="1"/>
  <c r="S485" i="1"/>
  <c r="R485" i="1"/>
  <c r="Q485" i="1"/>
  <c r="N485" i="1"/>
  <c r="M485" i="1"/>
  <c r="O485" i="1" s="1"/>
  <c r="P485" i="1" s="1"/>
  <c r="T484" i="1"/>
  <c r="S484" i="1"/>
  <c r="R484" i="1"/>
  <c r="Q484" i="1"/>
  <c r="N484" i="1"/>
  <c r="M484" i="1"/>
  <c r="O484" i="1" s="1"/>
  <c r="P484" i="1" s="1"/>
  <c r="T483" i="1"/>
  <c r="S483" i="1"/>
  <c r="R483" i="1"/>
  <c r="Q483" i="1"/>
  <c r="N483" i="1"/>
  <c r="M483" i="1"/>
  <c r="O483" i="1" s="1"/>
  <c r="P483" i="1" s="1"/>
  <c r="T482" i="1"/>
  <c r="S482" i="1"/>
  <c r="R482" i="1"/>
  <c r="Q482" i="1"/>
  <c r="N482" i="1"/>
  <c r="M482" i="1"/>
  <c r="O482" i="1" s="1"/>
  <c r="P482" i="1" s="1"/>
  <c r="T481" i="1"/>
  <c r="S481" i="1"/>
  <c r="R481" i="1"/>
  <c r="Q481" i="1"/>
  <c r="N481" i="1"/>
  <c r="M481" i="1"/>
  <c r="O481" i="1" s="1"/>
  <c r="P481" i="1" s="1"/>
  <c r="T480" i="1"/>
  <c r="S480" i="1"/>
  <c r="R480" i="1"/>
  <c r="Q480" i="1"/>
  <c r="N480" i="1"/>
  <c r="M480" i="1"/>
  <c r="O480" i="1" s="1"/>
  <c r="P480" i="1" s="1"/>
  <c r="T479" i="1"/>
  <c r="S479" i="1"/>
  <c r="R479" i="1"/>
  <c r="Q479" i="1"/>
  <c r="N479" i="1"/>
  <c r="M479" i="1"/>
  <c r="O479" i="1" s="1"/>
  <c r="P479" i="1" s="1"/>
  <c r="T478" i="1"/>
  <c r="S478" i="1"/>
  <c r="R478" i="1"/>
  <c r="Q478" i="1"/>
  <c r="N478" i="1"/>
  <c r="M478" i="1"/>
  <c r="O478" i="1" s="1"/>
  <c r="P478" i="1" s="1"/>
  <c r="T477" i="1"/>
  <c r="S477" i="1"/>
  <c r="R477" i="1"/>
  <c r="Q477" i="1"/>
  <c r="N477" i="1"/>
  <c r="M477" i="1"/>
  <c r="O477" i="1" s="1"/>
  <c r="P477" i="1" s="1"/>
  <c r="T476" i="1"/>
  <c r="S476" i="1"/>
  <c r="R476" i="1"/>
  <c r="Q476" i="1"/>
  <c r="N476" i="1"/>
  <c r="M476" i="1"/>
  <c r="O476" i="1" s="1"/>
  <c r="P476" i="1" s="1"/>
  <c r="T475" i="1"/>
  <c r="S475" i="1"/>
  <c r="R475" i="1"/>
  <c r="Q475" i="1"/>
  <c r="N475" i="1"/>
  <c r="M475" i="1"/>
  <c r="O475" i="1" s="1"/>
  <c r="P475" i="1" s="1"/>
  <c r="T474" i="1"/>
  <c r="S474" i="1"/>
  <c r="R474" i="1"/>
  <c r="Q474" i="1"/>
  <c r="N474" i="1"/>
  <c r="M474" i="1"/>
  <c r="O474" i="1" s="1"/>
  <c r="P474" i="1" s="1"/>
  <c r="T473" i="1"/>
  <c r="S473" i="1"/>
  <c r="R473" i="1"/>
  <c r="Q473" i="1"/>
  <c r="N473" i="1"/>
  <c r="M473" i="1"/>
  <c r="O473" i="1" s="1"/>
  <c r="P473" i="1" s="1"/>
  <c r="T472" i="1"/>
  <c r="S472" i="1"/>
  <c r="R472" i="1"/>
  <c r="Q472" i="1"/>
  <c r="N472" i="1"/>
  <c r="M472" i="1"/>
  <c r="O472" i="1" s="1"/>
  <c r="P472" i="1" s="1"/>
  <c r="T471" i="1"/>
  <c r="S471" i="1"/>
  <c r="R471" i="1"/>
  <c r="Q471" i="1"/>
  <c r="N471" i="1"/>
  <c r="M471" i="1"/>
  <c r="O471" i="1" s="1"/>
  <c r="P471" i="1" s="1"/>
  <c r="T470" i="1"/>
  <c r="S470" i="1"/>
  <c r="R470" i="1"/>
  <c r="Q470" i="1"/>
  <c r="N470" i="1"/>
  <c r="M470" i="1"/>
  <c r="O470" i="1" s="1"/>
  <c r="P470" i="1" s="1"/>
  <c r="T469" i="1"/>
  <c r="S469" i="1"/>
  <c r="R469" i="1"/>
  <c r="Q469" i="1"/>
  <c r="N469" i="1"/>
  <c r="M469" i="1"/>
  <c r="O469" i="1" s="1"/>
  <c r="P469" i="1" s="1"/>
  <c r="T468" i="1"/>
  <c r="S468" i="1"/>
  <c r="R468" i="1"/>
  <c r="Q468" i="1"/>
  <c r="N468" i="1"/>
  <c r="M468" i="1"/>
  <c r="O468" i="1" s="1"/>
  <c r="P468" i="1" s="1"/>
  <c r="T467" i="1"/>
  <c r="S467" i="1"/>
  <c r="R467" i="1"/>
  <c r="Q467" i="1"/>
  <c r="N467" i="1"/>
  <c r="M467" i="1"/>
  <c r="O467" i="1" s="1"/>
  <c r="P467" i="1" s="1"/>
  <c r="T466" i="1"/>
  <c r="S466" i="1"/>
  <c r="R466" i="1"/>
  <c r="Q466" i="1"/>
  <c r="N466" i="1"/>
  <c r="M466" i="1"/>
  <c r="O466" i="1" s="1"/>
  <c r="P466" i="1" s="1"/>
  <c r="T465" i="1"/>
  <c r="S465" i="1"/>
  <c r="R465" i="1"/>
  <c r="Q465" i="1"/>
  <c r="N465" i="1"/>
  <c r="M465" i="1"/>
  <c r="O465" i="1" s="1"/>
  <c r="P465" i="1" s="1"/>
  <c r="T464" i="1"/>
  <c r="S464" i="1"/>
  <c r="R464" i="1"/>
  <c r="Q464" i="1"/>
  <c r="N464" i="1"/>
  <c r="M464" i="1"/>
  <c r="O464" i="1" s="1"/>
  <c r="P464" i="1" s="1"/>
  <c r="T463" i="1"/>
  <c r="S463" i="1"/>
  <c r="R463" i="1"/>
  <c r="Q463" i="1"/>
  <c r="N463" i="1"/>
  <c r="M463" i="1"/>
  <c r="O463" i="1" s="1"/>
  <c r="P463" i="1" s="1"/>
  <c r="T462" i="1"/>
  <c r="S462" i="1"/>
  <c r="R462" i="1"/>
  <c r="Q462" i="1"/>
  <c r="N462" i="1"/>
  <c r="M462" i="1"/>
  <c r="O462" i="1" s="1"/>
  <c r="P462" i="1" s="1"/>
  <c r="T461" i="1"/>
  <c r="S461" i="1"/>
  <c r="R461" i="1"/>
  <c r="Q461" i="1"/>
  <c r="N461" i="1"/>
  <c r="M461" i="1"/>
  <c r="O461" i="1" s="1"/>
  <c r="P461" i="1" s="1"/>
  <c r="T460" i="1"/>
  <c r="S460" i="1"/>
  <c r="R460" i="1"/>
  <c r="Q460" i="1"/>
  <c r="N460" i="1"/>
  <c r="M460" i="1"/>
  <c r="O460" i="1" s="1"/>
  <c r="P460" i="1" s="1"/>
  <c r="T459" i="1"/>
  <c r="S459" i="1"/>
  <c r="R459" i="1"/>
  <c r="Q459" i="1"/>
  <c r="N459" i="1"/>
  <c r="M459" i="1"/>
  <c r="O459" i="1" s="1"/>
  <c r="P459" i="1" s="1"/>
  <c r="T458" i="1"/>
  <c r="S458" i="1"/>
  <c r="R458" i="1"/>
  <c r="Q458" i="1"/>
  <c r="N458" i="1"/>
  <c r="M458" i="1"/>
  <c r="O458" i="1" s="1"/>
  <c r="P458" i="1" s="1"/>
  <c r="T457" i="1"/>
  <c r="S457" i="1"/>
  <c r="R457" i="1"/>
  <c r="Q457" i="1"/>
  <c r="N457" i="1"/>
  <c r="M457" i="1"/>
  <c r="O457" i="1" s="1"/>
  <c r="P457" i="1" s="1"/>
  <c r="T456" i="1"/>
  <c r="S456" i="1"/>
  <c r="R456" i="1"/>
  <c r="Q456" i="1"/>
  <c r="N456" i="1"/>
  <c r="M456" i="1"/>
  <c r="O456" i="1" s="1"/>
  <c r="P456" i="1" s="1"/>
  <c r="T455" i="1"/>
  <c r="S455" i="1"/>
  <c r="R455" i="1"/>
  <c r="Q455" i="1"/>
  <c r="N455" i="1"/>
  <c r="M455" i="1"/>
  <c r="O455" i="1" s="1"/>
  <c r="P455" i="1" s="1"/>
  <c r="T454" i="1"/>
  <c r="S454" i="1"/>
  <c r="R454" i="1"/>
  <c r="Q454" i="1"/>
  <c r="N454" i="1"/>
  <c r="M454" i="1"/>
  <c r="O454" i="1" s="1"/>
  <c r="P454" i="1" s="1"/>
  <c r="T453" i="1"/>
  <c r="S453" i="1"/>
  <c r="R453" i="1"/>
  <c r="Q453" i="1"/>
  <c r="N453" i="1"/>
  <c r="M453" i="1"/>
  <c r="O453" i="1" s="1"/>
  <c r="P453" i="1" s="1"/>
  <c r="T452" i="1"/>
  <c r="S452" i="1"/>
  <c r="R452" i="1"/>
  <c r="Q452" i="1"/>
  <c r="N452" i="1"/>
  <c r="M452" i="1"/>
  <c r="O452" i="1" s="1"/>
  <c r="P452" i="1" s="1"/>
  <c r="T451" i="1"/>
  <c r="S451" i="1"/>
  <c r="R451" i="1"/>
  <c r="Q451" i="1"/>
  <c r="N451" i="1"/>
  <c r="M451" i="1"/>
  <c r="O451" i="1" s="1"/>
  <c r="P451" i="1" s="1"/>
  <c r="T450" i="1"/>
  <c r="S450" i="1"/>
  <c r="R450" i="1"/>
  <c r="Q450" i="1"/>
  <c r="N450" i="1"/>
  <c r="M450" i="1"/>
  <c r="O450" i="1" s="1"/>
  <c r="P450" i="1" s="1"/>
  <c r="T449" i="1"/>
  <c r="S449" i="1"/>
  <c r="R449" i="1"/>
  <c r="Q449" i="1"/>
  <c r="N449" i="1"/>
  <c r="M449" i="1"/>
  <c r="O449" i="1" s="1"/>
  <c r="P449" i="1" s="1"/>
  <c r="T448" i="1"/>
  <c r="S448" i="1"/>
  <c r="R448" i="1"/>
  <c r="Q448" i="1"/>
  <c r="N448" i="1"/>
  <c r="M448" i="1"/>
  <c r="O448" i="1" s="1"/>
  <c r="P448" i="1" s="1"/>
  <c r="T447" i="1"/>
  <c r="S447" i="1"/>
  <c r="R447" i="1"/>
  <c r="Q447" i="1"/>
  <c r="N447" i="1"/>
  <c r="M447" i="1"/>
  <c r="O447" i="1" s="1"/>
  <c r="P447" i="1" s="1"/>
  <c r="T446" i="1"/>
  <c r="S446" i="1"/>
  <c r="R446" i="1"/>
  <c r="Q446" i="1"/>
  <c r="N446" i="1"/>
  <c r="M446" i="1"/>
  <c r="O446" i="1" s="1"/>
  <c r="P446" i="1" s="1"/>
  <c r="T445" i="1"/>
  <c r="S445" i="1"/>
  <c r="R445" i="1"/>
  <c r="Q445" i="1"/>
  <c r="N445" i="1"/>
  <c r="M445" i="1"/>
  <c r="O445" i="1" s="1"/>
  <c r="P445" i="1" s="1"/>
  <c r="T444" i="1"/>
  <c r="S444" i="1"/>
  <c r="R444" i="1"/>
  <c r="Q444" i="1"/>
  <c r="N444" i="1"/>
  <c r="M444" i="1"/>
  <c r="O444" i="1" s="1"/>
  <c r="P444" i="1" s="1"/>
  <c r="T443" i="1"/>
  <c r="S443" i="1"/>
  <c r="R443" i="1"/>
  <c r="Q443" i="1"/>
  <c r="N443" i="1"/>
  <c r="M443" i="1"/>
  <c r="O443" i="1" s="1"/>
  <c r="P443" i="1" s="1"/>
  <c r="T442" i="1"/>
  <c r="S442" i="1"/>
  <c r="R442" i="1"/>
  <c r="Q442" i="1"/>
  <c r="N442" i="1"/>
  <c r="M442" i="1"/>
  <c r="O442" i="1" s="1"/>
  <c r="P442" i="1" s="1"/>
  <c r="T441" i="1"/>
  <c r="S441" i="1"/>
  <c r="R441" i="1"/>
  <c r="Q441" i="1"/>
  <c r="N441" i="1"/>
  <c r="M441" i="1"/>
  <c r="O441" i="1" s="1"/>
  <c r="P441" i="1" s="1"/>
  <c r="T440" i="1"/>
  <c r="S440" i="1"/>
  <c r="R440" i="1"/>
  <c r="Q440" i="1"/>
  <c r="N440" i="1"/>
  <c r="M440" i="1"/>
  <c r="O440" i="1" s="1"/>
  <c r="P440" i="1" s="1"/>
  <c r="T439" i="1"/>
  <c r="S439" i="1"/>
  <c r="R439" i="1"/>
  <c r="Q439" i="1"/>
  <c r="N439" i="1"/>
  <c r="M439" i="1"/>
  <c r="O439" i="1" s="1"/>
  <c r="P439" i="1" s="1"/>
  <c r="T438" i="1"/>
  <c r="S438" i="1"/>
  <c r="R438" i="1"/>
  <c r="Q438" i="1"/>
  <c r="N438" i="1"/>
  <c r="M438" i="1"/>
  <c r="O438" i="1" s="1"/>
  <c r="P438" i="1" s="1"/>
  <c r="T437" i="1"/>
  <c r="S437" i="1"/>
  <c r="R437" i="1"/>
  <c r="Q437" i="1"/>
  <c r="N437" i="1"/>
  <c r="M437" i="1"/>
  <c r="O437" i="1" s="1"/>
  <c r="P437" i="1" s="1"/>
  <c r="T436" i="1"/>
  <c r="S436" i="1"/>
  <c r="R436" i="1"/>
  <c r="Q436" i="1"/>
  <c r="N436" i="1"/>
  <c r="M436" i="1"/>
  <c r="O436" i="1" s="1"/>
  <c r="P436" i="1" s="1"/>
  <c r="T435" i="1"/>
  <c r="S435" i="1"/>
  <c r="R435" i="1"/>
  <c r="Q435" i="1"/>
  <c r="N435" i="1"/>
  <c r="M435" i="1"/>
  <c r="O435" i="1" s="1"/>
  <c r="P435" i="1" s="1"/>
  <c r="T434" i="1"/>
  <c r="S434" i="1"/>
  <c r="R434" i="1"/>
  <c r="Q434" i="1"/>
  <c r="N434" i="1"/>
  <c r="M434" i="1"/>
  <c r="O434" i="1" s="1"/>
  <c r="P434" i="1" s="1"/>
  <c r="T433" i="1"/>
  <c r="S433" i="1"/>
  <c r="R433" i="1"/>
  <c r="Q433" i="1"/>
  <c r="N433" i="1"/>
  <c r="M433" i="1"/>
  <c r="O433" i="1" s="1"/>
  <c r="P433" i="1" s="1"/>
  <c r="T432" i="1"/>
  <c r="S432" i="1"/>
  <c r="R432" i="1"/>
  <c r="Q432" i="1"/>
  <c r="N432" i="1"/>
  <c r="M432" i="1"/>
  <c r="O432" i="1" s="1"/>
  <c r="P432" i="1" s="1"/>
  <c r="T431" i="1"/>
  <c r="S431" i="1"/>
  <c r="R431" i="1"/>
  <c r="Q431" i="1"/>
  <c r="N431" i="1"/>
  <c r="M431" i="1"/>
  <c r="O431" i="1" s="1"/>
  <c r="P431" i="1" s="1"/>
  <c r="T430" i="1"/>
  <c r="S430" i="1"/>
  <c r="R430" i="1"/>
  <c r="Q430" i="1"/>
  <c r="N430" i="1"/>
  <c r="M430" i="1"/>
  <c r="O430" i="1" s="1"/>
  <c r="P430" i="1" s="1"/>
  <c r="T429" i="1"/>
  <c r="S429" i="1"/>
  <c r="R429" i="1"/>
  <c r="Q429" i="1"/>
  <c r="N429" i="1"/>
  <c r="M429" i="1"/>
  <c r="O429" i="1" s="1"/>
  <c r="P429" i="1" s="1"/>
  <c r="T428" i="1"/>
  <c r="S428" i="1"/>
  <c r="R428" i="1"/>
  <c r="Q428" i="1"/>
  <c r="N428" i="1"/>
  <c r="M428" i="1"/>
  <c r="O428" i="1" s="1"/>
  <c r="P428" i="1" s="1"/>
  <c r="T427" i="1"/>
  <c r="S427" i="1"/>
  <c r="R427" i="1"/>
  <c r="Q427" i="1"/>
  <c r="N427" i="1"/>
  <c r="M427" i="1"/>
  <c r="O427" i="1" s="1"/>
  <c r="P427" i="1" s="1"/>
  <c r="T426" i="1"/>
  <c r="S426" i="1"/>
  <c r="R426" i="1"/>
  <c r="Q426" i="1"/>
  <c r="N426" i="1"/>
  <c r="M426" i="1"/>
  <c r="O426" i="1" s="1"/>
  <c r="P426" i="1" s="1"/>
  <c r="T425" i="1"/>
  <c r="S425" i="1"/>
  <c r="R425" i="1"/>
  <c r="Q425" i="1"/>
  <c r="N425" i="1"/>
  <c r="M425" i="1"/>
  <c r="O425" i="1" s="1"/>
  <c r="P425" i="1" s="1"/>
  <c r="T424" i="1"/>
  <c r="S424" i="1"/>
  <c r="R424" i="1"/>
  <c r="Q424" i="1"/>
  <c r="N424" i="1"/>
  <c r="M424" i="1"/>
  <c r="O424" i="1" s="1"/>
  <c r="P424" i="1" s="1"/>
  <c r="T423" i="1"/>
  <c r="S423" i="1"/>
  <c r="R423" i="1"/>
  <c r="Q423" i="1"/>
  <c r="N423" i="1"/>
  <c r="M423" i="1"/>
  <c r="O423" i="1" s="1"/>
  <c r="P423" i="1" s="1"/>
  <c r="T422" i="1"/>
  <c r="S422" i="1"/>
  <c r="R422" i="1"/>
  <c r="Q422" i="1"/>
  <c r="N422" i="1"/>
  <c r="M422" i="1"/>
  <c r="O422" i="1" s="1"/>
  <c r="P422" i="1" s="1"/>
  <c r="T421" i="1"/>
  <c r="S421" i="1"/>
  <c r="R421" i="1"/>
  <c r="Q421" i="1"/>
  <c r="N421" i="1"/>
  <c r="M421" i="1"/>
  <c r="O421" i="1" s="1"/>
  <c r="P421" i="1" s="1"/>
  <c r="T420" i="1"/>
  <c r="S420" i="1"/>
  <c r="R420" i="1"/>
  <c r="Q420" i="1"/>
  <c r="N420" i="1"/>
  <c r="M420" i="1"/>
  <c r="O420" i="1" s="1"/>
  <c r="P420" i="1" s="1"/>
  <c r="T419" i="1"/>
  <c r="S419" i="1"/>
  <c r="R419" i="1"/>
  <c r="Q419" i="1"/>
  <c r="N419" i="1"/>
  <c r="M419" i="1"/>
  <c r="O419" i="1" s="1"/>
  <c r="P419" i="1" s="1"/>
  <c r="T418" i="1"/>
  <c r="S418" i="1"/>
  <c r="R418" i="1"/>
  <c r="Q418" i="1"/>
  <c r="N418" i="1"/>
  <c r="M418" i="1"/>
  <c r="O418" i="1" s="1"/>
  <c r="P418" i="1" s="1"/>
  <c r="T417" i="1"/>
  <c r="S417" i="1"/>
  <c r="R417" i="1"/>
  <c r="Q417" i="1"/>
  <c r="N417" i="1"/>
  <c r="M417" i="1"/>
  <c r="O417" i="1" s="1"/>
  <c r="P417" i="1" s="1"/>
  <c r="T416" i="1"/>
  <c r="S416" i="1"/>
  <c r="R416" i="1"/>
  <c r="Q416" i="1"/>
  <c r="N416" i="1"/>
  <c r="M416" i="1"/>
  <c r="O416" i="1" s="1"/>
  <c r="P416" i="1" s="1"/>
  <c r="T415" i="1"/>
  <c r="S415" i="1"/>
  <c r="R415" i="1"/>
  <c r="Q415" i="1"/>
  <c r="N415" i="1"/>
  <c r="M415" i="1"/>
  <c r="O415" i="1" s="1"/>
  <c r="P415" i="1" s="1"/>
  <c r="T414" i="1"/>
  <c r="S414" i="1"/>
  <c r="R414" i="1"/>
  <c r="Q414" i="1"/>
  <c r="N414" i="1"/>
  <c r="M414" i="1"/>
  <c r="O414" i="1" s="1"/>
  <c r="P414" i="1" s="1"/>
  <c r="T413" i="1"/>
  <c r="S413" i="1"/>
  <c r="R413" i="1"/>
  <c r="Q413" i="1"/>
  <c r="N413" i="1"/>
  <c r="M413" i="1"/>
  <c r="O413" i="1" s="1"/>
  <c r="P413" i="1" s="1"/>
  <c r="T412" i="1"/>
  <c r="S412" i="1"/>
  <c r="R412" i="1"/>
  <c r="Q412" i="1"/>
  <c r="N412" i="1"/>
  <c r="M412" i="1"/>
  <c r="O412" i="1" s="1"/>
  <c r="P412" i="1" s="1"/>
  <c r="T411" i="1"/>
  <c r="S411" i="1"/>
  <c r="R411" i="1"/>
  <c r="Q411" i="1"/>
  <c r="N411" i="1"/>
  <c r="M411" i="1"/>
  <c r="O411" i="1" s="1"/>
  <c r="P411" i="1" s="1"/>
  <c r="T410" i="1"/>
  <c r="S410" i="1"/>
  <c r="R410" i="1"/>
  <c r="Q410" i="1"/>
  <c r="N410" i="1"/>
  <c r="M410" i="1"/>
  <c r="O410" i="1" s="1"/>
  <c r="P410" i="1" s="1"/>
  <c r="T409" i="1"/>
  <c r="S409" i="1"/>
  <c r="R409" i="1"/>
  <c r="Q409" i="1"/>
  <c r="N409" i="1"/>
  <c r="M409" i="1"/>
  <c r="O409" i="1" s="1"/>
  <c r="P409" i="1" s="1"/>
  <c r="T408" i="1"/>
  <c r="S408" i="1"/>
  <c r="R408" i="1"/>
  <c r="Q408" i="1"/>
  <c r="N408" i="1"/>
  <c r="M408" i="1"/>
  <c r="O408" i="1" s="1"/>
  <c r="P408" i="1" s="1"/>
  <c r="T407" i="1"/>
  <c r="S407" i="1"/>
  <c r="R407" i="1"/>
  <c r="Q407" i="1"/>
  <c r="N407" i="1"/>
  <c r="M407" i="1"/>
  <c r="O407" i="1" s="1"/>
  <c r="P407" i="1" s="1"/>
  <c r="T406" i="1"/>
  <c r="S406" i="1"/>
  <c r="R406" i="1"/>
  <c r="Q406" i="1"/>
  <c r="N406" i="1"/>
  <c r="M406" i="1"/>
  <c r="O406" i="1" s="1"/>
  <c r="P406" i="1" s="1"/>
  <c r="T405" i="1"/>
  <c r="S405" i="1"/>
  <c r="R405" i="1"/>
  <c r="Q405" i="1"/>
  <c r="N405" i="1"/>
  <c r="M405" i="1"/>
  <c r="O405" i="1" s="1"/>
  <c r="P405" i="1" s="1"/>
  <c r="T404" i="1"/>
  <c r="S404" i="1"/>
  <c r="R404" i="1"/>
  <c r="Q404" i="1"/>
  <c r="N404" i="1"/>
  <c r="M404" i="1"/>
  <c r="O404" i="1" s="1"/>
  <c r="P404" i="1" s="1"/>
  <c r="T403" i="1"/>
  <c r="S403" i="1"/>
  <c r="R403" i="1"/>
  <c r="Q403" i="1"/>
  <c r="N403" i="1"/>
  <c r="M403" i="1"/>
  <c r="O403" i="1" s="1"/>
  <c r="P403" i="1" s="1"/>
  <c r="T402" i="1"/>
  <c r="S402" i="1"/>
  <c r="R402" i="1"/>
  <c r="Q402" i="1"/>
  <c r="N402" i="1"/>
  <c r="M402" i="1"/>
  <c r="O402" i="1" s="1"/>
  <c r="P402" i="1" s="1"/>
  <c r="T401" i="1"/>
  <c r="S401" i="1"/>
  <c r="R401" i="1"/>
  <c r="Q401" i="1"/>
  <c r="N401" i="1"/>
  <c r="M401" i="1"/>
  <c r="O401" i="1" s="1"/>
  <c r="P401" i="1" s="1"/>
  <c r="T400" i="1"/>
  <c r="S400" i="1"/>
  <c r="R400" i="1"/>
  <c r="Q400" i="1"/>
  <c r="N400" i="1"/>
  <c r="M400" i="1"/>
  <c r="O400" i="1" s="1"/>
  <c r="P400" i="1" s="1"/>
  <c r="T399" i="1"/>
  <c r="S399" i="1"/>
  <c r="R399" i="1"/>
  <c r="Q399" i="1"/>
  <c r="N399" i="1"/>
  <c r="M399" i="1"/>
  <c r="O399" i="1" s="1"/>
  <c r="P399" i="1" s="1"/>
  <c r="T398" i="1"/>
  <c r="S398" i="1"/>
  <c r="R398" i="1"/>
  <c r="Q398" i="1"/>
  <c r="N398" i="1"/>
  <c r="M398" i="1"/>
  <c r="O398" i="1" s="1"/>
  <c r="P398" i="1" s="1"/>
  <c r="T397" i="1"/>
  <c r="S397" i="1"/>
  <c r="R397" i="1"/>
  <c r="Q397" i="1"/>
  <c r="N397" i="1"/>
  <c r="M397" i="1"/>
  <c r="O397" i="1" s="1"/>
  <c r="P397" i="1" s="1"/>
  <c r="T396" i="1"/>
  <c r="S396" i="1"/>
  <c r="R396" i="1"/>
  <c r="Q396" i="1"/>
  <c r="N396" i="1"/>
  <c r="M396" i="1"/>
  <c r="O396" i="1" s="1"/>
  <c r="P396" i="1" s="1"/>
  <c r="T395" i="1"/>
  <c r="S395" i="1"/>
  <c r="R395" i="1"/>
  <c r="Q395" i="1"/>
  <c r="N395" i="1"/>
  <c r="M395" i="1"/>
  <c r="O395" i="1" s="1"/>
  <c r="P395" i="1" s="1"/>
  <c r="T394" i="1"/>
  <c r="S394" i="1"/>
  <c r="R394" i="1"/>
  <c r="Q394" i="1"/>
  <c r="N394" i="1"/>
  <c r="M394" i="1"/>
  <c r="O394" i="1" s="1"/>
  <c r="P394" i="1" s="1"/>
  <c r="T393" i="1"/>
  <c r="S393" i="1"/>
  <c r="R393" i="1"/>
  <c r="Q393" i="1"/>
  <c r="N393" i="1"/>
  <c r="M393" i="1"/>
  <c r="O393" i="1" s="1"/>
  <c r="P393" i="1" s="1"/>
  <c r="T392" i="1"/>
  <c r="S392" i="1"/>
  <c r="R392" i="1"/>
  <c r="Q392" i="1"/>
  <c r="N392" i="1"/>
  <c r="M392" i="1"/>
  <c r="O392" i="1" s="1"/>
  <c r="P392" i="1" s="1"/>
  <c r="T391" i="1"/>
  <c r="S391" i="1"/>
  <c r="R391" i="1"/>
  <c r="Q391" i="1"/>
  <c r="N391" i="1"/>
  <c r="M391" i="1"/>
  <c r="O391" i="1" s="1"/>
  <c r="P391" i="1" s="1"/>
  <c r="T390" i="1"/>
  <c r="S390" i="1"/>
  <c r="R390" i="1"/>
  <c r="Q390" i="1"/>
  <c r="N390" i="1"/>
  <c r="M390" i="1"/>
  <c r="O390" i="1" s="1"/>
  <c r="P390" i="1" s="1"/>
  <c r="T389" i="1"/>
  <c r="S389" i="1"/>
  <c r="R389" i="1"/>
  <c r="Q389" i="1"/>
  <c r="N389" i="1"/>
  <c r="M389" i="1"/>
  <c r="O389" i="1" s="1"/>
  <c r="P389" i="1" s="1"/>
  <c r="T388" i="1"/>
  <c r="S388" i="1"/>
  <c r="R388" i="1"/>
  <c r="Q388" i="1"/>
  <c r="N388" i="1"/>
  <c r="M388" i="1"/>
  <c r="O388" i="1" s="1"/>
  <c r="P388" i="1" s="1"/>
  <c r="T387" i="1"/>
  <c r="S387" i="1"/>
  <c r="R387" i="1"/>
  <c r="Q387" i="1"/>
  <c r="N387" i="1"/>
  <c r="M387" i="1"/>
  <c r="O387" i="1" s="1"/>
  <c r="P387" i="1" s="1"/>
  <c r="T386" i="1"/>
  <c r="S386" i="1"/>
  <c r="R386" i="1"/>
  <c r="Q386" i="1"/>
  <c r="N386" i="1"/>
  <c r="M386" i="1"/>
  <c r="O386" i="1" s="1"/>
  <c r="P386" i="1" s="1"/>
  <c r="T385" i="1"/>
  <c r="S385" i="1"/>
  <c r="R385" i="1"/>
  <c r="Q385" i="1"/>
  <c r="N385" i="1"/>
  <c r="M385" i="1"/>
  <c r="O385" i="1" s="1"/>
  <c r="P385" i="1" s="1"/>
  <c r="T384" i="1"/>
  <c r="S384" i="1"/>
  <c r="R384" i="1"/>
  <c r="Q384" i="1"/>
  <c r="N384" i="1"/>
  <c r="M384" i="1"/>
  <c r="O384" i="1" s="1"/>
  <c r="P384" i="1" s="1"/>
  <c r="T383" i="1"/>
  <c r="S383" i="1"/>
  <c r="R383" i="1"/>
  <c r="Q383" i="1"/>
  <c r="N383" i="1"/>
  <c r="M383" i="1"/>
  <c r="O383" i="1" s="1"/>
  <c r="P383" i="1" s="1"/>
  <c r="T382" i="1"/>
  <c r="S382" i="1"/>
  <c r="R382" i="1"/>
  <c r="Q382" i="1"/>
  <c r="N382" i="1"/>
  <c r="M382" i="1"/>
  <c r="O382" i="1" s="1"/>
  <c r="P382" i="1" s="1"/>
  <c r="T381" i="1"/>
  <c r="S381" i="1"/>
  <c r="R381" i="1"/>
  <c r="Q381" i="1"/>
  <c r="N381" i="1"/>
  <c r="M381" i="1"/>
  <c r="O381" i="1" s="1"/>
  <c r="P381" i="1" s="1"/>
  <c r="T380" i="1"/>
  <c r="S380" i="1"/>
  <c r="R380" i="1"/>
  <c r="Q380" i="1"/>
  <c r="N380" i="1"/>
  <c r="M380" i="1"/>
  <c r="O380" i="1" s="1"/>
  <c r="P380" i="1" s="1"/>
  <c r="T379" i="1"/>
  <c r="S379" i="1"/>
  <c r="R379" i="1"/>
  <c r="Q379" i="1"/>
  <c r="N379" i="1"/>
  <c r="M379" i="1"/>
  <c r="O379" i="1" s="1"/>
  <c r="P379" i="1" s="1"/>
  <c r="T378" i="1"/>
  <c r="S378" i="1"/>
  <c r="R378" i="1"/>
  <c r="Q378" i="1"/>
  <c r="N378" i="1"/>
  <c r="M378" i="1"/>
  <c r="O378" i="1" s="1"/>
  <c r="P378" i="1" s="1"/>
  <c r="T377" i="1"/>
  <c r="S377" i="1"/>
  <c r="R377" i="1"/>
  <c r="Q377" i="1"/>
  <c r="N377" i="1"/>
  <c r="M377" i="1"/>
  <c r="O377" i="1" s="1"/>
  <c r="P377" i="1" s="1"/>
  <c r="T376" i="1"/>
  <c r="S376" i="1"/>
  <c r="R376" i="1"/>
  <c r="Q376" i="1"/>
  <c r="N376" i="1"/>
  <c r="M376" i="1"/>
  <c r="O376" i="1" s="1"/>
  <c r="P376" i="1" s="1"/>
  <c r="T375" i="1"/>
  <c r="S375" i="1"/>
  <c r="R375" i="1"/>
  <c r="Q375" i="1"/>
  <c r="N375" i="1"/>
  <c r="M375" i="1"/>
  <c r="O375" i="1" s="1"/>
  <c r="P375" i="1" s="1"/>
  <c r="T374" i="1"/>
  <c r="S374" i="1"/>
  <c r="R374" i="1"/>
  <c r="Q374" i="1"/>
  <c r="N374" i="1"/>
  <c r="M374" i="1"/>
  <c r="O374" i="1" s="1"/>
  <c r="P374" i="1" s="1"/>
  <c r="T373" i="1"/>
  <c r="S373" i="1"/>
  <c r="R373" i="1"/>
  <c r="Q373" i="1"/>
  <c r="N373" i="1"/>
  <c r="M373" i="1"/>
  <c r="O373" i="1" s="1"/>
  <c r="P373" i="1" s="1"/>
  <c r="T372" i="1"/>
  <c r="S372" i="1"/>
  <c r="R372" i="1"/>
  <c r="Q372" i="1"/>
  <c r="N372" i="1"/>
  <c r="M372" i="1"/>
  <c r="O372" i="1" s="1"/>
  <c r="P372" i="1" s="1"/>
  <c r="T371" i="1"/>
  <c r="S371" i="1"/>
  <c r="R371" i="1"/>
  <c r="Q371" i="1"/>
  <c r="N371" i="1"/>
  <c r="M371" i="1"/>
  <c r="O371" i="1" s="1"/>
  <c r="P371" i="1" s="1"/>
  <c r="T370" i="1"/>
  <c r="S370" i="1"/>
  <c r="R370" i="1"/>
  <c r="Q370" i="1"/>
  <c r="N370" i="1"/>
  <c r="M370" i="1"/>
  <c r="O370" i="1" s="1"/>
  <c r="P370" i="1" s="1"/>
  <c r="T369" i="1"/>
  <c r="S369" i="1"/>
  <c r="R369" i="1"/>
  <c r="Q369" i="1"/>
  <c r="N369" i="1"/>
  <c r="M369" i="1"/>
  <c r="O369" i="1" s="1"/>
  <c r="P369" i="1" s="1"/>
  <c r="T368" i="1"/>
  <c r="S368" i="1"/>
  <c r="R368" i="1"/>
  <c r="Q368" i="1"/>
  <c r="N368" i="1"/>
  <c r="M368" i="1"/>
  <c r="O368" i="1" s="1"/>
  <c r="P368" i="1" s="1"/>
  <c r="T367" i="1"/>
  <c r="S367" i="1"/>
  <c r="R367" i="1"/>
  <c r="Q367" i="1"/>
  <c r="N367" i="1"/>
  <c r="M367" i="1"/>
  <c r="O367" i="1" s="1"/>
  <c r="P367" i="1" s="1"/>
  <c r="T366" i="1"/>
  <c r="S366" i="1"/>
  <c r="R366" i="1"/>
  <c r="Q366" i="1"/>
  <c r="N366" i="1"/>
  <c r="M366" i="1"/>
  <c r="O366" i="1" s="1"/>
  <c r="P366" i="1" s="1"/>
  <c r="T365" i="1"/>
  <c r="S365" i="1"/>
  <c r="R365" i="1"/>
  <c r="Q365" i="1"/>
  <c r="N365" i="1"/>
  <c r="M365" i="1"/>
  <c r="O365" i="1" s="1"/>
  <c r="P365" i="1" s="1"/>
  <c r="T364" i="1"/>
  <c r="S364" i="1"/>
  <c r="R364" i="1"/>
  <c r="Q364" i="1"/>
  <c r="N364" i="1"/>
  <c r="M364" i="1"/>
  <c r="O364" i="1" s="1"/>
  <c r="P364" i="1" s="1"/>
  <c r="T363" i="1"/>
  <c r="S363" i="1"/>
  <c r="R363" i="1"/>
  <c r="Q363" i="1"/>
  <c r="N363" i="1"/>
  <c r="M363" i="1"/>
  <c r="O363" i="1" s="1"/>
  <c r="P363" i="1" s="1"/>
  <c r="T362" i="1"/>
  <c r="S362" i="1"/>
  <c r="R362" i="1"/>
  <c r="Q362" i="1"/>
  <c r="N362" i="1"/>
  <c r="M362" i="1"/>
  <c r="O362" i="1" s="1"/>
  <c r="P362" i="1" s="1"/>
  <c r="T361" i="1"/>
  <c r="S361" i="1"/>
  <c r="R361" i="1"/>
  <c r="Q361" i="1"/>
  <c r="N361" i="1"/>
  <c r="M361" i="1"/>
  <c r="O361" i="1" s="1"/>
  <c r="P361" i="1" s="1"/>
  <c r="T360" i="1"/>
  <c r="S360" i="1"/>
  <c r="R360" i="1"/>
  <c r="Q360" i="1"/>
  <c r="N360" i="1"/>
  <c r="M360" i="1"/>
  <c r="O360" i="1" s="1"/>
  <c r="P360" i="1" s="1"/>
  <c r="T359" i="1"/>
  <c r="S359" i="1"/>
  <c r="R359" i="1"/>
  <c r="Q359" i="1"/>
  <c r="N359" i="1"/>
  <c r="M359" i="1"/>
  <c r="O359" i="1" s="1"/>
  <c r="P359" i="1" s="1"/>
  <c r="T358" i="1"/>
  <c r="S358" i="1"/>
  <c r="R358" i="1"/>
  <c r="Q358" i="1"/>
  <c r="N358" i="1"/>
  <c r="M358" i="1"/>
  <c r="O358" i="1" s="1"/>
  <c r="P358" i="1" s="1"/>
  <c r="T357" i="1"/>
  <c r="S357" i="1"/>
  <c r="R357" i="1"/>
  <c r="Q357" i="1"/>
  <c r="N357" i="1"/>
  <c r="M357" i="1"/>
  <c r="O357" i="1" s="1"/>
  <c r="P357" i="1" s="1"/>
  <c r="T356" i="1"/>
  <c r="S356" i="1"/>
  <c r="R356" i="1"/>
  <c r="Q356" i="1"/>
  <c r="N356" i="1"/>
  <c r="M356" i="1"/>
  <c r="O356" i="1" s="1"/>
  <c r="P356" i="1" s="1"/>
  <c r="T355" i="1"/>
  <c r="S355" i="1"/>
  <c r="R355" i="1"/>
  <c r="Q355" i="1"/>
  <c r="N355" i="1"/>
  <c r="M355" i="1"/>
  <c r="O355" i="1" s="1"/>
  <c r="P355" i="1" s="1"/>
  <c r="T354" i="1"/>
  <c r="S354" i="1"/>
  <c r="R354" i="1"/>
  <c r="Q354" i="1"/>
  <c r="N354" i="1"/>
  <c r="M354" i="1"/>
  <c r="O354" i="1" s="1"/>
  <c r="P354" i="1" s="1"/>
  <c r="T353" i="1"/>
  <c r="S353" i="1"/>
  <c r="R353" i="1"/>
  <c r="Q353" i="1"/>
  <c r="N353" i="1"/>
  <c r="M353" i="1"/>
  <c r="O353" i="1" s="1"/>
  <c r="P353" i="1" s="1"/>
  <c r="T352" i="1"/>
  <c r="S352" i="1"/>
  <c r="R352" i="1"/>
  <c r="Q352" i="1"/>
  <c r="N352" i="1"/>
  <c r="M352" i="1"/>
  <c r="O352" i="1" s="1"/>
  <c r="P352" i="1" s="1"/>
  <c r="T351" i="1"/>
  <c r="S351" i="1"/>
  <c r="R351" i="1"/>
  <c r="Q351" i="1"/>
  <c r="N351" i="1"/>
  <c r="M351" i="1"/>
  <c r="O351" i="1" s="1"/>
  <c r="P351" i="1" s="1"/>
  <c r="T350" i="1"/>
  <c r="S350" i="1"/>
  <c r="R350" i="1"/>
  <c r="Q350" i="1"/>
  <c r="N350" i="1"/>
  <c r="M350" i="1"/>
  <c r="O350" i="1" s="1"/>
  <c r="P350" i="1" s="1"/>
  <c r="T349" i="1"/>
  <c r="S349" i="1"/>
  <c r="R349" i="1"/>
  <c r="Q349" i="1"/>
  <c r="N349" i="1"/>
  <c r="M349" i="1"/>
  <c r="O349" i="1" s="1"/>
  <c r="P349" i="1" s="1"/>
  <c r="T348" i="1"/>
  <c r="S348" i="1"/>
  <c r="R348" i="1"/>
  <c r="Q348" i="1"/>
  <c r="N348" i="1"/>
  <c r="M348" i="1"/>
  <c r="O348" i="1" s="1"/>
  <c r="P348" i="1" s="1"/>
  <c r="T347" i="1"/>
  <c r="S347" i="1"/>
  <c r="R347" i="1"/>
  <c r="Q347" i="1"/>
  <c r="N347" i="1"/>
  <c r="M347" i="1"/>
  <c r="O347" i="1" s="1"/>
  <c r="P347" i="1" s="1"/>
  <c r="T346" i="1"/>
  <c r="S346" i="1"/>
  <c r="R346" i="1"/>
  <c r="Q346" i="1"/>
  <c r="N346" i="1"/>
  <c r="M346" i="1"/>
  <c r="O346" i="1" s="1"/>
  <c r="P346" i="1" s="1"/>
  <c r="T345" i="1"/>
  <c r="S345" i="1"/>
  <c r="R345" i="1"/>
  <c r="Q345" i="1"/>
  <c r="N345" i="1"/>
  <c r="M345" i="1"/>
  <c r="O345" i="1" s="1"/>
  <c r="P345" i="1" s="1"/>
  <c r="T344" i="1"/>
  <c r="S344" i="1"/>
  <c r="R344" i="1"/>
  <c r="Q344" i="1"/>
  <c r="N344" i="1"/>
  <c r="M344" i="1"/>
  <c r="O344" i="1" s="1"/>
  <c r="P344" i="1" s="1"/>
  <c r="T343" i="1"/>
  <c r="S343" i="1"/>
  <c r="R343" i="1"/>
  <c r="Q343" i="1"/>
  <c r="N343" i="1"/>
  <c r="M343" i="1"/>
  <c r="O343" i="1" s="1"/>
  <c r="P343" i="1" s="1"/>
  <c r="T342" i="1"/>
  <c r="S342" i="1"/>
  <c r="R342" i="1"/>
  <c r="Q342" i="1"/>
  <c r="N342" i="1"/>
  <c r="M342" i="1"/>
  <c r="O342" i="1" s="1"/>
  <c r="P342" i="1" s="1"/>
  <c r="T341" i="1"/>
  <c r="S341" i="1"/>
  <c r="R341" i="1"/>
  <c r="Q341" i="1"/>
  <c r="N341" i="1"/>
  <c r="M341" i="1"/>
  <c r="O341" i="1" s="1"/>
  <c r="P341" i="1" s="1"/>
  <c r="T340" i="1"/>
  <c r="S340" i="1"/>
  <c r="R340" i="1"/>
  <c r="Q340" i="1"/>
  <c r="N340" i="1"/>
  <c r="M340" i="1"/>
  <c r="O340" i="1" s="1"/>
  <c r="P340" i="1" s="1"/>
  <c r="T339" i="1"/>
  <c r="S339" i="1"/>
  <c r="R339" i="1"/>
  <c r="Q339" i="1"/>
  <c r="N339" i="1"/>
  <c r="M339" i="1"/>
  <c r="O339" i="1" s="1"/>
  <c r="P339" i="1" s="1"/>
  <c r="T338" i="1"/>
  <c r="S338" i="1"/>
  <c r="R338" i="1"/>
  <c r="Q338" i="1"/>
  <c r="N338" i="1"/>
  <c r="M338" i="1"/>
  <c r="O338" i="1" s="1"/>
  <c r="P338" i="1" s="1"/>
  <c r="T337" i="1"/>
  <c r="S337" i="1"/>
  <c r="R337" i="1"/>
  <c r="Q337" i="1"/>
  <c r="N337" i="1"/>
  <c r="M337" i="1"/>
  <c r="O337" i="1" s="1"/>
  <c r="P337" i="1" s="1"/>
  <c r="T336" i="1"/>
  <c r="S336" i="1"/>
  <c r="R336" i="1"/>
  <c r="Q336" i="1"/>
  <c r="N336" i="1"/>
  <c r="M336" i="1"/>
  <c r="O336" i="1" s="1"/>
  <c r="P336" i="1" s="1"/>
  <c r="T335" i="1"/>
  <c r="S335" i="1"/>
  <c r="R335" i="1"/>
  <c r="Q335" i="1"/>
  <c r="N335" i="1"/>
  <c r="M335" i="1"/>
  <c r="O335" i="1" s="1"/>
  <c r="P335" i="1" s="1"/>
  <c r="T334" i="1"/>
  <c r="S334" i="1"/>
  <c r="R334" i="1"/>
  <c r="Q334" i="1"/>
  <c r="N334" i="1"/>
  <c r="M334" i="1"/>
  <c r="O334" i="1" s="1"/>
  <c r="P334" i="1" s="1"/>
  <c r="T333" i="1"/>
  <c r="S333" i="1"/>
  <c r="R333" i="1"/>
  <c r="Q333" i="1"/>
  <c r="N333" i="1"/>
  <c r="M333" i="1"/>
  <c r="O333" i="1" s="1"/>
  <c r="P333" i="1" s="1"/>
  <c r="T332" i="1"/>
  <c r="S332" i="1"/>
  <c r="R332" i="1"/>
  <c r="Q332" i="1"/>
  <c r="N332" i="1"/>
  <c r="M332" i="1"/>
  <c r="O332" i="1" s="1"/>
  <c r="P332" i="1" s="1"/>
  <c r="T331" i="1"/>
  <c r="S331" i="1"/>
  <c r="R331" i="1"/>
  <c r="Q331" i="1"/>
  <c r="N331" i="1"/>
  <c r="M331" i="1"/>
  <c r="O331" i="1" s="1"/>
  <c r="P331" i="1" s="1"/>
  <c r="T330" i="1"/>
  <c r="S330" i="1"/>
  <c r="R330" i="1"/>
  <c r="Q330" i="1"/>
  <c r="N330" i="1"/>
  <c r="M330" i="1"/>
  <c r="O330" i="1" s="1"/>
  <c r="P330" i="1" s="1"/>
  <c r="T329" i="1"/>
  <c r="S329" i="1"/>
  <c r="R329" i="1"/>
  <c r="Q329" i="1"/>
  <c r="N329" i="1"/>
  <c r="M329" i="1"/>
  <c r="O329" i="1" s="1"/>
  <c r="P329" i="1" s="1"/>
  <c r="T328" i="1"/>
  <c r="S328" i="1"/>
  <c r="R328" i="1"/>
  <c r="Q328" i="1"/>
  <c r="N328" i="1"/>
  <c r="M328" i="1"/>
  <c r="O328" i="1" s="1"/>
  <c r="P328" i="1" s="1"/>
  <c r="T327" i="1"/>
  <c r="S327" i="1"/>
  <c r="R327" i="1"/>
  <c r="Q327" i="1"/>
  <c r="N327" i="1"/>
  <c r="M327" i="1"/>
  <c r="O327" i="1" s="1"/>
  <c r="P327" i="1" s="1"/>
  <c r="T326" i="1"/>
  <c r="S326" i="1"/>
  <c r="R326" i="1"/>
  <c r="Q326" i="1"/>
  <c r="N326" i="1"/>
  <c r="M326" i="1"/>
  <c r="O326" i="1" s="1"/>
  <c r="P326" i="1" s="1"/>
  <c r="T325" i="1"/>
  <c r="S325" i="1"/>
  <c r="R325" i="1"/>
  <c r="Q325" i="1"/>
  <c r="N325" i="1"/>
  <c r="M325" i="1"/>
  <c r="O325" i="1" s="1"/>
  <c r="P325" i="1" s="1"/>
  <c r="T324" i="1"/>
  <c r="S324" i="1"/>
  <c r="R324" i="1"/>
  <c r="Q324" i="1"/>
  <c r="N324" i="1"/>
  <c r="M324" i="1"/>
  <c r="O324" i="1" s="1"/>
  <c r="P324" i="1" s="1"/>
  <c r="T323" i="1"/>
  <c r="S323" i="1"/>
  <c r="R323" i="1"/>
  <c r="Q323" i="1"/>
  <c r="N323" i="1"/>
  <c r="M323" i="1"/>
  <c r="O323" i="1" s="1"/>
  <c r="P323" i="1" s="1"/>
  <c r="T322" i="1"/>
  <c r="S322" i="1"/>
  <c r="R322" i="1"/>
  <c r="Q322" i="1"/>
  <c r="N322" i="1"/>
  <c r="M322" i="1"/>
  <c r="O322" i="1" s="1"/>
  <c r="P322" i="1" s="1"/>
  <c r="T321" i="1"/>
  <c r="S321" i="1"/>
  <c r="R321" i="1"/>
  <c r="Q321" i="1"/>
  <c r="N321" i="1"/>
  <c r="M321" i="1"/>
  <c r="O321" i="1" s="1"/>
  <c r="P321" i="1" s="1"/>
  <c r="T320" i="1"/>
  <c r="S320" i="1"/>
  <c r="R320" i="1"/>
  <c r="Q320" i="1"/>
  <c r="N320" i="1"/>
  <c r="M320" i="1"/>
  <c r="O320" i="1" s="1"/>
  <c r="P320" i="1" s="1"/>
  <c r="T319" i="1"/>
  <c r="S319" i="1"/>
  <c r="R319" i="1"/>
  <c r="Q319" i="1"/>
  <c r="N319" i="1"/>
  <c r="M319" i="1"/>
  <c r="O319" i="1" s="1"/>
  <c r="P319" i="1" s="1"/>
  <c r="T318" i="1"/>
  <c r="S318" i="1"/>
  <c r="R318" i="1"/>
  <c r="Q318" i="1"/>
  <c r="N318" i="1"/>
  <c r="M318" i="1"/>
  <c r="O318" i="1" s="1"/>
  <c r="P318" i="1" s="1"/>
  <c r="T317" i="1"/>
  <c r="S317" i="1"/>
  <c r="R317" i="1"/>
  <c r="Q317" i="1"/>
  <c r="N317" i="1"/>
  <c r="M317" i="1"/>
  <c r="O317" i="1" s="1"/>
  <c r="P317" i="1" s="1"/>
  <c r="T316" i="1"/>
  <c r="S316" i="1"/>
  <c r="R316" i="1"/>
  <c r="Q316" i="1"/>
  <c r="N316" i="1"/>
  <c r="M316" i="1"/>
  <c r="O316" i="1" s="1"/>
  <c r="P316" i="1" s="1"/>
  <c r="T315" i="1"/>
  <c r="S315" i="1"/>
  <c r="R315" i="1"/>
  <c r="Q315" i="1"/>
  <c r="N315" i="1"/>
  <c r="M315" i="1"/>
  <c r="O315" i="1" s="1"/>
  <c r="P315" i="1" s="1"/>
  <c r="T314" i="1"/>
  <c r="S314" i="1"/>
  <c r="R314" i="1"/>
  <c r="Q314" i="1"/>
  <c r="N314" i="1"/>
  <c r="M314" i="1"/>
  <c r="O314" i="1" s="1"/>
  <c r="P314" i="1" s="1"/>
  <c r="T313" i="1"/>
  <c r="S313" i="1"/>
  <c r="R313" i="1"/>
  <c r="Q313" i="1"/>
  <c r="N313" i="1"/>
  <c r="M313" i="1"/>
  <c r="O313" i="1" s="1"/>
  <c r="P313" i="1" s="1"/>
  <c r="T312" i="1"/>
  <c r="S312" i="1"/>
  <c r="R312" i="1"/>
  <c r="Q312" i="1"/>
  <c r="N312" i="1"/>
  <c r="M312" i="1"/>
  <c r="O312" i="1" s="1"/>
  <c r="P312" i="1" s="1"/>
  <c r="T311" i="1"/>
  <c r="S311" i="1"/>
  <c r="R311" i="1"/>
  <c r="Q311" i="1"/>
  <c r="N311" i="1"/>
  <c r="M311" i="1"/>
  <c r="O311" i="1" s="1"/>
  <c r="P311" i="1" s="1"/>
  <c r="T310" i="1"/>
  <c r="S310" i="1"/>
  <c r="R310" i="1"/>
  <c r="Q310" i="1"/>
  <c r="N310" i="1"/>
  <c r="M310" i="1"/>
  <c r="O310" i="1" s="1"/>
  <c r="P310" i="1" s="1"/>
  <c r="T309" i="1"/>
  <c r="S309" i="1"/>
  <c r="R309" i="1"/>
  <c r="Q309" i="1"/>
  <c r="N309" i="1"/>
  <c r="M309" i="1"/>
  <c r="O309" i="1" s="1"/>
  <c r="P309" i="1" s="1"/>
  <c r="T308" i="1"/>
  <c r="S308" i="1"/>
  <c r="R308" i="1"/>
  <c r="Q308" i="1"/>
  <c r="N308" i="1"/>
  <c r="M308" i="1"/>
  <c r="O308" i="1" s="1"/>
  <c r="P308" i="1" s="1"/>
  <c r="T307" i="1"/>
  <c r="S307" i="1"/>
  <c r="R307" i="1"/>
  <c r="Q307" i="1"/>
  <c r="N307" i="1"/>
  <c r="M307" i="1"/>
  <c r="O307" i="1" s="1"/>
  <c r="P307" i="1" s="1"/>
  <c r="T306" i="1"/>
  <c r="S306" i="1"/>
  <c r="R306" i="1"/>
  <c r="Q306" i="1"/>
  <c r="N306" i="1"/>
  <c r="M306" i="1"/>
  <c r="O306" i="1" s="1"/>
  <c r="P306" i="1" s="1"/>
  <c r="T305" i="1"/>
  <c r="S305" i="1"/>
  <c r="R305" i="1"/>
  <c r="Q305" i="1"/>
  <c r="N305" i="1"/>
  <c r="M305" i="1"/>
  <c r="O305" i="1" s="1"/>
  <c r="P305" i="1" s="1"/>
  <c r="T304" i="1"/>
  <c r="S304" i="1"/>
  <c r="R304" i="1"/>
  <c r="Q304" i="1"/>
  <c r="N304" i="1"/>
  <c r="M304" i="1"/>
  <c r="O304" i="1" s="1"/>
  <c r="P304" i="1" s="1"/>
  <c r="T303" i="1"/>
  <c r="S303" i="1"/>
  <c r="R303" i="1"/>
  <c r="Q303" i="1"/>
  <c r="N303" i="1"/>
  <c r="M303" i="1"/>
  <c r="O303" i="1" s="1"/>
  <c r="P303" i="1" s="1"/>
  <c r="T302" i="1"/>
  <c r="S302" i="1"/>
  <c r="R302" i="1"/>
  <c r="Q302" i="1"/>
  <c r="N302" i="1"/>
  <c r="M302" i="1"/>
  <c r="O302" i="1" s="1"/>
  <c r="P302" i="1" s="1"/>
  <c r="T301" i="1"/>
  <c r="S301" i="1"/>
  <c r="R301" i="1"/>
  <c r="Q301" i="1"/>
  <c r="N301" i="1"/>
  <c r="M301" i="1"/>
  <c r="O301" i="1" s="1"/>
  <c r="P301" i="1" s="1"/>
  <c r="T300" i="1"/>
  <c r="S300" i="1"/>
  <c r="R300" i="1"/>
  <c r="Q300" i="1"/>
  <c r="N300" i="1"/>
  <c r="M300" i="1"/>
  <c r="O300" i="1" s="1"/>
  <c r="P300" i="1" s="1"/>
  <c r="T299" i="1"/>
  <c r="S299" i="1"/>
  <c r="R299" i="1"/>
  <c r="Q299" i="1"/>
  <c r="N299" i="1"/>
  <c r="M299" i="1"/>
  <c r="O299" i="1" s="1"/>
  <c r="P299" i="1" s="1"/>
  <c r="T298" i="1"/>
  <c r="S298" i="1"/>
  <c r="R298" i="1"/>
  <c r="Q298" i="1"/>
  <c r="N298" i="1"/>
  <c r="M298" i="1"/>
  <c r="O298" i="1" s="1"/>
  <c r="P298" i="1" s="1"/>
  <c r="T297" i="1"/>
  <c r="S297" i="1"/>
  <c r="R297" i="1"/>
  <c r="Q297" i="1"/>
  <c r="N297" i="1"/>
  <c r="M297" i="1"/>
  <c r="O297" i="1" s="1"/>
  <c r="P297" i="1" s="1"/>
  <c r="T296" i="1"/>
  <c r="S296" i="1"/>
  <c r="R296" i="1"/>
  <c r="Q296" i="1"/>
  <c r="N296" i="1"/>
  <c r="M296" i="1"/>
  <c r="O296" i="1" s="1"/>
  <c r="P296" i="1" s="1"/>
  <c r="T295" i="1"/>
  <c r="S295" i="1"/>
  <c r="R295" i="1"/>
  <c r="Q295" i="1"/>
  <c r="N295" i="1"/>
  <c r="M295" i="1"/>
  <c r="T294" i="1"/>
  <c r="S294" i="1"/>
  <c r="R294" i="1"/>
  <c r="Q294" i="1"/>
  <c r="N294" i="1"/>
  <c r="M294" i="1"/>
  <c r="O294" i="1" s="1"/>
  <c r="P294" i="1" s="1"/>
  <c r="T293" i="1"/>
  <c r="S293" i="1"/>
  <c r="R293" i="1"/>
  <c r="Q293" i="1"/>
  <c r="N293" i="1"/>
  <c r="M293" i="1"/>
  <c r="O293" i="1" s="1"/>
  <c r="P293" i="1" s="1"/>
  <c r="T292" i="1"/>
  <c r="S292" i="1"/>
  <c r="R292" i="1"/>
  <c r="Q292" i="1"/>
  <c r="N292" i="1"/>
  <c r="M292" i="1"/>
  <c r="O292" i="1" s="1"/>
  <c r="P292" i="1" s="1"/>
  <c r="T291" i="1"/>
  <c r="S291" i="1"/>
  <c r="R291" i="1"/>
  <c r="Q291" i="1"/>
  <c r="N291" i="1"/>
  <c r="M291" i="1"/>
  <c r="O291" i="1" s="1"/>
  <c r="P291" i="1" s="1"/>
  <c r="T290" i="1"/>
  <c r="S290" i="1"/>
  <c r="R290" i="1"/>
  <c r="Q290" i="1"/>
  <c r="N290" i="1"/>
  <c r="M290" i="1"/>
  <c r="O290" i="1" s="1"/>
  <c r="P290" i="1" s="1"/>
  <c r="T289" i="1"/>
  <c r="S289" i="1"/>
  <c r="R289" i="1"/>
  <c r="Q289" i="1"/>
  <c r="N289" i="1"/>
  <c r="M289" i="1"/>
  <c r="O289" i="1" s="1"/>
  <c r="P289" i="1" s="1"/>
  <c r="T288" i="1"/>
  <c r="S288" i="1"/>
  <c r="R288" i="1"/>
  <c r="Q288" i="1"/>
  <c r="N288" i="1"/>
  <c r="M288" i="1"/>
  <c r="O288" i="1" s="1"/>
  <c r="P288" i="1" s="1"/>
  <c r="T287" i="1"/>
  <c r="S287" i="1"/>
  <c r="R287" i="1"/>
  <c r="Q287" i="1"/>
  <c r="N287" i="1"/>
  <c r="M287" i="1"/>
  <c r="O287" i="1" s="1"/>
  <c r="P287" i="1" s="1"/>
  <c r="T286" i="1"/>
  <c r="S286" i="1"/>
  <c r="R286" i="1"/>
  <c r="Q286" i="1"/>
  <c r="N286" i="1"/>
  <c r="M286" i="1"/>
  <c r="O286" i="1" s="1"/>
  <c r="P286" i="1" s="1"/>
  <c r="T285" i="1"/>
  <c r="S285" i="1"/>
  <c r="R285" i="1"/>
  <c r="Q285" i="1"/>
  <c r="N285" i="1"/>
  <c r="M285" i="1"/>
  <c r="O285" i="1" s="1"/>
  <c r="P285" i="1" s="1"/>
  <c r="T284" i="1"/>
  <c r="S284" i="1"/>
  <c r="R284" i="1"/>
  <c r="Q284" i="1"/>
  <c r="N284" i="1"/>
  <c r="M284" i="1"/>
  <c r="O284" i="1" s="1"/>
  <c r="P284" i="1" s="1"/>
  <c r="T283" i="1"/>
  <c r="S283" i="1"/>
  <c r="R283" i="1"/>
  <c r="Q283" i="1"/>
  <c r="N283" i="1"/>
  <c r="M283" i="1"/>
  <c r="O283" i="1" s="1"/>
  <c r="P283" i="1" s="1"/>
  <c r="T282" i="1"/>
  <c r="S282" i="1"/>
  <c r="R282" i="1"/>
  <c r="Q282" i="1"/>
  <c r="N282" i="1"/>
  <c r="M282" i="1"/>
  <c r="O282" i="1" s="1"/>
  <c r="P282" i="1" s="1"/>
  <c r="T281" i="1"/>
  <c r="S281" i="1"/>
  <c r="R281" i="1"/>
  <c r="Q281" i="1"/>
  <c r="N281" i="1"/>
  <c r="M281" i="1"/>
  <c r="O281" i="1" s="1"/>
  <c r="P281" i="1" s="1"/>
  <c r="T280" i="1"/>
  <c r="S280" i="1"/>
  <c r="R280" i="1"/>
  <c r="Q280" i="1"/>
  <c r="N280" i="1"/>
  <c r="M280" i="1"/>
  <c r="O280" i="1" s="1"/>
  <c r="P280" i="1" s="1"/>
  <c r="T279" i="1"/>
  <c r="S279" i="1"/>
  <c r="R279" i="1"/>
  <c r="Q279" i="1"/>
  <c r="N279" i="1"/>
  <c r="M279" i="1"/>
  <c r="O279" i="1" s="1"/>
  <c r="P279" i="1" s="1"/>
  <c r="T278" i="1"/>
  <c r="S278" i="1"/>
  <c r="R278" i="1"/>
  <c r="Q278" i="1"/>
  <c r="N278" i="1"/>
  <c r="M278" i="1"/>
  <c r="O278" i="1" s="1"/>
  <c r="P278" i="1" s="1"/>
  <c r="T277" i="1"/>
  <c r="S277" i="1"/>
  <c r="R277" i="1"/>
  <c r="Q277" i="1"/>
  <c r="N277" i="1"/>
  <c r="M277" i="1"/>
  <c r="O277" i="1" s="1"/>
  <c r="P277" i="1" s="1"/>
  <c r="T276" i="1"/>
  <c r="S276" i="1"/>
  <c r="R276" i="1"/>
  <c r="Q276" i="1"/>
  <c r="N276" i="1"/>
  <c r="M276" i="1"/>
  <c r="O276" i="1" s="1"/>
  <c r="P276" i="1" s="1"/>
  <c r="T275" i="1"/>
  <c r="S275" i="1"/>
  <c r="R275" i="1"/>
  <c r="Q275" i="1"/>
  <c r="N275" i="1"/>
  <c r="M275" i="1"/>
  <c r="O275" i="1" s="1"/>
  <c r="P275" i="1" s="1"/>
  <c r="T274" i="1"/>
  <c r="S274" i="1"/>
  <c r="R274" i="1"/>
  <c r="Q274" i="1"/>
  <c r="N274" i="1"/>
  <c r="M274" i="1"/>
  <c r="O274" i="1" s="1"/>
  <c r="P274" i="1" s="1"/>
  <c r="T273" i="1"/>
  <c r="S273" i="1"/>
  <c r="R273" i="1"/>
  <c r="Q273" i="1"/>
  <c r="N273" i="1"/>
  <c r="M273" i="1"/>
  <c r="O273" i="1" s="1"/>
  <c r="P273" i="1" s="1"/>
  <c r="T272" i="1"/>
  <c r="S272" i="1"/>
  <c r="R272" i="1"/>
  <c r="Q272" i="1"/>
  <c r="N272" i="1"/>
  <c r="M272" i="1"/>
  <c r="O272" i="1" s="1"/>
  <c r="P272" i="1" s="1"/>
  <c r="T271" i="1"/>
  <c r="S271" i="1"/>
  <c r="R271" i="1"/>
  <c r="Q271" i="1"/>
  <c r="N271" i="1"/>
  <c r="M271" i="1"/>
  <c r="O271" i="1" s="1"/>
  <c r="P271" i="1" s="1"/>
  <c r="T270" i="1"/>
  <c r="S270" i="1"/>
  <c r="R270" i="1"/>
  <c r="Q270" i="1"/>
  <c r="N270" i="1"/>
  <c r="M270" i="1"/>
  <c r="O270" i="1" s="1"/>
  <c r="P270" i="1" s="1"/>
  <c r="T269" i="1"/>
  <c r="S269" i="1"/>
  <c r="R269" i="1"/>
  <c r="Q269" i="1"/>
  <c r="N269" i="1"/>
  <c r="M269" i="1"/>
  <c r="O269" i="1" s="1"/>
  <c r="P269" i="1" s="1"/>
  <c r="T268" i="1"/>
  <c r="S268" i="1"/>
  <c r="R268" i="1"/>
  <c r="Q268" i="1"/>
  <c r="N268" i="1"/>
  <c r="M268" i="1"/>
  <c r="O268" i="1" s="1"/>
  <c r="P268" i="1" s="1"/>
  <c r="T267" i="1"/>
  <c r="S267" i="1"/>
  <c r="R267" i="1"/>
  <c r="Q267" i="1"/>
  <c r="N267" i="1"/>
  <c r="M267" i="1"/>
  <c r="O267" i="1" s="1"/>
  <c r="P267" i="1" s="1"/>
  <c r="T266" i="1"/>
  <c r="S266" i="1"/>
  <c r="R266" i="1"/>
  <c r="Q266" i="1"/>
  <c r="N266" i="1"/>
  <c r="M266" i="1"/>
  <c r="O266" i="1" s="1"/>
  <c r="P266" i="1" s="1"/>
  <c r="T265" i="1"/>
  <c r="S265" i="1"/>
  <c r="R265" i="1"/>
  <c r="Q265" i="1"/>
  <c r="N265" i="1"/>
  <c r="M265" i="1"/>
  <c r="O265" i="1" s="1"/>
  <c r="P265" i="1" s="1"/>
  <c r="T264" i="1"/>
  <c r="S264" i="1"/>
  <c r="R264" i="1"/>
  <c r="Q264" i="1"/>
  <c r="N264" i="1"/>
  <c r="M264" i="1"/>
  <c r="O264" i="1" s="1"/>
  <c r="P264" i="1" s="1"/>
  <c r="T263" i="1"/>
  <c r="S263" i="1"/>
  <c r="R263" i="1"/>
  <c r="Q263" i="1"/>
  <c r="N263" i="1"/>
  <c r="M263" i="1"/>
  <c r="O263" i="1" s="1"/>
  <c r="P263" i="1" s="1"/>
  <c r="T262" i="1"/>
  <c r="S262" i="1"/>
  <c r="R262" i="1"/>
  <c r="Q262" i="1"/>
  <c r="N262" i="1"/>
  <c r="M262" i="1"/>
  <c r="O262" i="1" s="1"/>
  <c r="P262" i="1" s="1"/>
  <c r="T261" i="1"/>
  <c r="S261" i="1"/>
  <c r="R261" i="1"/>
  <c r="Q261" i="1"/>
  <c r="N261" i="1"/>
  <c r="M261" i="1"/>
  <c r="O261" i="1" s="1"/>
  <c r="P261" i="1" s="1"/>
  <c r="T260" i="1"/>
  <c r="S260" i="1"/>
  <c r="R260" i="1"/>
  <c r="Q260" i="1"/>
  <c r="N260" i="1"/>
  <c r="M260" i="1"/>
  <c r="O260" i="1" s="1"/>
  <c r="P260" i="1" s="1"/>
  <c r="T259" i="1"/>
  <c r="S259" i="1"/>
  <c r="R259" i="1"/>
  <c r="Q259" i="1"/>
  <c r="N259" i="1"/>
  <c r="M259" i="1"/>
  <c r="O259" i="1" s="1"/>
  <c r="P259" i="1" s="1"/>
  <c r="T258" i="1"/>
  <c r="S258" i="1"/>
  <c r="R258" i="1"/>
  <c r="Q258" i="1"/>
  <c r="N258" i="1"/>
  <c r="M258" i="1"/>
  <c r="O258" i="1" s="1"/>
  <c r="P258" i="1" s="1"/>
  <c r="T257" i="1"/>
  <c r="S257" i="1"/>
  <c r="R257" i="1"/>
  <c r="Q257" i="1"/>
  <c r="N257" i="1"/>
  <c r="M257" i="1"/>
  <c r="O257" i="1" s="1"/>
  <c r="P257" i="1" s="1"/>
  <c r="T256" i="1"/>
  <c r="S256" i="1"/>
  <c r="R256" i="1"/>
  <c r="Q256" i="1"/>
  <c r="N256" i="1"/>
  <c r="M256" i="1"/>
  <c r="O256" i="1" s="1"/>
  <c r="P256" i="1" s="1"/>
  <c r="T255" i="1"/>
  <c r="S255" i="1"/>
  <c r="R255" i="1"/>
  <c r="Q255" i="1"/>
  <c r="N255" i="1"/>
  <c r="M255" i="1"/>
  <c r="O255" i="1" s="1"/>
  <c r="P255" i="1" s="1"/>
  <c r="T254" i="1"/>
  <c r="S254" i="1"/>
  <c r="R254" i="1"/>
  <c r="Q254" i="1"/>
  <c r="N254" i="1"/>
  <c r="M254" i="1"/>
  <c r="O254" i="1" s="1"/>
  <c r="P254" i="1" s="1"/>
  <c r="T253" i="1"/>
  <c r="S253" i="1"/>
  <c r="R253" i="1"/>
  <c r="Q253" i="1"/>
  <c r="N253" i="1"/>
  <c r="M253" i="1"/>
  <c r="O253" i="1" s="1"/>
  <c r="P253" i="1" s="1"/>
  <c r="T252" i="1"/>
  <c r="S252" i="1"/>
  <c r="R252" i="1"/>
  <c r="Q252" i="1"/>
  <c r="N252" i="1"/>
  <c r="M252" i="1"/>
  <c r="O252" i="1" s="1"/>
  <c r="P252" i="1" s="1"/>
  <c r="T251" i="1"/>
  <c r="S251" i="1"/>
  <c r="R251" i="1"/>
  <c r="Q251" i="1"/>
  <c r="N251" i="1"/>
  <c r="M251" i="1"/>
  <c r="O251" i="1" s="1"/>
  <c r="P251" i="1" s="1"/>
  <c r="T250" i="1"/>
  <c r="S250" i="1"/>
  <c r="R250" i="1"/>
  <c r="Q250" i="1"/>
  <c r="N250" i="1"/>
  <c r="M250" i="1"/>
  <c r="O250" i="1" s="1"/>
  <c r="P250" i="1" s="1"/>
  <c r="T249" i="1"/>
  <c r="S249" i="1"/>
  <c r="R249" i="1"/>
  <c r="Q249" i="1"/>
  <c r="N249" i="1"/>
  <c r="M249" i="1"/>
  <c r="O249" i="1" s="1"/>
  <c r="P249" i="1" s="1"/>
  <c r="T248" i="1"/>
  <c r="S248" i="1"/>
  <c r="R248" i="1"/>
  <c r="Q248" i="1"/>
  <c r="N248" i="1"/>
  <c r="M248" i="1"/>
  <c r="O248" i="1" s="1"/>
  <c r="P248" i="1" s="1"/>
  <c r="T247" i="1"/>
  <c r="S247" i="1"/>
  <c r="R247" i="1"/>
  <c r="Q247" i="1"/>
  <c r="N247" i="1"/>
  <c r="M247" i="1"/>
  <c r="O247" i="1" s="1"/>
  <c r="P247" i="1" s="1"/>
  <c r="T246" i="1"/>
  <c r="S246" i="1"/>
  <c r="R246" i="1"/>
  <c r="Q246" i="1"/>
  <c r="N246" i="1"/>
  <c r="M246" i="1"/>
  <c r="O246" i="1" s="1"/>
  <c r="P246" i="1" s="1"/>
  <c r="T245" i="1"/>
  <c r="S245" i="1"/>
  <c r="R245" i="1"/>
  <c r="Q245" i="1"/>
  <c r="N245" i="1"/>
  <c r="M245" i="1"/>
  <c r="O245" i="1" s="1"/>
  <c r="P245" i="1" s="1"/>
  <c r="T244" i="1"/>
  <c r="S244" i="1"/>
  <c r="R244" i="1"/>
  <c r="Q244" i="1"/>
  <c r="N244" i="1"/>
  <c r="M244" i="1"/>
  <c r="O244" i="1" s="1"/>
  <c r="P244" i="1" s="1"/>
  <c r="T243" i="1"/>
  <c r="S243" i="1"/>
  <c r="R243" i="1"/>
  <c r="Q243" i="1"/>
  <c r="N243" i="1"/>
  <c r="M243" i="1"/>
  <c r="O243" i="1" s="1"/>
  <c r="P243" i="1" s="1"/>
  <c r="T242" i="1"/>
  <c r="S242" i="1"/>
  <c r="R242" i="1"/>
  <c r="Q242" i="1"/>
  <c r="N242" i="1"/>
  <c r="M242" i="1"/>
  <c r="O242" i="1" s="1"/>
  <c r="P242" i="1" s="1"/>
  <c r="T241" i="1"/>
  <c r="S241" i="1"/>
  <c r="R241" i="1"/>
  <c r="Q241" i="1"/>
  <c r="N241" i="1"/>
  <c r="M241" i="1"/>
  <c r="O241" i="1" s="1"/>
  <c r="P241" i="1" s="1"/>
  <c r="T240" i="1"/>
  <c r="S240" i="1"/>
  <c r="R240" i="1"/>
  <c r="Q240" i="1"/>
  <c r="N240" i="1"/>
  <c r="M240" i="1"/>
  <c r="O240" i="1" s="1"/>
  <c r="P240" i="1" s="1"/>
  <c r="T239" i="1"/>
  <c r="S239" i="1"/>
  <c r="R239" i="1"/>
  <c r="Q239" i="1"/>
  <c r="N239" i="1"/>
  <c r="M239" i="1"/>
  <c r="O239" i="1" s="1"/>
  <c r="P239" i="1" s="1"/>
  <c r="T238" i="1"/>
  <c r="S238" i="1"/>
  <c r="R238" i="1"/>
  <c r="Q238" i="1"/>
  <c r="N238" i="1"/>
  <c r="M238" i="1"/>
  <c r="O238" i="1" s="1"/>
  <c r="P238" i="1" s="1"/>
  <c r="T237" i="1"/>
  <c r="S237" i="1"/>
  <c r="R237" i="1"/>
  <c r="Q237" i="1"/>
  <c r="N237" i="1"/>
  <c r="M237" i="1"/>
  <c r="O237" i="1" s="1"/>
  <c r="P237" i="1" s="1"/>
  <c r="T236" i="1"/>
  <c r="S236" i="1"/>
  <c r="R236" i="1"/>
  <c r="Q236" i="1"/>
  <c r="N236" i="1"/>
  <c r="M236" i="1"/>
  <c r="O236" i="1" s="1"/>
  <c r="P236" i="1" s="1"/>
  <c r="T235" i="1"/>
  <c r="S235" i="1"/>
  <c r="R235" i="1"/>
  <c r="Q235" i="1"/>
  <c r="N235" i="1"/>
  <c r="M235" i="1"/>
  <c r="O235" i="1" s="1"/>
  <c r="P235" i="1" s="1"/>
  <c r="T234" i="1"/>
  <c r="S234" i="1"/>
  <c r="R234" i="1"/>
  <c r="Q234" i="1"/>
  <c r="N234" i="1"/>
  <c r="M234" i="1"/>
  <c r="O234" i="1" s="1"/>
  <c r="P234" i="1" s="1"/>
  <c r="T233" i="1"/>
  <c r="S233" i="1"/>
  <c r="R233" i="1"/>
  <c r="Q233" i="1"/>
  <c r="N233" i="1"/>
  <c r="M233" i="1"/>
  <c r="O233" i="1" s="1"/>
  <c r="P233" i="1" s="1"/>
  <c r="T232" i="1"/>
  <c r="S232" i="1"/>
  <c r="R232" i="1"/>
  <c r="Q232" i="1"/>
  <c r="N232" i="1"/>
  <c r="M232" i="1"/>
  <c r="O232" i="1" s="1"/>
  <c r="P232" i="1" s="1"/>
  <c r="T231" i="1"/>
  <c r="S231" i="1"/>
  <c r="R231" i="1"/>
  <c r="Q231" i="1"/>
  <c r="N231" i="1"/>
  <c r="M231" i="1"/>
  <c r="O231" i="1" s="1"/>
  <c r="P231" i="1" s="1"/>
  <c r="T230" i="1"/>
  <c r="S230" i="1"/>
  <c r="R230" i="1"/>
  <c r="Q230" i="1"/>
  <c r="N230" i="1"/>
  <c r="M230" i="1"/>
  <c r="O230" i="1" s="1"/>
  <c r="P230" i="1" s="1"/>
  <c r="T229" i="1"/>
  <c r="S229" i="1"/>
  <c r="R229" i="1"/>
  <c r="Q229" i="1"/>
  <c r="N229" i="1"/>
  <c r="M229" i="1"/>
  <c r="O229" i="1" s="1"/>
  <c r="P229" i="1" s="1"/>
  <c r="T228" i="1"/>
  <c r="S228" i="1"/>
  <c r="R228" i="1"/>
  <c r="Q228" i="1"/>
  <c r="N228" i="1"/>
  <c r="M228" i="1"/>
  <c r="O228" i="1" s="1"/>
  <c r="P228" i="1" s="1"/>
  <c r="T227" i="1"/>
  <c r="S227" i="1"/>
  <c r="R227" i="1"/>
  <c r="Q227" i="1"/>
  <c r="N227" i="1"/>
  <c r="M227" i="1"/>
  <c r="O227" i="1" s="1"/>
  <c r="P227" i="1" s="1"/>
  <c r="T226" i="1"/>
  <c r="S226" i="1"/>
  <c r="R226" i="1"/>
  <c r="Q226" i="1"/>
  <c r="N226" i="1"/>
  <c r="M226" i="1"/>
  <c r="O226" i="1" s="1"/>
  <c r="P226" i="1" s="1"/>
  <c r="T225" i="1"/>
  <c r="S225" i="1"/>
  <c r="R225" i="1"/>
  <c r="Q225" i="1"/>
  <c r="N225" i="1"/>
  <c r="M225" i="1"/>
  <c r="T224" i="1"/>
  <c r="S224" i="1"/>
  <c r="R224" i="1"/>
  <c r="Q224" i="1"/>
  <c r="N224" i="1"/>
  <c r="M224" i="1"/>
  <c r="O224" i="1" s="1"/>
  <c r="P224" i="1" s="1"/>
  <c r="T223" i="1"/>
  <c r="S223" i="1"/>
  <c r="R223" i="1"/>
  <c r="Q223" i="1"/>
  <c r="N223" i="1"/>
  <c r="M223" i="1"/>
  <c r="O223" i="1" s="1"/>
  <c r="P223" i="1" s="1"/>
  <c r="T222" i="1"/>
  <c r="S222" i="1"/>
  <c r="R222" i="1"/>
  <c r="Q222" i="1"/>
  <c r="N222" i="1"/>
  <c r="M222" i="1"/>
  <c r="O222" i="1" s="1"/>
  <c r="P222" i="1" s="1"/>
  <c r="T221" i="1"/>
  <c r="S221" i="1"/>
  <c r="R221" i="1"/>
  <c r="Q221" i="1"/>
  <c r="N221" i="1"/>
  <c r="M221" i="1"/>
  <c r="O221" i="1" s="1"/>
  <c r="P221" i="1" s="1"/>
  <c r="T220" i="1"/>
  <c r="S220" i="1"/>
  <c r="R220" i="1"/>
  <c r="Q220" i="1"/>
  <c r="N220" i="1"/>
  <c r="M220" i="1"/>
  <c r="O220" i="1" s="1"/>
  <c r="P220" i="1" s="1"/>
  <c r="T219" i="1"/>
  <c r="S219" i="1"/>
  <c r="R219" i="1"/>
  <c r="Q219" i="1"/>
  <c r="N219" i="1"/>
  <c r="M219" i="1"/>
  <c r="O219" i="1" s="1"/>
  <c r="P219" i="1" s="1"/>
  <c r="T218" i="1"/>
  <c r="S218" i="1"/>
  <c r="R218" i="1"/>
  <c r="Q218" i="1"/>
  <c r="N218" i="1"/>
  <c r="M218" i="1"/>
  <c r="O218" i="1" s="1"/>
  <c r="P218" i="1" s="1"/>
  <c r="T217" i="1"/>
  <c r="S217" i="1"/>
  <c r="R217" i="1"/>
  <c r="Q217" i="1"/>
  <c r="N217" i="1"/>
  <c r="M217" i="1"/>
  <c r="O217" i="1" s="1"/>
  <c r="P217" i="1" s="1"/>
  <c r="T216" i="1"/>
  <c r="S216" i="1"/>
  <c r="R216" i="1"/>
  <c r="Q216" i="1"/>
  <c r="N216" i="1"/>
  <c r="M216" i="1"/>
  <c r="O216" i="1" s="1"/>
  <c r="P216" i="1" s="1"/>
  <c r="T215" i="1"/>
  <c r="S215" i="1"/>
  <c r="R215" i="1"/>
  <c r="Q215" i="1"/>
  <c r="N215" i="1"/>
  <c r="M215" i="1"/>
  <c r="O215" i="1" s="1"/>
  <c r="P215" i="1" s="1"/>
  <c r="T214" i="1"/>
  <c r="S214" i="1"/>
  <c r="R214" i="1"/>
  <c r="Q214" i="1"/>
  <c r="N214" i="1"/>
  <c r="M214" i="1"/>
  <c r="O214" i="1" s="1"/>
  <c r="P214" i="1" s="1"/>
  <c r="T213" i="1"/>
  <c r="S213" i="1"/>
  <c r="R213" i="1"/>
  <c r="Q213" i="1"/>
  <c r="N213" i="1"/>
  <c r="M213" i="1"/>
  <c r="O213" i="1" s="1"/>
  <c r="P213" i="1" s="1"/>
  <c r="T212" i="1"/>
  <c r="S212" i="1"/>
  <c r="R212" i="1"/>
  <c r="Q212" i="1"/>
  <c r="N212" i="1"/>
  <c r="M212" i="1"/>
  <c r="O212" i="1" s="1"/>
  <c r="P212" i="1" s="1"/>
  <c r="T211" i="1"/>
  <c r="S211" i="1"/>
  <c r="R211" i="1"/>
  <c r="Q211" i="1"/>
  <c r="N211" i="1"/>
  <c r="M211" i="1"/>
  <c r="O211" i="1" s="1"/>
  <c r="P211" i="1" s="1"/>
  <c r="T210" i="1"/>
  <c r="S210" i="1"/>
  <c r="R210" i="1"/>
  <c r="Q210" i="1"/>
  <c r="N210" i="1"/>
  <c r="M210" i="1"/>
  <c r="O210" i="1" s="1"/>
  <c r="P210" i="1" s="1"/>
  <c r="T209" i="1"/>
  <c r="S209" i="1"/>
  <c r="R209" i="1"/>
  <c r="Q209" i="1"/>
  <c r="N209" i="1"/>
  <c r="M209" i="1"/>
  <c r="O209" i="1" s="1"/>
  <c r="P209" i="1" s="1"/>
  <c r="T208" i="1"/>
  <c r="S208" i="1"/>
  <c r="R208" i="1"/>
  <c r="Q208" i="1"/>
  <c r="N208" i="1"/>
  <c r="M208" i="1"/>
  <c r="O208" i="1" s="1"/>
  <c r="P208" i="1" s="1"/>
  <c r="T207" i="1"/>
  <c r="S207" i="1"/>
  <c r="R207" i="1"/>
  <c r="Q207" i="1"/>
  <c r="N207" i="1"/>
  <c r="M207" i="1"/>
  <c r="O207" i="1" s="1"/>
  <c r="P207" i="1" s="1"/>
  <c r="T206" i="1"/>
  <c r="S206" i="1"/>
  <c r="R206" i="1"/>
  <c r="Q206" i="1"/>
  <c r="N206" i="1"/>
  <c r="M206" i="1"/>
  <c r="O206" i="1" s="1"/>
  <c r="P206" i="1" s="1"/>
  <c r="T205" i="1"/>
  <c r="S205" i="1"/>
  <c r="R205" i="1"/>
  <c r="Q205" i="1"/>
  <c r="N205" i="1"/>
  <c r="M205" i="1"/>
  <c r="O205" i="1" s="1"/>
  <c r="P205" i="1" s="1"/>
  <c r="T204" i="1"/>
  <c r="S204" i="1"/>
  <c r="R204" i="1"/>
  <c r="Q204" i="1"/>
  <c r="N204" i="1"/>
  <c r="M204" i="1"/>
  <c r="O204" i="1" s="1"/>
  <c r="P204" i="1" s="1"/>
  <c r="T203" i="1"/>
  <c r="S203" i="1"/>
  <c r="R203" i="1"/>
  <c r="Q203" i="1"/>
  <c r="N203" i="1"/>
  <c r="M203" i="1"/>
  <c r="O203" i="1" s="1"/>
  <c r="P203" i="1" s="1"/>
  <c r="T202" i="1"/>
  <c r="S202" i="1"/>
  <c r="R202" i="1"/>
  <c r="Q202" i="1"/>
  <c r="N202" i="1"/>
  <c r="M202" i="1"/>
  <c r="O202" i="1" s="1"/>
  <c r="P202" i="1" s="1"/>
  <c r="T201" i="1"/>
  <c r="S201" i="1"/>
  <c r="R201" i="1"/>
  <c r="Q201" i="1"/>
  <c r="N201" i="1"/>
  <c r="M201" i="1"/>
  <c r="O201" i="1" s="1"/>
  <c r="P201" i="1" s="1"/>
  <c r="T200" i="1"/>
  <c r="S200" i="1"/>
  <c r="R200" i="1"/>
  <c r="Q200" i="1"/>
  <c r="N200" i="1"/>
  <c r="M200" i="1"/>
  <c r="O200" i="1" s="1"/>
  <c r="P200" i="1" s="1"/>
  <c r="T199" i="1"/>
  <c r="S199" i="1"/>
  <c r="R199" i="1"/>
  <c r="Q199" i="1"/>
  <c r="N199" i="1"/>
  <c r="M199" i="1"/>
  <c r="O199" i="1" s="1"/>
  <c r="P199" i="1" s="1"/>
  <c r="T198" i="1"/>
  <c r="S198" i="1"/>
  <c r="R198" i="1"/>
  <c r="Q198" i="1"/>
  <c r="N198" i="1"/>
  <c r="M198" i="1"/>
  <c r="O198" i="1" s="1"/>
  <c r="P198" i="1" s="1"/>
  <c r="T197" i="1"/>
  <c r="S197" i="1"/>
  <c r="R197" i="1"/>
  <c r="Q197" i="1"/>
  <c r="N197" i="1"/>
  <c r="M197" i="1"/>
  <c r="O197" i="1" s="1"/>
  <c r="P197" i="1" s="1"/>
  <c r="T196" i="1"/>
  <c r="S196" i="1"/>
  <c r="R196" i="1"/>
  <c r="Q196" i="1"/>
  <c r="N196" i="1"/>
  <c r="M196" i="1"/>
  <c r="O196" i="1" s="1"/>
  <c r="P196" i="1" s="1"/>
  <c r="T195" i="1"/>
  <c r="S195" i="1"/>
  <c r="R195" i="1"/>
  <c r="Q195" i="1"/>
  <c r="N195" i="1"/>
  <c r="M195" i="1"/>
  <c r="O195" i="1" s="1"/>
  <c r="P195" i="1" s="1"/>
  <c r="T194" i="1"/>
  <c r="S194" i="1"/>
  <c r="R194" i="1"/>
  <c r="Q194" i="1"/>
  <c r="N194" i="1"/>
  <c r="M194" i="1"/>
  <c r="O194" i="1" s="1"/>
  <c r="P194" i="1" s="1"/>
  <c r="T193" i="1"/>
  <c r="S193" i="1"/>
  <c r="R193" i="1"/>
  <c r="Q193" i="1"/>
  <c r="N193" i="1"/>
  <c r="M193" i="1"/>
  <c r="O193" i="1" s="1"/>
  <c r="P193" i="1" s="1"/>
  <c r="T192" i="1"/>
  <c r="S192" i="1"/>
  <c r="R192" i="1"/>
  <c r="Q192" i="1"/>
  <c r="N192" i="1"/>
  <c r="M192" i="1"/>
  <c r="O192" i="1" s="1"/>
  <c r="P192" i="1" s="1"/>
  <c r="T191" i="1"/>
  <c r="S191" i="1"/>
  <c r="R191" i="1"/>
  <c r="Q191" i="1"/>
  <c r="N191" i="1"/>
  <c r="M191" i="1"/>
  <c r="O191" i="1" s="1"/>
  <c r="P191" i="1" s="1"/>
  <c r="T190" i="1"/>
  <c r="S190" i="1"/>
  <c r="R190" i="1"/>
  <c r="Q190" i="1"/>
  <c r="N190" i="1"/>
  <c r="M190" i="1"/>
  <c r="O190" i="1" s="1"/>
  <c r="P190" i="1" s="1"/>
  <c r="T189" i="1"/>
  <c r="S189" i="1"/>
  <c r="R189" i="1"/>
  <c r="Q189" i="1"/>
  <c r="N189" i="1"/>
  <c r="M189" i="1"/>
  <c r="O189" i="1" s="1"/>
  <c r="P189" i="1" s="1"/>
  <c r="T188" i="1"/>
  <c r="S188" i="1"/>
  <c r="R188" i="1"/>
  <c r="Q188" i="1"/>
  <c r="N188" i="1"/>
  <c r="M188" i="1"/>
  <c r="O188" i="1" s="1"/>
  <c r="P188" i="1" s="1"/>
  <c r="T187" i="1"/>
  <c r="S187" i="1"/>
  <c r="R187" i="1"/>
  <c r="Q187" i="1"/>
  <c r="N187" i="1"/>
  <c r="M187" i="1"/>
  <c r="O187" i="1" s="1"/>
  <c r="P187" i="1" s="1"/>
  <c r="T186" i="1"/>
  <c r="S186" i="1"/>
  <c r="R186" i="1"/>
  <c r="Q186" i="1"/>
  <c r="N186" i="1"/>
  <c r="M186" i="1"/>
  <c r="O186" i="1" s="1"/>
  <c r="P186" i="1" s="1"/>
  <c r="T185" i="1"/>
  <c r="S185" i="1"/>
  <c r="R185" i="1"/>
  <c r="Q185" i="1"/>
  <c r="N185" i="1"/>
  <c r="M185" i="1"/>
  <c r="O185" i="1" s="1"/>
  <c r="P185" i="1" s="1"/>
  <c r="T184" i="1"/>
  <c r="S184" i="1"/>
  <c r="R184" i="1"/>
  <c r="Q184" i="1"/>
  <c r="N184" i="1"/>
  <c r="M184" i="1"/>
  <c r="O184" i="1" s="1"/>
  <c r="P184" i="1" s="1"/>
  <c r="T183" i="1"/>
  <c r="S183" i="1"/>
  <c r="R183" i="1"/>
  <c r="Q183" i="1"/>
  <c r="N183" i="1"/>
  <c r="M183" i="1"/>
  <c r="O183" i="1" s="1"/>
  <c r="P183" i="1" s="1"/>
  <c r="T182" i="1"/>
  <c r="S182" i="1"/>
  <c r="R182" i="1"/>
  <c r="Q182" i="1"/>
  <c r="N182" i="1"/>
  <c r="M182" i="1"/>
  <c r="O182" i="1" s="1"/>
  <c r="P182" i="1" s="1"/>
  <c r="T181" i="1"/>
  <c r="S181" i="1"/>
  <c r="R181" i="1"/>
  <c r="Q181" i="1"/>
  <c r="N181" i="1"/>
  <c r="M181" i="1"/>
  <c r="O181" i="1" s="1"/>
  <c r="P181" i="1" s="1"/>
  <c r="T180" i="1"/>
  <c r="S180" i="1"/>
  <c r="R180" i="1"/>
  <c r="Q180" i="1"/>
  <c r="N180" i="1"/>
  <c r="M180" i="1"/>
  <c r="O180" i="1" s="1"/>
  <c r="P180" i="1" s="1"/>
  <c r="T179" i="1"/>
  <c r="S179" i="1"/>
  <c r="R179" i="1"/>
  <c r="Q179" i="1"/>
  <c r="N179" i="1"/>
  <c r="M179" i="1"/>
  <c r="O179" i="1" s="1"/>
  <c r="P179" i="1" s="1"/>
  <c r="T178" i="1"/>
  <c r="S178" i="1"/>
  <c r="R178" i="1"/>
  <c r="Q178" i="1"/>
  <c r="N178" i="1"/>
  <c r="M178" i="1"/>
  <c r="O178" i="1" s="1"/>
  <c r="P178" i="1" s="1"/>
  <c r="T177" i="1"/>
  <c r="S177" i="1"/>
  <c r="R177" i="1"/>
  <c r="Q177" i="1"/>
  <c r="N177" i="1"/>
  <c r="M177" i="1"/>
  <c r="O177" i="1" s="1"/>
  <c r="P177" i="1" s="1"/>
  <c r="T176" i="1"/>
  <c r="S176" i="1"/>
  <c r="R176" i="1"/>
  <c r="Q176" i="1"/>
  <c r="N176" i="1"/>
  <c r="M176" i="1"/>
  <c r="O176" i="1" s="1"/>
  <c r="P176" i="1" s="1"/>
  <c r="T175" i="1"/>
  <c r="S175" i="1"/>
  <c r="R175" i="1"/>
  <c r="Q175" i="1"/>
  <c r="N175" i="1"/>
  <c r="M175" i="1"/>
  <c r="O175" i="1" s="1"/>
  <c r="P175" i="1" s="1"/>
  <c r="T174" i="1"/>
  <c r="S174" i="1"/>
  <c r="R174" i="1"/>
  <c r="Q174" i="1"/>
  <c r="N174" i="1"/>
  <c r="M174" i="1"/>
  <c r="O174" i="1" s="1"/>
  <c r="P174" i="1" s="1"/>
  <c r="T173" i="1"/>
  <c r="S173" i="1"/>
  <c r="R173" i="1"/>
  <c r="Q173" i="1"/>
  <c r="N173" i="1"/>
  <c r="M173" i="1"/>
  <c r="O173" i="1" s="1"/>
  <c r="P173" i="1" s="1"/>
  <c r="T172" i="1"/>
  <c r="S172" i="1"/>
  <c r="R172" i="1"/>
  <c r="Q172" i="1"/>
  <c r="N172" i="1"/>
  <c r="M172" i="1"/>
  <c r="O172" i="1" s="1"/>
  <c r="P172" i="1" s="1"/>
  <c r="T171" i="1"/>
  <c r="S171" i="1"/>
  <c r="R171" i="1"/>
  <c r="Q171" i="1"/>
  <c r="N171" i="1"/>
  <c r="M171" i="1"/>
  <c r="O171" i="1" s="1"/>
  <c r="P171" i="1" s="1"/>
  <c r="T170" i="1"/>
  <c r="S170" i="1"/>
  <c r="R170" i="1"/>
  <c r="Q170" i="1"/>
  <c r="N170" i="1"/>
  <c r="M170" i="1"/>
  <c r="O170" i="1" s="1"/>
  <c r="P170" i="1" s="1"/>
  <c r="T169" i="1"/>
  <c r="S169" i="1"/>
  <c r="R169" i="1"/>
  <c r="Q169" i="1"/>
  <c r="N169" i="1"/>
  <c r="M169" i="1"/>
  <c r="O169" i="1" s="1"/>
  <c r="P169" i="1" s="1"/>
  <c r="T168" i="1"/>
  <c r="S168" i="1"/>
  <c r="R168" i="1"/>
  <c r="Q168" i="1"/>
  <c r="N168" i="1"/>
  <c r="M168" i="1"/>
  <c r="O168" i="1" s="1"/>
  <c r="P168" i="1" s="1"/>
  <c r="T167" i="1"/>
  <c r="S167" i="1"/>
  <c r="R167" i="1"/>
  <c r="Q167" i="1"/>
  <c r="N167" i="1"/>
  <c r="M167" i="1"/>
  <c r="O167" i="1" s="1"/>
  <c r="P167" i="1" s="1"/>
  <c r="T166" i="1"/>
  <c r="S166" i="1"/>
  <c r="R166" i="1"/>
  <c r="Q166" i="1"/>
  <c r="N166" i="1"/>
  <c r="M166" i="1"/>
  <c r="O166" i="1" s="1"/>
  <c r="P166" i="1" s="1"/>
  <c r="T165" i="1"/>
  <c r="S165" i="1"/>
  <c r="R165" i="1"/>
  <c r="Q165" i="1"/>
  <c r="N165" i="1"/>
  <c r="M165" i="1"/>
  <c r="O165" i="1" s="1"/>
  <c r="P165" i="1" s="1"/>
  <c r="T164" i="1"/>
  <c r="S164" i="1"/>
  <c r="R164" i="1"/>
  <c r="Q164" i="1"/>
  <c r="N164" i="1"/>
  <c r="M164" i="1"/>
  <c r="O164" i="1" s="1"/>
  <c r="P164" i="1" s="1"/>
  <c r="T163" i="1"/>
  <c r="S163" i="1"/>
  <c r="R163" i="1"/>
  <c r="Q163" i="1"/>
  <c r="N163" i="1"/>
  <c r="M163" i="1"/>
  <c r="O163" i="1" s="1"/>
  <c r="P163" i="1" s="1"/>
  <c r="T162" i="1"/>
  <c r="S162" i="1"/>
  <c r="R162" i="1"/>
  <c r="Q162" i="1"/>
  <c r="N162" i="1"/>
  <c r="M162" i="1"/>
  <c r="O162" i="1" s="1"/>
  <c r="P162" i="1" s="1"/>
  <c r="T161" i="1"/>
  <c r="S161" i="1"/>
  <c r="R161" i="1"/>
  <c r="Q161" i="1"/>
  <c r="N161" i="1"/>
  <c r="M161" i="1"/>
  <c r="O161" i="1" s="1"/>
  <c r="P161" i="1" s="1"/>
  <c r="T160" i="1"/>
  <c r="S160" i="1"/>
  <c r="R160" i="1"/>
  <c r="Q160" i="1"/>
  <c r="N160" i="1"/>
  <c r="M160" i="1"/>
  <c r="O160" i="1" s="1"/>
  <c r="P160" i="1" s="1"/>
  <c r="T159" i="1"/>
  <c r="S159" i="1"/>
  <c r="R159" i="1"/>
  <c r="Q159" i="1"/>
  <c r="N159" i="1"/>
  <c r="M159" i="1"/>
  <c r="O159" i="1" s="1"/>
  <c r="P159" i="1" s="1"/>
  <c r="T158" i="1"/>
  <c r="S158" i="1"/>
  <c r="R158" i="1"/>
  <c r="Q158" i="1"/>
  <c r="N158" i="1"/>
  <c r="M158" i="1"/>
  <c r="O158" i="1" s="1"/>
  <c r="P158" i="1" s="1"/>
  <c r="T157" i="1"/>
  <c r="S157" i="1"/>
  <c r="R157" i="1"/>
  <c r="Q157" i="1"/>
  <c r="N157" i="1"/>
  <c r="M157" i="1"/>
  <c r="O157" i="1" s="1"/>
  <c r="P157" i="1" s="1"/>
  <c r="T156" i="1"/>
  <c r="S156" i="1"/>
  <c r="R156" i="1"/>
  <c r="Q156" i="1"/>
  <c r="N156" i="1"/>
  <c r="M156" i="1"/>
  <c r="O156" i="1" s="1"/>
  <c r="P156" i="1" s="1"/>
  <c r="T155" i="1"/>
  <c r="S155" i="1"/>
  <c r="R155" i="1"/>
  <c r="Q155" i="1"/>
  <c r="N155" i="1"/>
  <c r="M155" i="1"/>
  <c r="O155" i="1" s="1"/>
  <c r="P155" i="1" s="1"/>
  <c r="T154" i="1"/>
  <c r="S154" i="1"/>
  <c r="R154" i="1"/>
  <c r="Q154" i="1"/>
  <c r="N154" i="1"/>
  <c r="M154" i="1"/>
  <c r="O154" i="1" s="1"/>
  <c r="P154" i="1" s="1"/>
  <c r="T153" i="1"/>
  <c r="S153" i="1"/>
  <c r="R153" i="1"/>
  <c r="Q153" i="1"/>
  <c r="N153" i="1"/>
  <c r="M153" i="1"/>
  <c r="O153" i="1" s="1"/>
  <c r="P153" i="1" s="1"/>
  <c r="T152" i="1"/>
  <c r="S152" i="1"/>
  <c r="R152" i="1"/>
  <c r="Q152" i="1"/>
  <c r="N152" i="1"/>
  <c r="M152" i="1"/>
  <c r="O152" i="1" s="1"/>
  <c r="P152" i="1" s="1"/>
  <c r="T151" i="1"/>
  <c r="S151" i="1"/>
  <c r="R151" i="1"/>
  <c r="Q151" i="1"/>
  <c r="N151" i="1"/>
  <c r="M151" i="1"/>
  <c r="O151" i="1" s="1"/>
  <c r="P151" i="1" s="1"/>
  <c r="T150" i="1"/>
  <c r="S150" i="1"/>
  <c r="R150" i="1"/>
  <c r="Q150" i="1"/>
  <c r="N150" i="1"/>
  <c r="M150" i="1"/>
  <c r="O150" i="1" s="1"/>
  <c r="P150" i="1" s="1"/>
  <c r="T149" i="1"/>
  <c r="S149" i="1"/>
  <c r="R149" i="1"/>
  <c r="Q149" i="1"/>
  <c r="N149" i="1"/>
  <c r="M149" i="1"/>
  <c r="O149" i="1" s="1"/>
  <c r="P149" i="1" s="1"/>
  <c r="T148" i="1"/>
  <c r="S148" i="1"/>
  <c r="R148" i="1"/>
  <c r="Q148" i="1"/>
  <c r="N148" i="1"/>
  <c r="M148" i="1"/>
  <c r="O148" i="1" s="1"/>
  <c r="P148" i="1" s="1"/>
  <c r="T147" i="1"/>
  <c r="S147" i="1"/>
  <c r="R147" i="1"/>
  <c r="Q147" i="1"/>
  <c r="N147" i="1"/>
  <c r="M147" i="1"/>
  <c r="O147" i="1" s="1"/>
  <c r="P147" i="1" s="1"/>
  <c r="T146" i="1"/>
  <c r="S146" i="1"/>
  <c r="R146" i="1"/>
  <c r="Q146" i="1"/>
  <c r="N146" i="1"/>
  <c r="M146" i="1"/>
  <c r="O146" i="1" s="1"/>
  <c r="P146" i="1" s="1"/>
  <c r="T145" i="1"/>
  <c r="S145" i="1"/>
  <c r="R145" i="1"/>
  <c r="Q145" i="1"/>
  <c r="N145" i="1"/>
  <c r="M145" i="1"/>
  <c r="O145" i="1" s="1"/>
  <c r="P145" i="1" s="1"/>
  <c r="T144" i="1"/>
  <c r="S144" i="1"/>
  <c r="R144" i="1"/>
  <c r="Q144" i="1"/>
  <c r="N144" i="1"/>
  <c r="M144" i="1"/>
  <c r="O144" i="1" s="1"/>
  <c r="P144" i="1" s="1"/>
  <c r="T143" i="1"/>
  <c r="S143" i="1"/>
  <c r="R143" i="1"/>
  <c r="Q143" i="1"/>
  <c r="N143" i="1"/>
  <c r="M143" i="1"/>
  <c r="O143" i="1" s="1"/>
  <c r="P143" i="1" s="1"/>
  <c r="T142" i="1"/>
  <c r="S142" i="1"/>
  <c r="R142" i="1"/>
  <c r="Q142" i="1"/>
  <c r="N142" i="1"/>
  <c r="M142" i="1"/>
  <c r="O142" i="1" s="1"/>
  <c r="P142" i="1" s="1"/>
  <c r="T141" i="1"/>
  <c r="S141" i="1"/>
  <c r="R141" i="1"/>
  <c r="Q141" i="1"/>
  <c r="N141" i="1"/>
  <c r="M141" i="1"/>
  <c r="O141" i="1" s="1"/>
  <c r="P141" i="1" s="1"/>
  <c r="T140" i="1"/>
  <c r="S140" i="1"/>
  <c r="R140" i="1"/>
  <c r="Q140" i="1"/>
  <c r="N140" i="1"/>
  <c r="M140" i="1"/>
  <c r="O140" i="1" s="1"/>
  <c r="P140" i="1" s="1"/>
  <c r="T139" i="1"/>
  <c r="S139" i="1"/>
  <c r="R139" i="1"/>
  <c r="Q139" i="1"/>
  <c r="N139" i="1"/>
  <c r="M139" i="1"/>
  <c r="O139" i="1" s="1"/>
  <c r="P139" i="1" s="1"/>
  <c r="T138" i="1"/>
  <c r="S138" i="1"/>
  <c r="R138" i="1"/>
  <c r="Q138" i="1"/>
  <c r="N138" i="1"/>
  <c r="M138" i="1"/>
  <c r="O138" i="1" s="1"/>
  <c r="P138" i="1" s="1"/>
  <c r="T137" i="1"/>
  <c r="S137" i="1"/>
  <c r="R137" i="1"/>
  <c r="Q137" i="1"/>
  <c r="N137" i="1"/>
  <c r="M137" i="1"/>
  <c r="O137" i="1" s="1"/>
  <c r="P137" i="1" s="1"/>
  <c r="T136" i="1"/>
  <c r="S136" i="1"/>
  <c r="R136" i="1"/>
  <c r="Q136" i="1"/>
  <c r="N136" i="1"/>
  <c r="M136" i="1"/>
  <c r="O136" i="1" s="1"/>
  <c r="P136" i="1" s="1"/>
  <c r="T135" i="1"/>
  <c r="S135" i="1"/>
  <c r="R135" i="1"/>
  <c r="Q135" i="1"/>
  <c r="N135" i="1"/>
  <c r="M135" i="1"/>
  <c r="O135" i="1" s="1"/>
  <c r="P135" i="1" s="1"/>
  <c r="T134" i="1"/>
  <c r="S134" i="1"/>
  <c r="R134" i="1"/>
  <c r="Q134" i="1"/>
  <c r="N134" i="1"/>
  <c r="M134" i="1"/>
  <c r="O134" i="1" s="1"/>
  <c r="P134" i="1" s="1"/>
  <c r="T133" i="1"/>
  <c r="S133" i="1"/>
  <c r="R133" i="1"/>
  <c r="Q133" i="1"/>
  <c r="N133" i="1"/>
  <c r="M133" i="1"/>
  <c r="O133" i="1" s="1"/>
  <c r="P133" i="1" s="1"/>
  <c r="T132" i="1"/>
  <c r="S132" i="1"/>
  <c r="R132" i="1"/>
  <c r="Q132" i="1"/>
  <c r="N132" i="1"/>
  <c r="M132" i="1"/>
  <c r="O132" i="1" s="1"/>
  <c r="P132" i="1" s="1"/>
  <c r="T131" i="1"/>
  <c r="S131" i="1"/>
  <c r="R131" i="1"/>
  <c r="Q131" i="1"/>
  <c r="N131" i="1"/>
  <c r="M131" i="1"/>
  <c r="O131" i="1" s="1"/>
  <c r="P131" i="1" s="1"/>
  <c r="T130" i="1"/>
  <c r="S130" i="1"/>
  <c r="R130" i="1"/>
  <c r="Q130" i="1"/>
  <c r="N130" i="1"/>
  <c r="M130" i="1"/>
  <c r="O130" i="1" s="1"/>
  <c r="P130" i="1" s="1"/>
  <c r="T129" i="1"/>
  <c r="S129" i="1"/>
  <c r="R129" i="1"/>
  <c r="Q129" i="1"/>
  <c r="N129" i="1"/>
  <c r="M129" i="1"/>
  <c r="O129" i="1" s="1"/>
  <c r="P129" i="1" s="1"/>
  <c r="T128" i="1"/>
  <c r="S128" i="1"/>
  <c r="R128" i="1"/>
  <c r="Q128" i="1"/>
  <c r="N128" i="1"/>
  <c r="M128" i="1"/>
  <c r="O128" i="1" s="1"/>
  <c r="P128" i="1" s="1"/>
  <c r="T127" i="1"/>
  <c r="S127" i="1"/>
  <c r="R127" i="1"/>
  <c r="Q127" i="1"/>
  <c r="N127" i="1"/>
  <c r="M127" i="1"/>
  <c r="O127" i="1" s="1"/>
  <c r="P127" i="1" s="1"/>
  <c r="T126" i="1"/>
  <c r="S126" i="1"/>
  <c r="R126" i="1"/>
  <c r="Q126" i="1"/>
  <c r="N126" i="1"/>
  <c r="M126" i="1"/>
  <c r="O126" i="1" s="1"/>
  <c r="P126" i="1" s="1"/>
  <c r="T125" i="1"/>
  <c r="S125" i="1"/>
  <c r="R125" i="1"/>
  <c r="Q125" i="1"/>
  <c r="N125" i="1"/>
  <c r="M125" i="1"/>
  <c r="O125" i="1" s="1"/>
  <c r="P125" i="1" s="1"/>
  <c r="T124" i="1"/>
  <c r="S124" i="1"/>
  <c r="R124" i="1"/>
  <c r="Q124" i="1"/>
  <c r="N124" i="1"/>
  <c r="M124" i="1"/>
  <c r="O124" i="1" s="1"/>
  <c r="P124" i="1" s="1"/>
  <c r="T123" i="1"/>
  <c r="S123" i="1"/>
  <c r="R123" i="1"/>
  <c r="Q123" i="1"/>
  <c r="N123" i="1"/>
  <c r="M123" i="1"/>
  <c r="O123" i="1" s="1"/>
  <c r="P123" i="1" s="1"/>
  <c r="T122" i="1"/>
  <c r="S122" i="1"/>
  <c r="R122" i="1"/>
  <c r="Q122" i="1"/>
  <c r="N122" i="1"/>
  <c r="M122" i="1"/>
  <c r="O122" i="1" s="1"/>
  <c r="P122" i="1" s="1"/>
  <c r="T121" i="1"/>
  <c r="S121" i="1"/>
  <c r="R121" i="1"/>
  <c r="Q121" i="1"/>
  <c r="N121" i="1"/>
  <c r="M121" i="1"/>
  <c r="O121" i="1" s="1"/>
  <c r="P121" i="1" s="1"/>
  <c r="T120" i="1"/>
  <c r="S120" i="1"/>
  <c r="R120" i="1"/>
  <c r="Q120" i="1"/>
  <c r="N120" i="1"/>
  <c r="M120" i="1"/>
  <c r="O120" i="1" s="1"/>
  <c r="P120" i="1" s="1"/>
  <c r="T119" i="1"/>
  <c r="S119" i="1"/>
  <c r="R119" i="1"/>
  <c r="Q119" i="1"/>
  <c r="N119" i="1"/>
  <c r="M119" i="1"/>
  <c r="O119" i="1" s="1"/>
  <c r="P119" i="1" s="1"/>
  <c r="T118" i="1"/>
  <c r="S118" i="1"/>
  <c r="R118" i="1"/>
  <c r="Q118" i="1"/>
  <c r="N118" i="1"/>
  <c r="M118" i="1"/>
  <c r="O118" i="1" s="1"/>
  <c r="P118" i="1" s="1"/>
  <c r="T117" i="1"/>
  <c r="S117" i="1"/>
  <c r="R117" i="1"/>
  <c r="Q117" i="1"/>
  <c r="N117" i="1"/>
  <c r="M117" i="1"/>
  <c r="O117" i="1" s="1"/>
  <c r="P117" i="1" s="1"/>
  <c r="T116" i="1"/>
  <c r="S116" i="1"/>
  <c r="R116" i="1"/>
  <c r="Q116" i="1"/>
  <c r="N116" i="1"/>
  <c r="M116" i="1"/>
  <c r="O116" i="1" s="1"/>
  <c r="P116" i="1" s="1"/>
  <c r="T115" i="1"/>
  <c r="S115" i="1"/>
  <c r="R115" i="1"/>
  <c r="Q115" i="1"/>
  <c r="N115" i="1"/>
  <c r="M115" i="1"/>
  <c r="O115" i="1" s="1"/>
  <c r="P115" i="1" s="1"/>
  <c r="T114" i="1"/>
  <c r="S114" i="1"/>
  <c r="R114" i="1"/>
  <c r="Q114" i="1"/>
  <c r="N114" i="1"/>
  <c r="M114" i="1"/>
  <c r="O114" i="1" s="1"/>
  <c r="P114" i="1" s="1"/>
  <c r="T113" i="1"/>
  <c r="S113" i="1"/>
  <c r="R113" i="1"/>
  <c r="Q113" i="1"/>
  <c r="N113" i="1"/>
  <c r="M113" i="1"/>
  <c r="O113" i="1" s="1"/>
  <c r="P113" i="1" s="1"/>
  <c r="T112" i="1"/>
  <c r="S112" i="1"/>
  <c r="R112" i="1"/>
  <c r="Q112" i="1"/>
  <c r="N112" i="1"/>
  <c r="M112" i="1"/>
  <c r="O112" i="1" s="1"/>
  <c r="P112" i="1" s="1"/>
  <c r="T111" i="1"/>
  <c r="S111" i="1"/>
  <c r="R111" i="1"/>
  <c r="Q111" i="1"/>
  <c r="N111" i="1"/>
  <c r="M111" i="1"/>
  <c r="O111" i="1" s="1"/>
  <c r="P111" i="1" s="1"/>
  <c r="T110" i="1"/>
  <c r="S110" i="1"/>
  <c r="R110" i="1"/>
  <c r="Q110" i="1"/>
  <c r="N110" i="1"/>
  <c r="M110" i="1"/>
  <c r="O110" i="1" s="1"/>
  <c r="P110" i="1" s="1"/>
  <c r="T109" i="1"/>
  <c r="S109" i="1"/>
  <c r="R109" i="1"/>
  <c r="Q109" i="1"/>
  <c r="N109" i="1"/>
  <c r="M109" i="1"/>
  <c r="O109" i="1" s="1"/>
  <c r="P109" i="1" s="1"/>
  <c r="T108" i="1"/>
  <c r="S108" i="1"/>
  <c r="R108" i="1"/>
  <c r="Q108" i="1"/>
  <c r="N108" i="1"/>
  <c r="M108" i="1"/>
  <c r="O108" i="1" s="1"/>
  <c r="P108" i="1" s="1"/>
  <c r="T107" i="1"/>
  <c r="S107" i="1"/>
  <c r="R107" i="1"/>
  <c r="Q107" i="1"/>
  <c r="N107" i="1"/>
  <c r="M107" i="1"/>
  <c r="O107" i="1" s="1"/>
  <c r="P107" i="1" s="1"/>
  <c r="T106" i="1"/>
  <c r="S106" i="1"/>
  <c r="R106" i="1"/>
  <c r="Q106" i="1"/>
  <c r="N106" i="1"/>
  <c r="M106" i="1"/>
  <c r="O106" i="1" s="1"/>
  <c r="P106" i="1" s="1"/>
  <c r="T105" i="1"/>
  <c r="S105" i="1"/>
  <c r="R105" i="1"/>
  <c r="Q105" i="1"/>
  <c r="N105" i="1"/>
  <c r="M105" i="1"/>
  <c r="O105" i="1" s="1"/>
  <c r="P105" i="1" s="1"/>
  <c r="T104" i="1"/>
  <c r="S104" i="1"/>
  <c r="R104" i="1"/>
  <c r="Q104" i="1"/>
  <c r="N104" i="1"/>
  <c r="M104" i="1"/>
  <c r="O104" i="1" s="1"/>
  <c r="P104" i="1" s="1"/>
  <c r="T103" i="1"/>
  <c r="S103" i="1"/>
  <c r="R103" i="1"/>
  <c r="Q103" i="1"/>
  <c r="N103" i="1"/>
  <c r="M103" i="1"/>
  <c r="O103" i="1" s="1"/>
  <c r="P103" i="1" s="1"/>
  <c r="T102" i="1"/>
  <c r="S102" i="1"/>
  <c r="R102" i="1"/>
  <c r="Q102" i="1"/>
  <c r="N102" i="1"/>
  <c r="M102" i="1"/>
  <c r="O102" i="1" s="1"/>
  <c r="P102" i="1" s="1"/>
  <c r="T101" i="1"/>
  <c r="S101" i="1"/>
  <c r="R101" i="1"/>
  <c r="Q101" i="1"/>
  <c r="N101" i="1"/>
  <c r="M101" i="1"/>
  <c r="O101" i="1" s="1"/>
  <c r="P101" i="1" s="1"/>
  <c r="T100" i="1"/>
  <c r="S100" i="1"/>
  <c r="R100" i="1"/>
  <c r="Q100" i="1"/>
  <c r="N100" i="1"/>
  <c r="M100" i="1"/>
  <c r="O100" i="1" s="1"/>
  <c r="P100" i="1" s="1"/>
  <c r="T99" i="1"/>
  <c r="S99" i="1"/>
  <c r="R99" i="1"/>
  <c r="Q99" i="1"/>
  <c r="N99" i="1"/>
  <c r="M99" i="1"/>
  <c r="O99" i="1" s="1"/>
  <c r="P99" i="1" s="1"/>
  <c r="T98" i="1"/>
  <c r="S98" i="1"/>
  <c r="R98" i="1"/>
  <c r="Q98" i="1"/>
  <c r="N98" i="1"/>
  <c r="M98" i="1"/>
  <c r="O98" i="1" s="1"/>
  <c r="P98" i="1" s="1"/>
  <c r="T97" i="1"/>
  <c r="S97" i="1"/>
  <c r="R97" i="1"/>
  <c r="Q97" i="1"/>
  <c r="N97" i="1"/>
  <c r="M97" i="1"/>
  <c r="O97" i="1" s="1"/>
  <c r="P97" i="1" s="1"/>
  <c r="T96" i="1"/>
  <c r="S96" i="1"/>
  <c r="R96" i="1"/>
  <c r="Q96" i="1"/>
  <c r="N96" i="1"/>
  <c r="M96" i="1"/>
  <c r="O96" i="1" s="1"/>
  <c r="P96" i="1" s="1"/>
  <c r="T95" i="1"/>
  <c r="S95" i="1"/>
  <c r="R95" i="1"/>
  <c r="Q95" i="1"/>
  <c r="N95" i="1"/>
  <c r="M95" i="1"/>
  <c r="O95" i="1" s="1"/>
  <c r="P95" i="1" s="1"/>
  <c r="T94" i="1"/>
  <c r="S94" i="1"/>
  <c r="R94" i="1"/>
  <c r="Q94" i="1"/>
  <c r="N94" i="1"/>
  <c r="M94" i="1"/>
  <c r="O94" i="1" s="1"/>
  <c r="P94" i="1" s="1"/>
  <c r="T93" i="1"/>
  <c r="S93" i="1"/>
  <c r="R93" i="1"/>
  <c r="Q93" i="1"/>
  <c r="N93" i="1"/>
  <c r="M93" i="1"/>
  <c r="O93" i="1" s="1"/>
  <c r="P93" i="1" s="1"/>
  <c r="T92" i="1"/>
  <c r="S92" i="1"/>
  <c r="R92" i="1"/>
  <c r="Q92" i="1"/>
  <c r="N92" i="1"/>
  <c r="M92" i="1"/>
  <c r="O92" i="1" s="1"/>
  <c r="P92" i="1" s="1"/>
  <c r="T91" i="1"/>
  <c r="S91" i="1"/>
  <c r="R91" i="1"/>
  <c r="Q91" i="1"/>
  <c r="N91" i="1"/>
  <c r="M91" i="1"/>
  <c r="O91" i="1" s="1"/>
  <c r="P91" i="1" s="1"/>
  <c r="T90" i="1"/>
  <c r="S90" i="1"/>
  <c r="R90" i="1"/>
  <c r="Q90" i="1"/>
  <c r="N90" i="1"/>
  <c r="M90" i="1"/>
  <c r="O90" i="1" s="1"/>
  <c r="P90" i="1" s="1"/>
  <c r="T89" i="1"/>
  <c r="S89" i="1"/>
  <c r="R89" i="1"/>
  <c r="Q89" i="1"/>
  <c r="N89" i="1"/>
  <c r="M89" i="1"/>
  <c r="O89" i="1" s="1"/>
  <c r="P89" i="1" s="1"/>
  <c r="T88" i="1"/>
  <c r="S88" i="1"/>
  <c r="R88" i="1"/>
  <c r="Q88" i="1"/>
  <c r="N88" i="1"/>
  <c r="M88" i="1"/>
  <c r="O88" i="1" s="1"/>
  <c r="P88" i="1" s="1"/>
  <c r="T87" i="1"/>
  <c r="S87" i="1"/>
  <c r="R87" i="1"/>
  <c r="Q87" i="1"/>
  <c r="N87" i="1"/>
  <c r="M87" i="1"/>
  <c r="O87" i="1" s="1"/>
  <c r="P87" i="1" s="1"/>
  <c r="T86" i="1"/>
  <c r="S86" i="1"/>
  <c r="R86" i="1"/>
  <c r="Q86" i="1"/>
  <c r="N86" i="1"/>
  <c r="M86" i="1"/>
  <c r="O86" i="1" s="1"/>
  <c r="P86" i="1" s="1"/>
  <c r="T85" i="1"/>
  <c r="S85" i="1"/>
  <c r="R85" i="1"/>
  <c r="Q85" i="1"/>
  <c r="N85" i="1"/>
  <c r="M85" i="1"/>
  <c r="O85" i="1" s="1"/>
  <c r="P85" i="1" s="1"/>
  <c r="T84" i="1"/>
  <c r="S84" i="1"/>
  <c r="R84" i="1"/>
  <c r="Q84" i="1"/>
  <c r="N84" i="1"/>
  <c r="M84" i="1"/>
  <c r="O84" i="1" s="1"/>
  <c r="P84" i="1" s="1"/>
  <c r="T83" i="1"/>
  <c r="S83" i="1"/>
  <c r="R83" i="1"/>
  <c r="Q83" i="1"/>
  <c r="N83" i="1"/>
  <c r="M83" i="1"/>
  <c r="O83" i="1" s="1"/>
  <c r="P83" i="1" s="1"/>
  <c r="T82" i="1"/>
  <c r="S82" i="1"/>
  <c r="R82" i="1"/>
  <c r="Q82" i="1"/>
  <c r="N82" i="1"/>
  <c r="M82" i="1"/>
  <c r="O82" i="1" s="1"/>
  <c r="P82" i="1" s="1"/>
  <c r="T81" i="1"/>
  <c r="S81" i="1"/>
  <c r="R81" i="1"/>
  <c r="Q81" i="1"/>
  <c r="N81" i="1"/>
  <c r="M81" i="1"/>
  <c r="O81" i="1" s="1"/>
  <c r="P81" i="1" s="1"/>
  <c r="T80" i="1"/>
  <c r="S80" i="1"/>
  <c r="R80" i="1"/>
  <c r="Q80" i="1"/>
  <c r="N80" i="1"/>
  <c r="M80" i="1"/>
  <c r="O80" i="1" s="1"/>
  <c r="P80" i="1" s="1"/>
  <c r="T79" i="1"/>
  <c r="S79" i="1"/>
  <c r="R79" i="1"/>
  <c r="Q79" i="1"/>
  <c r="N79" i="1"/>
  <c r="M79" i="1"/>
  <c r="O79" i="1" s="1"/>
  <c r="P79" i="1" s="1"/>
  <c r="T78" i="1"/>
  <c r="S78" i="1"/>
  <c r="R78" i="1"/>
  <c r="Q78" i="1"/>
  <c r="N78" i="1"/>
  <c r="M78" i="1"/>
  <c r="O78" i="1" s="1"/>
  <c r="P78" i="1" s="1"/>
  <c r="T77" i="1"/>
  <c r="S77" i="1"/>
  <c r="R77" i="1"/>
  <c r="Q77" i="1"/>
  <c r="N77" i="1"/>
  <c r="M77" i="1"/>
  <c r="O77" i="1" s="1"/>
  <c r="P77" i="1" s="1"/>
  <c r="T76" i="1"/>
  <c r="S76" i="1"/>
  <c r="R76" i="1"/>
  <c r="Q76" i="1"/>
  <c r="N76" i="1"/>
  <c r="M76" i="1"/>
  <c r="O76" i="1" s="1"/>
  <c r="P76" i="1" s="1"/>
  <c r="T75" i="1"/>
  <c r="S75" i="1"/>
  <c r="R75" i="1"/>
  <c r="Q75" i="1"/>
  <c r="N75" i="1"/>
  <c r="M75" i="1"/>
  <c r="O75" i="1" s="1"/>
  <c r="P75" i="1" s="1"/>
  <c r="T74" i="1"/>
  <c r="S74" i="1"/>
  <c r="R74" i="1"/>
  <c r="Q74" i="1"/>
  <c r="N74" i="1"/>
  <c r="M74" i="1"/>
  <c r="O74" i="1" s="1"/>
  <c r="P74" i="1" s="1"/>
  <c r="T73" i="1"/>
  <c r="S73" i="1"/>
  <c r="R73" i="1"/>
  <c r="Q73" i="1"/>
  <c r="N73" i="1"/>
  <c r="M73" i="1"/>
  <c r="O73" i="1" s="1"/>
  <c r="P73" i="1" s="1"/>
  <c r="T72" i="1"/>
  <c r="S72" i="1"/>
  <c r="R72" i="1"/>
  <c r="Q72" i="1"/>
  <c r="N72" i="1"/>
  <c r="M72" i="1"/>
  <c r="O72" i="1" s="1"/>
  <c r="P72" i="1" s="1"/>
  <c r="T71" i="1"/>
  <c r="S71" i="1"/>
  <c r="R71" i="1"/>
  <c r="Q71" i="1"/>
  <c r="N71" i="1"/>
  <c r="M71" i="1"/>
  <c r="O71" i="1" s="1"/>
  <c r="P71" i="1" s="1"/>
  <c r="T70" i="1"/>
  <c r="S70" i="1"/>
  <c r="R70" i="1"/>
  <c r="Q70" i="1"/>
  <c r="N70" i="1"/>
  <c r="M70" i="1"/>
  <c r="O70" i="1" s="1"/>
  <c r="P70" i="1" s="1"/>
  <c r="T69" i="1"/>
  <c r="S69" i="1"/>
  <c r="R69" i="1"/>
  <c r="Q69" i="1"/>
  <c r="N69" i="1"/>
  <c r="M69" i="1"/>
  <c r="O69" i="1" s="1"/>
  <c r="P69" i="1" s="1"/>
  <c r="T68" i="1"/>
  <c r="S68" i="1"/>
  <c r="R68" i="1"/>
  <c r="Q68" i="1"/>
  <c r="N68" i="1"/>
  <c r="M68" i="1"/>
  <c r="O68" i="1" s="1"/>
  <c r="P68" i="1" s="1"/>
  <c r="T67" i="1"/>
  <c r="S67" i="1"/>
  <c r="R67" i="1"/>
  <c r="Q67" i="1"/>
  <c r="N67" i="1"/>
  <c r="M67" i="1"/>
  <c r="O67" i="1" s="1"/>
  <c r="P67" i="1" s="1"/>
  <c r="T66" i="1"/>
  <c r="S66" i="1"/>
  <c r="R66" i="1"/>
  <c r="Q66" i="1"/>
  <c r="N66" i="1"/>
  <c r="M66" i="1"/>
  <c r="O66" i="1" s="1"/>
  <c r="P66" i="1" s="1"/>
  <c r="T65" i="1"/>
  <c r="S65" i="1"/>
  <c r="R65" i="1"/>
  <c r="Q65" i="1"/>
  <c r="N65" i="1"/>
  <c r="M65" i="1"/>
  <c r="O65" i="1" s="1"/>
  <c r="P65" i="1" s="1"/>
  <c r="T64" i="1"/>
  <c r="S64" i="1"/>
  <c r="R64" i="1"/>
  <c r="Q64" i="1"/>
  <c r="N64" i="1"/>
  <c r="M64" i="1"/>
  <c r="O64" i="1" s="1"/>
  <c r="P64" i="1" s="1"/>
  <c r="T63" i="1"/>
  <c r="S63" i="1"/>
  <c r="R63" i="1"/>
  <c r="Q63" i="1"/>
  <c r="N63" i="1"/>
  <c r="M63" i="1"/>
  <c r="O63" i="1" s="1"/>
  <c r="P63" i="1" s="1"/>
  <c r="T62" i="1"/>
  <c r="S62" i="1"/>
  <c r="R62" i="1"/>
  <c r="Q62" i="1"/>
  <c r="N62" i="1"/>
  <c r="M62" i="1"/>
  <c r="O62" i="1" s="1"/>
  <c r="P62" i="1" s="1"/>
  <c r="T61" i="1"/>
  <c r="S61" i="1"/>
  <c r="R61" i="1"/>
  <c r="Q61" i="1"/>
  <c r="N61" i="1"/>
  <c r="M61" i="1"/>
  <c r="O61" i="1" s="1"/>
  <c r="P61" i="1" s="1"/>
  <c r="T60" i="1"/>
  <c r="S60" i="1"/>
  <c r="R60" i="1"/>
  <c r="Q60" i="1"/>
  <c r="N60" i="1"/>
  <c r="M60" i="1"/>
  <c r="O60" i="1" s="1"/>
  <c r="P60" i="1" s="1"/>
  <c r="T59" i="1"/>
  <c r="S59" i="1"/>
  <c r="R59" i="1"/>
  <c r="Q59" i="1"/>
  <c r="N59" i="1"/>
  <c r="M59" i="1"/>
  <c r="O59" i="1" s="1"/>
  <c r="P59" i="1" s="1"/>
  <c r="T58" i="1"/>
  <c r="S58" i="1"/>
  <c r="R58" i="1"/>
  <c r="Q58" i="1"/>
  <c r="N58" i="1"/>
  <c r="M58" i="1"/>
  <c r="O58" i="1" s="1"/>
  <c r="P58" i="1" s="1"/>
  <c r="T57" i="1"/>
  <c r="S57" i="1"/>
  <c r="R57" i="1"/>
  <c r="Q57" i="1"/>
  <c r="N57" i="1"/>
  <c r="M57" i="1"/>
  <c r="O57" i="1" s="1"/>
  <c r="P57" i="1" s="1"/>
  <c r="T56" i="1"/>
  <c r="S56" i="1"/>
  <c r="R56" i="1"/>
  <c r="Q56" i="1"/>
  <c r="N56" i="1"/>
  <c r="M56" i="1"/>
  <c r="O56" i="1" s="1"/>
  <c r="P56" i="1" s="1"/>
  <c r="T55" i="1"/>
  <c r="S55" i="1"/>
  <c r="R55" i="1"/>
  <c r="Q55" i="1"/>
  <c r="N55" i="1"/>
  <c r="M55" i="1"/>
  <c r="O55" i="1" s="1"/>
  <c r="P55" i="1" s="1"/>
  <c r="T54" i="1"/>
  <c r="S54" i="1"/>
  <c r="R54" i="1"/>
  <c r="Q54" i="1"/>
  <c r="N54" i="1"/>
  <c r="M54" i="1"/>
  <c r="O54" i="1" s="1"/>
  <c r="P54" i="1" s="1"/>
  <c r="T53" i="1"/>
  <c r="S53" i="1"/>
  <c r="R53" i="1"/>
  <c r="Q53" i="1"/>
  <c r="N53" i="1"/>
  <c r="M53" i="1"/>
  <c r="O53" i="1" s="1"/>
  <c r="P53" i="1" s="1"/>
  <c r="T52" i="1"/>
  <c r="S52" i="1"/>
  <c r="R52" i="1"/>
  <c r="Q52" i="1"/>
  <c r="N52" i="1"/>
  <c r="M52" i="1"/>
  <c r="O52" i="1" s="1"/>
  <c r="P52" i="1" s="1"/>
  <c r="T51" i="1"/>
  <c r="S51" i="1"/>
  <c r="R51" i="1"/>
  <c r="Q51" i="1"/>
  <c r="N51" i="1"/>
  <c r="M51" i="1"/>
  <c r="O51" i="1" s="1"/>
  <c r="P51" i="1" s="1"/>
  <c r="T50" i="1"/>
  <c r="S50" i="1"/>
  <c r="R50" i="1"/>
  <c r="Q50" i="1"/>
  <c r="N50" i="1"/>
  <c r="M50" i="1"/>
  <c r="O50" i="1" s="1"/>
  <c r="P50" i="1" s="1"/>
  <c r="T49" i="1"/>
  <c r="S49" i="1"/>
  <c r="R49" i="1"/>
  <c r="Q49" i="1"/>
  <c r="N49" i="1"/>
  <c r="M49" i="1"/>
  <c r="O49" i="1" s="1"/>
  <c r="P49" i="1" s="1"/>
  <c r="T48" i="1"/>
  <c r="S48" i="1"/>
  <c r="R48" i="1"/>
  <c r="Q48" i="1"/>
  <c r="N48" i="1"/>
  <c r="M48" i="1"/>
  <c r="O48" i="1" s="1"/>
  <c r="P48" i="1" s="1"/>
  <c r="T47" i="1"/>
  <c r="S47" i="1"/>
  <c r="R47" i="1"/>
  <c r="Q47" i="1"/>
  <c r="N47" i="1"/>
  <c r="M47" i="1"/>
  <c r="O47" i="1" s="1"/>
  <c r="P47" i="1" s="1"/>
  <c r="T46" i="1"/>
  <c r="S46" i="1"/>
  <c r="R46" i="1"/>
  <c r="Q46" i="1"/>
  <c r="N46" i="1"/>
  <c r="M46" i="1"/>
  <c r="O46" i="1" s="1"/>
  <c r="P46" i="1" s="1"/>
  <c r="T45" i="1"/>
  <c r="S45" i="1"/>
  <c r="R45" i="1"/>
  <c r="Q45" i="1"/>
  <c r="N45" i="1"/>
  <c r="M45" i="1"/>
  <c r="O45" i="1" s="1"/>
  <c r="P45" i="1" s="1"/>
  <c r="T44" i="1"/>
  <c r="S44" i="1"/>
  <c r="R44" i="1"/>
  <c r="Q44" i="1"/>
  <c r="N44" i="1"/>
  <c r="M44" i="1"/>
  <c r="O44" i="1" s="1"/>
  <c r="P44" i="1" s="1"/>
  <c r="T43" i="1"/>
  <c r="S43" i="1"/>
  <c r="R43" i="1"/>
  <c r="Q43" i="1"/>
  <c r="N43" i="1"/>
  <c r="M43" i="1"/>
  <c r="O43" i="1" s="1"/>
  <c r="P43" i="1" s="1"/>
  <c r="T42" i="1"/>
  <c r="S42" i="1"/>
  <c r="R42" i="1"/>
  <c r="Q42" i="1"/>
  <c r="N42" i="1"/>
  <c r="M42" i="1"/>
  <c r="O42" i="1" s="1"/>
  <c r="P42" i="1" s="1"/>
  <c r="T41" i="1"/>
  <c r="S41" i="1"/>
  <c r="R41" i="1"/>
  <c r="Q41" i="1"/>
  <c r="N41" i="1"/>
  <c r="M41" i="1"/>
  <c r="O41" i="1" s="1"/>
  <c r="P41" i="1" s="1"/>
  <c r="T40" i="1"/>
  <c r="S40" i="1"/>
  <c r="R40" i="1"/>
  <c r="Q40" i="1"/>
  <c r="N40" i="1"/>
  <c r="M40" i="1"/>
  <c r="O40" i="1" s="1"/>
  <c r="P40" i="1" s="1"/>
  <c r="T39" i="1"/>
  <c r="S39" i="1"/>
  <c r="R39" i="1"/>
  <c r="Q39" i="1"/>
  <c r="N39" i="1"/>
  <c r="M39" i="1"/>
  <c r="O39" i="1" s="1"/>
  <c r="P39" i="1" s="1"/>
  <c r="T38" i="1"/>
  <c r="S38" i="1"/>
  <c r="R38" i="1"/>
  <c r="Q38" i="1"/>
  <c r="N38" i="1"/>
  <c r="M38" i="1"/>
  <c r="O38" i="1" s="1"/>
  <c r="P38" i="1" s="1"/>
  <c r="T37" i="1"/>
  <c r="S37" i="1"/>
  <c r="R37" i="1"/>
  <c r="Q37" i="1"/>
  <c r="N37" i="1"/>
  <c r="M37" i="1"/>
  <c r="O37" i="1" s="1"/>
  <c r="P37" i="1" s="1"/>
  <c r="T36" i="1"/>
  <c r="S36" i="1"/>
  <c r="R36" i="1"/>
  <c r="Q36" i="1"/>
  <c r="N36" i="1"/>
  <c r="M36" i="1"/>
  <c r="O36" i="1" s="1"/>
  <c r="P36" i="1" s="1"/>
  <c r="T35" i="1"/>
  <c r="S35" i="1"/>
  <c r="R35" i="1"/>
  <c r="Q35" i="1"/>
  <c r="N35" i="1"/>
  <c r="M35" i="1"/>
  <c r="O35" i="1" s="1"/>
  <c r="P35" i="1" s="1"/>
  <c r="T34" i="1"/>
  <c r="S34" i="1"/>
  <c r="R34" i="1"/>
  <c r="Q34" i="1"/>
  <c r="N34" i="1"/>
  <c r="M34" i="1"/>
  <c r="O34" i="1" s="1"/>
  <c r="P34" i="1" s="1"/>
  <c r="T33" i="1"/>
  <c r="S33" i="1"/>
  <c r="R33" i="1"/>
  <c r="Q33" i="1"/>
  <c r="N33" i="1"/>
  <c r="M33" i="1"/>
  <c r="O33" i="1" s="1"/>
  <c r="P33" i="1" s="1"/>
  <c r="T32" i="1"/>
  <c r="S32" i="1"/>
  <c r="R32" i="1"/>
  <c r="Q32" i="1"/>
  <c r="N32" i="1"/>
  <c r="M32" i="1"/>
  <c r="O32" i="1" s="1"/>
  <c r="P32" i="1" s="1"/>
  <c r="T31" i="1"/>
  <c r="S31" i="1"/>
  <c r="R31" i="1"/>
  <c r="Q31" i="1"/>
  <c r="N31" i="1"/>
  <c r="M31" i="1"/>
  <c r="O31" i="1" s="1"/>
  <c r="P31" i="1" s="1"/>
  <c r="T30" i="1"/>
  <c r="S30" i="1"/>
  <c r="R30" i="1"/>
  <c r="Q30" i="1"/>
  <c r="N30" i="1"/>
  <c r="M30" i="1"/>
  <c r="O30" i="1" s="1"/>
  <c r="P30" i="1" s="1"/>
  <c r="T29" i="1"/>
  <c r="S29" i="1"/>
  <c r="R29" i="1"/>
  <c r="Q29" i="1"/>
  <c r="N29" i="1"/>
  <c r="M29" i="1"/>
  <c r="O29" i="1" s="1"/>
  <c r="P29" i="1" s="1"/>
  <c r="T28" i="1"/>
  <c r="S28" i="1"/>
  <c r="R28" i="1"/>
  <c r="Q28" i="1"/>
  <c r="N28" i="1"/>
  <c r="M28" i="1"/>
  <c r="O28" i="1" s="1"/>
  <c r="P28" i="1" s="1"/>
  <c r="T27" i="1"/>
  <c r="S27" i="1"/>
  <c r="R27" i="1"/>
  <c r="Q27" i="1"/>
  <c r="N27" i="1"/>
  <c r="M27" i="1"/>
  <c r="O27" i="1" s="1"/>
  <c r="P27" i="1" s="1"/>
  <c r="T26" i="1"/>
  <c r="S26" i="1"/>
  <c r="R26" i="1"/>
  <c r="Q26" i="1"/>
  <c r="N26" i="1"/>
  <c r="M26" i="1"/>
  <c r="O26" i="1" s="1"/>
  <c r="P26" i="1" s="1"/>
  <c r="T25" i="1"/>
  <c r="S25" i="1"/>
  <c r="R25" i="1"/>
  <c r="Q25" i="1"/>
  <c r="N25" i="1"/>
  <c r="M25" i="1"/>
  <c r="O25" i="1" s="1"/>
  <c r="P25" i="1" s="1"/>
  <c r="T24" i="1"/>
  <c r="S24" i="1"/>
  <c r="R24" i="1"/>
  <c r="Q24" i="1"/>
  <c r="N24" i="1"/>
  <c r="M24" i="1"/>
  <c r="O24" i="1" s="1"/>
  <c r="P24" i="1" s="1"/>
  <c r="T23" i="1"/>
  <c r="S23" i="1"/>
  <c r="R23" i="1"/>
  <c r="Q23" i="1"/>
  <c r="N23" i="1"/>
  <c r="M23" i="1"/>
  <c r="O23" i="1" s="1"/>
  <c r="P23" i="1" s="1"/>
  <c r="T22" i="1"/>
  <c r="S22" i="1"/>
  <c r="R22" i="1"/>
  <c r="Q22" i="1"/>
  <c r="N22" i="1"/>
  <c r="M22" i="1"/>
  <c r="O22" i="1" s="1"/>
  <c r="P22" i="1" s="1"/>
  <c r="T21" i="1"/>
  <c r="S21" i="1"/>
  <c r="R21" i="1"/>
  <c r="Q21" i="1"/>
  <c r="N21" i="1"/>
  <c r="M21" i="1"/>
  <c r="O21" i="1" s="1"/>
  <c r="P21" i="1" s="1"/>
  <c r="T20" i="1"/>
  <c r="S20" i="1"/>
  <c r="R20" i="1"/>
  <c r="Q20" i="1"/>
  <c r="N20" i="1"/>
  <c r="M20" i="1"/>
  <c r="O20" i="1" s="1"/>
  <c r="P20" i="1" s="1"/>
  <c r="T19" i="1"/>
  <c r="S19" i="1"/>
  <c r="R19" i="1"/>
  <c r="Q19" i="1"/>
  <c r="N19" i="1"/>
  <c r="M19" i="1"/>
  <c r="O19" i="1" s="1"/>
  <c r="P19" i="1" s="1"/>
  <c r="T18" i="1"/>
  <c r="S18" i="1"/>
  <c r="R18" i="1"/>
  <c r="Q18" i="1"/>
  <c r="N18" i="1"/>
  <c r="M18" i="1"/>
  <c r="O18" i="1" s="1"/>
  <c r="P18" i="1" s="1"/>
  <c r="T17" i="1"/>
  <c r="S17" i="1"/>
  <c r="R17" i="1"/>
  <c r="Q17" i="1"/>
  <c r="N17" i="1"/>
  <c r="M17" i="1"/>
  <c r="O17" i="1" s="1"/>
  <c r="P17" i="1" s="1"/>
  <c r="T16" i="1"/>
  <c r="S16" i="1"/>
  <c r="R16" i="1"/>
  <c r="Q16" i="1"/>
  <c r="N16" i="1"/>
  <c r="M16" i="1"/>
  <c r="O16" i="1" s="1"/>
  <c r="P16" i="1" s="1"/>
  <c r="T15" i="1"/>
  <c r="S15" i="1"/>
  <c r="R15" i="1"/>
  <c r="Q15" i="1"/>
  <c r="N15" i="1"/>
  <c r="M15" i="1"/>
  <c r="O15" i="1" s="1"/>
  <c r="P15" i="1" s="1"/>
  <c r="T14" i="1"/>
  <c r="S14" i="1"/>
  <c r="R14" i="1"/>
  <c r="Q14" i="1"/>
  <c r="N14" i="1"/>
  <c r="M14" i="1"/>
  <c r="O14" i="1" s="1"/>
  <c r="P14" i="1" s="1"/>
  <c r="T13" i="1"/>
  <c r="S13" i="1"/>
  <c r="R13" i="1"/>
  <c r="Q13" i="1"/>
  <c r="N13" i="1"/>
  <c r="M13" i="1"/>
  <c r="O13" i="1" s="1"/>
  <c r="P13" i="1" s="1"/>
  <c r="T12" i="1"/>
  <c r="S12" i="1"/>
  <c r="R12" i="1"/>
  <c r="Q12" i="1"/>
  <c r="N12" i="1"/>
  <c r="M12" i="1"/>
  <c r="O12" i="1" s="1"/>
  <c r="P12" i="1" s="1"/>
  <c r="T11" i="1"/>
  <c r="S11" i="1"/>
  <c r="R11" i="1"/>
  <c r="Q11" i="1"/>
  <c r="N11" i="1"/>
  <c r="M11" i="1"/>
  <c r="O11" i="1" s="1"/>
  <c r="P11" i="1" s="1"/>
  <c r="T10" i="1"/>
  <c r="S10" i="1"/>
  <c r="R10" i="1"/>
  <c r="Q10" i="1"/>
  <c r="N10" i="1"/>
  <c r="M10" i="1"/>
  <c r="O10" i="1" s="1"/>
  <c r="P10" i="1" s="1"/>
  <c r="T9" i="1"/>
  <c r="S9" i="1"/>
  <c r="R9" i="1"/>
  <c r="Q9" i="1"/>
  <c r="N9" i="1"/>
  <c r="M9" i="1"/>
  <c r="O9" i="1" s="1"/>
  <c r="P9" i="1" s="1"/>
  <c r="T8" i="1"/>
  <c r="S8" i="1"/>
  <c r="R8" i="1"/>
  <c r="Q8" i="1"/>
  <c r="N8" i="1"/>
  <c r="M8" i="1"/>
  <c r="O8" i="1" s="1"/>
  <c r="P8" i="1" s="1"/>
  <c r="T7" i="1"/>
  <c r="S7" i="1"/>
  <c r="R7" i="1"/>
  <c r="Q7" i="1"/>
  <c r="N7" i="1"/>
  <c r="M7" i="1"/>
  <c r="O7" i="1" s="1"/>
  <c r="P7" i="1" s="1"/>
  <c r="T6" i="1"/>
  <c r="S6" i="1"/>
  <c r="R6" i="1"/>
  <c r="Q6" i="1"/>
  <c r="N6" i="1"/>
  <c r="M6" i="1"/>
  <c r="O6" i="1" s="1"/>
  <c r="P6" i="1" s="1"/>
  <c r="T5" i="1"/>
  <c r="S5" i="1"/>
  <c r="R5" i="1"/>
  <c r="Q5" i="1"/>
  <c r="N5" i="1"/>
  <c r="M5" i="1"/>
  <c r="O5" i="1" s="1"/>
  <c r="P5" i="1" s="1"/>
  <c r="T4" i="1"/>
  <c r="S4" i="1"/>
  <c r="R4" i="1"/>
  <c r="Q4" i="1"/>
  <c r="N4" i="1"/>
  <c r="M4" i="1"/>
  <c r="O4" i="1" s="1"/>
  <c r="P4" i="1" s="1"/>
  <c r="T3" i="1"/>
  <c r="S3" i="1"/>
  <c r="R3" i="1"/>
  <c r="Q3" i="1"/>
  <c r="N3" i="1"/>
  <c r="M3" i="1"/>
  <c r="O3" i="1" s="1"/>
  <c r="P3" i="1" s="1"/>
  <c r="T2" i="1"/>
  <c r="S2" i="1"/>
  <c r="R2" i="1"/>
  <c r="Q2" i="1"/>
  <c r="N2" i="1"/>
  <c r="M2" i="1"/>
  <c r="O2" i="1" s="1"/>
  <c r="P2" i="1" s="1"/>
  <c r="O1280" i="1" l="1"/>
  <c r="P1280" i="1" s="1"/>
  <c r="O681" i="1"/>
  <c r="P681" i="1" s="1"/>
  <c r="O295" i="1"/>
  <c r="P295" i="1" s="1"/>
  <c r="O225" i="1"/>
  <c r="P225" i="1" s="1"/>
</calcChain>
</file>

<file path=xl/sharedStrings.xml><?xml version="1.0" encoding="utf-8"?>
<sst xmlns="http://schemas.openxmlformats.org/spreadsheetml/2006/main" count="19026" uniqueCount="2801">
  <si>
    <t>03392</t>
  </si>
  <si>
    <t>Southern Europe</t>
  </si>
  <si>
    <t>Spain</t>
  </si>
  <si>
    <t>Online Store</t>
  </si>
  <si>
    <t>Returning</t>
  </si>
  <si>
    <t>Cycling</t>
  </si>
  <si>
    <t>Commuter Helmet</t>
  </si>
  <si>
    <t>04836</t>
  </si>
  <si>
    <t>Central Europe</t>
  </si>
  <si>
    <t>Czechia</t>
  </si>
  <si>
    <t>Corporate</t>
  </si>
  <si>
    <t>Hiking</t>
  </si>
  <si>
    <t>Hiking Daypack 20L</t>
  </si>
  <si>
    <t>00163</t>
  </si>
  <si>
    <t>Northern Europe</t>
  </si>
  <si>
    <t>Sweden</t>
  </si>
  <si>
    <t>New</t>
  </si>
  <si>
    <t>Travel</t>
  </si>
  <si>
    <t>Insulated Bottle</t>
  </si>
  <si>
    <t>00542</t>
  </si>
  <si>
    <t>Business</t>
  </si>
  <si>
    <t>Trail Boots</t>
  </si>
  <si>
    <t>02002</t>
  </si>
  <si>
    <t>02005</t>
  </si>
  <si>
    <t>Ireland</t>
  </si>
  <si>
    <t>Retail Partners</t>
  </si>
  <si>
    <t>02937</t>
  </si>
  <si>
    <t>Western Europe</t>
  </si>
  <si>
    <t>Belgium</t>
  </si>
  <si>
    <t>Trail Bike Light</t>
  </si>
  <si>
    <t>03326</t>
  </si>
  <si>
    <t>Camping</t>
  </si>
  <si>
    <t>Alpine Tent 4P</t>
  </si>
  <si>
    <t>03863</t>
  </si>
  <si>
    <t>Denmark</t>
  </si>
  <si>
    <t>Compact Repair Kit</t>
  </si>
  <si>
    <t>04910</t>
  </si>
  <si>
    <t>05188</t>
  </si>
  <si>
    <t>Austria</t>
  </si>
  <si>
    <t>Marketplace</t>
  </si>
  <si>
    <t>00845</t>
  </si>
  <si>
    <t>Trail Tent 2P</t>
  </si>
  <si>
    <t>01077</t>
  </si>
  <si>
    <t>Cycling Pack 12L</t>
  </si>
  <si>
    <t>01237</t>
  </si>
  <si>
    <t>Netherlands</t>
  </si>
  <si>
    <t>Packing Cube Set</t>
  </si>
  <si>
    <t>01908</t>
  </si>
  <si>
    <t>United Kingdom</t>
  </si>
  <si>
    <t>Fitness</t>
  </si>
  <si>
    <t>Resistance Band Set</t>
  </si>
  <si>
    <t>02245</t>
  </si>
  <si>
    <t>Portugal</t>
  </si>
  <si>
    <t>Summit Backpack 45L</t>
  </si>
  <si>
    <t>02928</t>
  </si>
  <si>
    <t>Weighted Vest</t>
  </si>
  <si>
    <t>04249</t>
  </si>
  <si>
    <t>01734</t>
  </si>
  <si>
    <t>02331</t>
  </si>
  <si>
    <t>02475</t>
  </si>
  <si>
    <t>01433</t>
  </si>
  <si>
    <t>Finland</t>
  </si>
  <si>
    <t>03624</t>
  </si>
  <si>
    <t>04680</t>
  </si>
  <si>
    <t>Portable Camp Stove</t>
  </si>
  <si>
    <t>04803</t>
  </si>
  <si>
    <t>Switzerland</t>
  </si>
  <si>
    <t>Recovery Roller</t>
  </si>
  <si>
    <t>00248</t>
  </si>
  <si>
    <t>Germany</t>
  </si>
  <si>
    <t>01118</t>
  </si>
  <si>
    <t>Carry-On Duffel</t>
  </si>
  <si>
    <t>03023</t>
  </si>
  <si>
    <t>03903</t>
  </si>
  <si>
    <t>Training Mat</t>
  </si>
  <si>
    <t>00062</t>
  </si>
  <si>
    <t>00142</t>
  </si>
  <si>
    <t>00450</t>
  </si>
  <si>
    <t>04397</t>
  </si>
  <si>
    <t>Trekking Poles</t>
  </si>
  <si>
    <t>04798</t>
  </si>
  <si>
    <t>00136</t>
  </si>
  <si>
    <t>France</t>
  </si>
  <si>
    <t>Travel Backpack 35L</t>
  </si>
  <si>
    <t>02782</t>
  </si>
  <si>
    <t>04704</t>
  </si>
  <si>
    <t>Poland</t>
  </si>
  <si>
    <t>00069</t>
  </si>
  <si>
    <t>Italy</t>
  </si>
  <si>
    <t>00490</t>
  </si>
  <si>
    <t>Compact Sleeping Bag</t>
  </si>
  <si>
    <t>03685</t>
  </si>
  <si>
    <t>03796</t>
  </si>
  <si>
    <t>00387</t>
  </si>
  <si>
    <t>02796</t>
  </si>
  <si>
    <t>03703</t>
  </si>
  <si>
    <t>04674</t>
  </si>
  <si>
    <t>04789</t>
  </si>
  <si>
    <t>00804</t>
  </si>
  <si>
    <t>01780</t>
  </si>
  <si>
    <t>02844</t>
  </si>
  <si>
    <t>03068</t>
  </si>
  <si>
    <t>03096</t>
  </si>
  <si>
    <t>03129</t>
  </si>
  <si>
    <t>03948</t>
  </si>
  <si>
    <t>05036</t>
  </si>
  <si>
    <t>02681</t>
  </si>
  <si>
    <t>05101</t>
  </si>
  <si>
    <t>03871</t>
  </si>
  <si>
    <t>04643</t>
  </si>
  <si>
    <t>04703</t>
  </si>
  <si>
    <t>05068</t>
  </si>
  <si>
    <t>01539</t>
  </si>
  <si>
    <t>01709</t>
  </si>
  <si>
    <t>02702</t>
  </si>
  <si>
    <t>03176</t>
  </si>
  <si>
    <t>03705</t>
  </si>
  <si>
    <t>03736</t>
  </si>
  <si>
    <t>03967</t>
  </si>
  <si>
    <t>00170</t>
  </si>
  <si>
    <t>01040</t>
  </si>
  <si>
    <t>02380</t>
  </si>
  <si>
    <t>03219</t>
  </si>
  <si>
    <t>04425</t>
  </si>
  <si>
    <t>04508</t>
  </si>
  <si>
    <t>04806</t>
  </si>
  <si>
    <t>Norway</t>
  </si>
  <si>
    <t>00755</t>
  </si>
  <si>
    <t>03171</t>
  </si>
  <si>
    <t>04277</t>
  </si>
  <si>
    <t>04648</t>
  </si>
  <si>
    <t>00157</t>
  </si>
  <si>
    <t>02271</t>
  </si>
  <si>
    <t>03330</t>
  </si>
  <si>
    <t>04547</t>
  </si>
  <si>
    <t>01840</t>
  </si>
  <si>
    <t>01850</t>
  </si>
  <si>
    <t>01858</t>
  </si>
  <si>
    <t>02910</t>
  </si>
  <si>
    <t>03694</t>
  </si>
  <si>
    <t>00631</t>
  </si>
  <si>
    <t>01113</t>
  </si>
  <si>
    <t>01525</t>
  </si>
  <si>
    <t>03233</t>
  </si>
  <si>
    <t>04455</t>
  </si>
  <si>
    <t>01769</t>
  </si>
  <si>
    <t>03467</t>
  </si>
  <si>
    <t>03911</t>
  </si>
  <si>
    <t>04401</t>
  </si>
  <si>
    <t>04864</t>
  </si>
  <si>
    <t>00347</t>
  </si>
  <si>
    <t>02051</t>
  </si>
  <si>
    <t>02314</t>
  </si>
  <si>
    <t>03861</t>
  </si>
  <si>
    <t>00843</t>
  </si>
  <si>
    <t>00868</t>
  </si>
  <si>
    <t>00890</t>
  </si>
  <si>
    <t>02185</t>
  </si>
  <si>
    <t>02335</t>
  </si>
  <si>
    <t>02784</t>
  </si>
  <si>
    <t>03820</t>
  </si>
  <si>
    <t>00994</t>
  </si>
  <si>
    <t>01643</t>
  </si>
  <si>
    <t>01971</t>
  </si>
  <si>
    <t>02828</t>
  </si>
  <si>
    <t>05175</t>
  </si>
  <si>
    <t>01874</t>
  </si>
  <si>
    <t>02490</t>
  </si>
  <si>
    <t>05078</t>
  </si>
  <si>
    <t>00230</t>
  </si>
  <si>
    <t>01757</t>
  </si>
  <si>
    <t>01944</t>
  </si>
  <si>
    <t>03485</t>
  </si>
  <si>
    <t>04002</t>
  </si>
  <si>
    <t>00818</t>
  </si>
  <si>
    <t>01439</t>
  </si>
  <si>
    <t>01616</t>
  </si>
  <si>
    <t>01798</t>
  </si>
  <si>
    <t>04449</t>
  </si>
  <si>
    <t>04473</t>
  </si>
  <si>
    <t>00203</t>
  </si>
  <si>
    <t>01654</t>
  </si>
  <si>
    <t>02203</t>
  </si>
  <si>
    <t>03352</t>
  </si>
  <si>
    <t>00183</t>
  </si>
  <si>
    <t>03525</t>
  </si>
  <si>
    <t>04299</t>
  </si>
  <si>
    <t>00748</t>
  </si>
  <si>
    <t>03117</t>
  </si>
  <si>
    <t>03328</t>
  </si>
  <si>
    <t>03822</t>
  </si>
  <si>
    <t>04125</t>
  </si>
  <si>
    <t>04592</t>
  </si>
  <si>
    <t>00373</t>
  </si>
  <si>
    <t>00672</t>
  </si>
  <si>
    <t>01125</t>
  </si>
  <si>
    <t>01164</t>
  </si>
  <si>
    <t>01613</t>
  </si>
  <si>
    <t>02149</t>
  </si>
  <si>
    <t>02593</t>
  </si>
  <si>
    <t>02659</t>
  </si>
  <si>
    <t>03496</t>
  </si>
  <si>
    <t>03889</t>
  </si>
  <si>
    <t>01432</t>
  </si>
  <si>
    <t>01778</t>
  </si>
  <si>
    <t>02047</t>
  </si>
  <si>
    <t>02668</t>
  </si>
  <si>
    <t>02706</t>
  </si>
  <si>
    <t>02940</t>
  </si>
  <si>
    <t>01263</t>
  </si>
  <si>
    <t>01641</t>
  </si>
  <si>
    <t>02014</t>
  </si>
  <si>
    <t>02642</t>
  </si>
  <si>
    <t>02929</t>
  </si>
  <si>
    <t>03855</t>
  </si>
  <si>
    <t>04031</t>
  </si>
  <si>
    <t>00002</t>
  </si>
  <si>
    <t>04228</t>
  </si>
  <si>
    <t>00928</t>
  </si>
  <si>
    <t>00933</t>
  </si>
  <si>
    <t>01646</t>
  </si>
  <si>
    <t>00380</t>
  </si>
  <si>
    <t>01723</t>
  </si>
  <si>
    <t>02529</t>
  </si>
  <si>
    <t>02685</t>
  </si>
  <si>
    <t>02793</t>
  </si>
  <si>
    <t>00346</t>
  </si>
  <si>
    <t>00539</t>
  </si>
  <si>
    <t>01368</t>
  </si>
  <si>
    <t>03506</t>
  </si>
  <si>
    <t>01314</t>
  </si>
  <si>
    <t>02092</t>
  </si>
  <si>
    <t>05083</t>
  </si>
  <si>
    <t>00582</t>
  </si>
  <si>
    <t>00902</t>
  </si>
  <si>
    <t>02396</t>
  </si>
  <si>
    <t>02494</t>
  </si>
  <si>
    <t>02925</t>
  </si>
  <si>
    <t>03614</t>
  </si>
  <si>
    <t>04360</t>
  </si>
  <si>
    <t>04582</t>
  </si>
  <si>
    <t>04381</t>
  </si>
  <si>
    <t>04964</t>
  </si>
  <si>
    <t>00255</t>
  </si>
  <si>
    <t>02178</t>
  </si>
  <si>
    <t>03416</t>
  </si>
  <si>
    <t>03854</t>
  </si>
  <si>
    <t>03952</t>
  </si>
  <si>
    <t>04076</t>
  </si>
  <si>
    <t>04156</t>
  </si>
  <si>
    <t>04260</t>
  </si>
  <si>
    <t>04294</t>
  </si>
  <si>
    <t>01019</t>
  </si>
  <si>
    <t>01471</t>
  </si>
  <si>
    <t>02520</t>
  </si>
  <si>
    <t>04649</t>
  </si>
  <si>
    <t>04545</t>
  </si>
  <si>
    <t>00285</t>
  </si>
  <si>
    <t>01499</t>
  </si>
  <si>
    <t>02615</t>
  </si>
  <si>
    <t>00479</t>
  </si>
  <si>
    <t>04069</t>
  </si>
  <si>
    <t>04588</t>
  </si>
  <si>
    <t>00014</t>
  </si>
  <si>
    <t>00303</t>
  </si>
  <si>
    <t>01197</t>
  </si>
  <si>
    <t>02714</t>
  </si>
  <si>
    <t>02753</t>
  </si>
  <si>
    <t>03901</t>
  </si>
  <si>
    <t>00594</t>
  </si>
  <si>
    <t>00624</t>
  </si>
  <si>
    <t>01013</t>
  </si>
  <si>
    <t>01100</t>
  </si>
  <si>
    <t>02353</t>
  </si>
  <si>
    <t>03020</t>
  </si>
  <si>
    <t>03227</t>
  </si>
  <si>
    <t>03530</t>
  </si>
  <si>
    <t>00006</t>
  </si>
  <si>
    <t>02038</t>
  </si>
  <si>
    <t>04104</t>
  </si>
  <si>
    <t>01072</t>
  </si>
  <si>
    <t>02435</t>
  </si>
  <si>
    <t>04476</t>
  </si>
  <si>
    <t>00174</t>
  </si>
  <si>
    <t>00304</t>
  </si>
  <si>
    <t>00404</t>
  </si>
  <si>
    <t>00675</t>
  </si>
  <si>
    <t>00940</t>
  </si>
  <si>
    <t>02375</t>
  </si>
  <si>
    <t>04184</t>
  </si>
  <si>
    <t>04390</t>
  </si>
  <si>
    <t>01475</t>
  </si>
  <si>
    <t>03504</t>
  </si>
  <si>
    <t>01649</t>
  </si>
  <si>
    <t>02170</t>
  </si>
  <si>
    <t>03402</t>
  </si>
  <si>
    <t>03773</t>
  </si>
  <si>
    <t>04670</t>
  </si>
  <si>
    <t>00587</t>
  </si>
  <si>
    <t>01085</t>
  </si>
  <si>
    <t>01635</t>
  </si>
  <si>
    <t>04067</t>
  </si>
  <si>
    <t>00287</t>
  </si>
  <si>
    <t>00794</t>
  </si>
  <si>
    <t>01609</t>
  </si>
  <si>
    <t>04921</t>
  </si>
  <si>
    <t>02209</t>
  </si>
  <si>
    <t>04757</t>
  </si>
  <si>
    <t>05155</t>
  </si>
  <si>
    <t>01737</t>
  </si>
  <si>
    <t>01905</t>
  </si>
  <si>
    <t>02359</t>
  </si>
  <si>
    <t>03666</t>
  </si>
  <si>
    <t>00518</t>
  </si>
  <si>
    <t>00892</t>
  </si>
  <si>
    <t>01115</t>
  </si>
  <si>
    <t>01186</t>
  </si>
  <si>
    <t>02093</t>
  </si>
  <si>
    <t>02136</t>
  </si>
  <si>
    <t>03538</t>
  </si>
  <si>
    <t>03891</t>
  </si>
  <si>
    <t>03917</t>
  </si>
  <si>
    <t>04594</t>
  </si>
  <si>
    <t>04750</t>
  </si>
  <si>
    <t>04960</t>
  </si>
  <si>
    <t>04245</t>
  </si>
  <si>
    <t>04664</t>
  </si>
  <si>
    <t>00383</t>
  </si>
  <si>
    <t>00730</t>
  </si>
  <si>
    <t>00985</t>
  </si>
  <si>
    <t>01457</t>
  </si>
  <si>
    <t>02558</t>
  </si>
  <si>
    <t>03024</t>
  </si>
  <si>
    <t>03225</t>
  </si>
  <si>
    <t>03551</t>
  </si>
  <si>
    <t>04157</t>
  </si>
  <si>
    <t>04398</t>
  </si>
  <si>
    <t>04951</t>
  </si>
  <si>
    <t>01354</t>
  </si>
  <si>
    <t>02042</t>
  </si>
  <si>
    <t>03895</t>
  </si>
  <si>
    <t>05074</t>
  </si>
  <si>
    <t>00179</t>
  </si>
  <si>
    <t>00459</t>
  </si>
  <si>
    <t>00525</t>
  </si>
  <si>
    <t>03374</t>
  </si>
  <si>
    <t>03850</t>
  </si>
  <si>
    <t>04004</t>
  </si>
  <si>
    <t>00788</t>
  </si>
  <si>
    <t>01717</t>
  </si>
  <si>
    <t>01819</t>
  </si>
  <si>
    <t>01992</t>
  </si>
  <si>
    <t>02499</t>
  </si>
  <si>
    <t>02698</t>
  </si>
  <si>
    <t>04416</t>
  </si>
  <si>
    <t>04434</t>
  </si>
  <si>
    <t>04992</t>
  </si>
  <si>
    <t>00388</t>
  </si>
  <si>
    <t>00977</t>
  </si>
  <si>
    <t>00996</t>
  </si>
  <si>
    <t>01923</t>
  </si>
  <si>
    <t>04904</t>
  </si>
  <si>
    <t>01036</t>
  </si>
  <si>
    <t>01470</t>
  </si>
  <si>
    <t>02907</t>
  </si>
  <si>
    <t>02997</t>
  </si>
  <si>
    <t>03056</t>
  </si>
  <si>
    <t>00471</t>
  </si>
  <si>
    <t>00842</t>
  </si>
  <si>
    <t>03386</t>
  </si>
  <si>
    <t>04505</t>
  </si>
  <si>
    <t>01286</t>
  </si>
  <si>
    <t>02653</t>
  </si>
  <si>
    <t>04465</t>
  </si>
  <si>
    <t>04576</t>
  </si>
  <si>
    <t>00718</t>
  </si>
  <si>
    <t>01527</t>
  </si>
  <si>
    <t>01797</t>
  </si>
  <si>
    <t>02917</t>
  </si>
  <si>
    <t>04095</t>
  </si>
  <si>
    <t>05050</t>
  </si>
  <si>
    <t>00709</t>
  </si>
  <si>
    <t>01073</t>
  </si>
  <si>
    <t>02623</t>
  </si>
  <si>
    <t>02625</t>
  </si>
  <si>
    <t>03304</t>
  </si>
  <si>
    <t>04876</t>
  </si>
  <si>
    <t>00083</t>
  </si>
  <si>
    <t>00863</t>
  </si>
  <si>
    <t>02323</t>
  </si>
  <si>
    <t>03064</t>
  </si>
  <si>
    <t>04995</t>
  </si>
  <si>
    <t>00046</t>
  </si>
  <si>
    <t>00443</t>
  </si>
  <si>
    <t>00759</t>
  </si>
  <si>
    <t>01097</t>
  </si>
  <si>
    <t>02152</t>
  </si>
  <si>
    <t>02512</t>
  </si>
  <si>
    <t>02578</t>
  </si>
  <si>
    <t>03302</t>
  </si>
  <si>
    <t>03752</t>
  </si>
  <si>
    <t>04839</t>
  </si>
  <si>
    <t>00264</t>
  </si>
  <si>
    <t>02498</t>
  </si>
  <si>
    <t>03929</t>
  </si>
  <si>
    <t>04195</t>
  </si>
  <si>
    <t>04684</t>
  </si>
  <si>
    <t>00313</t>
  </si>
  <si>
    <t>01056</t>
  </si>
  <si>
    <t>02189</t>
  </si>
  <si>
    <t>02617</t>
  </si>
  <si>
    <t>02901</t>
  </si>
  <si>
    <t>02952</t>
  </si>
  <si>
    <t>03421</t>
  </si>
  <si>
    <t>03536</t>
  </si>
  <si>
    <t>03878</t>
  </si>
  <si>
    <t>02027</t>
  </si>
  <si>
    <t>03280</t>
  </si>
  <si>
    <t>05149</t>
  </si>
  <si>
    <t>00412</t>
  </si>
  <si>
    <t>01161</t>
  </si>
  <si>
    <t>01320</t>
  </si>
  <si>
    <t>02528</t>
  </si>
  <si>
    <t>02956</t>
  </si>
  <si>
    <t>02973</t>
  </si>
  <si>
    <t>03358</t>
  </si>
  <si>
    <t>00164</t>
  </si>
  <si>
    <t>00995</t>
  </si>
  <si>
    <t>04912</t>
  </si>
  <si>
    <t>00029</t>
  </si>
  <si>
    <t>00891</t>
  </si>
  <si>
    <t>01143</t>
  </si>
  <si>
    <t>02478</t>
  </si>
  <si>
    <t>03961</t>
  </si>
  <si>
    <t>04724</t>
  </si>
  <si>
    <t>02171</t>
  </si>
  <si>
    <t>02311</t>
  </si>
  <si>
    <t>03563</t>
  </si>
  <si>
    <t>03587</t>
  </si>
  <si>
    <t>03706</t>
  </si>
  <si>
    <t>04121</t>
  </si>
  <si>
    <t>01047</t>
  </si>
  <si>
    <t>01142</t>
  </si>
  <si>
    <t>02232</t>
  </si>
  <si>
    <t>02339</t>
  </si>
  <si>
    <t>03611</t>
  </si>
  <si>
    <t>03953</t>
  </si>
  <si>
    <t>04253</t>
  </si>
  <si>
    <t>04952</t>
  </si>
  <si>
    <t>05016</t>
  </si>
  <si>
    <t>00839</t>
  </si>
  <si>
    <t>01382</t>
  </si>
  <si>
    <t>01452</t>
  </si>
  <si>
    <t>01845</t>
  </si>
  <si>
    <t>03560</t>
  </si>
  <si>
    <t>04059</t>
  </si>
  <si>
    <t>04731</t>
  </si>
  <si>
    <t>00693</t>
  </si>
  <si>
    <t>01672</t>
  </si>
  <si>
    <t>02347</t>
  </si>
  <si>
    <t>02582</t>
  </si>
  <si>
    <t>02762</t>
  </si>
  <si>
    <t>04090</t>
  </si>
  <si>
    <t>04491</t>
  </si>
  <si>
    <t>04678</t>
  </si>
  <si>
    <t>01189</t>
  </si>
  <si>
    <t>01590</t>
  </si>
  <si>
    <t>02309</t>
  </si>
  <si>
    <t>03628</t>
  </si>
  <si>
    <t>03718</t>
  </si>
  <si>
    <t>04198</t>
  </si>
  <si>
    <t>04784</t>
  </si>
  <si>
    <t>00086</t>
  </si>
  <si>
    <t>01813</t>
  </si>
  <si>
    <t>02212</t>
  </si>
  <si>
    <t>04466</t>
  </si>
  <si>
    <t>04483</t>
  </si>
  <si>
    <t>00273</t>
  </si>
  <si>
    <t>00578</t>
  </si>
  <si>
    <t>01290</t>
  </si>
  <si>
    <t>01501</t>
  </si>
  <si>
    <t>01540</t>
  </si>
  <si>
    <t>02541</t>
  </si>
  <si>
    <t>04264</t>
  </si>
  <si>
    <t>04311</t>
  </si>
  <si>
    <t>04796</t>
  </si>
  <si>
    <t>00089</t>
  </si>
  <si>
    <t>00487</t>
  </si>
  <si>
    <t>01476</t>
  </si>
  <si>
    <t>02145</t>
  </si>
  <si>
    <t>02999</t>
  </si>
  <si>
    <t>04464</t>
  </si>
  <si>
    <t>04978</t>
  </si>
  <si>
    <t>00130</t>
  </si>
  <si>
    <t>00848</t>
  </si>
  <si>
    <t>01359</t>
  </si>
  <si>
    <t>02379</t>
  </si>
  <si>
    <t>02987</t>
  </si>
  <si>
    <t>03121</t>
  </si>
  <si>
    <t>04445</t>
  </si>
  <si>
    <t>00441</t>
  </si>
  <si>
    <t>04608</t>
  </si>
  <si>
    <t>04914</t>
  </si>
  <si>
    <t>00860</t>
  </si>
  <si>
    <t>00920</t>
  </si>
  <si>
    <t>01700</t>
  </si>
  <si>
    <t>01768</t>
  </si>
  <si>
    <t>01876</t>
  </si>
  <si>
    <t>02453</t>
  </si>
  <si>
    <t>02676</t>
  </si>
  <si>
    <t>02800</t>
  </si>
  <si>
    <t>02857</t>
  </si>
  <si>
    <t>03584</t>
  </si>
  <si>
    <t>03669</t>
  </si>
  <si>
    <t>04787</t>
  </si>
  <si>
    <t>00769</t>
  </si>
  <si>
    <t>01184</t>
  </si>
  <si>
    <t>01498</t>
  </si>
  <si>
    <t>02054</t>
  </si>
  <si>
    <t>02294</t>
  </si>
  <si>
    <t>02892</t>
  </si>
  <si>
    <t>03145</t>
  </si>
  <si>
    <t>03925</t>
  </si>
  <si>
    <t>02722</t>
  </si>
  <si>
    <t>02767</t>
  </si>
  <si>
    <t>03794</t>
  </si>
  <si>
    <t>03880</t>
  </si>
  <si>
    <t>00422</t>
  </si>
  <si>
    <t>00495</t>
  </si>
  <si>
    <t>01517</t>
  </si>
  <si>
    <t>02391</t>
  </si>
  <si>
    <t>03809</t>
  </si>
  <si>
    <t>03958</t>
  </si>
  <si>
    <t>04418</t>
  </si>
  <si>
    <t>04693</t>
  </si>
  <si>
    <t>00193</t>
  </si>
  <si>
    <t>02246</t>
  </si>
  <si>
    <t>02556</t>
  </si>
  <si>
    <t>00169</t>
  </si>
  <si>
    <t>00877</t>
  </si>
  <si>
    <t>02023</t>
  </si>
  <si>
    <t>02548</t>
  </si>
  <si>
    <t>02602</t>
  </si>
  <si>
    <t>03229</t>
  </si>
  <si>
    <t>03261</t>
  </si>
  <si>
    <t>03621</t>
  </si>
  <si>
    <t>04681</t>
  </si>
  <si>
    <t>04954</t>
  </si>
  <si>
    <t>01153</t>
  </si>
  <si>
    <t>01383</t>
  </si>
  <si>
    <t>02583</t>
  </si>
  <si>
    <t>04074</t>
  </si>
  <si>
    <t>04301</t>
  </si>
  <si>
    <t>04692</t>
  </si>
  <si>
    <t>01951</t>
  </si>
  <si>
    <t>02111</t>
  </si>
  <si>
    <t>02933</t>
  </si>
  <si>
    <t>03263</t>
  </si>
  <si>
    <t>04764</t>
  </si>
  <si>
    <t>00028</t>
  </si>
  <si>
    <t>00581</t>
  </si>
  <si>
    <t>00643</t>
  </si>
  <si>
    <t>01907</t>
  </si>
  <si>
    <t>01950</t>
  </si>
  <si>
    <t>02443</t>
  </si>
  <si>
    <t>02480</t>
  </si>
  <si>
    <t>02515</t>
  </si>
  <si>
    <t>02829</t>
  </si>
  <si>
    <t>04086</t>
  </si>
  <si>
    <t>04512</t>
  </si>
  <si>
    <t>04837</t>
  </si>
  <si>
    <t>01580</t>
  </si>
  <si>
    <t>01962</t>
  </si>
  <si>
    <t>02381</t>
  </si>
  <si>
    <t>02655</t>
  </si>
  <si>
    <t>02944</t>
  </si>
  <si>
    <t>04756</t>
  </si>
  <si>
    <t>00052</t>
  </si>
  <si>
    <t>00556</t>
  </si>
  <si>
    <t>01233</t>
  </si>
  <si>
    <t>01492</t>
  </si>
  <si>
    <t>01619</t>
  </si>
  <si>
    <t>01631</t>
  </si>
  <si>
    <t>01844</t>
  </si>
  <si>
    <t>04246</t>
  </si>
  <si>
    <t>05139</t>
  </si>
  <si>
    <t>00186</t>
  </si>
  <si>
    <t>01742</t>
  </si>
  <si>
    <t>03189</t>
  </si>
  <si>
    <t>03747</t>
  </si>
  <si>
    <t>03782</t>
  </si>
  <si>
    <t>04344</t>
  </si>
  <si>
    <t>04901</t>
  </si>
  <si>
    <t>04969</t>
  </si>
  <si>
    <t>00673</t>
  </si>
  <si>
    <t>00888</t>
  </si>
  <si>
    <t>01541</t>
  </si>
  <si>
    <t>01881</t>
  </si>
  <si>
    <t>02007</t>
  </si>
  <si>
    <t>02312</t>
  </si>
  <si>
    <t>04493</t>
  </si>
  <si>
    <t>02072</t>
  </si>
  <si>
    <t>02142</t>
  </si>
  <si>
    <t>02911</t>
  </si>
  <si>
    <t>04276</t>
  </si>
  <si>
    <t>05077</t>
  </si>
  <si>
    <t>01259</t>
  </si>
  <si>
    <t>01720</t>
  </si>
  <si>
    <t>01975</t>
  </si>
  <si>
    <t>02848</t>
  </si>
  <si>
    <t>02979</t>
  </si>
  <si>
    <t>02996</t>
  </si>
  <si>
    <t>00749</t>
  </si>
  <si>
    <t>01928</t>
  </si>
  <si>
    <t>02486</t>
  </si>
  <si>
    <t>02688</t>
  </si>
  <si>
    <t>02712</t>
  </si>
  <si>
    <t>03853</t>
  </si>
  <si>
    <t>04043</t>
  </si>
  <si>
    <t>00290</t>
  </si>
  <si>
    <t>02953</t>
  </si>
  <si>
    <t>03179</t>
  </si>
  <si>
    <t>03301</t>
  </si>
  <si>
    <t>03349</t>
  </si>
  <si>
    <t>04874</t>
  </si>
  <si>
    <t>01045</t>
  </si>
  <si>
    <t>01703</t>
  </si>
  <si>
    <t>02107</t>
  </si>
  <si>
    <t>02265</t>
  </si>
  <si>
    <t>02839</t>
  </si>
  <si>
    <t>04742</t>
  </si>
  <si>
    <t>04899</t>
  </si>
  <si>
    <t>05042</t>
  </si>
  <si>
    <t>02248</t>
  </si>
  <si>
    <t>02427</t>
  </si>
  <si>
    <t>02445</t>
  </si>
  <si>
    <t>03311</t>
  </si>
  <si>
    <t>03320</t>
  </si>
  <si>
    <t>03321</t>
  </si>
  <si>
    <t>05181</t>
  </si>
  <si>
    <t>05187</t>
  </si>
  <si>
    <t>00605</t>
  </si>
  <si>
    <t>03244</t>
  </si>
  <si>
    <t>04047</t>
  </si>
  <si>
    <t>04101</t>
  </si>
  <si>
    <t>04537</t>
  </si>
  <si>
    <t>00754</t>
  </si>
  <si>
    <t>01340</t>
  </si>
  <si>
    <t>01444</t>
  </si>
  <si>
    <t>02390</t>
  </si>
  <si>
    <t>03076</t>
  </si>
  <si>
    <t>03157</t>
  </si>
  <si>
    <t>04516</t>
  </si>
  <si>
    <t>05119</t>
  </si>
  <si>
    <t>00125</t>
  </si>
  <si>
    <t>00728</t>
  </si>
  <si>
    <t>01271</t>
  </si>
  <si>
    <t>01284</t>
  </si>
  <si>
    <t>01657</t>
  </si>
  <si>
    <t>02240</t>
  </si>
  <si>
    <t>03050</t>
  </si>
  <si>
    <t>03213</t>
  </si>
  <si>
    <t>03367</t>
  </si>
  <si>
    <t>03885</t>
  </si>
  <si>
    <t>04372</t>
  </si>
  <si>
    <t>04417</t>
  </si>
  <si>
    <t>01147</t>
  </si>
  <si>
    <t>01514</t>
  </si>
  <si>
    <t>01538</t>
  </si>
  <si>
    <t>01679</t>
  </si>
  <si>
    <t>01708</t>
  </si>
  <si>
    <t>02686</t>
  </si>
  <si>
    <t>03307</t>
  </si>
  <si>
    <t>03772</t>
  </si>
  <si>
    <t>03877</t>
  </si>
  <si>
    <t>04117</t>
  </si>
  <si>
    <t>04562</t>
  </si>
  <si>
    <t>04683</t>
  </si>
  <si>
    <t>00308</t>
  </si>
  <si>
    <t>00773</t>
  </si>
  <si>
    <t>01303</t>
  </si>
  <si>
    <t>01348</t>
  </si>
  <si>
    <t>01496</t>
  </si>
  <si>
    <t>01695</t>
  </si>
  <si>
    <t>02812</t>
  </si>
  <si>
    <t>03017</t>
  </si>
  <si>
    <t>03719</t>
  </si>
  <si>
    <t>03920</t>
  </si>
  <si>
    <t>04654</t>
  </si>
  <si>
    <t>04920</t>
  </si>
  <si>
    <t>05191</t>
  </si>
  <si>
    <t>00413</t>
  </si>
  <si>
    <t>01658</t>
  </si>
  <si>
    <t>02024</t>
  </si>
  <si>
    <t>03980</t>
  </si>
  <si>
    <t>04239</t>
  </si>
  <si>
    <t>04761</t>
  </si>
  <si>
    <t>05160</t>
  </si>
  <si>
    <t>02224</t>
  </si>
  <si>
    <t>02832</t>
  </si>
  <si>
    <t>03000</t>
  </si>
  <si>
    <t>03206</t>
  </si>
  <si>
    <t>03777</t>
  </si>
  <si>
    <t>04980</t>
  </si>
  <si>
    <t>01102</t>
  </si>
  <si>
    <t>01333</t>
  </si>
  <si>
    <t>01369</t>
  </si>
  <si>
    <t>01712</t>
  </si>
  <si>
    <t>02229</t>
  </si>
  <si>
    <t>03458</t>
  </si>
  <si>
    <t>04637</t>
  </si>
  <si>
    <t>04726</t>
  </si>
  <si>
    <t>04838</t>
  </si>
  <si>
    <t>05075</t>
  </si>
  <si>
    <t>00149</t>
  </si>
  <si>
    <t>00449</t>
  </si>
  <si>
    <t>01422</t>
  </si>
  <si>
    <t>03248</t>
  </si>
  <si>
    <t>03445</t>
  </si>
  <si>
    <t>03930</t>
  </si>
  <si>
    <t>03969</t>
  </si>
  <si>
    <t>04190</t>
  </si>
  <si>
    <t>04442</t>
  </si>
  <si>
    <t>00228</t>
  </si>
  <si>
    <t>02101</t>
  </si>
  <si>
    <t>02590</t>
  </si>
  <si>
    <t>02957</t>
  </si>
  <si>
    <t>04270</t>
  </si>
  <si>
    <t>04324</t>
  </si>
  <si>
    <t>05010</t>
  </si>
  <si>
    <t>05092</t>
  </si>
  <si>
    <t>01061</t>
  </si>
  <si>
    <t>01099</t>
  </si>
  <si>
    <t>03500</t>
  </si>
  <si>
    <t>03856</t>
  </si>
  <si>
    <t>04044</t>
  </si>
  <si>
    <t>04235</t>
  </si>
  <si>
    <t>00122</t>
  </si>
  <si>
    <t>00239</t>
  </si>
  <si>
    <t>00356</t>
  </si>
  <si>
    <t>00785</t>
  </si>
  <si>
    <t>02325</t>
  </si>
  <si>
    <t>02566</t>
  </si>
  <si>
    <t>03105</t>
  </si>
  <si>
    <t>03167</t>
  </si>
  <si>
    <t>04396</t>
  </si>
  <si>
    <t>04475</t>
  </si>
  <si>
    <t>04482</t>
  </si>
  <si>
    <t>05022</t>
  </si>
  <si>
    <t>01304</t>
  </si>
  <si>
    <t>03008</t>
  </si>
  <si>
    <t>04140</t>
  </si>
  <si>
    <t>04151</t>
  </si>
  <si>
    <t>04650</t>
  </si>
  <si>
    <t>04897</t>
  </si>
  <si>
    <t>00792</t>
  </si>
  <si>
    <t>01796</t>
  </si>
  <si>
    <t>03222</t>
  </si>
  <si>
    <t>03237</t>
  </si>
  <si>
    <t>03695</t>
  </si>
  <si>
    <t>05148</t>
  </si>
  <si>
    <t>00534</t>
  </si>
  <si>
    <t>00551</t>
  </si>
  <si>
    <t>02110</t>
  </si>
  <si>
    <t>02217</t>
  </si>
  <si>
    <t>02544</t>
  </si>
  <si>
    <t>03678</t>
  </si>
  <si>
    <t>03726</t>
  </si>
  <si>
    <t>03897</t>
  </si>
  <si>
    <t>01262</t>
  </si>
  <si>
    <t>02657</t>
  </si>
  <si>
    <t>03238</t>
  </si>
  <si>
    <t>03607</t>
  </si>
  <si>
    <t>05070</t>
  </si>
  <si>
    <t>05171</t>
  </si>
  <si>
    <t>00617</t>
  </si>
  <si>
    <t>00849</t>
  </si>
  <si>
    <t>00956</t>
  </si>
  <si>
    <t>01896</t>
  </si>
  <si>
    <t>02317</t>
  </si>
  <si>
    <t>02542</t>
  </si>
  <si>
    <t>04535</t>
  </si>
  <si>
    <t>04988</t>
  </si>
  <si>
    <t>00253</t>
  </si>
  <si>
    <t>01743</t>
  </si>
  <si>
    <t>01801</t>
  </si>
  <si>
    <t>02511</t>
  </si>
  <si>
    <t>03186</t>
  </si>
  <si>
    <t>03378</t>
  </si>
  <si>
    <t>04255</t>
  </si>
  <si>
    <t>04587</t>
  </si>
  <si>
    <t>00830</t>
  </si>
  <si>
    <t>04320</t>
  </si>
  <si>
    <t>04386</t>
  </si>
  <si>
    <t>04602</t>
  </si>
  <si>
    <t>05190</t>
  </si>
  <si>
    <t>00393</t>
  </si>
  <si>
    <t>00812</t>
  </si>
  <si>
    <t>01297</t>
  </si>
  <si>
    <t>01574</t>
  </si>
  <si>
    <t>03060</t>
  </si>
  <si>
    <t>03490</t>
  </si>
  <si>
    <t>03654</t>
  </si>
  <si>
    <t>04209</t>
  </si>
  <si>
    <t>04227</t>
  </si>
  <si>
    <t>04247</t>
  </si>
  <si>
    <t>05196</t>
  </si>
  <si>
    <t>00400</t>
  </si>
  <si>
    <t>00829</t>
  </si>
  <si>
    <t>01236</t>
  </si>
  <si>
    <t>01364</t>
  </si>
  <si>
    <t>02105</t>
  </si>
  <si>
    <t>04706</t>
  </si>
  <si>
    <t>00068</t>
  </si>
  <si>
    <t>01352</t>
  </si>
  <si>
    <t>02526</t>
  </si>
  <si>
    <t>03298</t>
  </si>
  <si>
    <t>03510</t>
  </si>
  <si>
    <t>03638</t>
  </si>
  <si>
    <t>03754</t>
  </si>
  <si>
    <t>04029</t>
  </si>
  <si>
    <t>04651</t>
  </si>
  <si>
    <t>04886</t>
  </si>
  <si>
    <t>00162</t>
  </si>
  <si>
    <t>00184</t>
  </si>
  <si>
    <t>00328</t>
  </si>
  <si>
    <t>00908</t>
  </si>
  <si>
    <t>03159</t>
  </si>
  <si>
    <t>04509</t>
  </si>
  <si>
    <t>04677</t>
  </si>
  <si>
    <t>04867</t>
  </si>
  <si>
    <t>01615</t>
  </si>
  <si>
    <t>01812</t>
  </si>
  <si>
    <t>03645</t>
  </si>
  <si>
    <t>03804</t>
  </si>
  <si>
    <t>04367</t>
  </si>
  <si>
    <t>04746</t>
  </si>
  <si>
    <t>04795</t>
  </si>
  <si>
    <t>04800</t>
  </si>
  <si>
    <t>05018</t>
  </si>
  <si>
    <t>00474</t>
  </si>
  <si>
    <t>01175</t>
  </si>
  <si>
    <t>02015</t>
  </si>
  <si>
    <t>02196</t>
  </si>
  <si>
    <t>03508</t>
  </si>
  <si>
    <t>03516</t>
  </si>
  <si>
    <t>03570</t>
  </si>
  <si>
    <t>04799</t>
  </si>
  <si>
    <t>05156</t>
  </si>
  <si>
    <t>00526</t>
  </si>
  <si>
    <t>00712</t>
  </si>
  <si>
    <t>01533</t>
  </si>
  <si>
    <t>01933</t>
  </si>
  <si>
    <t>03128</t>
  </si>
  <si>
    <t>04922</t>
  </si>
  <si>
    <t>05051</t>
  </si>
  <si>
    <t>05182</t>
  </si>
  <si>
    <t>01071</t>
  </si>
  <si>
    <t>01210</t>
  </si>
  <si>
    <t>01244</t>
  </si>
  <si>
    <t>01403</t>
  </si>
  <si>
    <t>01592</t>
  </si>
  <si>
    <t>02581</t>
  </si>
  <si>
    <t>03428</t>
  </si>
  <si>
    <t>00765</t>
  </si>
  <si>
    <t>00854</t>
  </si>
  <si>
    <t>01087</t>
  </si>
  <si>
    <t>01150</t>
  </si>
  <si>
    <t>01902</t>
  </si>
  <si>
    <t>03913</t>
  </si>
  <si>
    <t>04378</t>
  </si>
  <si>
    <t>04551</t>
  </si>
  <si>
    <t>00787</t>
  </si>
  <si>
    <t>01133</t>
  </si>
  <si>
    <t>02075</t>
  </si>
  <si>
    <t>02172</t>
  </si>
  <si>
    <t>02977</t>
  </si>
  <si>
    <t>03531</t>
  </si>
  <si>
    <t>03881</t>
  </si>
  <si>
    <t>04469</t>
  </si>
  <si>
    <t>05037</t>
  </si>
  <si>
    <t>00035</t>
  </si>
  <si>
    <t>00226</t>
  </si>
  <si>
    <t>01713</t>
  </si>
  <si>
    <t>02320</t>
  </si>
  <si>
    <t>02496</t>
  </si>
  <si>
    <t>02504</t>
  </si>
  <si>
    <t>02598</t>
  </si>
  <si>
    <t>02600</t>
  </si>
  <si>
    <t>02856</t>
  </si>
  <si>
    <t>03478</t>
  </si>
  <si>
    <t>03599</t>
  </si>
  <si>
    <t>00282</t>
  </si>
  <si>
    <t>00980</t>
  </si>
  <si>
    <t>01155</t>
  </si>
  <si>
    <t>01816</t>
  </si>
  <si>
    <t>02128</t>
  </si>
  <si>
    <t>02296</t>
  </si>
  <si>
    <t>02322</t>
  </si>
  <si>
    <t>03480</t>
  </si>
  <si>
    <t>04426</t>
  </si>
  <si>
    <t>04938</t>
  </si>
  <si>
    <t>00915</t>
  </si>
  <si>
    <t>01188</t>
  </si>
  <si>
    <t>01594</t>
  </si>
  <si>
    <t>03022</t>
  </si>
  <si>
    <t>00588</t>
  </si>
  <si>
    <t>01016</t>
  </si>
  <si>
    <t>01930</t>
  </si>
  <si>
    <t>02658</t>
  </si>
  <si>
    <t>02951</t>
  </si>
  <si>
    <t>04328</t>
  </si>
  <si>
    <t>04591</t>
  </si>
  <si>
    <t>00280</t>
  </si>
  <si>
    <t>00409</t>
  </si>
  <si>
    <t>01372</t>
  </si>
  <si>
    <t>02327</t>
  </si>
  <si>
    <t>02703</t>
  </si>
  <si>
    <t>02776</t>
  </si>
  <si>
    <t>03411</t>
  </si>
  <si>
    <t>03841</t>
  </si>
  <si>
    <t>05121</t>
  </si>
  <si>
    <t>00053</t>
  </si>
  <si>
    <t>00127</t>
  </si>
  <si>
    <t>01092</t>
  </si>
  <si>
    <t>01213</t>
  </si>
  <si>
    <t>01849</t>
  </si>
  <si>
    <t>02395</t>
  </si>
  <si>
    <t>04166</t>
  </si>
  <si>
    <t>01004</t>
  </si>
  <si>
    <t>01012</t>
  </si>
  <si>
    <t>02180</t>
  </si>
  <si>
    <t>03659</t>
  </si>
  <si>
    <t>03775</t>
  </si>
  <si>
    <t>04071</t>
  </si>
  <si>
    <t>05137</t>
  </si>
  <si>
    <t>00133</t>
  </si>
  <si>
    <t>01385</t>
  </si>
  <si>
    <t>01597</t>
  </si>
  <si>
    <t>02273</t>
  </si>
  <si>
    <t>02931</t>
  </si>
  <si>
    <t>04143</t>
  </si>
  <si>
    <t>04504</t>
  </si>
  <si>
    <t>00656</t>
  </si>
  <si>
    <t>00979</t>
  </si>
  <si>
    <t>01510</t>
  </si>
  <si>
    <t>01959</t>
  </si>
  <si>
    <t>02089</t>
  </si>
  <si>
    <t>02446</t>
  </si>
  <si>
    <t>02847</t>
  </si>
  <si>
    <t>03454</t>
  </si>
  <si>
    <t>04472</t>
  </si>
  <si>
    <t>04852</t>
  </si>
  <si>
    <t>04959</t>
  </si>
  <si>
    <t>05056</t>
  </si>
  <si>
    <t>01152</t>
  </si>
  <si>
    <t>03919</t>
  </si>
  <si>
    <t>04202</t>
  </si>
  <si>
    <t>04274</t>
  </si>
  <si>
    <t>04364</t>
  </si>
  <si>
    <t>04896</t>
  </si>
  <si>
    <t>05109</t>
  </si>
  <si>
    <t>00289</t>
  </si>
  <si>
    <t>04092</t>
  </si>
  <si>
    <t>04727</t>
  </si>
  <si>
    <t>04753</t>
  </si>
  <si>
    <t>00942</t>
  </si>
  <si>
    <t>01755</t>
  </si>
  <si>
    <t>03073</t>
  </si>
  <si>
    <t>04230</t>
  </si>
  <si>
    <t>00644</t>
  </si>
  <si>
    <t>01122</t>
  </si>
  <si>
    <t>02019</t>
  </si>
  <si>
    <t>02432</t>
  </si>
  <si>
    <t>02989</t>
  </si>
  <si>
    <t>03019</t>
  </si>
  <si>
    <t>03798</t>
  </si>
  <si>
    <t>03862</t>
  </si>
  <si>
    <t>04281</t>
  </si>
  <si>
    <t>00191</t>
  </si>
  <si>
    <t>01039</t>
  </si>
  <si>
    <t>02641</t>
  </si>
  <si>
    <t>03058</t>
  </si>
  <si>
    <t>03110</t>
  </si>
  <si>
    <t>03981</t>
  </si>
  <si>
    <t>04663</t>
  </si>
  <si>
    <t>05021</t>
  </si>
  <si>
    <t>05107</t>
  </si>
  <si>
    <t>00454</t>
  </si>
  <si>
    <t>00873</t>
  </si>
  <si>
    <t>01116</t>
  </si>
  <si>
    <t>01206</t>
  </si>
  <si>
    <t>01576</t>
  </si>
  <si>
    <t>02634</t>
  </si>
  <si>
    <t>02649</t>
  </si>
  <si>
    <t>02774</t>
  </si>
  <si>
    <t>03037</t>
  </si>
  <si>
    <t>03138</t>
  </si>
  <si>
    <t>03228</t>
  </si>
  <si>
    <t>03401</t>
  </si>
  <si>
    <t>03511</t>
  </si>
  <si>
    <t>04485</t>
  </si>
  <si>
    <t>00447</t>
  </si>
  <si>
    <t>01208</t>
  </si>
  <si>
    <t>01355</t>
  </si>
  <si>
    <t>01474</t>
  </si>
  <si>
    <t>01625</t>
  </si>
  <si>
    <t>01877</t>
  </si>
  <si>
    <t>01978</t>
  </si>
  <si>
    <t>03616</t>
  </si>
  <si>
    <t>03992</t>
  </si>
  <si>
    <t>04091</t>
  </si>
  <si>
    <t>04204</t>
  </si>
  <si>
    <t>04234</t>
  </si>
  <si>
    <t>04696</t>
  </si>
  <si>
    <t>04755</t>
  </si>
  <si>
    <t>05090</t>
  </si>
  <si>
    <t>00027</t>
  </si>
  <si>
    <t>00463</t>
  </si>
  <si>
    <t>00653</t>
  </si>
  <si>
    <t>01485</t>
  </si>
  <si>
    <t>01925</t>
  </si>
  <si>
    <t>01952</t>
  </si>
  <si>
    <t>02010</t>
  </si>
  <si>
    <t>02114</t>
  </si>
  <si>
    <t>03104</t>
  </si>
  <si>
    <t>03230</t>
  </si>
  <si>
    <t>03415</t>
  </si>
  <si>
    <t>04130</t>
  </si>
  <si>
    <t>04314</t>
  </si>
  <si>
    <t>00998</t>
  </si>
  <si>
    <t>01172</t>
  </si>
  <si>
    <t>01261</t>
  </si>
  <si>
    <t>01762</t>
  </si>
  <si>
    <t>01851</t>
  </si>
  <si>
    <t>03205</t>
  </si>
  <si>
    <t>01396</t>
  </si>
  <si>
    <t>01441</t>
  </si>
  <si>
    <t>01511</t>
  </si>
  <si>
    <t>01701</t>
  </si>
  <si>
    <t>01984</t>
  </si>
  <si>
    <t>02572</t>
  </si>
  <si>
    <t>02833</t>
  </si>
  <si>
    <t>03522</t>
  </si>
  <si>
    <t>00146</t>
  </si>
  <si>
    <t>00161</t>
  </si>
  <si>
    <t>00819</t>
  </si>
  <si>
    <t>02104</t>
  </si>
  <si>
    <t>02678</t>
  </si>
  <si>
    <t>03015</t>
  </si>
  <si>
    <t>03243</t>
  </si>
  <si>
    <t>03283</t>
  </si>
  <si>
    <t>03966</t>
  </si>
  <si>
    <t>01349</t>
  </si>
  <si>
    <t>02333</t>
  </si>
  <si>
    <t>02628</t>
  </si>
  <si>
    <t>02718</t>
  </si>
  <si>
    <t>03185</t>
  </si>
  <si>
    <t>04495</t>
  </si>
  <si>
    <t>00815</t>
  </si>
  <si>
    <t>01140</t>
  </si>
  <si>
    <t>01544</t>
  </si>
  <si>
    <t>02420</t>
  </si>
  <si>
    <t>02805</t>
  </si>
  <si>
    <t>03160</t>
  </si>
  <si>
    <t>03278</t>
  </si>
  <si>
    <t>03555</t>
  </si>
  <si>
    <t>03702</t>
  </si>
  <si>
    <t>04349</t>
  </si>
  <si>
    <t>04989</t>
  </si>
  <si>
    <t>00713</t>
  </si>
  <si>
    <t>03355</t>
  </si>
  <si>
    <t>03879</t>
  </si>
  <si>
    <t>03989</t>
  </si>
  <si>
    <t>04193</t>
  </si>
  <si>
    <t>04413</t>
  </si>
  <si>
    <t>04598</t>
  </si>
  <si>
    <t>00072</t>
  </si>
  <si>
    <t>00176</t>
  </si>
  <si>
    <t>00205</t>
  </si>
  <si>
    <t>00896</t>
  </si>
  <si>
    <t>01697</t>
  </si>
  <si>
    <t>02159</t>
  </si>
  <si>
    <t>02772</t>
  </si>
  <si>
    <t>03091</t>
  </si>
  <si>
    <t>04241</t>
  </si>
  <si>
    <t>05185</t>
  </si>
  <si>
    <t>01437</t>
  </si>
  <si>
    <t>02316</t>
  </si>
  <si>
    <t>02329</t>
  </si>
  <si>
    <t>03036</t>
  </si>
  <si>
    <t>03429</t>
  </si>
  <si>
    <t>03615</t>
  </si>
  <si>
    <t>03661</t>
  </si>
  <si>
    <t>03831</t>
  </si>
  <si>
    <t>04394</t>
  </si>
  <si>
    <t>00372</t>
  </si>
  <si>
    <t>00532</t>
  </si>
  <si>
    <t>00910</t>
  </si>
  <si>
    <t>00938</t>
  </si>
  <si>
    <t>01079</t>
  </si>
  <si>
    <t>01662</t>
  </si>
  <si>
    <t>02748</t>
  </si>
  <si>
    <t>03354</t>
  </si>
  <si>
    <t>03532</t>
  </si>
  <si>
    <t>03636</t>
  </si>
  <si>
    <t>03810</t>
  </si>
  <si>
    <t>04137</t>
  </si>
  <si>
    <t>04303</t>
  </si>
  <si>
    <t>04991</t>
  </si>
  <si>
    <t>00039</t>
  </si>
  <si>
    <t>00206</t>
  </si>
  <si>
    <t>00397</t>
  </si>
  <si>
    <t>00763</t>
  </si>
  <si>
    <t>01059</t>
  </si>
  <si>
    <t>01332</t>
  </si>
  <si>
    <t>01447</t>
  </si>
  <si>
    <t>02990</t>
  </si>
  <si>
    <t>03769</t>
  </si>
  <si>
    <t>04152</t>
  </si>
  <si>
    <t>04242</t>
  </si>
  <si>
    <t>04780</t>
  </si>
  <si>
    <t>00063</t>
  </si>
  <si>
    <t>00190</t>
  </si>
  <si>
    <t>00268</t>
  </si>
  <si>
    <t>00691</t>
  </si>
  <si>
    <t>00810</t>
  </si>
  <si>
    <t>00855</t>
  </si>
  <si>
    <t>01612</t>
  </si>
  <si>
    <t>01704</t>
  </si>
  <si>
    <t>01857</t>
  </si>
  <si>
    <t>01888</t>
  </si>
  <si>
    <t>02683</t>
  </si>
  <si>
    <t>04211</t>
  </si>
  <si>
    <t>04353</t>
  </si>
  <si>
    <t>05020</t>
  </si>
  <si>
    <t>00564</t>
  </si>
  <si>
    <t>00736</t>
  </si>
  <si>
    <t>01300</t>
  </si>
  <si>
    <t>01948</t>
  </si>
  <si>
    <t>02272</t>
  </si>
  <si>
    <t>02680</t>
  </si>
  <si>
    <t>04178</t>
  </si>
  <si>
    <t>04272</t>
  </si>
  <si>
    <t>04713</t>
  </si>
  <si>
    <t>05166</t>
  </si>
  <si>
    <t>00486</t>
  </si>
  <si>
    <t>01507</t>
  </si>
  <si>
    <t>01821</t>
  </si>
  <si>
    <t>02588</t>
  </si>
  <si>
    <t>02815</t>
  </si>
  <si>
    <t>03258</t>
  </si>
  <si>
    <t>03361</t>
  </si>
  <si>
    <t>03629</t>
  </si>
  <si>
    <t>03750</t>
  </si>
  <si>
    <t>05088</t>
  </si>
  <si>
    <t>01450</t>
  </si>
  <si>
    <t>02330</t>
  </si>
  <si>
    <t>04655</t>
  </si>
  <si>
    <t>00137</t>
  </si>
  <si>
    <t>00141</t>
  </si>
  <si>
    <t>00335</t>
  </si>
  <si>
    <t>00498</t>
  </si>
  <si>
    <t>02611</t>
  </si>
  <si>
    <t>03197</t>
  </si>
  <si>
    <t>04668</t>
  </si>
  <si>
    <t>04994</t>
  </si>
  <si>
    <t>00512</t>
  </si>
  <si>
    <t>00717</t>
  </si>
  <si>
    <t>00952</t>
  </si>
  <si>
    <t>01081</t>
  </si>
  <si>
    <t>02043</t>
  </si>
  <si>
    <t>04040</t>
  </si>
  <si>
    <t>02295</t>
  </si>
  <si>
    <t>02670</t>
  </si>
  <si>
    <t>02777</t>
  </si>
  <si>
    <t>02780</t>
  </si>
  <si>
    <t>03209</t>
  </si>
  <si>
    <t>03414</t>
  </si>
  <si>
    <t>03846</t>
  </si>
  <si>
    <t>04120</t>
  </si>
  <si>
    <t>04217</t>
  </si>
  <si>
    <t>04786</t>
  </si>
  <si>
    <t>00023</t>
  </si>
  <si>
    <t>00099</t>
  </si>
  <si>
    <t>00269</t>
  </si>
  <si>
    <t>01772</t>
  </si>
  <si>
    <t>01906</t>
  </si>
  <si>
    <t>02473</t>
  </si>
  <si>
    <t>02549</t>
  </si>
  <si>
    <t>03341</t>
  </si>
  <si>
    <t>03351</t>
  </si>
  <si>
    <t>03366</t>
  </si>
  <si>
    <t>03691</t>
  </si>
  <si>
    <t>03909</t>
  </si>
  <si>
    <t>04862</t>
  </si>
  <si>
    <t>05096</t>
  </si>
  <si>
    <t>05112</t>
  </si>
  <si>
    <t>00501</t>
  </si>
  <si>
    <t>00540</t>
  </si>
  <si>
    <t>02255</t>
  </si>
  <si>
    <t>03126</t>
  </si>
  <si>
    <t>03223</t>
  </si>
  <si>
    <t>03260</t>
  </si>
  <si>
    <t>03404</t>
  </si>
  <si>
    <t>04267</t>
  </si>
  <si>
    <t>05082</t>
  </si>
  <si>
    <t>05108</t>
  </si>
  <si>
    <t>01105</t>
  </si>
  <si>
    <t>02757</t>
  </si>
  <si>
    <t>03325</t>
  </si>
  <si>
    <t>04070</t>
  </si>
  <si>
    <t>04339</t>
  </si>
  <si>
    <t>00731</t>
  </si>
  <si>
    <t>01362</t>
  </si>
  <si>
    <t>01512</t>
  </si>
  <si>
    <t>01647</t>
  </si>
  <si>
    <t>02358</t>
  </si>
  <si>
    <t>02366</t>
  </si>
  <si>
    <t>03481</t>
  </si>
  <si>
    <t>03595</t>
  </si>
  <si>
    <t>03766</t>
  </si>
  <si>
    <t>03933</t>
  </si>
  <si>
    <t>03951</t>
  </si>
  <si>
    <t>04078</t>
  </si>
  <si>
    <t>04182</t>
  </si>
  <si>
    <t>00323</t>
  </si>
  <si>
    <t>00544</t>
  </si>
  <si>
    <t>01570</t>
  </si>
  <si>
    <t>01932</t>
  </si>
  <si>
    <t>04352</t>
  </si>
  <si>
    <t>04561</t>
  </si>
  <si>
    <t>04741</t>
  </si>
  <si>
    <t>04882</t>
  </si>
  <si>
    <t>04885</t>
  </si>
  <si>
    <t>04982</t>
  </si>
  <si>
    <t>00040</t>
  </si>
  <si>
    <t>00110</t>
  </si>
  <si>
    <t>01169</t>
  </si>
  <si>
    <t>02211</t>
  </si>
  <si>
    <t>03494</t>
  </si>
  <si>
    <t>03586</t>
  </si>
  <si>
    <t>03660</t>
  </si>
  <si>
    <t>04307</t>
  </si>
  <si>
    <t>05133</t>
  </si>
  <si>
    <t>00472</t>
  </si>
  <si>
    <t>00689</t>
  </si>
  <si>
    <t>00864</t>
  </si>
  <si>
    <t>01163</t>
  </si>
  <si>
    <t>01323</t>
  </si>
  <si>
    <t>02098</t>
  </si>
  <si>
    <t>02190</t>
  </si>
  <si>
    <t>02664</t>
  </si>
  <si>
    <t>02992</t>
  </si>
  <si>
    <t>03120</t>
  </si>
  <si>
    <t>00189</t>
  </si>
  <si>
    <t>00927</t>
  </si>
  <si>
    <t>01388</t>
  </si>
  <si>
    <t>03932</t>
  </si>
  <si>
    <t>04008</t>
  </si>
  <si>
    <t>04701</t>
  </si>
  <si>
    <t>04805</t>
  </si>
  <si>
    <t>00912</t>
  </si>
  <si>
    <t>01837</t>
  </si>
  <si>
    <t>02216</t>
  </si>
  <si>
    <t>02451</t>
  </si>
  <si>
    <t>02874</t>
  </si>
  <si>
    <t>02885</t>
  </si>
  <si>
    <t>03014</t>
  </si>
  <si>
    <t>03273</t>
  </si>
  <si>
    <t>05041</t>
  </si>
  <si>
    <t>00312</t>
  </si>
  <si>
    <t>00647</t>
  </si>
  <si>
    <t>00708</t>
  </si>
  <si>
    <t>00886</t>
  </si>
  <si>
    <t>00944</t>
  </si>
  <si>
    <t>01050</t>
  </si>
  <si>
    <t>01677</t>
  </si>
  <si>
    <t>02109</t>
  </si>
  <si>
    <t>03688</t>
  </si>
  <si>
    <t>00521</t>
  </si>
  <si>
    <t>00557</t>
  </si>
  <si>
    <t>00929</t>
  </si>
  <si>
    <t>01089</t>
  </si>
  <si>
    <t>01655</t>
  </si>
  <si>
    <t>01897</t>
  </si>
  <si>
    <t>02417</t>
  </si>
  <si>
    <t>03474</t>
  </si>
  <si>
    <t>04079</t>
  </si>
  <si>
    <t>00045</t>
  </si>
  <si>
    <t>02895</t>
  </si>
  <si>
    <t>05158</t>
  </si>
  <si>
    <t>01217</t>
  </si>
  <si>
    <t>02249</t>
  </si>
  <si>
    <t>02650</t>
  </si>
  <si>
    <t>03937</t>
  </si>
  <si>
    <t>04122</t>
  </si>
  <si>
    <t>04589</t>
  </si>
  <si>
    <t>04873</t>
  </si>
  <si>
    <t>00729</t>
  </si>
  <si>
    <t>00906</t>
  </si>
  <si>
    <t>01531</t>
  </si>
  <si>
    <t>01683</t>
  </si>
  <si>
    <t>02363</t>
  </si>
  <si>
    <t>03858</t>
  </si>
  <si>
    <t>04233</t>
  </si>
  <si>
    <t>05071</t>
  </si>
  <si>
    <t>05174</t>
  </si>
  <si>
    <t>00727</t>
  </si>
  <si>
    <t>01546</t>
  </si>
  <si>
    <t>03610</t>
  </si>
  <si>
    <t>03931</t>
  </si>
  <si>
    <t>03942</t>
  </si>
  <si>
    <t>04165</t>
  </si>
  <si>
    <t>01149</t>
  </si>
  <si>
    <t>01310</t>
  </si>
  <si>
    <t>02352</t>
  </si>
  <si>
    <t>02547</t>
  </si>
  <si>
    <t>02720</t>
  </si>
  <si>
    <t>03591</t>
  </si>
  <si>
    <t>03819</t>
  </si>
  <si>
    <t>04869</t>
  </si>
  <si>
    <t>04940</t>
  </si>
  <si>
    <t>05164</t>
  </si>
  <si>
    <t>00659</t>
  </si>
  <si>
    <t>00969</t>
  </si>
  <si>
    <t>01096</t>
  </si>
  <si>
    <t>01440</t>
  </si>
  <si>
    <t>02052</t>
  </si>
  <si>
    <t>02096</t>
  </si>
  <si>
    <t>02488</t>
  </si>
  <si>
    <t>03220</t>
  </si>
  <si>
    <t>03711</t>
  </si>
  <si>
    <t>03823</t>
  </si>
  <si>
    <t>04058</t>
  </si>
  <si>
    <t>04126</t>
  </si>
  <si>
    <t>05080</t>
  </si>
  <si>
    <t>00923</t>
  </si>
  <si>
    <t>01549</t>
  </si>
  <si>
    <t>01839</t>
  </si>
  <si>
    <t>02053</t>
  </si>
  <si>
    <t>02342</t>
  </si>
  <si>
    <t>02465</t>
  </si>
  <si>
    <t>03990</t>
  </si>
  <si>
    <t>04370</t>
  </si>
  <si>
    <t>04856</t>
  </si>
  <si>
    <t>00337</t>
  </si>
  <si>
    <t>01001</t>
  </si>
  <si>
    <t>02424</t>
  </si>
  <si>
    <t>02751</t>
  </si>
  <si>
    <t>00375</t>
  </si>
  <si>
    <t>00650</t>
  </si>
  <si>
    <t>00941</t>
  </si>
  <si>
    <t>02719</t>
  </si>
  <si>
    <t>03833</t>
  </si>
  <si>
    <t>00211</t>
  </si>
  <si>
    <t>00392</t>
  </si>
  <si>
    <t>01302</t>
  </si>
  <si>
    <t>01366</t>
  </si>
  <si>
    <t>01974</t>
  </si>
  <si>
    <t>02716</t>
  </si>
  <si>
    <t>03161</t>
  </si>
  <si>
    <t>03240</t>
  </si>
  <si>
    <t>03682</t>
  </si>
  <si>
    <t>04725</t>
  </si>
  <si>
    <t>00758</t>
  </si>
  <si>
    <t>01910</t>
  </si>
  <si>
    <t>01941</t>
  </si>
  <si>
    <t>02324</t>
  </si>
  <si>
    <t>02869</t>
  </si>
  <si>
    <t>03236</t>
  </si>
  <si>
    <t>03582</t>
  </si>
  <si>
    <t>03715</t>
  </si>
  <si>
    <t>03940</t>
  </si>
  <si>
    <t>04760</t>
  </si>
  <si>
    <t>04768</t>
  </si>
  <si>
    <t>05025</t>
  </si>
  <si>
    <t>00165</t>
  </si>
  <si>
    <t>00198</t>
  </si>
  <si>
    <t>01480</t>
  </si>
  <si>
    <t>01990</t>
  </si>
  <si>
    <t>02298</t>
  </si>
  <si>
    <t>02886</t>
  </si>
  <si>
    <t>02893</t>
  </si>
  <si>
    <t>02939</t>
  </si>
  <si>
    <t>03249</t>
  </si>
  <si>
    <t>03832</t>
  </si>
  <si>
    <t>03868</t>
  </si>
  <si>
    <t>04365</t>
  </si>
  <si>
    <t>00314</t>
  </si>
  <si>
    <t>00552</t>
  </si>
  <si>
    <t>01317</t>
  </si>
  <si>
    <t>01515</t>
  </si>
  <si>
    <t>01674</t>
  </si>
  <si>
    <t>02407</t>
  </si>
  <si>
    <t>02817</t>
  </si>
  <si>
    <t>03059</t>
  </si>
  <si>
    <t>03210</t>
  </si>
  <si>
    <t>03670</t>
  </si>
  <si>
    <t>04017</t>
  </si>
  <si>
    <t>05012</t>
  </si>
  <si>
    <t>00884</t>
  </si>
  <si>
    <t>01025</t>
  </si>
  <si>
    <t>01279</t>
  </si>
  <si>
    <t>01534</t>
  </si>
  <si>
    <t>02147</t>
  </si>
  <si>
    <t>02385</t>
  </si>
  <si>
    <t>02517</t>
  </si>
  <si>
    <t>02746</t>
  </si>
  <si>
    <t>03297</t>
  </si>
  <si>
    <t>00772</t>
  </si>
  <si>
    <t>00838</t>
  </si>
  <si>
    <t>01144</t>
  </si>
  <si>
    <t>01686</t>
  </si>
  <si>
    <t>02823</t>
  </si>
  <si>
    <t>02883</t>
  </si>
  <si>
    <t>03259</t>
  </si>
  <si>
    <t>03709</t>
  </si>
  <si>
    <t>00061</t>
  </si>
  <si>
    <t>00357</t>
  </si>
  <si>
    <t>01607</t>
  </si>
  <si>
    <t>03295</t>
  </si>
  <si>
    <t>04048</t>
  </si>
  <si>
    <t>04424</t>
  </si>
  <si>
    <t>04732</t>
  </si>
  <si>
    <t>00194</t>
  </si>
  <si>
    <t>00258</t>
  </si>
  <si>
    <t>00543</t>
  </si>
  <si>
    <t>00972</t>
  </si>
  <si>
    <t>01146</t>
  </si>
  <si>
    <t>01464</t>
  </si>
  <si>
    <t>01581</t>
  </si>
  <si>
    <t>01894</t>
  </si>
  <si>
    <t>02100</t>
  </si>
  <si>
    <t>02902</t>
  </si>
  <si>
    <t>03115</t>
  </si>
  <si>
    <t>03546</t>
  </si>
  <si>
    <t>04224</t>
  </si>
  <si>
    <t>04858</t>
  </si>
  <si>
    <t>00768</t>
  </si>
  <si>
    <t>01901</t>
  </si>
  <si>
    <t>02226</t>
  </si>
  <si>
    <t>02660</t>
  </si>
  <si>
    <t>03004</t>
  </si>
  <si>
    <t>04020</t>
  </si>
  <si>
    <t>04154</t>
  </si>
  <si>
    <t>04957</t>
  </si>
  <si>
    <t>00945</t>
  </si>
  <si>
    <t>01726</t>
  </si>
  <si>
    <t>01790</t>
  </si>
  <si>
    <t>02193</t>
  </si>
  <si>
    <t>02781</t>
  </si>
  <si>
    <t>03043</t>
  </si>
  <si>
    <t>03102</t>
  </si>
  <si>
    <t>03156</t>
  </si>
  <si>
    <t>03308</t>
  </si>
  <si>
    <t>03329</t>
  </si>
  <si>
    <t>04102</t>
  </si>
  <si>
    <t>04109</t>
  </si>
  <si>
    <t>04813</t>
  </si>
  <si>
    <t>05054</t>
  </si>
  <si>
    <t>00138</t>
  </si>
  <si>
    <t>00433</t>
  </si>
  <si>
    <t>00484</t>
  </si>
  <si>
    <t>00492</t>
  </si>
  <si>
    <t>00626</t>
  </si>
  <si>
    <t>01409</t>
  </si>
  <si>
    <t>01486</t>
  </si>
  <si>
    <t>01940</t>
  </si>
  <si>
    <t>02215</t>
  </si>
  <si>
    <t>02555</t>
  </si>
  <si>
    <t>04710</t>
  </si>
  <si>
    <t>04974</t>
  </si>
  <si>
    <t>05048</t>
  </si>
  <si>
    <t>00001</t>
  </si>
  <si>
    <t>00270</t>
  </si>
  <si>
    <t>02130</t>
  </si>
  <si>
    <t>02474</t>
  </si>
  <si>
    <t>02514</t>
  </si>
  <si>
    <t>02616</t>
  </si>
  <si>
    <t>02632</t>
  </si>
  <si>
    <t>03725</t>
  </si>
  <si>
    <t>03834</t>
  </si>
  <si>
    <t>00159</t>
  </si>
  <si>
    <t>00435</t>
  </si>
  <si>
    <t>01467</t>
  </si>
  <si>
    <t>01552</t>
  </si>
  <si>
    <t>01745</t>
  </si>
  <si>
    <t>02174</t>
  </si>
  <si>
    <t>03444</t>
  </si>
  <si>
    <t>03646</t>
  </si>
  <si>
    <t>04558</t>
  </si>
  <si>
    <t>04564</t>
  </si>
  <si>
    <t>04616</t>
  </si>
  <si>
    <t>00536</t>
  </si>
  <si>
    <t>00571</t>
  </si>
  <si>
    <t>00965</t>
  </si>
  <si>
    <t>01504</t>
  </si>
  <si>
    <t>02560</t>
  </si>
  <si>
    <t>02758</t>
  </si>
  <si>
    <t>04030</t>
  </si>
  <si>
    <t>04337</t>
  </si>
  <si>
    <t>05129</t>
  </si>
  <si>
    <t>00081</t>
  </si>
  <si>
    <t>00493</t>
  </si>
  <si>
    <t>00613</t>
  </si>
  <si>
    <t>00958</t>
  </si>
  <si>
    <t>01270</t>
  </si>
  <si>
    <t>01513</t>
  </si>
  <si>
    <t>02009</t>
  </si>
  <si>
    <t>02838</t>
  </si>
  <si>
    <t>03730</t>
  </si>
  <si>
    <t>04287</t>
  </si>
  <si>
    <t>04297</t>
  </si>
  <si>
    <t>05118</t>
  </si>
  <si>
    <t>00363</t>
  </si>
  <si>
    <t>04243</t>
  </si>
  <si>
    <t>04348</t>
  </si>
  <si>
    <t>04405</t>
  </si>
  <si>
    <t>04857</t>
  </si>
  <si>
    <t>00087</t>
  </si>
  <si>
    <t>00315</t>
  </si>
  <si>
    <t>00970</t>
  </si>
  <si>
    <t>01891</t>
  </si>
  <si>
    <t>02148</t>
  </si>
  <si>
    <t>02467</t>
  </si>
  <si>
    <t>03710</t>
  </si>
  <si>
    <t>03714</t>
  </si>
  <si>
    <t>03893</t>
  </si>
  <si>
    <t>04136</t>
  </si>
  <si>
    <t>04212</t>
  </si>
  <si>
    <t>04332</t>
  </si>
  <si>
    <t>00702</t>
  </si>
  <si>
    <t>01223</t>
  </si>
  <si>
    <t>01370</t>
  </si>
  <si>
    <t>03476</t>
  </si>
  <si>
    <t>04066</t>
  </si>
  <si>
    <t>04153</t>
  </si>
  <si>
    <t>00379</t>
  </si>
  <si>
    <t>00820</t>
  </si>
  <si>
    <t>02003</t>
  </si>
  <si>
    <t>02682</t>
  </si>
  <si>
    <t>03860</t>
  </si>
  <si>
    <t>04063</t>
  </si>
  <si>
    <t>04474</t>
  </si>
  <si>
    <t>00021</t>
  </si>
  <si>
    <t>00368</t>
  </si>
  <si>
    <t>00457</t>
  </si>
  <si>
    <t>01516</t>
  </si>
  <si>
    <t>02266</t>
  </si>
  <si>
    <t>02802</t>
  </si>
  <si>
    <t>03604</t>
  </si>
  <si>
    <t>03644</t>
  </si>
  <si>
    <t>04271</t>
  </si>
  <si>
    <t>00272</t>
  </si>
  <si>
    <t>01469</t>
  </si>
  <si>
    <t>02253</t>
  </si>
  <si>
    <t>02554</t>
  </si>
  <si>
    <t>02624</t>
  </si>
  <si>
    <t>03338</t>
  </si>
  <si>
    <t>04575</t>
  </si>
  <si>
    <t>04871</t>
  </si>
  <si>
    <t>04931</t>
  </si>
  <si>
    <t>04962</t>
  </si>
  <si>
    <t>05006</t>
  </si>
  <si>
    <t>05033</t>
  </si>
  <si>
    <t>05117</t>
  </si>
  <si>
    <t>00954</t>
  </si>
  <si>
    <t>01644</t>
  </si>
  <si>
    <t>02030</t>
  </si>
  <si>
    <t>02595</t>
  </si>
  <si>
    <t>02763</t>
  </si>
  <si>
    <t>03537</t>
  </si>
  <si>
    <t>03550</t>
  </si>
  <si>
    <t>03875</t>
  </si>
  <si>
    <t>04467</t>
  </si>
  <si>
    <t>00739</t>
  </si>
  <si>
    <t>02376</t>
  </si>
  <si>
    <t>03109</t>
  </si>
  <si>
    <t>04362</t>
  </si>
  <si>
    <t>00777</t>
  </si>
  <si>
    <t>00831</t>
  </si>
  <si>
    <t>02059</t>
  </si>
  <si>
    <t>02519</t>
  </si>
  <si>
    <t>02644</t>
  </si>
  <si>
    <t>04141</t>
  </si>
  <si>
    <t>04804</t>
  </si>
  <si>
    <t>05161</t>
  </si>
  <si>
    <t>00590</t>
  </si>
  <si>
    <t>01599</t>
  </si>
  <si>
    <t>01665</t>
  </si>
  <si>
    <t>02409</t>
  </si>
  <si>
    <t>02936</t>
  </si>
  <si>
    <t>03397</t>
  </si>
  <si>
    <t>04556</t>
  </si>
  <si>
    <t>04614</t>
  </si>
  <si>
    <t>04999</t>
  </si>
  <si>
    <t>00207</t>
  </si>
  <si>
    <t>00295</t>
  </si>
  <si>
    <t>00657</t>
  </si>
  <si>
    <t>00694</t>
  </si>
  <si>
    <t>01187</t>
  </si>
  <si>
    <t>01915</t>
  </si>
  <si>
    <t>02156</t>
  </si>
  <si>
    <t>02539</t>
  </si>
  <si>
    <t>03803</t>
  </si>
  <si>
    <t>00100</t>
  </si>
  <si>
    <t>00118</t>
  </si>
  <si>
    <t>00220</t>
  </si>
  <si>
    <t>01145</t>
  </si>
  <si>
    <t>01289</t>
  </si>
  <si>
    <t>01411</t>
  </si>
  <si>
    <t>01799</t>
  </si>
  <si>
    <t>01871</t>
  </si>
  <si>
    <t>04180</t>
  </si>
  <si>
    <t>04338</t>
  </si>
  <si>
    <t>04463</t>
  </si>
  <si>
    <t>00382</t>
  </si>
  <si>
    <t>01011</t>
  </si>
  <si>
    <t>01148</t>
  </si>
  <si>
    <t>01397</t>
  </si>
  <si>
    <t>02252</t>
  </si>
  <si>
    <t>02415</t>
  </si>
  <si>
    <t>02525</t>
  </si>
  <si>
    <t>02652</t>
  </si>
  <si>
    <t>04035</t>
  </si>
  <si>
    <t>04377</t>
  </si>
  <si>
    <t>04734</t>
  </si>
  <si>
    <t>04892</t>
  </si>
  <si>
    <t>05059</t>
  </si>
  <si>
    <t>00835</t>
  </si>
  <si>
    <t>01104</t>
  </si>
  <si>
    <t>01976</t>
  </si>
  <si>
    <t>02596</t>
  </si>
  <si>
    <t>02693</t>
  </si>
  <si>
    <t>03045</t>
  </si>
  <si>
    <t>03340</t>
  </si>
  <si>
    <t>03553</t>
  </si>
  <si>
    <t>03807</t>
  </si>
  <si>
    <t>04061</t>
  </si>
  <si>
    <t>04645</t>
  </si>
  <si>
    <t>05104</t>
  </si>
  <si>
    <t>00813</t>
  </si>
  <si>
    <t>00836</t>
  </si>
  <si>
    <t>01266</t>
  </si>
  <si>
    <t>02201</t>
  </si>
  <si>
    <t>02382</t>
  </si>
  <si>
    <t>01227</t>
  </si>
  <si>
    <t>01843</t>
  </si>
  <si>
    <t>02369</t>
  </si>
  <si>
    <t>02386</t>
  </si>
  <si>
    <t>02579</t>
  </si>
  <si>
    <t>03075</t>
  </si>
  <si>
    <t>03982</t>
  </si>
  <si>
    <t>04530</t>
  </si>
  <si>
    <t>04641</t>
  </si>
  <si>
    <t>04778</t>
  </si>
  <si>
    <t>05132</t>
  </si>
  <si>
    <t>00227</t>
  </si>
  <si>
    <t>00390</t>
  </si>
  <si>
    <t>00859</t>
  </si>
  <si>
    <t>01468</t>
  </si>
  <si>
    <t>02356</t>
  </si>
  <si>
    <t>03556</t>
  </si>
  <si>
    <t>00925</t>
  </si>
  <si>
    <t>01563</t>
  </si>
  <si>
    <t>01634</t>
  </si>
  <si>
    <t>02187</t>
  </si>
  <si>
    <t>02773</t>
  </si>
  <si>
    <t>05040</t>
  </si>
  <si>
    <t>00415</t>
  </si>
  <si>
    <t>01111</t>
  </si>
  <si>
    <t>01243</t>
  </si>
  <si>
    <t>01326</t>
  </si>
  <si>
    <t>01682</t>
  </si>
  <si>
    <t>02618</t>
  </si>
  <si>
    <t>03319</t>
  </si>
  <si>
    <t>04600</t>
  </si>
  <si>
    <t>05168</t>
  </si>
  <si>
    <t>00245</t>
  </si>
  <si>
    <t>00322</t>
  </si>
  <si>
    <t>01101</t>
  </si>
  <si>
    <t>01564</t>
  </si>
  <si>
    <t>03712</t>
  </si>
  <si>
    <t>00771</t>
  </si>
  <si>
    <t>02749</t>
  </si>
  <si>
    <t>04252</t>
  </si>
  <si>
    <t>04665</t>
  </si>
  <si>
    <t>04767</t>
  </si>
  <si>
    <t>04832</t>
  </si>
  <si>
    <t>00747</t>
  </si>
  <si>
    <t>02281</t>
  </si>
  <si>
    <t>02414</t>
  </si>
  <si>
    <t>03162</t>
  </si>
  <si>
    <t>03200</t>
  </si>
  <si>
    <t>03521</t>
  </si>
  <si>
    <t>04447</t>
  </si>
  <si>
    <t>00421</t>
  </si>
  <si>
    <t>00962</t>
  </si>
  <si>
    <t>01386</t>
  </si>
  <si>
    <t>03083</t>
  </si>
  <si>
    <t>03174</t>
  </si>
  <si>
    <t>04045</t>
  </si>
  <si>
    <t>04850</t>
  </si>
  <si>
    <t>00071</t>
  </si>
  <si>
    <t>00627</t>
  </si>
  <si>
    <t>00959</t>
  </si>
  <si>
    <t>00967</t>
  </si>
  <si>
    <t>01267</t>
  </si>
  <si>
    <t>01394</t>
  </si>
  <si>
    <t>01652</t>
  </si>
  <si>
    <t>02126</t>
  </si>
  <si>
    <t>02282</t>
  </si>
  <si>
    <t>02426</t>
  </si>
  <si>
    <t>02534</t>
  </si>
  <si>
    <t>02948</t>
  </si>
  <si>
    <t>03141</t>
  </si>
  <si>
    <t>03935</t>
  </si>
  <si>
    <t>04636</t>
  </si>
  <si>
    <t>04895</t>
  </si>
  <si>
    <t>05029</t>
  </si>
  <si>
    <t>01965</t>
  </si>
  <si>
    <t>03647</t>
  </si>
  <si>
    <t>03918</t>
  </si>
  <si>
    <t>04256</t>
  </si>
  <si>
    <t>05087</t>
  </si>
  <si>
    <t>01921</t>
  </si>
  <si>
    <t>01966</t>
  </si>
  <si>
    <t>02431</t>
  </si>
  <si>
    <t>03676</t>
  </si>
  <si>
    <t>03972</t>
  </si>
  <si>
    <t>04056</t>
  </si>
  <si>
    <t>04471</t>
  </si>
  <si>
    <t>01054</t>
  </si>
  <si>
    <t>01854</t>
  </si>
  <si>
    <t>02140</t>
  </si>
  <si>
    <t>02328</t>
  </si>
  <si>
    <t>04215</t>
  </si>
  <si>
    <t>04563</t>
  </si>
  <si>
    <t>04775</t>
  </si>
  <si>
    <t>00247</t>
  </si>
  <si>
    <t>00827</t>
  </si>
  <si>
    <t>01156</t>
  </si>
  <si>
    <t>01543</t>
  </si>
  <si>
    <t>02613</t>
  </si>
  <si>
    <t>03002</t>
  </si>
  <si>
    <t>03103</t>
  </si>
  <si>
    <t>03234</t>
  </si>
  <si>
    <t>03281</t>
  </si>
  <si>
    <t>03870</t>
  </si>
  <si>
    <t>03938</t>
  </si>
  <si>
    <t>04237</t>
  </si>
  <si>
    <t>04970</t>
  </si>
  <si>
    <t>00515</t>
  </si>
  <si>
    <t>00661</t>
  </si>
  <si>
    <t>01443</t>
  </si>
  <si>
    <t>01446</t>
  </si>
  <si>
    <t>01524</t>
  </si>
  <si>
    <t>01946</t>
  </si>
  <si>
    <t>02285</t>
  </si>
  <si>
    <t>02978</t>
  </si>
  <si>
    <t>03842</t>
  </si>
  <si>
    <t>04220</t>
  </si>
  <si>
    <t>00478</t>
  </si>
  <si>
    <t>00491</t>
  </si>
  <si>
    <t>00862</t>
  </si>
  <si>
    <t>00957</t>
  </si>
  <si>
    <t>01728</t>
  </si>
  <si>
    <t>02743</t>
  </si>
  <si>
    <t>03098</t>
  </si>
  <si>
    <t>03606</t>
  </si>
  <si>
    <t>03815</t>
  </si>
  <si>
    <t>03979</t>
  </si>
  <si>
    <t>04160</t>
  </si>
  <si>
    <t>04172</t>
  </si>
  <si>
    <t>04265</t>
  </si>
  <si>
    <t>04321</t>
  </si>
  <si>
    <t>04975</t>
  </si>
  <si>
    <t>00991</t>
  </si>
  <si>
    <t>01008</t>
  </si>
  <si>
    <t>01083</t>
  </si>
  <si>
    <t>01553</t>
  </si>
  <si>
    <t>01579</t>
  </si>
  <si>
    <t>01732</t>
  </si>
  <si>
    <t>02083</t>
  </si>
  <si>
    <t>02176</t>
  </si>
  <si>
    <t>02723</t>
  </si>
  <si>
    <t>03299</t>
  </si>
  <si>
    <t>03398</t>
  </si>
  <si>
    <t>04012</t>
  </si>
  <si>
    <t>04064</t>
  </si>
  <si>
    <t>04671</t>
  </si>
  <si>
    <t>01914</t>
  </si>
  <si>
    <t>01973</t>
  </si>
  <si>
    <t>02564</t>
  </si>
  <si>
    <t>02791</t>
  </si>
  <si>
    <t>03559</t>
  </si>
  <si>
    <t>03839</t>
  </si>
  <si>
    <t>04133</t>
  </si>
  <si>
    <t>04765</t>
  </si>
  <si>
    <t>01868</t>
  </si>
  <si>
    <t>00987</t>
  </si>
  <si>
    <t>02503</t>
  </si>
  <si>
    <t>04928</t>
  </si>
  <si>
    <t>00852</t>
  </si>
  <si>
    <t>02188</t>
  </si>
  <si>
    <t>02574</t>
  </si>
  <si>
    <t>02942</t>
  </si>
  <si>
    <t>03211</t>
  </si>
  <si>
    <t>03306</t>
  </si>
  <si>
    <t>03837</t>
  </si>
  <si>
    <t>04169</t>
  </si>
  <si>
    <t>04452</t>
  </si>
  <si>
    <t>04740</t>
  </si>
  <si>
    <t>05000</t>
  </si>
  <si>
    <t>05058</t>
  </si>
  <si>
    <t>00496</t>
  </si>
  <si>
    <t>01343</t>
  </si>
  <si>
    <t>01455</t>
  </si>
  <si>
    <t>01632</t>
  </si>
  <si>
    <t>01817</t>
  </si>
  <si>
    <t>02993</t>
  </si>
  <si>
    <t>04676</t>
  </si>
  <si>
    <t>05105</t>
  </si>
  <si>
    <t>00223</t>
  </si>
  <si>
    <t>01023</t>
  </si>
  <si>
    <t>01694</t>
  </si>
  <si>
    <t>02006</t>
  </si>
  <si>
    <t>03026</t>
  </si>
  <si>
    <t>03057</t>
  </si>
  <si>
    <t>03112</t>
  </si>
  <si>
    <t>03137</t>
  </si>
  <si>
    <t>03983</t>
  </si>
  <si>
    <t>04016</t>
  </si>
  <si>
    <t>04340</t>
  </si>
  <si>
    <t>04640</t>
  </si>
  <si>
    <t>04733</t>
  </si>
  <si>
    <t>04827</t>
  </si>
  <si>
    <t>05180</t>
  </si>
  <si>
    <t>00121</t>
  </si>
  <si>
    <t>00618</t>
  </si>
  <si>
    <t>02860</t>
  </si>
  <si>
    <t>03768</t>
  </si>
  <si>
    <t>03987</t>
  </si>
  <si>
    <t>04990</t>
  </si>
  <si>
    <t>00348</t>
  </si>
  <si>
    <t>01642</t>
  </si>
  <si>
    <t>02146</t>
  </si>
  <si>
    <t>02629</t>
  </si>
  <si>
    <t>02870</t>
  </si>
  <si>
    <t>02975</t>
  </si>
  <si>
    <t>03163</t>
  </si>
  <si>
    <t>00094</t>
  </si>
  <si>
    <t>00271</t>
  </si>
  <si>
    <t>01481</t>
  </si>
  <si>
    <t>01663</t>
  </si>
  <si>
    <t>02866</t>
  </si>
  <si>
    <t>03288</t>
  </si>
  <si>
    <t>03426</t>
  </si>
  <si>
    <t>04826</t>
  </si>
  <si>
    <t>00662</t>
  </si>
  <si>
    <t>01393</t>
  </si>
  <si>
    <t>01568</t>
  </si>
  <si>
    <t>02428</t>
  </si>
  <si>
    <t>02890</t>
  </si>
  <si>
    <t>02108</t>
  </si>
  <si>
    <t>02340</t>
  </si>
  <si>
    <t>03078</t>
  </si>
  <si>
    <t>03575</t>
  </si>
  <si>
    <t>03700</t>
  </si>
  <si>
    <t>03762</t>
  </si>
  <si>
    <t>02790</t>
  </si>
  <si>
    <t>04149</t>
  </si>
  <si>
    <t>01955</t>
  </si>
  <si>
    <t>02077</t>
  </si>
  <si>
    <t>02879</t>
  </si>
  <si>
    <t>03353</t>
  </si>
  <si>
    <t>03514</t>
  </si>
  <si>
    <t>03964</t>
  </si>
  <si>
    <t>04599</t>
  </si>
  <si>
    <t>05030</t>
  </si>
  <si>
    <t>01593</t>
  </si>
  <si>
    <t>01818</t>
  </si>
  <si>
    <t>02370</t>
  </si>
  <si>
    <t>02726</t>
  </si>
  <si>
    <t>02755</t>
  </si>
  <si>
    <t>03187</t>
  </si>
  <si>
    <t>03471</t>
  </si>
  <si>
    <t>03529</t>
  </si>
  <si>
    <t>03549</t>
  </si>
  <si>
    <t>04003</t>
  </si>
  <si>
    <t>04613</t>
  </si>
  <si>
    <t>00075</t>
  </si>
  <si>
    <t>00601</t>
  </si>
  <si>
    <t>01617</t>
  </si>
  <si>
    <t>02305</t>
  </si>
  <si>
    <t>02344</t>
  </si>
  <si>
    <t>02601</t>
  </si>
  <si>
    <t>02831</t>
  </si>
  <si>
    <t>02845</t>
  </si>
  <si>
    <t>03679</t>
  </si>
  <si>
    <t>03828</t>
  </si>
  <si>
    <t>04226</t>
  </si>
  <si>
    <t>00058</t>
  </si>
  <si>
    <t>01224</t>
  </si>
  <si>
    <t>04345</t>
  </si>
  <si>
    <t>01069</t>
  </si>
  <si>
    <t>01489</t>
  </si>
  <si>
    <t>02045</t>
  </si>
  <si>
    <t>02610</t>
  </si>
  <si>
    <t>04210</t>
  </si>
  <si>
    <t>04584</t>
  </si>
  <si>
    <t>00044</t>
  </si>
  <si>
    <t>00097</t>
  </si>
  <si>
    <t>01015</t>
  </si>
  <si>
    <t>01128</t>
  </si>
  <si>
    <t>03548</t>
  </si>
  <si>
    <t>00242</t>
  </si>
  <si>
    <t>00784</t>
  </si>
  <si>
    <t>01535</t>
  </si>
  <si>
    <t>01687</t>
  </si>
  <si>
    <t>02162</t>
  </si>
  <si>
    <t>02307</t>
  </si>
  <si>
    <t>03976</t>
  </si>
  <si>
    <t>05066</t>
  </si>
  <si>
    <t>00078</t>
  </si>
  <si>
    <t>00354</t>
  </si>
  <si>
    <t>01738</t>
  </si>
  <si>
    <t>01900</t>
  </si>
  <si>
    <t>03375</t>
  </si>
  <si>
    <t>03567</t>
  </si>
  <si>
    <t>04106</t>
  </si>
  <si>
    <t>04293</t>
  </si>
  <si>
    <t>04859</t>
  </si>
  <si>
    <t>00770</t>
  </si>
  <si>
    <t>01375</t>
  </si>
  <si>
    <t>02063</t>
  </si>
  <si>
    <t>02563</t>
  </si>
  <si>
    <t>02786</t>
  </si>
  <si>
    <t>03269</t>
  </si>
  <si>
    <t>03346</t>
  </si>
  <si>
    <t>04097</t>
  </si>
  <si>
    <t>04208</t>
  </si>
  <si>
    <t>04606</t>
  </si>
  <si>
    <t>00222</t>
  </si>
  <si>
    <t>00241</t>
  </si>
  <si>
    <t>00753</t>
  </si>
  <si>
    <t>02530</t>
  </si>
  <si>
    <t>00572</t>
  </si>
  <si>
    <t>00874</t>
  </si>
  <si>
    <t>00937</t>
  </si>
  <si>
    <t>01229</t>
  </si>
  <si>
    <t>02186</t>
  </si>
  <si>
    <t>02922</t>
  </si>
  <si>
    <t>03140</t>
  </si>
  <si>
    <t>03369</t>
  </si>
  <si>
    <t>04865</t>
  </si>
  <si>
    <t>00103</t>
  </si>
  <si>
    <t>04500</t>
  </si>
  <si>
    <t>05093</t>
  </si>
  <si>
    <t>05147</t>
  </si>
  <si>
    <t>00365</t>
  </si>
  <si>
    <t>00494</t>
  </si>
  <si>
    <t>00665</t>
  </si>
  <si>
    <t>02067</t>
  </si>
  <si>
    <t>02648</t>
  </si>
  <si>
    <t>03074</t>
  </si>
  <si>
    <t>00259</t>
  </si>
  <si>
    <t>00997</t>
  </si>
  <si>
    <t>02102</t>
  </si>
  <si>
    <t>02452</t>
  </si>
  <si>
    <t>02761</t>
  </si>
  <si>
    <t>03993</t>
  </si>
  <si>
    <t>04343</t>
  </si>
  <si>
    <t>04429</t>
  </si>
  <si>
    <t>04824</t>
  </si>
  <si>
    <t>04881</t>
  </si>
  <si>
    <t>05138</t>
  </si>
  <si>
    <t>01214</t>
  </si>
  <si>
    <t>01346</t>
  </si>
  <si>
    <t>01361</t>
  </si>
  <si>
    <t>02728</t>
  </si>
  <si>
    <t>02788</t>
  </si>
  <si>
    <t>02932</t>
  </si>
  <si>
    <t>03399</t>
  </si>
  <si>
    <t>03588</t>
  </si>
  <si>
    <t>03603</t>
  </si>
  <si>
    <t>03845</t>
  </si>
  <si>
    <t>04191</t>
  </si>
  <si>
    <t>04269</t>
  </si>
  <si>
    <t>00005</t>
  </si>
  <si>
    <t>00210</t>
  </si>
  <si>
    <t>00462</t>
  </si>
  <si>
    <t>00725</t>
  </si>
  <si>
    <t>00918</t>
  </si>
  <si>
    <t>01442</t>
  </si>
  <si>
    <t>04290</t>
  </si>
  <si>
    <t>04666</t>
  </si>
  <si>
    <t>00234</t>
  </si>
  <si>
    <t>00802</t>
  </si>
  <si>
    <t>01942</t>
  </si>
  <si>
    <t>02200</t>
  </si>
  <si>
    <t>02236</t>
  </si>
  <si>
    <t>04041</t>
  </si>
  <si>
    <t>04435</t>
  </si>
  <si>
    <t>00305</t>
  </si>
  <si>
    <t>00808</t>
  </si>
  <si>
    <t>01029</t>
  </si>
  <si>
    <t>01721</t>
  </si>
  <si>
    <t>02425</t>
  </si>
  <si>
    <t>03322</t>
  </si>
  <si>
    <t>03821</t>
  </si>
  <si>
    <t>03899</t>
  </si>
  <si>
    <t>04807</t>
  </si>
  <si>
    <t>00030</t>
  </si>
  <si>
    <t>03027</t>
  </si>
  <si>
    <t>03690</t>
  </si>
  <si>
    <t>00600</t>
  </si>
  <si>
    <t>01931</t>
  </si>
  <si>
    <t>02124</t>
  </si>
  <si>
    <t>02789</t>
  </si>
  <si>
    <t>02921</t>
  </si>
  <si>
    <t>03108</t>
  </si>
  <si>
    <t>03226</t>
  </si>
  <si>
    <t>03286</t>
  </si>
  <si>
    <t>04510</t>
  </si>
  <si>
    <t>02069</t>
  </si>
  <si>
    <t>00095</t>
  </si>
  <si>
    <t>00160</t>
  </si>
  <si>
    <t>00407</t>
  </si>
  <si>
    <t>01395</t>
  </si>
  <si>
    <t>02085</t>
  </si>
  <si>
    <t>03124</t>
  </si>
  <si>
    <t>03216</t>
  </si>
  <si>
    <t>03743</t>
  </si>
  <si>
    <t>03788</t>
  </si>
  <si>
    <t>04883</t>
  </si>
  <si>
    <t>01577</t>
  </si>
  <si>
    <t>02310</t>
  </si>
  <si>
    <t>02383</t>
  </si>
  <si>
    <t>02803</t>
  </si>
  <si>
    <t>04199</t>
  </si>
  <si>
    <t>04517</t>
  </si>
  <si>
    <t>00080</t>
  </si>
  <si>
    <t>00370</t>
  </si>
  <si>
    <t>00417</t>
  </si>
  <si>
    <t>00437</t>
  </si>
  <si>
    <t>00790</t>
  </si>
  <si>
    <t>01151</t>
  </si>
  <si>
    <t>01331</t>
  </si>
  <si>
    <t>02388</t>
  </si>
  <si>
    <t>02795</t>
  </si>
  <si>
    <t>02840</t>
  </si>
  <si>
    <t>02863</t>
  </si>
  <si>
    <t>04522</t>
  </si>
  <si>
    <t>05200</t>
  </si>
  <si>
    <t>00452</t>
  </si>
  <si>
    <t>00871</t>
  </si>
  <si>
    <t>00922</t>
  </si>
  <si>
    <t>01491</t>
  </si>
  <si>
    <t>01548</t>
  </si>
  <si>
    <t>02299</t>
  </si>
  <si>
    <t>03051</t>
  </si>
  <si>
    <t>04018</t>
  </si>
  <si>
    <t>04118</t>
  </si>
  <si>
    <t>04251</t>
  </si>
  <si>
    <t>04557</t>
  </si>
  <si>
    <t>04811</t>
  </si>
  <si>
    <t>00306</t>
  </si>
  <si>
    <t>01158</t>
  </si>
  <si>
    <t>01639</t>
  </si>
  <si>
    <t>02247</t>
  </si>
  <si>
    <t>03119</t>
  </si>
  <si>
    <t>03267</t>
  </si>
  <si>
    <t>03382</t>
  </si>
  <si>
    <t>03814</t>
  </si>
  <si>
    <t>03818</t>
  </si>
  <si>
    <t>04347</t>
  </si>
  <si>
    <t>04646</t>
  </si>
  <si>
    <t>05102</t>
  </si>
  <si>
    <t>05152</t>
  </si>
  <si>
    <t>00151</t>
  </si>
  <si>
    <t>01292</t>
  </si>
  <si>
    <t>01862</t>
  </si>
  <si>
    <t>02569</t>
  </si>
  <si>
    <t>03333</t>
  </si>
  <si>
    <t>03830</t>
  </si>
  <si>
    <t>04868</t>
  </si>
  <si>
    <t>02250</t>
  </si>
  <si>
    <t>02516</t>
  </si>
  <si>
    <t>00809</t>
  </si>
  <si>
    <t>01852</t>
  </si>
  <si>
    <t>03627</t>
  </si>
  <si>
    <t>04135</t>
  </si>
  <si>
    <t>04138</t>
  </si>
  <si>
    <t>04286</t>
  </si>
  <si>
    <t>04371</t>
  </si>
  <si>
    <t>00905</t>
  </si>
  <si>
    <t>01415</t>
  </si>
  <si>
    <t>02205</t>
  </si>
  <si>
    <t>02374</t>
  </si>
  <si>
    <t>04840</t>
  </si>
  <si>
    <t>04984</t>
  </si>
  <si>
    <t>00641</t>
  </si>
  <si>
    <t>01358</t>
  </si>
  <si>
    <t>03904</t>
  </si>
  <si>
    <t>04336</t>
  </si>
  <si>
    <t>04705</t>
  </si>
  <si>
    <t>01094</t>
  </si>
  <si>
    <t>03926</t>
  </si>
  <si>
    <t>00524</t>
  </si>
  <si>
    <t>02277</t>
  </si>
  <si>
    <t>02442</t>
  </si>
  <si>
    <t>02809</t>
  </si>
  <si>
    <t>02946</t>
  </si>
  <si>
    <t>04147</t>
  </si>
  <si>
    <t>04164</t>
  </si>
  <si>
    <t>04275</t>
  </si>
  <si>
    <t>05062</t>
  </si>
  <si>
    <t>01126</t>
  </si>
  <si>
    <t>01865</t>
  </si>
  <si>
    <t>02471</t>
  </si>
  <si>
    <t>03208</t>
  </si>
  <si>
    <t>04285</t>
  </si>
  <si>
    <t>00261</t>
  </si>
  <si>
    <t>00291</t>
  </si>
  <si>
    <t>00670</t>
  </si>
  <si>
    <t>01306</t>
  </si>
  <si>
    <t>02400</t>
  </si>
  <si>
    <t>03816</t>
  </si>
  <si>
    <t>04038</t>
  </si>
  <si>
    <t>04686</t>
  </si>
  <si>
    <t>05076</t>
  </si>
  <si>
    <t>01339</t>
  </si>
  <si>
    <t>01884</t>
  </si>
  <si>
    <t>03568</t>
  </si>
  <si>
    <t>04171</t>
  </si>
  <si>
    <t>04477</t>
  </si>
  <si>
    <t>03368</t>
  </si>
  <si>
    <t>03566</t>
  </si>
  <si>
    <t>04420</t>
  </si>
  <si>
    <t>00513</t>
  </si>
  <si>
    <t>00786</t>
  </si>
  <si>
    <t>03771</t>
  </si>
  <si>
    <t>03910</t>
  </si>
  <si>
    <t>00330</t>
  </si>
  <si>
    <t>00707</t>
  </si>
  <si>
    <t>00989</t>
  </si>
  <si>
    <t>01904</t>
  </si>
  <si>
    <t>02854</t>
  </si>
  <si>
    <t>03212</t>
  </si>
  <si>
    <t>04479</t>
  </si>
  <si>
    <t>04574</t>
  </si>
  <si>
    <t>04815</t>
  </si>
  <si>
    <t>05027</t>
  </si>
  <si>
    <t>01794</t>
  </si>
  <si>
    <t>01867</t>
  </si>
  <si>
    <t>02088</t>
  </si>
  <si>
    <t>02270</t>
  </si>
  <si>
    <t>03789</t>
  </si>
  <si>
    <t>04323</t>
  </si>
  <si>
    <t>00276</t>
  </si>
  <si>
    <t>00791</t>
  </si>
  <si>
    <t>01033</t>
  </si>
  <si>
    <t>01247</t>
  </si>
  <si>
    <t>01321</t>
  </si>
  <si>
    <t>02048</t>
  </si>
  <si>
    <t>02082</t>
  </si>
  <si>
    <t>02177</t>
  </si>
  <si>
    <t>03776</t>
  </si>
  <si>
    <t>04542</t>
  </si>
  <si>
    <t>00036</t>
  </si>
  <si>
    <t>00064</t>
  </si>
  <si>
    <t>00529</t>
  </si>
  <si>
    <t>01815</t>
  </si>
  <si>
    <t>01820</t>
  </si>
  <si>
    <t>02028</t>
  </si>
  <si>
    <t>02741</t>
  </si>
  <si>
    <t>03602</t>
  </si>
  <si>
    <t>04116</t>
  </si>
  <si>
    <t>04197</t>
  </si>
  <si>
    <t>00360</t>
  </si>
  <si>
    <t>00427</t>
  </si>
  <si>
    <t>01018</t>
  </si>
  <si>
    <t>01179</t>
  </si>
  <si>
    <t>02267</t>
  </si>
  <si>
    <t>02656</t>
  </si>
  <si>
    <t>02867</t>
  </si>
  <si>
    <t>03335</t>
  </si>
  <si>
    <t>03770</t>
  </si>
  <si>
    <t>04065</t>
  </si>
  <si>
    <t>04222</t>
  </si>
  <si>
    <t>04304</t>
  </si>
  <si>
    <t>00109</t>
  </si>
  <si>
    <t>00744</t>
  </si>
  <si>
    <t>00960</t>
  </si>
  <si>
    <t>01389</t>
  </si>
  <si>
    <t>01493</t>
  </si>
  <si>
    <t>01967</t>
  </si>
  <si>
    <t>02132</t>
  </si>
  <si>
    <t>02882</t>
  </si>
  <si>
    <t>03345</t>
  </si>
  <si>
    <t>04089</t>
  </si>
  <si>
    <t>04119</t>
  </si>
  <si>
    <t>04968</t>
  </si>
  <si>
    <t>05197</t>
  </si>
  <si>
    <t>00066</t>
  </si>
  <si>
    <t>00585</t>
  </si>
  <si>
    <t>00856</t>
  </si>
  <si>
    <t>01793</t>
  </si>
  <si>
    <t>04763</t>
  </si>
  <si>
    <t>01716</t>
  </si>
  <si>
    <t>01759</t>
  </si>
  <si>
    <t>01811</t>
  </si>
  <si>
    <t>02918</t>
  </si>
  <si>
    <t>04150</t>
  </si>
  <si>
    <t>04830</t>
  </si>
  <si>
    <t>04698</t>
  </si>
  <si>
    <t>04846</t>
  </si>
  <si>
    <t>05024</t>
  </si>
  <si>
    <t>01157</t>
  </si>
  <si>
    <t>01427</t>
  </si>
  <si>
    <t>01622</t>
  </si>
  <si>
    <t>01879</t>
  </si>
  <si>
    <t>02483</t>
  </si>
  <si>
    <t>04451</t>
  </si>
  <si>
    <t>00093</t>
  </si>
  <si>
    <t>00265</t>
  </si>
  <si>
    <t>00555</t>
  </si>
  <si>
    <t>01993</t>
  </si>
  <si>
    <t>03116</t>
  </si>
  <si>
    <t>03631</t>
  </si>
  <si>
    <t>04216</t>
  </si>
  <si>
    <t>04956</t>
  </si>
  <si>
    <t>00439</t>
  </si>
  <si>
    <t>01076</t>
  </si>
  <si>
    <t>01130</t>
  </si>
  <si>
    <t>02820</t>
  </si>
  <si>
    <t>04213</t>
  </si>
  <si>
    <t>04375</t>
  </si>
  <si>
    <t>05072</t>
  </si>
  <si>
    <t>00310</t>
  </si>
  <si>
    <t>00317</t>
  </si>
  <si>
    <t>00684</t>
  </si>
  <si>
    <t>01430</t>
  </si>
  <si>
    <t>02049</t>
  </si>
  <si>
    <t>02199</t>
  </si>
  <si>
    <t>02954</t>
  </si>
  <si>
    <t>03218</t>
  </si>
  <si>
    <t>03965</t>
  </si>
  <si>
    <t>02278</t>
  </si>
  <si>
    <t>03132</t>
  </si>
  <si>
    <t>03144</t>
  </si>
  <si>
    <t>03501</t>
  </si>
  <si>
    <t>00458</t>
  </si>
  <si>
    <t>01065</t>
  </si>
  <si>
    <t>01707</t>
  </si>
  <si>
    <t>01989</t>
  </si>
  <si>
    <t>02852</t>
  </si>
  <si>
    <t>04762</t>
  </si>
  <si>
    <t>04997</t>
  </si>
  <si>
    <t>01238</t>
  </si>
  <si>
    <t>02622</t>
  </si>
  <si>
    <t>03106</t>
  </si>
  <si>
    <t>03274</t>
  </si>
  <si>
    <t>03542</t>
  </si>
  <si>
    <t>03704</t>
  </si>
  <si>
    <t>04699</t>
  </si>
  <si>
    <t>01226</t>
  </si>
  <si>
    <t>01245</t>
  </si>
  <si>
    <t>01477</t>
  </si>
  <si>
    <t>01575</t>
  </si>
  <si>
    <t>02830</t>
  </si>
  <si>
    <t>02884</t>
  </si>
  <si>
    <t>03093</t>
  </si>
  <si>
    <t>03613</t>
  </si>
  <si>
    <t>04496</t>
  </si>
  <si>
    <t>05194</t>
  </si>
  <si>
    <t>00339</t>
  </si>
  <si>
    <t>01199</t>
  </si>
  <si>
    <t>01253</t>
  </si>
  <si>
    <t>01407</t>
  </si>
  <si>
    <t>02532</t>
  </si>
  <si>
    <t>00307</t>
  </si>
  <si>
    <t>03257</t>
  </si>
  <si>
    <t>03739</t>
  </si>
  <si>
    <t>00077</t>
  </si>
  <si>
    <t>00461</t>
  </si>
  <si>
    <t>00732</t>
  </si>
  <si>
    <t>00919</t>
  </si>
  <si>
    <t>00949</t>
  </si>
  <si>
    <t>01185</t>
  </si>
  <si>
    <t>01248</t>
  </si>
  <si>
    <t>02129</t>
  </si>
  <si>
    <t>02850</t>
  </si>
  <si>
    <t>03477</t>
  </si>
  <si>
    <t>04673</t>
  </si>
  <si>
    <t>04679</t>
  </si>
  <si>
    <t>04809</t>
  </si>
  <si>
    <t>04849</t>
  </si>
  <si>
    <t>00436</t>
  </si>
  <si>
    <t>00879</t>
  </si>
  <si>
    <t>00955</t>
  </si>
  <si>
    <t>01068</t>
  </si>
  <si>
    <t>01733</t>
  </si>
  <si>
    <t>03270</t>
  </si>
  <si>
    <t>03484</t>
  </si>
  <si>
    <t>03608</t>
  </si>
  <si>
    <t>04036</t>
  </si>
  <si>
    <t>00408</t>
  </si>
  <si>
    <t>00939</t>
  </si>
  <si>
    <t>01022</t>
  </si>
  <si>
    <t>01997</t>
  </si>
  <si>
    <t>03978</t>
  </si>
  <si>
    <t>04715</t>
  </si>
  <si>
    <t>00145</t>
  </si>
  <si>
    <t>00465</t>
  </si>
  <si>
    <t>01449</t>
  </si>
  <si>
    <t>01802</t>
  </si>
  <si>
    <t>02645</t>
  </si>
  <si>
    <t>03539</t>
  </si>
  <si>
    <t>04309</t>
  </si>
  <si>
    <t>04355</t>
  </si>
  <si>
    <t>05052</t>
  </si>
  <si>
    <t>00009</t>
  </si>
  <si>
    <t>00703</t>
  </si>
  <si>
    <t>01627</t>
  </si>
  <si>
    <t>01760</t>
  </si>
  <si>
    <t>02268</t>
  </si>
  <si>
    <t>02636</t>
  </si>
  <si>
    <t>03255</t>
  </si>
  <si>
    <t>04326</t>
  </si>
  <si>
    <t>04346</t>
  </si>
  <si>
    <t>00266</t>
  </si>
  <si>
    <t>00274</t>
  </si>
  <si>
    <t>01135</t>
  </si>
  <si>
    <t>02166</t>
  </si>
  <si>
    <t>03620</t>
  </si>
  <si>
    <t>03986</t>
  </si>
  <si>
    <t>04384</t>
  </si>
  <si>
    <t>04565</t>
  </si>
  <si>
    <t>04634</t>
  </si>
  <si>
    <t>00104</t>
  </si>
  <si>
    <t>00181</t>
  </si>
  <si>
    <t>00823</t>
  </si>
  <si>
    <t>01730</t>
  </si>
  <si>
    <t>02710</t>
  </si>
  <si>
    <t>03018</t>
  </si>
  <si>
    <t>03735</t>
  </si>
  <si>
    <t>04460</t>
  </si>
  <si>
    <t>00319</t>
  </si>
  <si>
    <t>00595</t>
  </si>
  <si>
    <t>01623</t>
  </si>
  <si>
    <t>02638</t>
  </si>
  <si>
    <t>02666</t>
  </si>
  <si>
    <t>03505</t>
  </si>
  <si>
    <t>03626</t>
  </si>
  <si>
    <t>03801</t>
  </si>
  <si>
    <t>04685</t>
  </si>
  <si>
    <t>04843</t>
  </si>
  <si>
    <t>04890</t>
  </si>
  <si>
    <t>04913</t>
  </si>
  <si>
    <t>05079</t>
  </si>
  <si>
    <t>00366</t>
  </si>
  <si>
    <t>00567</t>
  </si>
  <si>
    <t>01051</t>
  </si>
  <si>
    <t>01934</t>
  </si>
  <si>
    <t>02056</t>
  </si>
  <si>
    <t>02115</t>
  </si>
  <si>
    <t>02437</t>
  </si>
  <si>
    <t>03380</t>
  </si>
  <si>
    <t>03648</t>
  </si>
  <si>
    <t>03692</t>
  </si>
  <si>
    <t>04406</t>
  </si>
  <si>
    <t>04550</t>
  </si>
  <si>
    <t>04855</t>
  </si>
  <si>
    <t>05151</t>
  </si>
  <si>
    <t>05189</t>
  </si>
  <si>
    <t>00726</t>
  </si>
  <si>
    <t>02154</t>
  </si>
  <si>
    <t>04403</t>
  </si>
  <si>
    <t>04924</t>
  </si>
  <si>
    <t>00025</t>
  </si>
  <si>
    <t>00252</t>
  </si>
  <si>
    <t>01203</t>
  </si>
  <si>
    <t>01567</t>
  </si>
  <si>
    <t>02060</t>
  </si>
  <si>
    <t>02485</t>
  </si>
  <si>
    <t>03101</t>
  </si>
  <si>
    <t>03165</t>
  </si>
  <si>
    <t>04179</t>
  </si>
  <si>
    <t>04829</t>
  </si>
  <si>
    <t>04943</t>
  </si>
  <si>
    <t>00887</t>
  </si>
  <si>
    <t>01090</t>
  </si>
  <si>
    <t>02090</t>
  </si>
  <si>
    <t>02561</t>
  </si>
  <si>
    <t>02855</t>
  </si>
  <si>
    <t>04421</t>
  </si>
  <si>
    <t>00195</t>
  </si>
  <si>
    <t>00520</t>
  </si>
  <si>
    <t>00646</t>
  </si>
  <si>
    <t>00893</t>
  </si>
  <si>
    <t>00916</t>
  </si>
  <si>
    <t>01295</t>
  </si>
  <si>
    <t>03438</t>
  </si>
  <si>
    <t>03573</t>
  </si>
  <si>
    <t>04257</t>
  </si>
  <si>
    <t>04389</t>
  </si>
  <si>
    <t>04887</t>
  </si>
  <si>
    <t>05007</t>
  </si>
  <si>
    <t>05111</t>
  </si>
  <si>
    <t>05177</t>
  </si>
  <si>
    <t>00584</t>
  </si>
  <si>
    <t>00621</t>
  </si>
  <si>
    <t>00623</t>
  </si>
  <si>
    <t>01431</t>
  </si>
  <si>
    <t>01520</t>
  </si>
  <si>
    <t>01791</t>
  </si>
  <si>
    <t>02191</t>
  </si>
  <si>
    <t>02365</t>
  </si>
  <si>
    <t>02603</t>
  </si>
  <si>
    <t>04098</t>
  </si>
  <si>
    <t>01176</t>
  </si>
  <si>
    <t>01895</t>
  </si>
  <si>
    <t>03385</t>
  </si>
  <si>
    <t>03581</t>
  </si>
  <si>
    <t>04528</t>
  </si>
  <si>
    <t>04633</t>
  </si>
  <si>
    <t>05195</t>
  </si>
  <si>
    <t>02778</t>
  </si>
  <si>
    <t>00341</t>
  </si>
  <si>
    <t>00374</t>
  </si>
  <si>
    <t>00598</t>
  </si>
  <si>
    <t>00690</t>
  </si>
  <si>
    <t>01296</t>
  </si>
  <si>
    <t>01585</t>
  </si>
  <si>
    <t>02194</t>
  </si>
  <si>
    <t>02221</t>
  </si>
  <si>
    <t>03836</t>
  </si>
  <si>
    <t>04437</t>
  </si>
  <si>
    <t>04735</t>
  </si>
  <si>
    <t>00554</t>
  </si>
  <si>
    <t>01205</t>
  </si>
  <si>
    <t>01979</t>
  </si>
  <si>
    <t>02151</t>
  </si>
  <si>
    <t>02730</t>
  </si>
  <si>
    <t>02779</t>
  </si>
  <si>
    <t>02853</t>
  </si>
  <si>
    <t>03825</t>
  </si>
  <si>
    <t>04808</t>
  </si>
  <si>
    <t>05131</t>
  </si>
  <si>
    <t>01502</t>
  </si>
  <si>
    <t>02470</t>
  </si>
  <si>
    <t>03452</t>
  </si>
  <si>
    <t>04207</t>
  </si>
  <si>
    <t>00695</t>
  </si>
  <si>
    <t>01127</t>
  </si>
  <si>
    <t>01174</t>
  </si>
  <si>
    <t>03968</t>
  </si>
  <si>
    <t>04049</t>
  </si>
  <si>
    <t>00003</t>
  </si>
  <si>
    <t>01603</t>
  </si>
  <si>
    <t>02073</t>
  </si>
  <si>
    <t>02487</t>
  </si>
  <si>
    <t>03407</t>
  </si>
  <si>
    <t>04052</t>
  </si>
  <si>
    <t>00119</t>
  </si>
  <si>
    <t>00298</t>
  </si>
  <si>
    <t>00419</t>
  </si>
  <si>
    <t>01181</t>
  </si>
  <si>
    <t>01924</t>
  </si>
  <si>
    <t>03829</t>
  </si>
  <si>
    <t>05065</t>
  </si>
  <si>
    <t>05146</t>
  </si>
  <si>
    <t>00320</t>
  </si>
  <si>
    <t>01250</t>
  </si>
  <si>
    <t>02584</t>
  </si>
  <si>
    <t>02717</t>
  </si>
  <si>
    <t>02737</t>
  </si>
  <si>
    <t>03021</t>
  </si>
  <si>
    <t>05199</t>
  </si>
  <si>
    <t>01202</t>
  </si>
  <si>
    <t>01365</t>
  </si>
  <si>
    <t>02575</t>
  </si>
  <si>
    <t>02673</t>
  </si>
  <si>
    <t>04145</t>
  </si>
  <si>
    <t>04610</t>
  </si>
  <si>
    <t>04721</t>
  </si>
  <si>
    <t>00324</t>
  </si>
  <si>
    <t>00559</t>
  </si>
  <si>
    <t>01108</t>
  </si>
  <si>
    <t>01344</t>
  </si>
  <si>
    <t>01922</t>
  </si>
  <si>
    <t>02343</t>
  </si>
  <si>
    <t>02466</t>
  </si>
  <si>
    <t>02647</t>
  </si>
  <si>
    <t>02958</t>
  </si>
  <si>
    <t>03527</t>
  </si>
  <si>
    <t>03729</t>
  </si>
  <si>
    <t>04961</t>
  </si>
  <si>
    <t>05034</t>
  </si>
  <si>
    <t>00343</t>
  </si>
  <si>
    <t>00405</t>
  </si>
  <si>
    <t>00485</t>
  </si>
  <si>
    <t>00807</t>
  </si>
  <si>
    <t>01666</t>
  </si>
  <si>
    <t>03442</t>
  </si>
  <si>
    <t>04177</t>
  </si>
  <si>
    <t>04659</t>
  </si>
  <si>
    <t>04667</t>
  </si>
  <si>
    <t>00197</t>
  </si>
  <si>
    <t>00361</t>
  </si>
  <si>
    <t>00841</t>
  </si>
  <si>
    <t>00903</t>
  </si>
  <si>
    <t>01278</t>
  </si>
  <si>
    <t>02091</t>
  </si>
  <si>
    <t>03070</t>
  </si>
  <si>
    <t>04007</t>
  </si>
  <si>
    <t>04488</t>
  </si>
  <si>
    <t>05159</t>
  </si>
  <si>
    <t>00669</t>
  </si>
  <si>
    <t>00686</t>
  </si>
  <si>
    <t>00990</t>
  </si>
  <si>
    <t>01134</t>
  </si>
  <si>
    <t>01770</t>
  </si>
  <si>
    <t>03396</t>
  </si>
  <si>
    <t>04259</t>
  </si>
  <si>
    <t>04440</t>
  </si>
  <si>
    <t>05115</t>
  </si>
  <si>
    <t>05136</t>
  </si>
  <si>
    <t>00562</t>
  </si>
  <si>
    <t>00806</t>
  </si>
  <si>
    <t>03150</t>
  </si>
  <si>
    <t>04847</t>
  </si>
  <si>
    <t>00221</t>
  </si>
  <si>
    <t>00630</t>
  </si>
  <si>
    <t>01789</t>
  </si>
  <si>
    <t>01947</t>
  </si>
  <si>
    <t>02279</t>
  </si>
  <si>
    <t>02439</t>
  </si>
  <si>
    <t>02540</t>
  </si>
  <si>
    <t>02747</t>
  </si>
  <si>
    <t>03094</t>
  </si>
  <si>
    <t>03359</t>
  </si>
  <si>
    <t>03473</t>
  </si>
  <si>
    <t>03589</t>
  </si>
  <si>
    <t>04689</t>
  </si>
  <si>
    <t>04819</t>
  </si>
  <si>
    <t>05167</t>
  </si>
  <si>
    <t>00038</t>
  </si>
  <si>
    <t>00364</t>
  </si>
  <si>
    <t>02040</t>
  </si>
  <si>
    <t>02899</t>
  </si>
  <si>
    <t>03199</t>
  </si>
  <si>
    <t>04722</t>
  </si>
  <si>
    <t>01423</t>
  </si>
  <si>
    <t>01505</t>
  </si>
  <si>
    <t>01664</t>
  </si>
  <si>
    <t>02035</t>
  </si>
  <si>
    <t>02094</t>
  </si>
  <si>
    <t>02204</t>
  </si>
  <si>
    <t>03921</t>
  </si>
  <si>
    <t>03999</t>
  </si>
  <si>
    <t>04546</t>
  </si>
  <si>
    <t>00158</t>
  </si>
  <si>
    <t>01972</t>
  </si>
  <si>
    <t>03196</t>
  </si>
  <si>
    <t>03722</t>
  </si>
  <si>
    <t>04201</t>
  </si>
  <si>
    <t>04498</t>
  </si>
  <si>
    <t>04791</t>
  </si>
  <si>
    <t>00614</t>
  </si>
  <si>
    <t>02301</t>
  </si>
  <si>
    <t>04430</t>
  </si>
  <si>
    <t>00318</t>
  </si>
  <si>
    <t>00782</t>
  </si>
  <si>
    <t>01402</t>
  </si>
  <si>
    <t>01824</t>
  </si>
  <si>
    <t>02141</t>
  </si>
  <si>
    <t>03517</t>
  </si>
  <si>
    <t>04055</t>
  </si>
  <si>
    <t>04168</t>
  </si>
  <si>
    <t>04317</t>
  </si>
  <si>
    <t>04879</t>
  </si>
  <si>
    <t>00467</t>
  </si>
  <si>
    <t>00825</t>
  </si>
  <si>
    <t>02346</t>
  </si>
  <si>
    <t>03095</t>
  </si>
  <si>
    <t>03580</t>
  </si>
  <si>
    <t>04672</t>
  </si>
  <si>
    <t>00533</t>
  </si>
  <si>
    <t>02160</t>
  </si>
  <si>
    <t>02841</t>
  </si>
  <si>
    <t>03433</t>
  </si>
  <si>
    <t>03763</t>
  </si>
  <si>
    <t>00706</t>
  </si>
  <si>
    <t>01086</t>
  </si>
  <si>
    <t>01204</t>
  </si>
  <si>
    <t>01451</t>
  </si>
  <si>
    <t>01650</t>
  </si>
  <si>
    <t>01740</t>
  </si>
  <si>
    <t>03191</t>
  </si>
  <si>
    <t>03662</t>
  </si>
  <si>
    <t>03922</t>
  </si>
  <si>
    <t>04022</t>
  </si>
  <si>
    <t>04366</t>
  </si>
  <si>
    <t>04880</t>
  </si>
  <si>
    <t>05127</t>
  </si>
  <si>
    <t>00013</t>
  </si>
  <si>
    <t>00102</t>
  </si>
  <si>
    <t>00519</t>
  </si>
  <si>
    <t>00522</t>
  </si>
  <si>
    <t>00798</t>
  </si>
  <si>
    <t>01746</t>
  </si>
  <si>
    <t>03412</t>
  </si>
  <si>
    <t>00175</t>
  </si>
  <si>
    <t>01014</t>
  </si>
  <si>
    <t>01763</t>
  </si>
  <si>
    <t>01863</t>
  </si>
  <si>
    <t>03466</t>
  </si>
  <si>
    <t>03630</t>
  </si>
  <si>
    <t>03633</t>
  </si>
  <si>
    <t>00004</t>
  </si>
  <si>
    <t>00070</t>
  </si>
  <si>
    <t>00948</t>
  </si>
  <si>
    <t>01957</t>
  </si>
  <si>
    <t>03097</t>
  </si>
  <si>
    <t>03649</t>
  </si>
  <si>
    <t>03963</t>
  </si>
  <si>
    <t>04305</t>
  </si>
  <si>
    <t>04942</t>
  </si>
  <si>
    <t>00019</t>
  </si>
  <si>
    <t>04963</t>
  </si>
  <si>
    <t>05110</t>
  </si>
  <si>
    <t>00010</t>
  </si>
  <si>
    <t>00216</t>
  </si>
  <si>
    <t>01937</t>
  </si>
  <si>
    <t>04720</t>
  </si>
  <si>
    <t>00091</t>
  </si>
  <si>
    <t>00505</t>
  </si>
  <si>
    <t>00640</t>
  </si>
  <si>
    <t>01408</t>
  </si>
  <si>
    <t>02074</t>
  </si>
  <si>
    <t>02639</t>
  </si>
  <si>
    <t>02694</t>
  </si>
  <si>
    <t>02797</t>
  </si>
  <si>
    <t>02811</t>
  </si>
  <si>
    <t>04037</t>
  </si>
  <si>
    <t>04629</t>
  </si>
  <si>
    <t>02455</t>
  </si>
  <si>
    <t>03184</t>
  </si>
  <si>
    <t>03363</t>
  </si>
  <si>
    <t>03373</t>
  </si>
  <si>
    <t>03799</t>
  </si>
  <si>
    <t>05002</t>
  </si>
  <si>
    <t>02896</t>
  </si>
  <si>
    <t>03334</t>
  </si>
  <si>
    <t>03469</t>
  </si>
  <si>
    <t>00569</t>
  </si>
  <si>
    <t>02404</t>
  </si>
  <si>
    <t>04682</t>
  </si>
  <si>
    <t>04888</t>
  </si>
  <si>
    <t>04923</t>
  </si>
  <si>
    <t>00131</t>
  </si>
  <si>
    <t>00349</t>
  </si>
  <si>
    <t>01131</t>
  </si>
  <si>
    <t>02738</t>
  </si>
  <si>
    <t>04400</t>
  </si>
  <si>
    <t>03122</t>
  </si>
  <si>
    <t>04572</t>
  </si>
  <si>
    <t>04783</t>
  </si>
  <si>
    <t>05055</t>
  </si>
  <si>
    <t>05100</t>
  </si>
  <si>
    <t>00488</t>
  </si>
  <si>
    <t>00710</t>
  </si>
  <si>
    <t>01009</t>
  </si>
  <si>
    <t>01231</t>
  </si>
  <si>
    <t>01445</t>
  </si>
  <si>
    <t>02842</t>
  </si>
  <si>
    <t>03783</t>
  </si>
  <si>
    <t>04484</t>
  </si>
  <si>
    <t>04597</t>
  </si>
  <si>
    <t>04917</t>
  </si>
  <si>
    <t>00629</t>
  </si>
  <si>
    <t>01373</t>
  </si>
  <si>
    <t>01668</t>
  </si>
  <si>
    <t>02646</t>
  </si>
  <si>
    <t>03044</t>
  </si>
  <si>
    <t>03065</t>
  </si>
  <si>
    <t>03365</t>
  </si>
  <si>
    <t>04042</t>
  </si>
  <si>
    <t>04635</t>
  </si>
  <si>
    <t>04748</t>
  </si>
  <si>
    <t>00342</t>
  </si>
  <si>
    <t>00676</t>
  </si>
  <si>
    <t>01912</t>
  </si>
  <si>
    <t>02065</t>
  </si>
  <si>
    <t>03136</t>
  </si>
  <si>
    <t>03423</t>
  </si>
  <si>
    <t>03746</t>
  </si>
  <si>
    <t>01198</t>
  </si>
  <si>
    <t>02123</t>
  </si>
  <si>
    <t>02586</t>
  </si>
  <si>
    <t>03048</t>
  </si>
  <si>
    <t>03838</t>
  </si>
  <si>
    <t>04718</t>
  </si>
  <si>
    <t>04844</t>
  </si>
  <si>
    <t>00678</t>
  </si>
  <si>
    <t>01706</t>
  </si>
  <si>
    <t>03034</t>
  </si>
  <si>
    <t>03883</t>
  </si>
  <si>
    <t>04342</t>
  </si>
  <si>
    <t>04468</t>
  </si>
  <si>
    <t>00007</t>
  </si>
  <si>
    <t>00658</t>
  </si>
  <si>
    <t>01192</t>
  </si>
  <si>
    <t>03852</t>
  </si>
  <si>
    <t>04507</t>
  </si>
  <si>
    <t>00260</t>
  </si>
  <si>
    <t>01659</t>
  </si>
  <si>
    <t>03188</t>
  </si>
  <si>
    <t>03673</t>
  </si>
  <si>
    <t>03805</t>
  </si>
  <si>
    <t>03945</t>
  </si>
  <si>
    <t>04266</t>
  </si>
  <si>
    <t>00606</t>
  </si>
  <si>
    <t>01166</t>
  </si>
  <si>
    <t>01913</t>
  </si>
  <si>
    <t>02402</t>
  </si>
  <si>
    <t>03192</t>
  </si>
  <si>
    <t>03721</t>
  </si>
  <si>
    <t>03882</t>
  </si>
  <si>
    <t>04945</t>
  </si>
  <si>
    <t>05084</t>
  </si>
  <si>
    <t>00246</t>
  </si>
  <si>
    <t>00537</t>
  </si>
  <si>
    <t>00968</t>
  </si>
  <si>
    <t>01234</t>
  </si>
  <si>
    <t>02061</t>
  </si>
  <si>
    <t>02219</t>
  </si>
  <si>
    <t>02651</t>
  </si>
  <si>
    <t>03173</t>
  </si>
  <si>
    <t>03409</t>
  </si>
  <si>
    <t>03535</t>
  </si>
  <si>
    <t>05134</t>
  </si>
  <si>
    <t>02011</t>
  </si>
  <si>
    <t>02477</t>
  </si>
  <si>
    <t>02745</t>
  </si>
  <si>
    <t>04427</t>
  </si>
  <si>
    <t>00377</t>
  </si>
  <si>
    <t>01530</t>
  </si>
  <si>
    <t>02135</t>
  </si>
  <si>
    <t>02916</t>
  </si>
  <si>
    <t>03449</t>
  </si>
  <si>
    <t>03498</t>
  </si>
  <si>
    <t>04851</t>
  </si>
  <si>
    <t>04926</t>
  </si>
  <si>
    <t>05035</t>
  </si>
  <si>
    <t>05135</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</si>
  <si>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</si>
  <si>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</si>
  <si>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</si>
  <si>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</si>
  <si>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</si>
  <si>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</si>
  <si>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</si>
  <si>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</si>
  <si>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</si>
  <si>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</si>
  <si>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</si>
  <si>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</si>
  <si>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</si>
  <si>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</si>
  <si>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</si>
  <si>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</si>
  <si>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</si>
  <si>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</si>
  <si>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</si>
  <si>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</si>
  <si>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Sum of Revenue</t>
  </si>
  <si>
    <t>Sum of Gross Profit</t>
  </si>
  <si>
    <t>Sum of Units Sold</t>
  </si>
  <si>
    <t>Average of Revenue</t>
  </si>
  <si>
    <t>Row Labels</t>
  </si>
  <si>
    <t>Jan</t>
  </si>
  <si>
    <t>Feb</t>
  </si>
  <si>
    <t>Mar</t>
  </si>
  <si>
    <t>Apr</t>
  </si>
  <si>
    <t>May</t>
  </si>
  <si>
    <t>Jun</t>
  </si>
  <si>
    <t>Jul</t>
  </si>
  <si>
    <t>Aug</t>
  </si>
  <si>
    <t>Sep</t>
  </si>
  <si>
    <t>Oct</t>
  </si>
  <si>
    <t>Nov</t>
  </si>
  <si>
    <t>Dec</t>
  </si>
  <si>
    <t>Grand Total</t>
  </si>
  <si>
    <t xml:space="preserve">Revenue </t>
  </si>
  <si>
    <t xml:space="preserve">Gross Profit </t>
  </si>
  <si>
    <t>Sum of Field1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</si>
</sst>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k"/>
    <numFmt numFmtId="168" formatCode="_(&quot;$&quot;* #,##0_);_(&quot;$&quot;* \(#,##0\);_(&quot;$&quot;* &quot;-&quot;??_);_(@_)"/>
  </numFmts>
  <fonts count="6">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s>
  <fills count="5">
    <fill>
      <patternFill patternType="none"/>
    </fill>
    <fill>
      <patternFill patternType="gray125"/>
    </fill>
    <fill>
      <patternFill patternType="solid">
        <fgColor rgb="FF1F4E78"/>
      </patternFill>
    </fill>
    <fill>
      <patternFill patternType="solid">
        <fgColor theme="0" tint="-4.9989318521683403E-2"/>
        <bgColor indexed="64"/>
      </patternFill>
    </fill>
    <fill>
      <patternFill patternType="solid">
        <fgColor rgb="FF002060"/>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0">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3" borderId="0" xfId="0" applyFill="1"/>
    <xf numFmtId="0" fontId="0" fillId="0" borderId="0" xfId="0" pivotButton="1"/>
    <xf numFmtId="0" fontId="0" fillId="0" borderId="0" xfId="0" applyAlignment="1">
      <alignment horizontal="left"/>
    </xf>
    <xf numFmtId="3" fontId="0" fillId="0" borderId="0" xfId="0" applyNumberFormat="1"/>
    <xf numFmtId="2" fontId="0" fillId="0" borderId="0" xfId="0" applyNumberFormat="1"/>
    <xf numFmtId="0" fontId="0" fillId="4" borderId="0" xfId="0" applyFill="1"/>
    <xf numFmtId="0" fontId="0" fillId="0" borderId="0" xfId="0" applyNumberFormat="1"/>
    <xf numFmtId="167" fontId="0" fillId="0" borderId="0" xfId="0" applyNumberFormat="1"/>
    <xf numFmtId="168" fontId="0" fillId="0" borderId="0" xfId="0" applyNumberFormat="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66">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sz val="11"/>
        <color theme="1"/>
      </font>
      <border>
        <vertical/>
        <horizontal/>
      </border>
    </dxf>
    <dxf>
      <font>
        <color theme="1"/>
      </font>
      <border diagonalUp="0" diagonalDown="0">
        <left/>
        <right/>
        <top/>
        <bottom/>
        <vertical/>
        <horizontal/>
      </border>
    </dxf>
    <dxf>
      <font>
        <b/>
        <sz val="11"/>
        <color theme="1"/>
      </font>
      <border>
        <vertical/>
        <horizontal/>
      </border>
    </dxf>
    <dxf>
      <font>
        <color theme="1"/>
      </font>
      <border diagonalUp="0" diagonalDown="0">
        <left/>
        <right/>
        <top/>
        <bottom/>
        <vertical/>
        <horizontal/>
      </border>
    </dxf>
    <dxf>
      <numFmt numFmtId="168" formatCode="_(&quot;$&quot;* #,##0_);_(&quot;$&quot;* \(#,##0\);_(&quot;$&quot;* &quot;-&quot;??_);_(@_)"/>
    </dxf>
    <dxf>
      <numFmt numFmtId="1" formatCode="0"/>
    </dxf>
    <dxf>
      <numFmt numFmtId="1" formatCode="0"/>
    </dxf>
    <dxf>
      <numFmt numFmtId="1" formatCode="0"/>
    </dxf>
    <dxf>
      <numFmt numFmtId="1" formatCode="0"/>
    </dxf>
    <dxf>
      <numFmt numFmtId="1" formatCode="0"/>
    </dxf>
    <dxf>
      <numFmt numFmtId="1" formatCode="0"/>
    </dxf>
    <dxf>
      <numFmt numFmtId="167" formatCode="#,##0,\k"/>
    </dxf>
    <dxf>
      <numFmt numFmtId="167" formatCode="#,##0,\k"/>
    </dxf>
    <dxf>
      <numFmt numFmtId="167" formatCode="#,##0,\k"/>
    </dxf>
    <dxf>
      <numFmt numFmtId="167" formatCode="#,##0,\k"/>
    </dxf>
    <dxf>
      <numFmt numFmtId="167" formatCode="#,##0,\k"/>
    </dxf>
    <dxf>
      <numFmt numFmtId="167" formatCode="#,##0,\k"/>
    </dxf>
    <dxf>
      <numFmt numFmtId="167" formatCode="#,##0,\k"/>
    </dxf>
    <dxf>
      <numFmt numFmtId="167" formatCode="#,##0,\k"/>
    </dxf>
    <dxf>
      <numFmt numFmtId="167" formatCode="#,##0,\k"/>
    </dxf>
    <dxf>
      <numFmt numFmtId="167" formatCode="#,##0,\k"/>
    </dxf>
    <dxf>
      <numFmt numFmtId="167" formatCode="#,##0,\k"/>
    </dxf>
    <dxf>
      <numFmt numFmtId="167" formatCode="#,##0,\k"/>
    </dxf>
    <dxf>
      <numFmt numFmtId="167" formatCode="#,##0,\k"/>
    </dxf>
    <dxf>
      <numFmt numFmtId="167" formatCode="#,##0,\k"/>
    </dxf>
    <dxf>
      <numFmt numFmtId="167" formatCode="#,##0,\k"/>
    </dxf>
    <dxf>
      <numFmt numFmtId="167" formatCode="#,##0,\k"/>
    </dxf>
    <dxf>
      <numFmt numFmtId="167" formatCode="#,##0,\k"/>
    </dxf>
    <dxf>
      <numFmt numFmtId="167" formatCode="#,##0,\k"/>
    </dxf>
    <dxf>
      <numFmt numFmtId="167" formatCode="#,##0,\k"/>
    </dxf>
    <dxf>
      <numFmt numFmtId="167" formatCode="#,##0,\k"/>
    </dxf>
    <dxf>
      <numFmt numFmtId="167" formatCode="#,##0,\k"/>
    </dxf>
    <dxf>
      <numFmt numFmtId="167" formatCode="#,##0,\k"/>
    </dxf>
    <dxf>
      <numFmt numFmtId="167" formatCode="#,##0,\k"/>
    </dxf>
    <dxf>
      <numFmt numFmtId="167" formatCode="#,##0,\k"/>
    </dxf>
    <dxf>
      <numFmt numFmtId="167" formatCode="#,##0,\k"/>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6" defaultTableStyle="TableStyleMedium2" defaultPivotStyle="PivotStyleLight16">
    <tableStyle name="SlicerStyleLight1 2" pivot="0" table="0" count="10" xr9:uid="{17ADF9C8-BEA1-4965-A76C-50F8A3C0394E}">
      <tableStyleElement type="wholeTable" dxfId="65"/>
      <tableStyleElement type="headerRow" dxfId="64"/>
    </tableStyle>
    <tableStyle name="SlicerStyleLight1 2 2" pivot="0" table="0" count="10" xr9:uid="{F18FBBD0-EA63-445E-BAAE-2BDEE3861901}">
      <tableStyleElement type="wholeTable" dxfId="3"/>
      <tableStyleElement type="headerRow" dxfId="2"/>
    </tableStyle>
    <tableStyle name="SlicerStyleLight1 3" pivot="0" table="0" count="10" xr9:uid="{3A034BC3-314B-4BB8-8CA3-1FAE4ABE37BA}">
      <tableStyleElement type="wholeTable" dxfId="1"/>
      <tableStyleElement type="headerRow" dxfId="0"/>
    </tableStyle>
    <tableStyle name="TimeSlicerStyleDark1 2" pivot="0" table="0" count="9" xr9:uid="{C96DA1F2-88E9-40CC-8E55-CFEE23594AD8}">
      <tableStyleElement type="wholeTable" dxfId="63"/>
      <tableStyleElement type="headerRow" dxfId="62"/>
    </tableStyle>
    <tableStyle name="TimeSlicerStyleDark1 2 2" pivot="0" table="0" count="9" xr9:uid="{EE684603-FB02-4915-AC78-1739AC2E3123}">
      <tableStyleElement type="wholeTable" dxfId="7"/>
      <tableStyleElement type="headerRow" dxfId="6"/>
    </tableStyle>
    <tableStyle name="TimeSlicerStyleDark1 2 3" pivot="0" table="0" count="9" xr9:uid="{651E4E32-5D0E-4297-A758-3FBD39F74DA9}">
      <tableStyleElement type="wholeTable" dxfId="5"/>
      <tableStyleElement type="headerRow" dxfId="4"/>
    </tableStyle>
  </tableStyles>
  <colors>
    <mruColors>
      <color rgb="FF0701FF"/>
      <color rgb="FF073673"/>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21">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20"/>
            <x15:timelineStyleElement type="timeLevel" dxfId="19"/>
            <x15:timelineStyleElement type="periodLabel1" dxfId="18"/>
            <x15:timelineStyleElement type="periodLabel2" dxfId="17"/>
            <x15:timelineStyleElement type="selectedTimeBlock" dxfId="16"/>
            <x15:timelineStyleElement type="unselectedTimeBlock" dxfId="15"/>
            <x15:timelineStyleElement type="selectedTimeBlockSpace" dxfId="14"/>
          </x15:timelineStyleElements>
        </x15:timelineStyle>
        <x15:timelineStyle name="TimeSlicerStyleDark1 2 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Dark1 2 3">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Sales Dashboard.xlsx]Analysis!PivotTable5</c:name>
    <c:fmtId val="5"/>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Analysis!$C$14</c:f>
              <c:strCache>
                <c:ptCount val="1"/>
                <c:pt idx="0">
                  <c:v>Revenue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Analysis!$B$15:$B$27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Analysis!$C$15:$C$27</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1"/>
          <c:extLst>
            <c:ext xmlns:c16="http://schemas.microsoft.com/office/drawing/2014/chart" uri="{C3380CC4-5D6E-409C-BE32-E72D297353CC}">
              <c16:uniqueId val="{00000000-C4D8-4D37-B0A7-B8390C437F2E}"/>
            </c:ext>
          </c:extLst>
        </c:ser>
        <c:ser>
          <c:idx val="1"/>
          <c:order val="1"/>
          <c:tx>
            <c:strRef>
              <c:f>Analysis!$D$14</c:f>
              <c:strCache>
                <c:ptCount val="1"/>
                <c:pt idx="0">
                  <c:v>Gross Profit </c:v>
                </c:pt>
              </c:strCache>
            </c:strRef>
          </c:tx>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Analysis!$B$15:$B$27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Analysis!$D$15:$D$27</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1"/>
          <c:extLst>
            <c:ext xmlns:c16="http://schemas.microsoft.com/office/drawing/2014/chart" uri="{C3380CC4-5D6E-409C-BE32-E72D297353CC}">
              <c16:uniqueId val="{00000001-C4D8-4D37-B0A7-B8390C437F2E}"/>
            </c:ext>
          </c:extLst>
        </c:ser>
        <c:dLbls>
          <c:showLegendKey val="0"/>
          <c:showVal val="0"/>
          <c:showCatName val="0"/>
          <c:showSerName val="0"/>
          <c:showPercent val="0"/>
          <c:showBubbleSize val="0"/>
        </c:dLbls>
        <c:marker val="1"/>
        <c:smooth val="0"/>
        <c:axId val="571333080"/>
        <c:axId val="571327504"/>
      </c:lineChart>
      <c:catAx>
        <c:axId val="571333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327504"/>
        <c:crosses val="autoZero"/>
        <c:auto val="1"/>
        <c:lblAlgn val="ctr"/>
        <c:lblOffset val="100"/>
        <c:noMultiLvlLbl val="0"/>
      </c:catAx>
      <c:valAx>
        <c:axId val="571327504"/>
        <c:scaling>
          <c:orientation val="minMax"/>
        </c:scaling>
        <c:delete val="1"/>
        <c:axPos val="l"/>
        <c:numFmt formatCode="#,##0,\k" sourceLinked="1"/>
        <c:majorTickMark val="none"/>
        <c:minorTickMark val="none"/>
        <c:tickLblPos val="nextTo"/>
        <c:crossAx val="571333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Sales Dashboard.xlsx]Analysis!PivotTable7</c:name>
    <c:fmtId val="4"/>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Analysis!$C$49</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Analysis!$B$50:$B$55</c:f>
              <c:strCache>
                <c:ptCount val="5"/>
                <c:pt idx="0">
                  <c:v>Camping</c:v>
                </c:pt>
                <c:pt idx="1">
                  <c:v>Hiking</c:v>
                </c:pt>
                <c:pt idx="2">
                  <c:v>Travel</c:v>
                </c:pt>
                <c:pt idx="3">
                  <c:v>Cycling</c:v>
                </c:pt>
                <c:pt idx="4">
                  <c:v>Fitness</c:v>
                </c:pt>
              </c:strCache>
            </c:strRef>
          </c:cat>
          <c:val>
            <c:numRef>
              <c:f>Analysis!$C$50:$C$55</c:f>
              <c:numCache>
                <c:formatCode>_("$"* #,##0_);_("$"* \(#,##0\);_("$"* "-"??_);_(@_)</c:formatCode>
                <c:ptCount val="5"/>
                <c:pt idx="0">
                  <c:v>198505.1335</c:v>
                </c:pt>
                <c:pt idx="1">
                  <c:v>179959.14399999997</c:v>
                </c:pt>
                <c:pt idx="2">
                  <c:v>123724.48550000004</c:v>
                </c:pt>
                <c:pt idx="3">
                  <c:v>87481.988500000065</c:v>
                </c:pt>
                <c:pt idx="4">
                  <c:v>55552.427999999942</c:v>
                </c:pt>
              </c:numCache>
            </c:numRef>
          </c:val>
          <c:extLst>
            <c:ext xmlns:c16="http://schemas.microsoft.com/office/drawing/2014/chart" uri="{C3380CC4-5D6E-409C-BE32-E72D297353CC}">
              <c16:uniqueId val="{00000000-86A5-445A-9D3F-08175F50A93A}"/>
            </c:ext>
          </c:extLst>
        </c:ser>
        <c:dLbls>
          <c:showLegendKey val="0"/>
          <c:showVal val="0"/>
          <c:showCatName val="0"/>
          <c:showSerName val="0"/>
          <c:showPercent val="0"/>
          <c:showBubbleSize val="0"/>
        </c:dLbls>
        <c:gapWidth val="90"/>
        <c:axId val="489313856"/>
        <c:axId val="489306312"/>
      </c:barChart>
      <c:catAx>
        <c:axId val="4893138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306312"/>
        <c:crosses val="autoZero"/>
        <c:auto val="1"/>
        <c:lblAlgn val="ctr"/>
        <c:lblOffset val="100"/>
        <c:noMultiLvlLbl val="0"/>
      </c:catAx>
      <c:valAx>
        <c:axId val="489306312"/>
        <c:scaling>
          <c:orientation val="minMax"/>
        </c:scaling>
        <c:delete val="1"/>
        <c:axPos val="t"/>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crossAx val="489313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Sales Dashboard.xlsx]Analysis!PivotTable8</c:name>
    <c:fmtId val="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Analysis!$C$57</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Analysis!$B$58:$B$63</c:f>
              <c:strCache>
                <c:ptCount val="5"/>
                <c:pt idx="0">
                  <c:v>Trail Boots</c:v>
                </c:pt>
                <c:pt idx="1">
                  <c:v>Summit Backpack 45L</c:v>
                </c:pt>
                <c:pt idx="2">
                  <c:v>Compact Sleeping Bag</c:v>
                </c:pt>
                <c:pt idx="3">
                  <c:v>Hiking Daypack 20L</c:v>
                </c:pt>
                <c:pt idx="4">
                  <c:v>Trail Bike Light</c:v>
                </c:pt>
              </c:strCache>
            </c:strRef>
          </c:cat>
          <c:val>
            <c:numRef>
              <c:f>Analysis!$C$58:$C$63</c:f>
              <c:numCache>
                <c:formatCode>General</c:formatCode>
                <c:ptCount val="5"/>
                <c:pt idx="0">
                  <c:v>449</c:v>
                </c:pt>
                <c:pt idx="1">
                  <c:v>447</c:v>
                </c:pt>
                <c:pt idx="2">
                  <c:v>433</c:v>
                </c:pt>
                <c:pt idx="3">
                  <c:v>396</c:v>
                </c:pt>
                <c:pt idx="4">
                  <c:v>392</c:v>
                </c:pt>
              </c:numCache>
            </c:numRef>
          </c:val>
          <c:extLst>
            <c:ext xmlns:c16="http://schemas.microsoft.com/office/drawing/2014/chart" uri="{C3380CC4-5D6E-409C-BE32-E72D297353CC}">
              <c16:uniqueId val="{00000000-6D81-4DF9-B44E-1A1A75E686E8}"/>
            </c:ext>
          </c:extLst>
        </c:ser>
        <c:dLbls>
          <c:showLegendKey val="0"/>
          <c:showVal val="0"/>
          <c:showCatName val="0"/>
          <c:showSerName val="0"/>
          <c:showPercent val="0"/>
          <c:showBubbleSize val="0"/>
        </c:dLbls>
        <c:gapWidth val="92"/>
        <c:axId val="388382656"/>
        <c:axId val="556641024"/>
      </c:barChart>
      <c:catAx>
        <c:axId val="3883826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41024"/>
        <c:crosses val="autoZero"/>
        <c:auto val="1"/>
        <c:lblAlgn val="ctr"/>
        <c:lblOffset val="100"/>
        <c:noMultiLvlLbl val="0"/>
      </c:catAx>
      <c:valAx>
        <c:axId val="556641024"/>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88382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by  Country</cx:v>
        </cx:txData>
      </cx:tx>
      <cx:txPr>
        <a:bodyPr spcFirstLastPara="1" vertOverflow="ellipsis" horzOverflow="overflow" wrap="square" lIns="0" tIns="0" rIns="0" bIns="0" anchor="ctr" anchorCtr="1"/>
        <a:lstStyle/>
        <a:p>
          <a:pPr algn="ctr" rtl="0">
            <a:defRPr/>
          </a:pPr>
          <a:r>
            <a:rPr lang="en-US" sz="2000" b="1" i="0" u="none" strike="noStrike" baseline="0">
              <a:solidFill>
                <a:srgbClr val="002060"/>
              </a:solidFill>
              <a:latin typeface="Aptos Narrow" panose="02110004020202020204"/>
            </a:rPr>
            <a:t>Revenue by  Country</a:t>
          </a:r>
        </a:p>
      </cx:txPr>
    </cx:title>
    <cx:plotArea>
      <cx:plotAreaRegion>
        <cx:plotSurface>
          <cx:spPr>
            <a:noFill/>
            <a:ln>
              <a:noFill/>
            </a:ln>
          </cx:spPr>
        </cx:plotSurface>
        <cx:series layoutId="regionMap" uniqueId="{43115283-EAC1-41D9-A29D-691A5F1D77F7}">
          <cx:tx>
            <cx:txData>
              <cx:f/>
              <cx:v>Revenue</cx:v>
            </cx:txData>
          </cx:tx>
          <cx:dataId val="0"/>
          <cx:layoutPr>
            <cx:geography cultureLanguage="en-US" cultureRegion="KE" attribution="Powered by Bing">
              <cx:geoCache provider="{E9337A44-BEBE-4D9F-B70C-5C5E7DAFC167}">
                <cx:binary>zHtZk5y4tvVfcfj5o1oTSJw450ZcATlWZc3jC1GuAQQCAWIQ/PpvV3u47Wr37Y64jujOF9silSkt
ba299trpfz+5fz3pl8fug6t0bf/15P7zMe/75l+//GKf8pfq0R5V6qkz1rz2R0+m+sW8vqqnl1+e
u8dJ1dkvBGH2y1P+2PUv7uN//Rs+LXsxx+bpsVemPh9euvnixQ66t//Lsx8++vBkhrp/m57BJ/3n
46p7rJ9ePn54qXvVz1dz8/Kfj9+95eOHX95/0O++9IOGdfXDM8xlwVFAmEAh4R8/aFNnX8bJEfMF
5YHg4ZfX1+88PFYw78/X8esqHp+fuxdrP3z583/mfbfm/xlW1kSfNxyZt+WtLn7dzy/fA/pf/343
ADt8N/IbzN/D8WeP3kP+34PtO/X4df8/AXN+5AuOOGLfY47ZEWYoFIL66NcX/vqdnzH/Cwv5Mejf
Jr5D/dv4e9j/++rvh33bP+r5KwA/AXR65BPf95Fg38D9TbxjcoT9t0gX/tfv/Az6ny7jx5B/mfYO
8C+j7+He/hPg7l70Y/38dfP/d8B9ciQCH4cBoZ8BJ98RjMePQh4yP+TB58foXbRv/3xBfwD914nv
wf86/jv4k78/2uWLztRQ/UT40VHAMAOIwx/Bz44CgJ4EQDifX+/Q/wvr+TH63ya+Q//b+Hv05T8A
/Wh5ecp/KsWHR5zREDGMP8NLvwt+7B9RKjAK8Jfgf4f+X1jPj9H/NvEd+t/G36MfPfz9sR+/1NVj
V/7E2PePQhIEAvvkR7EvjsIQiyAM4VA+66jPVP8X1vFj1L9NfIf6t/H3qMf7vx/1lap/LuEH9Iiw
gPPAFz9CnbwdCgqx/wd8/xfW82P0v018h/638ffor7Z/P/rrl656rH+ivvHxEYAbCkinnwX7O22J
jqhAAgXwns+v72P/L6znx+h/m/gO/W/j79GP/wF8f3jp85fuLfztVxh+iuAhzA8YZ+QzwuI7zveh
0ApCJsSXp2H49as/s89fXNOPT+G7ye9O4rtn70/jcPz334WD6abHn3kVwqMQUwqy8wsRQXb9rdRH
R5yKMAjhfH5L/3++jD/A/svy38P+Zfh3iJ/+/YifmZ9L/aD1CZRPlPEvlev3Wh+HR5gyRr5WAu+l
/p8v58fIf533Dvmvw++RP/sHxPqZ6fohe9RfQ+//Tjs0PAoEwSH3v2f8twILHoCBQ78wPjz/bbz/
laX8Ee5fN/E75L8++B32/4AS97J5VPVXDP7vwDNIqSF6E/Ff8P2e7z0wHHxGA/Yt477jmz9dzo/B
/zLtHfJfRt/Dnlz+/WRzOb08v/xE3H0IeM6gePV/mGfBRQPZL8Bh+9XPgbP5euSf8+yfL+cPcP+y
jffAfxl+j/zlP0DmXE6qXz7rnK8Y/ISwD44EwuTX0P9V539f2oojYPkwYGAvfH69Y52/uKY/OoPf
bOh3B/GbZ+9PI9r8/ffgulb9y/OHPfQLns3PdHroUciooHAkn1/veIgADyHQpehLbkaQnH+bB/76
un58KO/nvzuX94/fH81a/oyj+WP7/1v3I37sH5Nf2ya/6QD8709/3TB0ct5N/QLfD+/SZ2S3z//5
iNmvG/vcunj7hO9Q/+a9fz/h5dH2MJUfgTPEsQgxFwycjI8fppe3B+GRT/0Q7pdPONR5UOt9/FCD
pMihkxMeIQyGK9xJ8FT9gPgfP1gz/PooOKJcIIYoppxA44F+61GBVpozU3+D4cu/P9RDdWZU3dv/
fCTAth8/NJ/f+LYxjt6uOA4CDH76W/7z354/PV5AZMP78f8roIuUi8UVEQrHdGeHKgr1nLiJ36VZ
zleUt7uws2tE17RBG+VYnzD3wFUxRCPRQaRxnV+F/jzMknl5eT0VJvHaNpozJ6f8aiZ5KfPcX6fU
RGFFswgrP4jCslFSE7dS6srOlMWY9dsRj0nHqAxMnkncKymycTuEQpLyrre+Oabhp64bdjMRss7T
UjLXlTGzKjZZGSu+K/NTMoRbF4xaEkJO6ppEfekuLHFRzW49bGUfzpH2+LatliLSaDllQakjWqhb
kpI2mpyOZu4lXncyeaHsFi+uymKH9Hzv8NTLoivXLW5WrVdEXV1JZtO7cfY2pOxz6YohUX4ad9kD
HJPMpx1uHvo+lI0Sd0GZsKaUA70f6uemwbJ2t6M3kHguCd3wsIpHS0ppA7vrBnTd6mpd2+l6KNnT
ki+NLMPy2iw7MotYhWW4EmV/rC2StKhN5FG3D0tvw8c6YjhcDazMdhPpligs8g2bLqhLd1Neuxve
0siKKx6e8raDffoiGiocOeNOuyKnUY2rYV3WuVwKnp+3RbDqcrTxKF+3pDpG7iEfi/Bc4xDdmEa0
V9hTwwlKzU3fE+l1/UMGG7UI3eG+kRq194Q1u7400nSXRW6jyqpMLtmkZZX3WRxkTMu0MxttSMLD
T4vwTkq77HvtxrhxTWKXaedD1zMuZ7od01yOolU33WCjdqqqRRaoS5AwZ92c3kysaD8t7TC9iOY2
HSrpuxnMyiLOUnE2FPqsI1Ok23NMfOmlnfR0GofUZXFVNSaqGt4VklfLMVm0tB27AuVib9xQX8+6
tNJVdbVRZi5WbZHWskdIy8HgtaM4CimNeT1Gfn3tc5FM+EQt+pwEzT5IvTGqFhP1gkV5ER5SjGRa
ZbEd1KYq/PMmTG+MAUjnVpbljmkibamRDIP1ZKptWhUyyE6aYJsGRUQrJFHONs4zceYNsiPVtYDg
9vlzkVWRMfuSV6e2yo2kTSz8vU+G1TyOexIYGYb2iuThpdJPS7bP5uKaNHt460lAyyEhI4uD8WGp
PoX2PGDFjuZD7Mx6CJs4x05m5T4kWLrBwPrxvJ+8/hNOuUSudRHLz1MC47SSRdulUWc7OORazp6N
6lZdtzM665bids7EAS1stRAtcRDROcQyd20k+E6LWh+HapFt2Fy1QXbe8C11esvTkcSVjzeVNUGU
OdFKUrSNJGM2yIa6jWe9V6e42vuiOMNld0Lb4XVS6qHqhjxZ5uLOZAtf5zlK2pEeQlL0cvBUG9eF
Pz/hpc3ulqYR5xP4Dmud1n2MgDeSmuKrnI3jbnHCnlZLOKy6tmaSUQxXq3N5VHhilHXYnRHrX3bU
XJRiOinDbl3oon4tl9m/0XyasBwyJluSXvm0hPd7Eg6sUfaizNTKt/kuQ3Yz5t7JUKK4E4vsuH1Y
RpFHfRU00iefsO42Ou333exdpr0oIl7cs2qKiqzuEyfGbFVrO0SemHGSDWKKmcfyqM2SrH1M3SAh
afDIjOS0pq9TW8VTEbi7ge3NskS6GcZbQfssGYMsf57SyUnqY4/IpZvDeePKOUGpsBHlXd3IakEP
01DyY9zlaZTXwiTK9n3CSxSubQ1h2go+yNL6Xmzb07Kwc1xkDGUy7TMlaXtXEXGV4w6ti9CzkCkW
9DS2gkah0SyySzsngc+Ttr0lvL0ruPZlmt511c7rQnHRqufGarjPmkdlW8gZLlmxGeFyNE7WQezx
U4V2rM/kEK57+mS6qM/gajTAkO1+1mZbZeNDUFR5nIp0ozO6Ky1alRCGjYGQpY8qB+LO6oSqOYL+
sywnHaczioxjJ3pS0qVLJjnO12i+s8BnhHv3aCli3laZtBUr1/5ieKK54XIW0wVORVJM3TERy3FT
FRe5H1xSjDIVIW30vqnEgTfqwTo3yXxwxwK2N3Zajt2lIsfWj4cglRAkBC3xIs4Fy+4rpeJsqqNU
iXiwx4xdtsCvLUFRjrIHVtiYlKP0+nKdGRdNYXgaBoUUZmu7Y5vdpX374Fm41O1upFz6upVD1ckR
8ySsdJzzLi697NCO/Zob78R3+l5xtw3a60p3d6KZZwksuBc41HLK6JzUiHdSpKaQTaBXedjzQ9Bk
ecS6WuZj18qlx5O003jsTeU5ge/esqXpoyrLlk3jlqjihzqb1jwPI5XlB82ENCOc8hw+s7lbZS2J
heiELPw+i3Kt18Oo9q5otwPJZdaA0KA+j3wzjtuwtplUupjjhpX3xjNX6VR/YrrZu46XcqrSuCpI
VEEEe0uwMr0ZL4car/JSPBNXBjHJ2HMfhLc9DhvYXr9jcPNlZskil6oLVjPB3j71WCprH0IlrEWE
+AKp5N4FHhCeW2hS2UKySd/hbHZb11q4i0Q4KbylkBVsBo1XrSu2Jgz7qPfUCvMwKXh359PqysPp
OW4XvGr7ZpW3aShH1c5Rs2i1ZkBVeb+sMGT40oRRv9B9E7hV6tYDLSIzNFERDDd9MG55xQD8ph3k
ohYnEQFlspikFHhvTH06FFuGSSHRRNC65YBOO8ugLnc1Hze65DJlExQ/a1AHZqBqC0mMRKVNV4Xm
66UK48CpU9MROSDvZaSdbEIeh7M6x1V72dDqfPaGUxK4Cy83iaNpdU9ZKfUQXJZtf4/Qa1XR9WBe
8Ux3k93j7DHzhyin9XZCQ+S8acNbvS77DhjhuEGdzOqTvDkZxUNKdmi8wXCj05pFqkqmZufPt3VY
Jy2aN2WxCRdgWVxHcz7GXnhD5zIS06OtROJ3bkXKg4KJo8siOE44OxY75F8V2o9q4zYTziFdVA/F
m8DrUU1uO+3HJPUjQ4UUk5C+cPOGTCKTILb3eNERH5VE3nBZTCJIVJdLkxavSMBVGsp9xqZjZYSR
vBsPRb6FNv/e6TmugwodnGtjNbCnbmij0CGWiMJscO+tEM2AdZtNo8M6Io2KW7/GcIXPg5KAfHOf
6qbdTMtQy270IizIjqhgqzMtDVrcyg/MtShs0ov2AtsT0kEY5OR8UK8clfGCS2BbtLM52dGlPgsx
UfFSiVx2fQk8P9y0GQb90SepSrGkXZrU/rRqVHjDxm6rQDodPK2aKrIpjmwJxMl8D0Hsp2WSjZUL
ZDC3EXJGOjiLQhix6tEgK7uj/slQOQSkQ1+DdLk2E2wB/OYoywd+ERY03QTzBEVFQc5M64Qcq3O/
6T4FAvVx6OBMAmf2qvAudB0+uLlPFuydkg6f9nO5ncyzb9o49aF0qHJmdhpNUAe4yPrF5bBc1yyT
YQeAGrulZRjnC6GSG3GCtN3hrrvp2bJR4Xzr59NNycmJVngPeSKaCOgag/YtRbEi+QkxZkM84iRe
hr2zLYkaNk7A2U56Aa9WNWGrPC8IEDFpkqbI922AkoYNSi7BLNsOR5UZrgq7bEKvjKHUuZoBcm+q
YlsBqRRLfTzWRMS211oGY38tKgdad0B5MhXLumDNLFHmx03RP1oFVcA0oCeQrt19UAP/lw6jQ1YF
DMhjrNfKUhuNA2Z17GUkiANc4i7yOJml57V7njZqk5F53TaYbgSi/lYXWaz69FIHS3amnVdHo+2a
627pgHFzU0381JtdeeqWwskAN2jFxrqKQ7+Ry4IYaOl1ikd4Eog4qMMVHzRI/xbAyGvv1gmTnnkE
ir2REqmX3q3mlG6XjjYbPvhXzvMOQrQhBLyAiGyME6vOm3Dko2CUpF42RkDhZ8YhETz3bnMB5UBR
8/TBC8KzAnmdJD4odkzK07ngy4pMpd3qsheyKQ3QAeNJY8yuDNML3lEkjWkOuTJNVNf1WTemZTTW
z6rwE931JA5YQ5NWlV5UVPUjDoriTBWZfcb+YjdCCx3BT0qjSYF0ayldookX3loYzx73nNVRYDUo
A6WiVg3hcdBDIusyTwqHvJ0/sivi6TymgTCRhkrLr+uYO/I4EktXph7ajWLEi6d2CuVig0rysaNb
0D/rBndAfk0RzaippQ0XAYe0auoOy2A57dtyq3h3blF4WoH8y1UqcTk+86WVE1sGGXRZzBfyQuvy
uF6CUz60oDXhspCBR6QC9dhjD6o/o4Jomer8FHS8Fysodtd9D8eWLnUQNX5lV3NHSYT9uYKayD40
HbmbOnxBG7KZLT82bZv0tD51ENn7Ur22TNx3aNhMIX+tVRGXdfnSjb5UNn2EBsiGVE8ivMkmfEOx
vew0u/Jdle/SOX/yePDod/bBVPaee8OForB7j5HTKu900i3BY5PBVUAqmcMcJLPrt5Y0MTWtVOq5
giJ+nwdGxSLFmRxHGkjf+oGch1KasgB4QUgUw3LbIT9bGU+Bap91XIjm4HneIu1yThqXb6h+aPCQ
yQyNRiq/PzW8DRJfax0Hgz3xfM8/EKurqBJmFUKhsBh0YSF9MF3uiGt2lRo+5a6eJK+XBkgmcHGr
QyA9cC1cvzNZdqvr/NLU+pD69tCQMvY1iKlmeR7VICkk3ijvcCrbMo/bHtK1C0C0zVMyCxQjXayh
Kr/QzbjqS1aCnzE/Tt64GRbrHXORvSqQOTgr9rodz2o0Pod90MaGFVD08wzuY30nFr5CQd5EIacg
2uuk7sRdV1QAEBK9rJuwkIRnESdxVuAHVfRnKk83/hJI+pZISNAmWhQ64eytWM1iTZadZuG6sz5E
Pt7VmO7RNEikh2ufVJ7MK75OHV+NAsclnmKlSskVjXyQkjIEpiqDedP1TvIMHKKBktulyCapGNgb
2EKZ3chu6rf5EICU4o9MmU0l7G5QkAn7ZjtQsDRc6mkZDmUr51AfZyBR5zHFZ12XH3w1RT31buCH
22NkvKaFjFsIJHOQrZvMNsMxN3MOUtRtRz1bqFqLvr8FRTQchy15YpDrem+J8QTST+QW3LQx8w/j
PLkMKnGHtzmd1WHib+LEo3kwyaUR7pxPmc7iyQ+m88KO+ZubcUnbpoC/0Pmub8huakowpeCnOLIf
8zoaCvupDfwkdM+FY3FZ9Ve5codR0RdTsx4Yc2oPGW28JvJZN19naTCVYEhVYDS1kHlZMsxoHiAB
d9mKF63ZFJ5FF21a72HZfVQge1nPcIILXJKknzwnHXWno+mTsbaR6YWW8OZTDSfvhVU0mfYkR2pV
VoFZo17UsUCQYRj8Hn87LDoWUxtlyia5zm9S3ySCgS0zTL5/7IOZcxjhakQYSmRazHeNFtuumdmq
ZraN/WZiu8Cai24o1fEwuznhql5NApN11bvdQiEpl4476ddFedV2TRdX84gknvIy9ppSwK0aIEIq
91QZm/i46c+KYV7xN5ei5gwqkc3U8zgdxxWuULZCaVa2iXIQ9v2YBQcg+fJWEDD2CqgFgK/vh7mv
ZDaBfumDat35KpfwHwXmw+Bbdz1Xan70NMpeyxrszuHQVt5GtdkTJb1aZw1N5VD6JhI5FFtApjvd
dLL0gt2ob3wMdbRJo6wZSykG/3LgeYR6tyl5EKxHurWOvVIF3kc5e0nlq3Nn6hUtltWYZlCQhe1y
kg/NrUfRtvK6iwkusRzb/MKiMZVZ6r/2ebd+0yg0mJIUHefF3sMoNgGLmG/XuNNXgj7Rfoy00kmv
6UVYj3NctfSED9MzmVrIoq3Zjl25V7zSG7KkFwVrT1qC18iBNTWPMDr2EPr6DZdcq4uuQicVD90K
ZSOTXkvVrU7vbeGOSX8RVhdtUG+yyV9VzYJPwZgK/Ax8Tr1uCudLzlv8sNjZRrbw62RERdy0+sCs
O1Hpp4ZeqoVbWS7gyXX0bm6Szr8j4MuBp+eWKhJjcVDOixZIS16fe7FXpwlr7QhaZLkD02PHOdpg
DBYIp3jHDaQ/jaEYwO3lmHpQwCn/3kPVIOsyKGUACh2MeilKcaEaXxZ98DA7v4fEHSZBR1SE+4qD
s9LuC//KZjz2gcx6yLEDmAnwXzX22uCdCMDtUeAAWVRsMjRHHqg9Uk1gIxC2zaDsmUMSkWmcZT+L
W5cWnfRTISePVVBKG9l4Yyvr/t56pxZc6TmToiFJAJln9t0aBLgMbBEzvgAfLWmYxShz012enVfe
g+lJMtUWPJLs9e2CBWMTobpdex266zVwsZ1KsOvnw5RdOi52lvvbIEfS81VUjOsxvC0hflyKzofK
PJTQo4rGMU1Io7dhD5Q89ZcG6CKdr4ogjc3iRxNgX7j+ZBzZukVvBB2ua/fksH6wYR4v6V0AxsQw
rqZZvBRQ5XhggJZDFVdLHgUzWgd82JWuX+VVUg9JSS5z90KqRy3uZj3KNH/uRbUPuzHBA4mC8t6q
a3A1UKXWDbjQiC0x+AoHq/2VtVA2YHxgobcqRw22Wm33VfbaGMgsuDrpUidNhtZiCGEHcyfzlsWI
6ShvwwgjIdOmECsvv+VBuYJCF5Bj2Y7kDzmh21pXW2880xhc5DIYNl3FNsorZesHZ359KeijHqgk
c56MhlxUGor6jnnrgYy9ZF15alW5T6Fuk0VNExzo2NEurhdwqVtvOA+W6VPFoA+JIRM625xpQcC8
YWd+hY4XYL22VlstFmhOVHm96xC5bXAug/a2HQ81dELS6QZTtWqyVwf9hLaMOnJbT6dT78uwujGz
A3BtxIKlOlu8Ae0mVm89d1GO0I5wNlgHrk90KXZMjceoM2AKZ/FI79TSb1UzXWnyoKdZFiO/GC1b
F3MtA5fHON1n/j1TYlM3YwF9F349+GaS86SPa1usVav3pj9Nw8FcYZWD5+Rt2oJLbBxUimHM00tV
pHtCg6h23pqSeVX4WbKUU1QSAolfRH191uY8WrwUEuHFxK7qYZGCkOokUEnWPwxkN4Ph22+9IYf6
u4/KqYhGtIM+D+6OoZZieF81JwsC6MCgzHel2Fq1bL1sV4NCzoukBLGokrq+0cupDqqVjx48SOPF
cWN2LuObAjRE7q7YWJxMKtFohiSSQuzswoZKVWaxaNtYQ8i8lYbMMxu1PKfUxWHhzrWpZOtuBZuj
jFg5ansCHrOZ3qzn5YB9KCMnukJ1dkZCkmhM1wXd5EwduvbEL6GLZUoXFQykErhrSowx88mWt/5p
C4IpvYUUIFNeJ6jd+/Xe1ycBurHexvRgF62owtI0L66+oRYaX4kikAMbftFW8FZsTlIFlgjRGz0G
K28pc1l5Nx0ukl5Bs2OslGwZScSynhu6MVMTCT1Ag+fQEYjbbN2G0z0tzhcbz7UnwWKRrGiO63ot
1BCBRdxTIBYFNEVWLFxi5vAnvIjLnNeZ7KqzECQENCugBSJ8CT+W2nvEa+OsqqARyKqTURehzEN+
O88TTcwybEoowUBCJaVZtgQHEroFscWFzOEQUX5oXKrhbiCe5ESVV2MuCBQJA4d6HYRQvk1TjWWL
RLVls4UCTR83GExbPRzbpTeb2mtO+zx9nALzQD0ocPvh1meivS1GXe9CEoIsxGVzMofdfenuFrRY
iax9Mlodd9US0aEEt2eI1NAkIo97JFaVd1qmvXwzycN5XnfcAxYOZDOfpgi2PD94dQuVMIuG1qhr
xhBYHBvGBm/j7NqRWckZurZvlu9VCfVFu1g/qQqVVAO01ZrjuQXBXydVeDPjm7Y4UJJKkOhy8drE
QHzOVK9SclzR8Qzbp4l6W2W6LRGPYa8uCnBhiTpLUQ9dmS7hywxapl114CSXZpvr7TwkeXpHpn3t
X4LLfegqCvq7XyLik0z6CEwo2/aXiy7yyOvpfehPsQ7vxdgcNwGNwwa6bG2qJG8FUEm1LfRygmb6
XGefGJjH8QA+ZUhcK/OUq1XL6wP4BRS8qMZFJRuPRwSLtEhF9eRvKt+Wp3XalffBkgarciZncLf6
pIA+SbLkawGOROjdQ50N14lDF8gO9+VSR3m5rKim51mVNxIF6iW1rbSanIRjtuyUq5O+zDatpR0Y
c6BShNfERQGR3GJwp8EOjb2Zb0buhdBYLqHD23mfjBce6gX6uN7/p+48mis3tiT8i6AoFPxmFrDX
G3pyU0E2SXhXAMrg109eafSk1nPzFrOYCIndbDZ5cYEC6pzML08T+9TUgb/3y1k8iNV+dwnu8C5Q
dybUIRXw72Uet7piRqjrfIbtBcU/gDwZ8RmeiFLXIKjI++wY7mZaF3/nokXx1jkanXcNqz0MbFNB
KoLEkgu33XqBPk6LNSaml7txx3IFTbAYr4bD7tYF3cfiFI8Bza0ISuQQFWwguJ+mfFO1pnVtzZQF
VoHy+iyLEWvLkDJsS+s9KNYSMmqu0XIq+zzieRT6s5abntqw0XNSsmc0hgGWULDuKzOfM18Gxq4d
F9NJXJ3XqQfpPbZbvhk89ZwrXI1R2iqx+bOU/sYonPfActIaxEto2fQpJytaMJpOjQxrup5dMW7h
EKe5jxU4FduBksMckJNXiLCpDDfsqVK7aiXhsATFQdWcxM1qkCzASrp4rt6bfS78sOnyfNvVTpOS
wdNDKKqmeabLYFcJhUqSTZNNi5jQylvQJlnUwPMkfyjrZaChNxUQL+sCrxtXusqk2yTTYM07w3Lc
BC6OtV9svKcJrgM02rlmLGJ+6aSMDX02ke7OsWh315swSAPNvPOQ0zGzumpOarekj940HGvZWgla
zT5aPclDc0BvIwai4raHVLEWZL4fobokUPTNi2xIkUdKu/PGWht41YtqV1ATtNTXUYzwyG2TmOlA
0RsT0EZha5n3NRt+LP5i1qeOgT6Kmry3XmXrjd/iJvLm1JTRIKE0NfXIv9eS1GGQr8sX7kGBjcRa
zmvPvcSqOdSVtoIZPBjjscX3gWTQAm3VauBHwI2xRQiDQiWwMj/FoKewKRp64a73JAJIZPbANhXg
jbRYOusVljuM6X5YzgtdjcQmJp4enTRjMpAmddYyeMnrAnVuM8s38PhfRTfa86ZzpXMYJ2m98xym
dw7e4WvoKtmGekRlT0wwJ9LYBGxuuzBYRyhtbrEcbNz6G0ns7uAaEJ16tsG1mPFsVM6uG/nXLMzh
7AQFOkfYkdhvlRcN2Jqg9RjCRl0nybYwUJeRSS4ns9HOi+iCsY/MaQq+SamsPrSJITLa8BSyh3SS
sup1XKCjyYbCgO7LinHywhx+FvrgRjdf3Pbq+2Vmw53o1AQDZe3jUq5vM+valLRr8xVUfcnjCWIR
rFgxWNiNy666TkvuhcaK0s2EgYSLHKC7E36NwqClUTBK+mp2Cz2PhNHXGX3Ndqid9kjlOmaUO/TU
on9AhTOgouo1khCxVZkmeJnRxq4oGfzPho0u7muzP1RVAHlQFn42jKpMbL/juG4chgqrBzfryLH2
tQEnUdn+5+CINoGjTXjsgm45k74LPhpumFm1Gl4iBu4cGfDzlKA+2EGhRhGFvfQ8CUM9e0LpiHLq
XiZTT6nbiA5i5eC4e86t4OTXlheLYQYJY6GlsAIDmo4a5Yh2whUfjcwdnpWGgZ6FNSTiFu/Ijk++
fdA0N+/MOW9DFGden7AAdi4aMB33pdH7oC5mGH3WPB2BhNgcorDOLwsE4GSxTXGpXYX3N/sGXGnT
k2kAXOvomHCDc6suIU+VaOVqOme1lTt5ZAzk2Wds5enYlmpjt43/Juo5FxGp23WMsYsZd7QG9uN5
xidhrYLMoNlny20ath1MJ8cyzaQETtVBomDBKcihmvAmWOK58nxcltLZmpNzUWxssWt2Zpmwoc4h
bbgmOsXeM5/thlkXCDwBB1c0NObJrevFCCvGWvQHgxnVgEgSw/ArE/cs7Q/QNqB/V46IPduJfdob
saUr/+oNuc4Uk9We8EokvQQylHuut/EBtN2xRpXXAf3FSL32VKGQBPQh2Xc5cC1DNub+cejLiwoG
nRV1F5kdJ+niWTBy2QqVeKA0KsWQv8jas3eVdJ5l341ne+7UhdJ5xeOaWgneFsW5ZmwDEWnejzUz
X26PwtQJ0EPRodOPkghcBKyJu7ymTqb5gO9VJVaRzcnWtnv94C4uVBfVmolvAaIpoU9cCafLFUrV
YMB616UMfSICNy5kxb2wMmxniJu5fSzgJDBf2mHbtHLPaj3vfDmNuCNyI1a+6X/ZZQWXxvHntB/g
+uIegqky2lgeJsr8z0oW+ghB7qNf4JhP/pAFq4CTPNeQYxq1dievD9A+VRPK+7lu7W3Ba7JxFcUS
llamA5AzU+BvPa+H4u97Y9STcTeiz74Onb0cYVraqTkqfbT0pBNjbnCPVbyLA2Ro7hTr3CP15XLW
wlGbth/rJ7+voDgNAbUXYApqOVlwScaQlYSh3hH1Rc2qTIubGjvT4k633DprXNslRHFiJbCTvE1T
qKey8pur4wbLQdgee+4NTaC41S8m1IWoNSYzXpXqN7xv00DYMjUFH2KGqvExcJYXhA39ZJA3cbTX
zfLkS6vwwn7MXRWO7gw5afXmYcNH5USOqumxqmw4/3lPUpQ/8JEauBK+DaNyhUF69hwTWFYLFQhO
8l7V0jpNo8sjXq9vEHqgz/RSfTBmkchuFNgL6S6Q0KmZqIGvIpzhpKNj0IwmA2aMoAsnDG5x2wPL
6Lwy8WTTxSgYZmwaKES6ehpSvYhtCzWvCWcT7cvK3mhemzYe2C6goQA9SJz3Qf1udrh0jAIssNrA
IWFd3viLUckBmBeYk3ls2VeXm/5BQ/YbwdbEq2WA5KmamAS9FxEiyQ4LtN4EVHofbR0AzoQpeQbE
YeGFuJc1a+HC5TGpcSK0wPvu6w2bFw4FJlfulkgBE0hZOVpnPbMzVhv68nIaG7BOrLybATaixPRF
n1QDLTcz6o8QL+s/Nw2fNiPIOh36pcBlyX3TE/E00cINIQuqM62XGZIRKLaTRxpo67JT24qyCsjn
sqyR7U3V84AeAczXWNJ4MHP1LduxPNvN6ka9K9CS1YWaoFoEagf+FY5OgZ9Xoj5ehXnw/WG81LZm
H5PycOp6dyFn3Rjjp5779btumn4XrETXiZcbcAoscXNgVf4GAsM5G3iSpxQC1I4KUfaAY5ziauiu
S9bcnPdygUwui9ncrEpMr3O+5nEeOKimrWa4C5axPELD6pNWUlTRhXpt0D/gTuwNCIYzII+Hhan1
u6mr9hgwJtK+WYM2pNQo0ex5JFoIyL+1VzzRGpJFQB3QsU2h15ivIzjWVvr8rPJgo6q6jQZsSVvX
78wd9bDD11J1x3EauristD6rHjgPL707Bn8yVZ5VvRZ+PbqRg7Z1vxhLHxvKTbhRrG8jU8PDNAfA
s6oelqun5icyYVGFqiQcAt3s7RFAAqAor5abv0CBB4xAND81Y2Vlc0eXsyIM/nRZe8Ejd5dh07uN
zERrjonRL9PVMm4bgxINdiGvxZN0XlewbH4HfGnV/mntAF3hnjEOhWXaHzzHySwsmmP/zEfY7B1k
PB/WUMjyVV7Xqppw7VyyAvBxqy5SHh4RtVOZz3iYfCxwFbewhYPQhrSQSGnotCtVdWS6wj3C8gr3
gnRW+e4GOrj6+bFhsD6KfeBcWFu0OzfP+WfbWdid2GGs1wx6dui5M0oAztbUM2+7+Wrsxxw6pb10
MFz2jgB1yOcQ84OA1LZ7GyGBeOaBg3aSrQo3vW/lHD4Q8zYoUJwf8CTsV+wcLAOr2JQwSzznRzAa
7Glpu2LTQMiAew6LXoUNJwYK+8qNvcG07bhpuj4k9sgj6hdZa/JNXpdPBPLfEvmrmV98a+fZfMMZ
5PWBS5jHPV+3jQfxvsx5PBB7X69TGS1OHhr1emD+8mT0+IpV4NUolHxHf/2Z5v+JLv/RD5qDxfqf
IUh/+/S/HvoW//06weePP7zNUPrjs+Pvw5f+5d/Kvvpbxmf661+6hQP+9rP+mBV0Y/L/NjjoL4j/
3a/jmv4J//8vv/i/DAc4YPr/Nqnp79IBx757/9H/ntP4NU1w+4bf0gHeLxgtgblMnu/c5neA6f89
HoCvEKQDAvDCvoPq2/xTPMD6BVuYj+8yA2ohF4hQ7O/xAHyJ2h4SPZ59G0tkmf9JPACywc/pAOy7
1EHj7VCLYgIGpeTndIBXEEczoQW0pusEKy9e9lcn1tGagn+NxeaovXghXZjfg4PbyaSL26zMvPOq
07Wa4ACE+6cc7FjbRxmeI4ngoX5RPNwtEPXjKpUveuPsRDLvZL5x3B0Bc4xS/PQ0JVPYbtqNl/jp
yg8aGCEojNYFH/AEzquNrAGNW4iGuQuhCTp3yBMIHJiOVCpiH1t5ymSYvwGgjK4LjuK6RCwJ4iYr
tm5SZGWMWmNfXC0Jp+Gw7G9WXvgE0fdATvTabAnejhNis9gNBzej2RA7r3t0x/ghRkye0QzumoR+
lClLls2TjIx77DXh7RVYaHtnePLWgUFnTUog0nfilR6XaAmvLJoS8wxDyQmfdtenpyA87m+f6Igf
mu2UvNkRULGQH/ihD/WuRnMf7tuwDV/Sh4c8/FDxcECxn7R3Pf6wfrp5xV4XoaXcE3SdIS5HCeg/
CJenAk/EGHwnftxbGT7gXIXVFg8s/JmKvR9BaIRu5PnhB3+14vpujvuwO8DePOmgispHE5oF0I8y
g9ENglmCby9C6zr+WDOyHTbz3ga7YYe9BXwxdPB9B+daXvJoyKbNEgLIQiGVw/htE3qG7LvAi592
rn+W3oW/rCms4bg85FusgyeV6NCJ3bdmN3Zwy1OziSe0RRD4LlDPm0uJPm2K6uvwYaNVtcPlaziD
YbO/nHS8LtmSNfH8wx1iXof7rsRlA8H0prrQARo3xhrXGk/Y9Uscgf3XmYX6OoO68QyGLhQheQR1
NOPEHUWEgo+/5VvVxHWxhSFUbC9dsX3lalt8L7Bn0IjaYZUCjdmTrRVbB/6q3ySiAWD2m/DWEY9Q
6KtQ5DGyDaaE6xV7h4kkQjyveeQ0p+BahUY8ZP7zcCwO9Gjd84PMlkfXuxgfwUe/gt/wy0gEIYks
/Ibs6lMRG2dsBuDNj1Im6GnrQ1+HBL4pPgLQrEOAmC12kiGTB2/bqRjemwl3I4D+nlDzaE3bBfWZ
Gy4gbrCFQVTH5pgOD8t7UYXOYUYJiKPfSr1blrgH4RKzXXGpttXBWfBN7IofGX+glwovl8MOxw+6
736MAUTFcGugRBcvBlrOh06ElhWVYzR9u2/usd0XWbBlfopqz0iAWqcGFhgvw9JInB9AtrAGzCyG
8lhEbcT6NL/2KziH0JUxwg3qBatuBBn0bF7qKXJeobmG7J78qNIQDEoosmVjH4UVidj1I+cH3lgQ
dmmRLukFiGYQRsgsIKSBs4N2XsT5yTqzR/h/8e0OJtajfgYpAHhu+sBxsWjoouHFwXPDi8QLu1aX
fK8+XT8Zv4wPIEKsjyg0Yisd1cbJuvx5zCOqH6gVmxt97FI7SnWiE8Cg83aNz0Pq7D/g9B5x25T7
6rM+uTuUge57F5th/cU6nBIiI/+1+QD+wjf09ZIfg3erjHjYVRd6Z13K4NGqtoK+rno7R+bVOtJX
/zCgBMl7EH/hD7I116N/TuBhZ/4LC41jexCRHQ4f9LK17jIvMk/Ft3XyLyKyEn1v7U7jttr06BGB
D9559XYA6fuEOsLJ+GkA+b6pYzyWk/f3YlNB+t6S8L7Y9JddlVjRczKERXjSceJcaZH8AN4Y59H0
SQ/4XUhi+6V7f7XwMEeFCRI6nZMllmnxvsRdiMBWiJRRopJm40RrIg8nmprRCQDr01TE9nnd4S2E
JbIy2/4AiSPxz/2W4K+AvAgh2EaojOBr4e8EWeOGzcnZyRgHhP+eD2bUhA3MtTEMrC2Qu/rovtZb
m+3mb8cJ8dvm+9XLfj2K0wxTJJr2oAzC5slLgGT2ImxFOB3Gg0wXikVeoM/7ruhuijvEVBALiHTq
huOCX+ak3eK3hyCDsWo52KqgAyOicG7a+Nb6ZQBMlhjfA7Ysg+9sNKD2I4XlSY72j5yAlHZSK8kv
TvZqHE28h8COixACZ5FhVcZeZiaIMFrvj2CAdvfR5tvYdktM9+7eTx9hL4Rw40EEOO9OVG859k3v
aJ6g4OlLiVO0pACXYiu7/T8nBnSbyHjDHovD97IW8slD947GYkJW44CD8l/AS5zkgSA7Ea4IIByD
8U2zyPhEGMibkc6Cz3pmyTWIHYntq8l0eRb5xh6wzzmvDQ4ZhphVQYtIB2NjiU0AmBVddb9zQTn8
n5SX/58Kx9vUqn9eOP51qMOvpeOvg67eb/lRw/0FYLcL5cZFqtMntosK8bdoqWGZv1AP3LQfwFu4
FYJ/REsxHBGTbSwUkKjmfi0Qf68dLfILsTA9NHBcB3NvXN//j2rHnypHvIKJo0P5iGC/Fbgm+Uvl
CAWvWW1SeVE+1d6pqNbyKiY2pogrlbu2KyGmDDbEr7GryyNZ3OK38Qe/RXD/UbT19gJ/BFtxALbp
Y2gM8rXEw2GYONd/DrbKIS87tJpImZmm8WhMsxHOC8XD0YYkIXiLgrLXcNDseSpPTmt4Q6gQMkpW
X/h4KID43CvQh0+tdl9hPk6wrpQlH2heiTUzhsYRKe+8pFPulP3pMv+DQzf//tB9EzkyXFrTczB3
zv350EdXo1OkvY5cV6t2o0lpuulUDjbwCU29Fz3SpQFaaph4T5BQy21vKbPea0UnFv3rg0Fr8vNp
dKlnIcoArg5TBoGb/XwsBvSlZoTLFinHMVDmdYvpbty+wZY79LXdh3WX0yoywTVJlE0EDMy/PgAT
i/XnI7AxZ4kEt/Ebt0bkNhvlzxdy1Hpq8wKFOoAHuSaBWPwptEHtklSZRfVR+bODjt2u/JhBW+/T
bgKYtOFBO5NMDW1Z7HqEg3RK4Yfe0r8EYCqMgjHI7BL0/J4SCf/g3xz1z7lqLD8XLRNuSwzLcW5n
7y/LT6xV7ZpzJeHZFpDbC7F2iJwodPy11QgjD8ce2dwdYbYwLq0NbRe7ztKrHNV277K7mjYSCQ67
MdzEMhsf3Gg1lvPTf36YuFOgbVIHx+i5f4l/+0HpQutdF+iKQY0M3eQv94B86nRYCMkjQsfZBDC0
9HQD84aCplhVUWUqHwYWIpQ2wvhcuWkB8x9BBiNqIOlvE/P+6Z1s/d3t4HoUoT8H4159H+fytkT/
FFHHMqea9xT58d7J+bkZrYFHVTH3aHO0dNfYGXSftiKwoc3q1geq5zcitQ0f6nS3DNAUc1n5u7Vn
y8dUyDG1B6jC+9FpPqqxQunqwjm+65159CPXcoQRd6Nh2DFCB4wkmgc5xCOkBsWZS4ehVqLUZY9q
QT7bYw4iiqBJpil2l9bP/906wkSHn1e/Z0Lcuw34RKePxP9fLpC3NrTTi9dEIq+Au+NeyRGlIQTx
dwk1sULaaGxoJBF+TqSmBGkIgcYE6CGLRe92DOGzinr/5rC8mzDx03FhZoGLuVxYPA6Gt2Cr+fmi
jMEsF5gaCOHzvvG2JsDjrZy1quIAUHD3UdGWQ1JjZbfsm3beduXSV/AYgMHq2b8EHQEDYgolt97Q
KKCERjpVnD8tZJEP2gpegs6xtg0r4dI57WLe4rCDl0zwHA/BDHi+7BCp82h3Lk17mcKSzoDf/HbO
LHhUCaIj5KFHjKPrUGpbXvPY5Kt70pyj0ydaV4nBemBDRKLzGEHOE0RkTXu+HzxLpjAUvsUIEX0Z
ujdFuK5j2vYDQs98Ykk72GRDedHE1OPtnvuAu3yDkLQb5xV4XYAgbc0NyJ9ixPFiqSITPhFVFCFy
x84x0A1SE6tG/+AtGGeg1N1KAifLLWJvVqTe7003v5/WAb48VgSCDNV6tFUzjohZdnXa5uOQDcr1
342xMREDtooja0szppy5b3iU7sCtoIDD3LSN7gmElY52OzX2oMxyDxahmk0PNbODsFbc5NR5Rt4a
cI1n3K8VYjdTNXfbxtR5hmKuTVsQEjGSEEvkzVLeDT19DNh4s9y8MTRL5E3g/ELAaHlmlN1B54b3
wltlvHFh5zCrSYW2nlTzCkVFwrjfBW69fKllHD/buYWhM8GLm+psalRzMfxZJaPP2vuhmN9KeqOH
l+7LUnSckmBUOaCherKgmBB3vRomrz4IN4c1UussHCAMyN5N8+R9jrblXAJ7cZ+5Yv4XjJ1ujogr
0V0CBz7ZlQtKdDqi7gBUtmxdD2hA0cMIcUi3J84UbAdIICLycB0SDESz4pVAd4srBWuqhVdzlfMs
t/nK2dbq27bPYNXykxCVH5qey+1wDUTmCtlvrclHNFkPXUaFWyCRyLK8Q3azyplMggCcOxgHA5hv
29jIthbdFvx5s1n1jQY3HNE/DqP4IeqcL7hoHX/HtFT+QaWFfnRBmCf1S9rdO3NQxTNtQClLVDY1
Yid98R50cG6XwkATOpfIJkzD/Gx4Ho2wmZcET3AT+45PDdJHwq3kxQ8WkF+mCWxkXJoBPnFtLxXu
pLqb0lq5Ht8WkyqzpbIhxLTlS2441r0/w3szhB4/8GCtN9Km41sh++YyCokelzBoDroSMU46AKMW
ulKNB+zDWOU0VBpMbVL4NgCclVYYywAb/dEpARsXcAlQAyncskFtsi3Aovqga8DuOQfiujikjmhR
HhsHckFQ2MGmw8jSvSUgiZWKgDqWy8dA1gVqFlbsLcardrJ0eSp8gOptaze7hslLK8XrvNgiVcTn
2wD5ByfyUCUnK7CY136ty2sggPUEsjZhFNvFXQ5WYUuF7GLt6i7jsJE3kyz4gxodMsWtV9tQIMgF
n5VPFekqkPzCgVcoMHskL638ofE89SEMt3qZdcNo1E2Y9NB6Q3/Swlw3Zj3jg0KwCYaE5p9mX09g
5qqqe51rLTbagNqHk6Q3jCsIX3PDoE1ZHW8e61VdraZqz8pw9Uew5uDG9AyG2PkKxlHC7rWMYm9x
0ty3fKxPC63EtypHgtrXqvqDYedBxiqj2Ez+CsF1tXD5rFpisABTt9w59rnHdlo/eVkuL7Yx93et
2UrEmyx/Vxqg2Ir1dhIUzuOPtpLr1mvbIqoJ2hWoiGabqErPUe4wyE42t3WWm0WemHZgbeBZltDq
RCnHBBRh90Rr3zrXToHGF/7iweond2OSAkEqNrybMxPXblbVzpkGlU1D7aWuY9Qnrm55S8l1tHR8
emLdwA6N5HSr/Uo/KSbmy9iAHJxmvBqGObgYf2AB4miRweEAUBKPIWaeT2YToQKTz2Xdzaeat8LJ
3LznYLuayV1TXZfj2VdoZUqEjzjA0zz/IuUACWsgeO7XbXlyJzQS0p0D2GR0g1+DVN2gHuqKY+vD
eSxbl2M6iWgBwfh+NCFfGOajfhq6uYudfmZhPyn3BT5CkNoM93NYj2wKF8bg+iBIYBkIhTgmGitx
zTmtj44oijsT01+2Vc8wGcBsG7eP7ECUW0855GlEY3ZgveEim4ddr2DAYjFWxadZU7YLchSltwGF
bfzgnvgqg55uWUn9HSp+fbOr8MFjeKJhCojkcYAM32bS6AP4OCBgjn9/IVXcpw8IPSEz1y32pzFZ
wcEvWkDY9rwIqME01eUAsmJYHqe2MzNHEPdh6B2azmpYtmvd0zcvaFMgDkgZI/JufjlDgOWvaXdh
ds4zFKHqVS3DehqYuZxKB5AiprJPW3eQgD7GoSZR1wxqb5WrPs9cj8imAOnvbhAJngDWvmxF/ijU
8CzWIADLl0PJkJ7uDwOzCXyAWwreB5hfNui6VqyTjFey29kdVI5WCaOOGCw3lB30a3BteW8I2aT2
7dnii7aCu638B8eEmRpx0WCWi6Jm2vp2f487u9mvI0jPiPM6j3xU4KHNLOSCjdVOdO8YT7Ojyans
a+9VWa23yUcGugfoSxBppmwzFDUaodEU/gNG73DktYn1YkiFpzxsYPllojG9uN3qQ5lplxwDm+Ye
Sp2/vmPKy33rl1M0YBNS3hzcs1rxt0U0+b1ACOVbrn39lQdDcS1LQHruDATVn1gD6HVCcKkefLg5
5lpiIISLCT/lgBCGuxbbunY4jpBUiFpiYkzPi/o4364ZtXPItkgzI7tUImhcYex0WFe4RSxNxvu+
7Cd0FjaqC6BjYNzVakaWUCZ0JVHmV0p5P+PGqstPE9rFntKpQ+feGc6PgZTrPbPEbCOoxvSTFINx
LQDeQD1eW4TKhgCA3iorJ2p1W98Ly0Emoi+1g7PifxbUIX7sWzaeADa44FB1RF8ckDtotdvBQnag
8c9GWeO9z12BgQG4sZo4CHDXp4vSxaEVdX+3GDUx44Doz6V3IK+rVnOaOuXovdJc3twfs8dHlH/+
o42BOSQsraACDVLiJS2HV3MaGC0oVuBGlf/k9F0HA2QBsgVtwMHdLm38uwB4aCNVIlO048GIglXf
UHnVj8FVlJjIYWGFukOxGRG0QuADQWt3w9xGX7A66hx8sc5lWo2uG8SSaOGktHTxwMmp32/wT6YE
j2axtJ/UAmQj0Ox956OLYnWR7XxUCyLgLWYGhL5YEJLi1aoXPHeCBfNfPBdTP5YOwxm8pYcNbgaf
HVKAIqzg3SNs7o2v2HmLw+CZZEPKKsijSpU2lHtiMx2Taca+QW3bzZgBEDGcraE4VIE5GhGvwL8D
yZN2jJ2nf0Ui2VMAnDv26HJ/WlLirysS27TpZSxW08PaN9yRpnkgms9ZWv5jM07GSUl+G7vVj67A
z+yNd4Ztq4lQYsI4qXwvB0Jvs3ey+ogSastArg88G/x0f/QfZVnLLlumxnvtag4TQhnWPGcmoAIe
gzdYeUTKwnsPqhnpw+YBFSGMj9IAKdB6M0GGr5/qE+InVo4i2ekcTP2ihZ+6kvd3CM/fahLfQqqb
GAXpkPL2sT4G0DyHphfGSfRO0US37RpTyWQp5a5mnf9ojpZysrUOHHNvLMtgRPVSB9VbZy3FAbcy
oEqCgRRzhvJgwbQA7WC4FgSLdokQA+TNXhbrf5N3Xs1xI9uW/kMXJ5AAEua1vKFt0Yh6QVAOSHiT
sL9+PlA9c0nqHDH6zstEzEtHhySyqgBU5s611/q2TgBoDUCGuiY0H/wWMgjmTcvHHBIZPK9W4fk2
tXtNYlGYkki9A92HDiB1izrbZu49SA99A48Jd3TrVx2ICCz9FMfFQB6bdo4OqMrNzLt1KqGupmHI
ti5eVtIAmUmEAzcqbT+rLi6NbvSf4mY0xk3Y+fa2cAv3r3IeT5EbuzeLf/VUWYnxbMWCvByQBi4Y
jKXWWA+Va9CmG2IcFun4SYYNW0Pu4pkWjRM8Vl1C3Lh06xxnytScuy6yn0cW76uSdPRPLE6QmXhd
aA6xo1ny4sZpiYrknDm7xhqqferqTuOBnxMDe0c3Sfx0KFW70elpF4GeKuiGxaTgfyFE/7Pm8bbx
jmIkbZr+tofqIdEuHbTd15oHye6+JZzcEpOoAmKMMacfjB2apTPAN5gntMlxugc2W2ziPvfJjJtN
D1kDx6W3AMt4mY6Ipoez4WyFL7G92mKWejtIK2ZDU7p76qwRgJ+R4mXBCoxrU8c93cySx99ZuYal
rXVv4gobsoy4GktLMHFS68AZmPEc6BWW9Dpc6oVUQmLJiD7/Q3GKmVVI24iOPHcS5PpykV4JPwTb
vNLkDL2ayyT6hl8iB0QRtuWPafCiW97KsDbtStxCD6HgZ0NP8eHOAqqOTMVl5k7JtciIiK9s5YxX
H7y596oUb84PfIGa7otAOu/fnFn7g65qqr42rxOC1oKDX2POQcITWOf9xRD5yT5zRnAEek5kuceu
1rfwCmrOZn9+L4sG+1rqBghpWZ4fOB5vB9n4ndYYVZYVJ32fc8iaqk3dN+c86MZt5Np6N6dwLP78
ctAnf3s52+cjY7G2hW2+uy1OEbTw1cycpKTzrI2xetBuOxMOd4Pn/8ErBdg/XcYh8CAs4tirByCP
SiMpI2KkhgritZoC81TnMVF9TKTHl5f6GyZ68+ty/WJjvvYPvbYT/V+5l/5fNCYJRLn/3F96Mw7r
pbm0/Pu/qaX+v8AyB465CHwLgpRH6ldvyf2XK1ieAm+xJ0lM1wiD/xtb6jG3AmCzZ9G9AJi9NKT+
9iXZ8l9Ub0hPLmMrbLinzj/pLb3VHolvIMK6jjRJvpnQU19cS68ei1Lm9awD9qpY6eGceCY2P/Aw
mYakiYTQrmMp4stX1+bvx+M1KhWJ4+2a7C3fsaUdQ47Spp9kWe8kT3SitHGQxFZVqNv5vhr8pCBu
71ewr8IEY37ftwmnqnCqqiuKuRIf1BAKuUodpyAYTtHanOzQIhxi9w0bXdh6AunThNFFt3pothXX
9rsgVIP7GrknW1NHB+VC3ZrMJz8rTftQBRy0TiYlaklEIKmKrVf34yZN0xAaWApfc5VUVvUYRd30
3egTu17PpOU2EYQ+jN1e23/u0yQmdO2ombB5EA/NTTKZ1ScOnimaMecn98QsMFAHsiVAcMTD6nxG
YZmjvUGCHaAffZguwSGMEW3bBjafoUgUB6s6dXsgleADCalQJxO3hR+opo2YMaqe4753G7w6XoZg
YTWNMxw1wYf8rzZQoQXEtQ+wOnbdbRILcY01lPLEdB3zKc/Na6MeY8LroEMvgSdi82jcHtCUPXif
AXO2ZFbK1ilvwsHDY44LeDQ+tbY92ZwN2LIuzDk0rZXvJiN0lFikT4Mo3EcYPMCtrAYMgqzy6smv
8N+ahT987Vp6QyspUz/chKAGSJoOHGzWgjNo/pWyLh/ACdBkXWU2qCf0X0uQSDZySxzMlI7FqrHj
YNMZeYWDpTY5TSL4DhEeIxvAQOphAygyG4yZG+ltVIHVnbshs2ssSkHd3agJbOcnzim8Zujm9ZMp
S0LxNMNQs9uFphaN3nxKlC6v0rY1nJNf5urOc0qhdtCJyH9ObZh8M3OaGrh8a6m2qZFZ7n6kym/I
jNKdrVZTTl27nyH5ErmffaQeMLAcZb/7djMK+8RpI8F04ESzWZ0mk+T/TjsLJBgvdNLe5GZZPZk9
Zt2b1CAFve6d2ml3WmUWmNfeU2V5zUtPdbJrQqTrreEFYYObR9jpTW13MArDKR8ppayxoK1Exo3n
i+yz2d6O8GmjikAAFKRhM1iWPdyYdVck93llxdmF5LHnKXQJNZkULSYBSMAcv/4Qi6zqDyOsz3QT
mwG/GYOu50FCSX23taFeRpweVmIIZT/D0y2i7ijT0HO/cFqNps0EPAuWkudCl2rqmKs2UxrxaKu5
esKw6xJ9qIccM+PQ8akLu+UvaYn5t0VVLFbCvq3bp0mOILdCV5Vkne1ScpDxULe7KYLqVvTEIlcG
ASNzX3p0b+/7rOGrYlbjRJunK7PkwaNcT28G16nyO6aTUmU2uWLd0Agj9jYJAkiQiZu0d8qpDXWs
pwTwYT3ZvveN+TWJB6ava8194dXFD90a6mfWiOAvbZWVfILduRDFSqF3xCVOKUiwnRHN/oOdEGjd
DbJ17vBoe1dlJ8xL5P9DTA1Zm5xwWSjhIjTJxuon/HDC26vWOya9pb903tTshdvt5kjeg97rDzLi
VunFGVZn0Vr3nXcTRIsyLE0D9LCPCO0iJ5xtBN6Hnhq7AfTACeTWtYq7ws5/1mUIeLlUHHnMTJNl
ncncrWgncfWVfRWzGHOcC5BgCtpJm0xZ5XcrJ9OYjqa7pOwP6aianRfJR9DFalUUsUPIWDxUfvkj
5z5ferWuN7EjDsY4tPuprsKjV3RfC51f26b0t5Ye0KZD45ORwD0aWm/aBMuNCUD2asOvT5BSN7Ux
clzU+4pj366NVYywM2AqbAl6dz0nXrphxqTENmgFNrCuvPKKgoXVR+MaMViqK9rBDz45UOUsXFaC
iVvYdCEFv6pASQp7naYPhTOd/YWJYEKh7WZ/75rQBjT4pwah/jgF9S5rwovZ8sFNOewFdjefo7LN
drmEPtmFgdqZ9QibwtZnG+zHFnX/L3awYQPpCy++k5+simU0mX0y4rZ8nL3pzkb7WxGlNA9xSzI1
tObmCKH8GOmMxluJuzzsv1SzUcLExm9O5EmDgAI5LFCNcaM2ABw7gI9YEOfAB8jVbSLL/m75wdEQ
2aFQlr2q2nx6ClP46GQkuUvxYJqr3ix2lTAurCS6QzXZsfOTKQgmYF1jo3ED+jmi3qSSGErSHCMK
9LZ/i5KNJ8vW9aUTufRWiuCqC+WtWfXDOs55mIBOPPa9d2smsbHqWkWmWB56H2Z3kEZXlgpZuEfo
RpGTAO6hV2in1nScpuxGGtiWRctx2nXs6AS9T5KLbNmojBQMh1EFX5OeQBFKpyK14LwkGMwlzMB3
a7gNloCDYO3ZyiG7Fc1sAKfWJqqKbmHvjP5UPA8vwQmjWkIU1ZKnULNcAAZ1X28BrJK5EIU8DIWb
3E8vkYyOphiXuqEmXzmEN4KJUOKkZvQlQ3QK0qvVpScIJxg0tSeeA1C1XwKjqtw17Zwg3YqpIuBJ
pKRZwiVlJv3P3pI6cea0eI7DtkG5XDIqHblfvZ0qrtkI2SbyZHoA9427oUlAsW27JQFDQoEwDEES
gvXh7BjEmknMgBAg7hGlGWvjkqoxl3zNuCRtGjP2vlSuBZoAYsJtSvXINpECZXKJOF93Ing2ZZ1t
/Zc4T41vKN0LEZXuV5kGWtAL5sdgJkWRSVuOgnHlgRoAAEPXf9AdyOjZiK/rJWcULImjoCxTcnOT
oR6lT98wfQkn1VgeMLcLiR00RT8j4hraLtEmN0QIs0DHcdSkpHvEO6KvchUNHdJTDMuhMFMTjIAe
UR3Ngg9tDaEBFQ3pCYwNLeRwiWR1PVmTtm/i6xwK/T5coluBSYhrfolzpakHai2yt01L4CuL4iRb
uyiJbIvJiFFxCYnVpos9gSf11qtki8Gym3FdtEZaXworUNADe/qxtIlwnjZp/amup/lg8afjGq1L
HIknL3mrNmXXj6L+G6LAtLfbRHyuK/JNLIlZNkMzGGMQQ1kXH6IycT63ndtv07zTCGu9EWDKr5X5
4EHyqQOJ2JvX+hA6TX40c3NMVo3BmlO28FJlNDiXIqm9U0Tr/JM/eo+KlAthsZ6MN0HNA+n64gqO
C7pF4e5b1sW9jOj9bRrbEHc02uEV5eA64Y1Va4wmwz6gaL9FkFcHhwX0QOIqOSq7hGZB4c5yqOSK
sFB79mqj2RedHVDsZP1RN1BGbZW6tz219m3XgAUrkDjPWsqfowlkvMqWRbj2e4KNWdcQfMuJYhJM
j8RlksLEcdtuvqJPgs3TCBJlbqMwz7/VftvmW8htxdEP+uJqHoNdVzbh3kubIqUN1kGVaGwIfX9p
o6HCitwkBM436w3BS+MrPoD4s9m0DQeWoMqOWPqC8OD1ItiM0NAgV+TZem7c8tx6ubkeqyH+wZ4K
fs5Hadx7w9icpphDhY+yu7bxgKzySQ63LD34WtmE5B5D1kTdGzfdYRZ9tu9JjOPcakmUa9tLVnQV
x1OYpcYusWZ9r20bXn2aGNMBxkZy1hH6dE6r+SngoFP+cMrQNdcWJ/3u3Luzvk7bYHio6CI7uyp3
3WaFVFT12OlD/cnva//SbrAaOF3W/8WJ0iTJaXjD3gxRQmJ/xMfcZh2L9eTM5CIzsx3vBlP0PV9o
P/4JI5dHOskn60vkCbluGzdK1+YU2OvaaSrsukYmcMsPwMerIvLx54++v+nrPF3Xdj99hWhQJbsA
MS1eN641XruDQXIqjXzV0IuTYCbGJCq9czvL24ygo1yNaVA2+6ZvvFMsADIjzQHuz4DXdqk9noo8
o6lS+gmI7+Qb+g8Jg1mL/kKWRNGZa7FgN8ZpOAEtC0nI26RElC5WqUnWGm11ELuZoRFwdnsW9dKo
yWoDbkjoVIaokduecie6jrn9KP8VJjsApgGHm2WMhu2QJd/D57Q2IU/mAZPnc9uXEzkNnaW7YUjg
hVOK6bWjq+xyCAvjqFmpL7q4Q+jt1UMId+fMqi7Ofj7DJ1zMGw2r5j7wUc77ToaXDqv4tRxwNlq+
MqgBInUvh7pYe/Ucb8vJii97jtibNrGdb343V4+03HETN1l/a4Rmui9K/z6xs/oI1CW9kDIv7pux
bncYW1DCzKjdG05RHkI6O9GONagCAdrVgGtMt1pVvgVDX1ts1Ig95bZUikJ/5mnuvIHFqcYq04/u
XhYmhYYq67jZxFnYdkw6aJptDP5hY+OopDPFlg8rp+6PZtHbGtxTaMC0tDkoFS5UWb4yAKfyodyB
CMC/g9WJTOekqBCrgLg63J5SPriQAyBNc+5OIr61ndQWm/iMMW+waYmAGEjBVJPHC0fX3eUkqC6z
uvAeonCafyaBQc5bm0wZyc3mmgNkG6xr3u02yHoHRGSG/RQjRLoetdEF5xBqDQBhDWnY9wsYkonv
cLcqIgGqmcnlJnJDFNPFAT8Y6Y3rleRE6Nan/FNdsYBFMoggGtsiPnXZAPy98cZ5a9WJJoueqe91
CUIi7xziyrFymt2QG7HGteTaQC+ltTyQHDPPgzd4Bm0IjRdAF94R/yU+XUgMOD75yjuY1L66Uyc/
TcME1rNtyTOZXRtCG+4cGBVTAqAr4oChcHCgsW9hJ6eb0bKjRxvE4pPMMDkWjWP/Jeyu3sopCqEP
eepUVOiNqwZ26l03tCJYu8UIHot+cPAT9ntyZ5rejzwCB1z0EUVwbLXEP7jzAS09JIRlvgTxEiup
7G+NCdvR1mxwlAEZ5086xpxPdVqd4T6nwPBVvzOauCZGlfnRtq6xOxoqIf4ftRoT6cgMhVSJfGPp
MMKn0NkbQ3btI5tbfmyHxr7q5lEfGqOGIWfyzFhr3BHZpwBs5GVmZ+ouh35x5UygjBZgBVffP3vc
lhNYv3RX29MotiFWqJYDUEOh0Jhp8j1r8Yb1Wafsb1Nnp89ZTnNwFU3eV4W57lTJqtonRUE2ogmU
3HpBA7uhTVMFlT+PhluMOF5OpBizxLHrhfwEUMbqDxXuuEfdc9PXJevYxZCahFE4TTNwgwXQPadT
DXBlzhbKDcDNdG/VsIDWk8b7klicibZhahHREhGdWjSbJcw7Vy3+wynR2cGzUpj1Gcarr0MFSuEi
lcPsrf1pHm0MQ3HxnBVT/Wwa+Xw/mh1B/xFcEvmFYSHvmQsb5RLuHJa4PgV8cE6h2e7yxI8fY8AV
NcV8as6HhooTyIQibFV6sVUiCxvq0mrNqNvYkq8Y3XIBhGtg3oSWQ3SGIBs+1rl3x/6NV8gc2vL7
0Hk05iq4LQRR0ql9TvEdL8NxOI6HL/qWzHr+Pwer/I19oY+Pg2F4tBtET8YMt8Y9YKAEBSu2QVzV
SC6HOa5pBWpV9SfDn+ttLMzhTmlgJyqXDfVjIOLHrvKzU5IJ2BlNKKNnjZOOlcwIBSelsDfQGsAA
2BmwWr947F0rl7t4FqhrhvZQBtKJJjQd0LbVK4iLUKNH5fNferUKmSJ2ULF0LtSXEe4HNsSuRImI
gwItys9jC7JzI0V1CttAV+sSs9I3fpqiX/aUGiLNqieMceG5aKuQcJGRpFWKO23xS1aSLYp2bm32
u6zyHCr7qc22DvMu7n2B9M/OxD/jO2nz8AY9UZLIzhNaTi9/nrzoTnLRTiyV20ffj05RhDEN0rlr
ZUcVShPMQopBhzijG+adWS2AdGxQGY6tVK2RBqvyGrcrF8MS8J4m4G4AC89Z0A+eBTltQHayvcog
u52XKU3BMY/aGxcPHmjSYKyeCkdyrSo74FcMwG0J9Se5BT4Smbu8h9DUWj7HXzu7bwSYC05kla8P
Ou7YhYwkm3iD41Db6WUrA6v+ClMbCSaHBIb88yLloF9xkSws3wm6RqMyIKuGkliJvbDcMvpqSA7m
YJgjINEO/h/cluoJ8xy/wJIJl++XtmODJMrPBmisdje0JvfAhakEwsR+scGVQ818JRkJdz/JuUby
GpqAC9WlDR9Jtza/X3OfUF6rqiivobxy/xHaRH6umxpydkYTieW5Cufy3iRHMN6yXEbJnpa+k14a
TsNDGXNcTy/zaXQwT+CZ6tIrwdJDuqxLu0cK/1Y/FO4YNveiNedqR7K9XDa0KNRLax8wSeMzgOMS
lxhvlHj6En18+aj01Dr3iAxo1Osi19OaLb0trpKGoUWbnvcwnv0xLvFZujayne/aobMejAr+p3JL
PuKYObx9y+oGfBtVE+0VWEn2DCe/wO6mV00zOg9qxNK46vwEQJzYpYU353dO2A/u6r9MKy6Q2xy5
wlol6VabUziz2SVtde0MhSiPftnKpz83D9426PDo+hBUfLzZWFRcvofvTNzJEGEGVFh8Ysuur4tx
4S/qvHfHFUHuRu1s0eX6g6ag9duL8rOBhXMeXz9dmWXy3OvmGcU0I+UonlauZ1RPqHe9uQ55Gn40
HO82VjfLE8DDxVTcG9hJsq4wDOabgMLUQ1rfZkOeAADvTblNLBhMxYgXeLJr+aUefD1sYERxNK5n
mo84uu2i4OCi8bi4Rv/Jq0W8w8YhTrrEo7thAE2Tf9AdXt7+fzc9uaZ8M/FGMIWb7ifO6HfXlDBC
Jdg+6HejbPJsgzCM4rTeYA4eb5rBGS5tD7ci/cP67s93823/k+6WRaKKfBUimmkF9FvfXtiJbEfC
NSfua7aosSZaAvj5Mu47wPkla8efX+79B+XlLNOm2UoHbYn2v8u/FJNQBc8rAduXhUmNCm16mhAJ
9n6YsnBk7bSIFCwcKI8ze/AHZn8Qhu+uNb0wxk5CFpC03Nxff/+q4aYGS40pfYMV9V/dPcYt1oMt
DmANsgWV/po9yem3RhtVqMlxmz6Fc1YC0YtqTH/Ajhhe1JnwbzBvqPmqjeIyXIU4TKqttlJShraf
qGQdatvBqIg9ExFG83wxw2pQ1KCzNR9GjG0wgYx4KhEIC4+su1lijq+iyog3stOsDb9ke9lrFmKE
5qVGcWxaEBbaJalaqh9Mv8bYfvGjyVHngkLHukKpJjtu4BYAMJ9pU99kw8hNDNpRlPfUniy4KPt0
j2o4cTQ3epNf7BcYf1Ztt1DaaPHz/8EQ8l9sO2UKiTSU55pQxW0ELJhvCekWCf+Y4Sorh2+E2A+m
XFbqBNfX2oKiMnIhwYRrW3Mree6ZiEMQINypRPinvGkRCh3tdReJn0Kas2MWeK4xaKshRIY+ddoN
gTEGYcbOFcfxw9zo+dYzJs1iazm8BYlB2N5a6LPZhWoqFvyMwTXZBUSzcT7Ecpq6HzJzqLLKIO6M
T2Nih/o4MTYMbaaTxDmzCkAcYGdf5Tum4fB7bIXSsLXmumD4Y8CWu55IRcDyxT3Q7jjHqz32IK5l
iNo/H8I2MvRR5yMLOC45Rb/nZb+SdRqoE6YTg3mQNoDJdVuMo3nQgoTLefSG3F1pjOMcAoOpqrf9
y2/olMOLdAj4pNDboQZrEOE9PND7ebkIHh/ao00KyQ3wSXYxUwMm6wGLb3ujYZE9tXMCJJSRDiFK
5BDsFCGcR8tueGoSEx0cDmZ9FWpd5AtYLaTra/jP2CUv26RAe2bSynQlXIcDBtaXyTj92sXHIQHj
qJN+IZ6Tr3BQvn7i3rZu4WEKB7/XglYL82LOTpTVzJD882rxrjduCYxcHMAYFc7UZOZ6vrNMkK1I
K1sUEJJbRc0X0XNaxlawTvlOaEDbr+OrxO+4BX9+3WW5fb0cC5w6LMMer2+x3bzfbSDEgwv0B/qh
WcBxMcKfHjNUYhpv/vw6v+9qgtiRbftouWTs5PL3r5aimjqnV8VEtiaxONWnmQs4PYp/xBIfFqxH
K0k+2EhfonqvPxqFD2FWprIvbghhOst+8OolmwKrJp7elgotC69mRt2g+RvBCf+fJBUaBv5FntaM
xJF9dSr8JljRPG0JzxFUNHb44/GixrCOug/e2Pt9iP2PHAabA24M3A7eu0sBsdJKa05TMO+t8cbP
8/EmiRsufmMmHMz+fN3f39/lxZwlSUsMzaKUWf7+1UWAXOqWZSu6VY8LC8Y1q0EHGzf624fzH51v
y+b5+mLjLEDQghAqfUyhOC7evg66qtNrkjQrxza8hzgQ+Q+GYTSANZIAzAi+RA6u2Wya/jmcRflZ
s+j9/PNH/e0rFASOS+yVFk7AdX0f3ZyDyTKK3J1XMM/GGyZ+8oqq9G6FBeQfz+70PceTFH5wgd8/
2Hxi3DEktjFMEHJ8/8HpwcWBhWy6Khw/OWPWI9hoZEu7OyuaJ1LTvfhgX3///DDsnt3cAeyDawd7
wjsfF8M9kjFPaQPPsQquxykcqk002j+CqWGr+PM1ff/4WKbkqyN8E7eOK3AQvb2tBaaVgKBGvYpI
8hCHdavUuC11NRdf//xC/+7mSa6kL2Eqkp3EuPT6OY2Zt0CmhJF8I072r1KGUCGcOOMPgr6sVl7j
j99/GTr+/Lqs7O+eXMu0cAFi2HRsalPnJTH56htCUVO4TEQb+Prp7No02/Y0OWRpiWdkRbW1nNL9
rrx0/ClVKb5LQ/dMjkr89rmNbQWtwZ/q71aZNNYWr4o8p3QQGWMYBtmtl/f2fVV4+UUwom4CZeiT
h4Bm9HOuLCajlaHvgw9F3aOU6ieETAWZf2NFff+cKX+x7KhgPEkevnJjDcH0TMgVnJORGHUC/iyg
xVS75ddBh0a9n4U1HvFmFP7NiK0aOoVqIvW5DAhX6nXs1BgQsYd6jPDzXs7XHYWfsa5opGFk7nMv
PGo0sY6Mi2abaUN/rk5DOTse7TQCUAcMN+zKgHIW2hqjWIHmvugEQVPx58WLuGTYnCsuc876/o3T
T/yGKKtUcWXqkmy0FwnauPNAPPHEgMyEeCVTfnAPdQTxrg2rzfmdRVxaFEbBfBO19oytxHcwq8wV
dUFGf/ESn2Tu7xTZg3hTDAkjNfAHfBpfhKA4auZVRs/2O1nIRWFTgXndyhxOVYlNB815oggMEn/c
yzRz6rVd4OsRRf8zy2zJBISUuO7aYh4T80sIYpqM8mR8AWxDR2+qpuqcQwmxFIWTTPqjiovC2015
B/hvjuzPbaWGB+lTOW58w5XVyShteS6ayInwIifLSILAbwmkLCuTxo13oF3tA2si4IzckTjaWfvj
gA+0TWfMadUgz7/2fIk62LCuhUZ68UsUShxVtE9VPCy3KvCp+QAnUG//+vd0gvzobCooZRdKN2B0
PSTLz6MsGXjsuyPopGmGlZpmrfFk0J+5w8WZoh45hMq/YItJz4UwyoVmbRDg1Bxj9nIKJCM/gkHv
smAM8zUBvS68TAoE6F2T67be4gLJ80s1tBMDaUbXERuJwcdYYzvkYf5lf5mbibdcFDqq9m7uo1hn
E6UR8ncFr7LhO0J06OXmJo1iLFvlNmVwZtzFuH/55v9/7Rxddp//7By9KpvheXqDtFt+4Jd1FPaI
kKYwfRsHOyfz5WD+yzrq/IsdFZYDBYTkb3zb+j/WUY8f8qjrhMv2j3K2/NDf1lHp/YspY3DwOHh6
+OK9f4Qlebs9uCBVZSBAAL/IB9ZvaI3QFcBfIYVu0BXNb64hqhu3lLRpkBOY1aVJJF/UYzB8UKq9
3RuWl3Vd6nEeft+nYei9KyFnGwMn49iZjJUZxX0lUcViJMfjq7vwbzyqL5vbfxdPv15mQQYydchF
cXqfGgiKzqiLmMGQEyLqo2gd45OcDFpPKmM0BA0D687WeOfXNSkd1vJcO58yXdGlxmUPBKmENK/2
eS196GatGywWOaq+bdNZ0Tfz5Qrh4JywKIwj6QC6yFm6AuaCBaQwc3GpJqY5Mri3Kect87rNcecN
fXyXNljTyIdqRmsJqxcR3GKGdazkCLh97QX4G1a9HYnwakza7jvH6VyxT4EV3Sx75XNC/uIu6GIL
Ol6LMfY8wIj/FDcxlpg6xo+gfUVKTIsSaiaZpHbBoQ+ptUpcmfcnPKHpJxKxlOEChjWo1pwoAYWd
neX72U9j7zA7wgRRG6fi1LSEd0nMjijcJLxYOYTKoiNnNVVuBaHSKwPtpWVAiAQgkEc6ctb/RdZQ
5lgbXcbvMZoHpg0rUV4PDGSfR1I+iSZQuFImMsfG5Ng8bv58598Wjy83noCmzdcD3cCGO/K26unN
qbSFMuxNbTMrowsNhkDKBhiUgw9Bmcr74El7sVi/e9IW/W1hP/C4UdO9fcGYEZ4pC73FuAWCqsxS
BwJx4TVjH28lXqDrNrKw9GgMQH8FvYacHvVIVXvd0YJed/aiSNSK08OmSJnQLmUXf7XnCEOC6XYD
438xEf9MJ1+rnYH3cNfgsobVV/UWQ4Z8BvcGMfT7Aucr0TciXkdQBsydH0SIydAIkxK3DVDgYBcm
VQwWVQV4JhiLBbQr4NBNFqY0Htqe1DDx2ADrdl3r5pSS5CjW0ps6QrfESb/MRZkU/6jOf7lVAWkG
zjn81zXfF6jBJEo/JzsF7LefGYznIGEzYnVnYdU9qCoQHxjXrbe29V8vSJEPyBPTvg/Z6e2tEikz
VRlLJxibbgOMJlKxiaVdrg3qgivaoC7GiyhJ2XRVdFdia6OTk+VswvidH4DbM5CUcOf9LBskd5pV
uPk4KQ/ZPhNZ/dkOZ/B9QQ6Le8CNtw0cWXzwcFu/r57QfTF4COlID6Pvu5o+QikEmBDamxxzQbJp
o1adYeRnjFAYe7KRrZ7CG8LLvbuVyoQIGs5z4W9VmvM9zWlTjRsCnDkjXEJBVonwABDcsuwi5JiK
Idurom5pw0pIMWc3cnxG+VZhR5fNbqxr8P3YVjSRQ2ZK08pyPzgZvT2FLbdnabhIdj1yBZ4p353C
3NZB3W0A/ld89EsdmgWc4644YNMwP7iQ78BSy2shFwD3QjUgLcsh5e2jABTfa7pxNjYAH4xuE6cj
2OM59coEanRb883EAvtdxnb1pZ6VOiPCDICnmRErPtgQf9+HfSwVAYAwzrp+YL5bP0qcvjU+r4j0
AgRpwAxyNdfGsmb6OEz71FFrPCzFB6/6sgG+XbaYHuVTmTqcdyWCxtsLoAv8ByQzgWP2E/EKDXiJ
eAXmiSs7NBpGASVDyrTVnCB+6aU+Y5PTmCiuTqVzkcFzBqhskfhlKCydLc7NBDPwo5a9h48wktc2
hwVQh2hIpCmNIg0vHGlbTDG3Qge6N6MhHnvsIfgjTYszvooyJuoArVrGrIv+uvPTHgNvy651akrG
JcqYZQhO2ZzMW8+cXBPijOqWQ7TBwG1EPefBEz5uAMcwwOlks2fSrp86dRB5yEyaIYuqYxQJnL15
AhGCMIKWa1bUGb8dEwPwIQejs4orfDwfPNa/7Uic9h3qGG4waqRw3t1gHc9RGKAGby3ATD+UrpMD
Y+3VeWT4y84EHPY/ej2s6tCS8e5IasvX5378pJSdbo5dtq0YbdpgPWDGBdHJXhIQj6dM1h88TL99
cZGnUDRc4WNO8Vzz3boKbC0iaVpmWyLkOV/XWOynNp7OhpMOd3/e3sVva/jyWiirPskp4ljv68dc
ZG2ZUodsxTAOFyNz2Padk0xoC12nHyu6dN1GGXK8SIqw+oTvFESapkFngNTsrJ8fvJvf1mPejWD1
oFrn7Aoq8O211jHjdq2mwpRr5UIfs2CZGllhw8VLkF5UEUbwMknn76NPeFbJpr0n3sk8Lu0q5omI
6KJsVL0vAFd9cEuWwNor9ZAFjndmMe6GR468FmGtt+/MEDKkQS7TLd3yEKRQWopbX5CLWKlJ41dl
agcWg3pgf1gPtQo5Foos/zIbDfOxcW8zgyCcQiZrW9LwiEgzJeDGjFXlHzxZLvmHzMj0OZs8DKZ/
vqj/5mni9qLGWa6NV+Vl6X6lHoVjPSc2ESMGIU7uofJUfeY7bP5l4i/6x9uAQDpfkmyCFYJy8d0q
6OqWFsLI1JLMatt75vQUh8SJ8ufpf3F2JstVK1kU/SJFqEl1U0m3M9jGxoBhogBs1PdNKvX1tcQI
Xzuu49WrqhGvUHNT2Zyz99pJZtx4Ykx+pM7qnNpqImAWXcSvrG7Ex8vP+8b8sJ0PGUT8XOwhz76e
1RULIbskheasuBk9NNE8TE6VH2wHSWmwIpJP39l5bcj089HBQ1OK1Ld6Pt/ty9FBHbkrtLaKMYmk
rU33CTZVVOoCPhViteoLdpPxNgH9MkUbUij0h7brwgmtvx82dbWADvFn14kScvmsSJaq26vJZJVq
rcz9kq/TysGh1fMvM+Xjdn/5hZ21If6O7a39y7abvg6NCOvl3TcIwLYZx40QLiCaylaoU6ETb2pm
GTv5hFIYHwdATVcQBjlmMdBo3ZoNDmiV83vA2VTtXV1aMGh9NGHv3J67vbwXSystYhfkoctfSjve
3Ab4PwNYEBFEX3GGB0/eQHwl+15pUYGW6FbGMjMDqjjeJ1vUpOnM6GAI2/DIV+1WIsUOS+7luDkl
+rtApT5yUlwUeWCj5O0j7BWEn2hGqsmQGlR7QwA3BBNZ1P2ztpDoFLSa1Sywr1a7Cg1ODvNOh1pJ
kpiPbuQLoQzLEk1Tmj7glmlR9XGF+btMiHq+zlaHQ0Jm58UNwAz5AA2DOO/KK//4rU4dqWMfDzaB
MDW6j21lmftS94nWHFqNWJ8ysb1bZfhwSMx5ecYHlg3XdpJyrpldbWS8zDlatCrJOuIde6tmvrGy
/pMoxvj7mrvz/ZB3KQmnyMyOeEc5vq5xUn3PWs15Qm48PBvIiPUdwmkQ7+46lT/pvbeg4YeapQ3H
wJgFMW0pBvPoKdLXNXhABzdOgWdnhbh3xAS6+vJAfOPLdbZKPh8QJR7bOfuhk8SyBdUSoqGgPBHG
bNHo1wAIF+lQn5Qjzf9jumJ1ZZdM2gErrn428EfyY+tMbZkisd1/7qXCv4U6dY9E2NyvvaDVikDS
Im3FHX7bdMn3qYG47/JTvzF3IHww2FtsMwe7mpfDm92MIHCw1yLKCAIVHGXUvp7tk4mYJzKU/7RQ
rr03BqAW3ZCm77yDV9tlyg/bQssCx+JmGWfv3CNX0i9MvKi9rIg2M7wmimtj/T1STxVGok6Wlsl3
Zmi+jNeftENulYNQwQJhej5f2r2m+cwaWpQmPvYkU8xu0YDU6kjI69eSIxNHq8kLHFnK+YieDjBH
pYv+YYahAT5pwVF5ULWufSi8HKr22LBFiyrHWwhGWjPxoKVTAbRuXfRfTVHmcKg1NQxHe42Z1FbR
MwegAkOu2VeFvyXops6Rl5uZYWz72X0BQC6lh+LXWthVHiZgv9RBhOAS6+qoQ5NKhHJqDA8G5eMC
V8tC/kCiDV+azhPPYzFWd2PZ55+GIot1OvO5bwZjvpTGoe2bGO/g3KYHF5Djk83sCS3Slgh6Jy39
NZUWtjCjWFIL11DOThqRMdQY8IMmHGG8NNeIF1jXQEgBDmdfR2izWFELBq6/rv7VLFP5Az2rpgVW
JfQfMWZyPcrMAitilzbyl07OEl5L1Xv3eH4X8ERDTtYjmJ/pfh0MPEykDXb3TZGNfmASHoSJCvMv
R9RW1sFkOdm1u0gPd2Ve4Cp228y+bYapy0MHQXpPo4/GZ0CS1USxTE0LyBeYx1nYjQ7C9m6OhRY6
k1V+9Joe7mBhu9pjhsLlCS0L9gq6885NoWqI+bMkLzTVm/FZn5cKKuDWFoAqY/8xCi+tQ1+I6pNK
R+dLOzX+px6HwecBF8hXfBxVi1MuxhaNgw8VPiu/gINoaqhiqlZLvlHiLwhEw3lUhIM9gs0lZLmh
XEli7TdEwyihstFwbHxRKxkRVlZ7DznKxCJY81a7FvbmLDBWdl0RXmT90Fa5X1w5jtL1Y95U+S1G
bEmvKK2Nk/CapqFDs9UqEymT6eflGeT1vGnQIKT/SbCxTWv5bAaB8zVJw6/dSM15umNldPBwNerG
TgWlLZ9sh8vXe/31olBjyoAJYlMUtM6uV6UNFnaNVPqpwuqHYm39hBrQuhsMo39ncnz9aCgD2JRQ
nmEnR1nw5eRYzWVhNxn0gL7ova+okosbT2pkBPYz/cSFGsJ/fTTaC5QfkX9ubOjzvYYxW5Pb2KSE
N63vhB4usSsSXvGQ1I62v3yp1zWTv60M9owmbQv0lGebRozsWtHYuR+NcY89bCl9+7pePO0kyXsl
NHcUX1aRwC+tITR9YFc73MliIoT78n28sQJ4sK/Z/tEk4cx5tghajbBXkc9+5JmLAjbZGyDgzEIj
Z3BKxzneGSOBqruqU8n8f1xasPWkgojihlt4+et6PZp1y+/jKCW07Ao11rQfqP2dlm6ur9YKtl6q
LcU756E3TnKoTKgfUB8T3qvzEKBdaTdLyZBacP6TG9ljR8hX+A2krNgsBkTdObfVPPmhQW71O2vf
GwOa8cyzcgPcxN+V8Z/NrNk4Bo5Q4i8T1xW/s34kHZcXHGLbc0hCgAb//fLPy/nj9WJLZ0rfaEcM
bu98W2XqqsqKtYvhYDgQ5jAH6z8T3CEymHp6ncfZV4sXOZhnyHNcULDv4VjYeBoBTYyRLxoKdyT5
uaEyp+bnypELi52ja/7e07cJvNa2UN8Cc3AVltIkaCRJ1vSTG4PQrXGoY7yhRIpzhWUqyrwxeYS+
S5lGwltMAhIT3X7f+J3ziDZ2XQLy9FjppJ6DU8jZJAOzzEucKqguvjU+cOiIGRCjHg6jXAWyBaOE
VaRKPswuFZndpuuVdKTi8crACpMgpUxKZmaZ67BNwU8GIPyo02WUe37Xg4pzklVM+QPfs0f/LC6x
NPH48LBUynoHQ6j56ZIdi1DenDDtaEOJ8SKzJpa3JQGOEnStNzREWnjyy4pP7LZOU+x/fubF4Bas
laY1mjXtofSLljSOGq1KiLk1ppEAPvcnK8iIAjel7R8My0qOAFDoddw4nw64cOKhnxs52/e9ZeR/
2MgiapBdkiSfs1yHkibJ3P5DQ59sGRw+k4qIjZafnTErtN2ytKoL8TuJLqjSgqChChEoMUVtlRGx
g9Uo+djihr+rYr+dIi2ehqOkRkipglIhx8G+SEsYHu7w7GcGfF29WXSCubWtfCnUCDyB3cVV3AGs
DyzTAoc3r7FJzw6QevcNrrT8zcyTi8CljY+7B/fhyWrZs3CwUuggDHYafWAi0Hxi1pkYS0QoYOJs
mqq8tVQ6I+NtByeJ4rHlb6myuBcf6f+sxsnACO2EGKhiExtpgzEEnWjR7fQxodpK+9Gzw8bMeGa0
wvMPSbRqfRjcDJNyukzu45JtkZplpsGuwV3AG2JlLYk30mtxN1v9uhyxdC6/QKPFC2IJY/mtp4v9
G9lthZFPaP4fNme2e+UVCIEPmTe52bFUOMqviL3uicAiEf2Pta7LQCGiIvAIlNYc2v220+/rmJSX
ehXq+2wOy4cWNDQu9mxT8jXIV76NXi1+G2vc+mHe4eALM2ehzUciNHZbE/DJuFce1tbI1Saywa3W
XpPdomZt19m9siIR93j/50GC6KXd2axh5xja5p2O5RD1eLftyC/q+oE7KVHuZGlZhtiH8VQZOlLq
Dz2kF3MPPIaYwsvz0evlBtM4Yia051TMEYi9nPNV7vdlifgkyvqa8kg3oj0PW/qsKIww+J2GpEkP
RYO+8fJ135oFLbQB1FSp46GkenndpHRtKAhbaYodFN261CXAbBbLodkQpppNs8DtnOVOh8ULT7ah
UH/5Bl7vmoiaoDv3t8TJDuPsBtwRUrk2FHzTmV1fAd82rhM4BgEAsh+Xr/TGK9Y5WuFhYBNDM3D7
83/WmLEdh8RdhBf5Fcq/YERWujMymTxp9tof7Na29rNK7HcW89fPxy7UQGNIA8hAH3f2fE03NPBt
XRcYTbyeWBoUpYOluVs9DHKXH/D1Es6lqAXZwodbSVnz5QMqzPd6N1OwMle9uUbnv0TmhhsaR6u4
dSveKBtvZ3oc8vKd1fSNh7TYIwlnk1S66A1fXjlHsGbkPXhX35HGzQbhpFcjvK8rL/SdD8UQ/F0v
6154PaiEIM5kk0h17uW1bKyo+iRGPyJuOZm/tyrDQTmPiaJHXY7Pbo/C6pCRyr2GPefkiG3Fhn13
dEgnKOO0PsTyhWRcpQBbTkUK3/3yz/DGy6DmueV74ATSGdsvb9AFAz8jto0jWeTy2jSK9ViX2hgJ
H1f35Uu9MaQFbDSCOtDKs5ycDek0txG+ryKOMDUBdtXITSiaqQnAjms39WjOO/5gtN4Z0q/nDENQ
x6ZDgmxX0FN/+YCovspVacTdWfS7kkPlmdSzEegZnKc1gQbe05oT7V7AkKY56nf4UbL2nSd/6yVz
/KHHxGggGWP7838+ZpoFeDhaUrNJO6j+1BRTvpMyge5hs8Dd/ee3TCN8k9lvud18yC+v1VP2E07R
eFHaKIz16eJ3OMuYrPO9QUwET53qX+0x7t7ZFL/x61JeZq7CwsbccS4BbxMbs54yvagH47obHT3/
g6ozIQAZUGOAVwfi7Jit//2wxzqE6v5ve5wwlG2v/s+rXZwYri/9UxZNNL8HVzFs2WvVDe5nc3xH
LfHGnMUTUmxjy0rs0Sudsu5qQ8uHsssprO9w+XhoTwT5HXOiyielRnGybOnCR/V7Ldtd/mHfGERE
vXiEZXHu2CooL5/ULebUQICR7hLlJZ/reZhOVPf1a60c/Hcu9cZvyTGddU4IbGXMlC8vVXhegf4J
tY6xqsb4aIlW20H55hxZUUiudxXEup3I342Tev2IJo9nUz1GgaCzNry8bmfXpWdbtGmNwXL/uHrX
fNM9Lz8Z8WwfL7/N1xPzy0udPaIlO7y4IFt2WcLZPiyrLenHRnz1zmex/T0vFwAUtqbYyh5UxemM
vnwkypSTqeckjud1WhNQ7g23NR2vj1pNGIyLyGx/+bnOArG2GjAuH8R9eBwQvJrnihGgaXlu9kVJ
FBa4u6DJKx+cPkA2cvncVbQ3MXEEnzs/JTzFwwN6V1A1/EZzrT/ENH5QIRMclkMusizc41YOlrqS
cRO1qsxPthHTvr18x+br0YbcgvWRo7yNMNHefqp/PmGOPKAsPC3dpXOPiLvpk/JLKkl4ue2os9Gc
jaGThLEhfADF7Cz/YN4D36D1VU2aql/WxQFzo/uoI+AhwraBLhWaXeP+6LGhaAerGOLPc2WlP3Rz
6O4WtEKgiIq6kpAgq/lLtWIViIj7gEiBx7Ei5DHD5BFARaCQcPlZ3xjgFLEpmzP4cOXYZwPcQBbP
WSgFILUQq1CYlXezeMXPOBbmw+UrvbHzQMjDokNPkAUeMNbLt5pPyq1crUh2FgVjYB4DVmdr9j6N
Xm7dUMtePzV6J+8njkw3okHGUthZPHC+a1XoFka9S/O6QvMa45uPLt/bGz+4QPqBoBfZFmWCs7ew
tnPpt7giISH0xKOk1br32xWfNqDqW2I71lNmw0O6fNG/osOzL1H4xiaR8Nn+IYZ8+UI8eOfgsnwt
MgATYgYrC/M608u1i9paLphKa6MTwAoKw9qXBUl6DwR2EGCqT51/DZJoKQlvwsuOBkBusThV5z5i
wcoqjAVO4h8u3+7rbQuHK6aOrYipI1gxz+7WNZJkaqhxDC7VDTFuiIG+W0roaHOceVfQXefAAGM1
7EAu5zecDf3ny7fwxhTJLVBXRIvNf/+OsH++S5Z4D/B7gmZzTSviDLX52ba89dvlq7wxQbpsPIkp
2M6T1l+u7j9X6RQQnXGNoQclKyyPUhraDvIG6dTuNGpsHDjtX77i609jk7h5kABYPFCCgBt+MeFU
qjWbrgeQok+qSTg5t+WDvbrdNQrpeK81qfEJNpuPF6El8IeCWx94iU1YMGGV/WeZJvrHcYWCAv/F
fefeXv3sJh8rvXJWv23Dap59tV0+6XPXEy4ERojS0cTe/3GtVZ/s9MHqjEOzQNEHvCKSP4smZByZ
1RYJc/kFvfo+uQmkwqans63yOey+fD8qgVRbNbO3a5YanHZVrSfk1Ih1Ri0mDVcVV8Rc5rvLF7Xe
eHRSLVm8kDFQVj1X54wEYmhNlhOZPoiBOpoQK4GgGkklgWkRprHzoRpa+wTq8L1ZxOkzasvhtwOz
8Zcc4pZqm+V1f9SydkzvlubHQeZ5FLxWEpR+mo3e6mjbVlA6C2TLP65EIs98X/bePsnj+U7Oor9j
E5shFc8VTM+6QtkcAlrxDh5pDnBzFmv5ZTvwinbDmBifypn8ghBGX7KeZpETmyUSZQNLcWwwvNxn
+omd8mxflS64wHf2L2/8RuTqoQniK9y2pOe/kdDmrrWgWmVu3kY1UJLb0bGSPRb9D5zf0j0nav+9
gfFqRmAjQ+3ZsPgf5tLzPEg1LNB6yUDZQXAYjg1VYxm0i4uu5PJYeN1W2XZMsKo4K/If1rCXI3CS
Ttu2xsrTAda5nui7hNpiJweR94IAuLqLcn9QR0CrGArsaQmp6xlfL9/EW2+YDTD1fb4AJsGzWQKJ
mEXihuh3vQEhu84yArzbXoaLGqxd4YjuiKQ4fc+h/eqIwZcHZgP9K++XhIezq2JpmxBtknq31IN1
qlfMKJUOvtdJ43K3RaocVD/87OtBv/qvj7vpyhBs0IX08dmcLY+p1sHxKIxhh/zb/27STSI4RHVW
oPy8WqN4IMe1N3JNvLMuv5r/eeBtQDEh849/XhXoV2iKdoz9qzL64mbxfdKzrUI/zdCKPkAZmX5d
fs7Xasntguw/eL0O9Z9ztUQvtHis1mzYZX6hq6jPq81xn8fdJprw/rgJLoyNSELihWF1Q1i6o7rp
5EJ3PjN7DNWX7+e1LWe7H8j3FDYdVBbONg7/WQAbzU0X1pRhpylo1lnUxz1YdpTIUxJZOXQhaEY9
CpoRF4m/k2m+6bFraHJhU3VxF7pUhj7gJJ3LK6/b+Kh4VAYZuKwODltqp9QCZk6jPfSlpJttamv6
vAIlcK4Qe+e3kp3iD00g9WeLbWrUngBxBn1CNTfCP852uGiADn+EcZl/1yaUGERkufMcefEwfClM
qdwgFzo3BZfMuU2nMn5g2FiPlrUUYwAdMP2qa8UGKh3W2aA9YDR2uCR6dxoaJIaHNunSRxwX9s0q
K4UTk/bV0V91q0CiuwGNsGRYcQTmtcGcCzqz30mkvAfyScgAgTFj0PXLi87PHnp/yA5umXVGWGcy
hSMIVgfWoM/EaGTDUp0sjgdfamlQ/8cEtJIphy2LUqo1duahmCfitIhs8lCQVOoPOT59B8g9Qz53
+UffPqYXe1F+c2KvgSJstUE0Oy9/8zahmyQzItF6Tc1HREtuqIt8Pdob6v3ypagNvL4YFT4K9Rw/
aYjpZ0dQktcANcGN2hWcGcfHGcLi99KrDYPmwqaV06Tm/uKIGuMNWrLlO7sjy/xcD1qp9myN9N+5
PSwzekciBsJmnfs/BtQ7LfJ0bVUfpjgZvxQUVN0TpD3HuSJCeTE/yrquEJP3edvgAnLnB3/sGwMQ
tXJElOurzkI5FvXnvIRXErYQyqFtLhxLoxlF3hd/cORmuBPK+9S3SN53xG1bVRQj+CFvVLew6Uwu
7p15gikckkSD+t5vUpDTNPcQQAk52fZHu0/77siBFwd7XXRPZVavZJmCPNaDErnjHZkoOh7YkjyB
UGJAbSPbh2/SMBPoOxfX9kf6nAnqvs4fuisol5CYoMbWDZGixmKTU1g1Pwrc2ihbRhBUG0wNrLAt
HffoN0MyE4tJJ5o5x07Y1qbGHIIBTkXY02+VkSoRhUROxblwH8MFE7t17VyKw7Wsj2T/JWaI8cfA
GQ6K8FEks2VHy6hTFqacrJ8IOZgQ9Sx23gZIFRHDFIDintjOtOYOcmJyPZej902OVKr4O41M3BBW
2lihQIWz+XBtFUMe6ciSlXBoDVhj/vgd/b2Y6eFY2fMAQ8L7vBTxuBxSlQ8OUh4JhQAMrsBbRR/M
vmotKDMgybmjfZ9CLwXiTNbQA0ObEMV+HuVdCaC13KkYe0M05v5Kk3BpxX6ApzhHyhg0ee0bSfF1
sZJMHJAqtHbkAOyKXNnXImQPOEBYjsXchxCBHJx6pUPd3Le1fA2UrgYAZTHsljAmuY6tI/+Qw+zT
ijr4bQFPkJ36VEQVjJ8/9Bxzb48Ns4N2WNr2z6wgd5vKN/gVpJHWepPE7no/dLr+2CPiGOB0J3mG
7sjPHm2NrKGIUNrhoTAWzEVGMXFTQ0yvKcTzpm6QtyS/HNwTSUAIGnTGZpiTp8TFPU6rCvlV0GCl
8mFxG2NzNyRlX95Zk7OagZ3PaKnHvrCivJTqcYJd9nB5LnhjJtgMLthbkMWwxzZfTjtW17MSmMO0
o8Io76UfpycV108ehrs7agjvaYze2MtspbytSUirh8X25eUSG/RPmVrTro5NgoXpcnCWWzRSRdFZ
TTtENd0ev2d5qlGs3V5+1PNr+1sdGisN7UkHU9iWNvPvqprpMu38CWkDob7pHcCDZYffqA1VB+yB
neUcSrqx0dAw9V6+8isp9nZpQA/mdppF8fTqset+bBo2GfCOPOPnZDbpM3GcDhQkNYh9N9qWczVD
dXiKq379Kmn0+eR1tP4N6E9b7ZhxHRHUQ9zfX76x8w3t3/tCMrNVBQHWOGe/vuvRhNBG8vn6fNwg
yYRjbg5c0l9mAFj90Nq7WeGBfWeDc35o4LKQRDhm+7ROhX8uXXFjcvr8lNfhVHHxra69lNlGE60V
/efH8wWdS0SwNi6286I1ZZGuZzBwnUXfsrVSj8/TWzILL4ci70/R6go0bZp/Xb7uGyNtqymZNsUP
Mr/OK7wFicDVPHLdNSE7rR76EV0nGWmUEdadv4LrJpZDBATElu+cUF6/WZyP2/aBdrTHKD/bObI7
47jqplOY5O50TWlWfe4ykkMvP9/5pMFZgG4/+2XeKoe/899vSnPFgzMPDnmClGGYxXGws5/rOs7H
dCGj+/LlXo9StuQMFip1HABh/Lz8cJHu+pMlqERmHi5OSuQT0dLmmBxzy47vY1uaV72Wt+90ds43
ZNtDcq5F/k/hnHF6Nl1U7bw4g41IdB0KYPYNptCmQgXF4vBe+enNSzEj0Z+jwMcJ5OUDjmIG6OlB
XZ4o5v9KmyV+WgC/3uYcRb/9H++SozquMGM7XGxD95+jBa4IyatuRvKLgHN9qdjlpDsnIdJmRzKB
ZNOpyuxAIaj23/kV33xI2q38jBS6mQxfXllprDWiL/gYkSofEB8XQMUr92C17nu2rtff3wbyQX8I
P5u2/l/ryT8PmS0tOmmzGcJYxt6hFVjJD36/zgeL8/uzm+gN2jJlu9cwX5x3VBqvChXbuAGosA1U
ju1Mby+fM2tgauHlGBCzwtsKKk8fia12pg68dtKu3zLhyGqfsGl+sNHp//GB1BGvXk6L8fnyb/3G
ZED7k34dCAvYTa9+6zgt5BKbQ0jKV3U7aYpIcqOsPeudX/at67CJ8OjVYBh2zo8uiUFjAQErY4qI
og+JqWFzArq8v/w0b006/15lu4t/flS3dPK5zbiKu0xFaBgAIL0hRjcLFWrcT348P1++4N+9z79H
su2XRE6KxJJVGxm29fKKm6FXQ4QwIMyozIcyI/Y3ikvTRZngrd9n5uArPAFGHiyetE4mNNmPpW9l
9xWQxys3tcBOX76jN18ByhjUOFvW3rmwlowy7AF4zkKO3MNXR2tAArJH/955qLZRMYj3mLBvfbPs
gTZm6tbAP98d2tNYwYXMRjayWnaUceFH7KeL3Uj54nT52d68FMwvxhA+a175y5e9ju4qSQwf2IRo
pFC6dXlKFayq3JDvNXrfmh44+9ISpVyKSPtsDnQqbcrHBLXjpLulG9nwip/HdDPwax3HHBfS7ked
09heX6388J8fEz/h3zkC0QshAWePSWyOhd9gDGdcr9dU0wiDkcBJh3Gp3/lgBMZp/razEUxHg60A
m08qh+fiLUgGFbb5bApdHIb9B1TXXsvB1elhACJwvO9TRL57YnPN9dAb0/SwjubiR73XayNaK3fT
FTfj+FkrHO2nUkv8mbQSfAjURlHLECfUyWjwOsMPgM4qdVCGncxRBj8D68Rkt0949kkPwBAy/nZq
IJ0B0mRSgYc5G+7IEDRcJJCteCL9vHgy4L01R4Xwqgw6SBuflgQDCAk1YtukExHxmz298RVgItgU
p2y9Rzm4MwFcpL0+cr4xmxBRKgdS34+L+0xY7Ft7M84+ASQZiNxzR6HD4pz99oiQeXa2LafsAyoP
/dM89055UzouRGMH7SSnQQeRqb+6cRwtZdaTyD6hIx2sgv586gM1PcZ+TOZT7tXuHOmmqmnCNBvm
XOqUFCKNYL1lP5hNeSSqRY4YOIgSCSrk78ldPyc0cTqorXVfT49OCpN6ZzZVS6JULpsiEvNqX89g
zGXoSme+AbRvaBFSXgrbmm8uBuEPVSsCJon8d20DYr/23NS471erM7G1uPFno2/ZaE55i/ezS0vI
X4MOSuAe2nqX77y5wQdU2rX6plyXAC2UTpPiX+nyr+uyzhYnIl3s7bWBQobuY7iuV61swhVmGYJ2
uv4LCURr9oxBJfFC8uig9IilWIZbsgukG9V+Urf7RJI/GTJ5mDda2nTZFYB8QnxcN+ZJU6w1ia2B
ra88hn/IAiUeG8wuP2Wji8e89HyotTlnOqLUc3WoWFCJOzM4RB7LBTROEAsiLEKghw3bbNKcr2kd
KLkjoYUqNdDspSZXoreTq7SbVHUYW6u9AyQff5tJKN/y9YbNmSYxZO1dvEYlHLy6La69io5vsJUP
rjoq/W3IUxj7BMSwuEIg5vShl4xEKg4WvXFw2C74DXt2dS0ap8GcjrE3qCstjb3nLFvpD7Tpyo9g
rKMvTyVZAEMkE939CSujs/dOTBhgUG4yuQCxXePfTxSm1CHzsZ+damUbeUSecGMfrDjmL9OIi7ki
jNPWjhD0mjsPYcNtXOa0u0qygT7mVCzupcz0NBJTJX84Tob025QACA/4fkpyhjib2FeGFyNWXxaO
mDsU2BMZfIMHpMKe7cH+pDKPxwT5S9qR7jRb+psdk0nl4pG9t7UE1bGnJ+RelAqjRTBPXfx7clxV
HEUXj7+b2Ky/Lba5ppHUpFDBSJpLs1eJMv6kRBB+VPqCBmVy0m4OBFYBAW4nESB6KEh8Bg/IcEWs
VuAYtKoCyh12b6JOpvIuTlpQMjQFpqtFMNAO5epwkqwbs/4z5CRJBsqZ4cRXJchI8hK74eS6MPaC
no13vS+1WK7BREDPdJR04SLfULXYFakXmyfSHQh556OYfzvKtjDp6X5x76+JQ0hQX8kT9l35pQfZ
rJNAVMTfnYWhEtVOavWnOVnSZ8oA6juyN6eL0JdIVkplL9ox5pfWo9YjoImg+Mm/H52ZxE0TAHly
0tJVgnYm6GtE79p26DM8Qo2wy046xuFeCv1YWFCMdlSC4g4QDRq/UCqDLNfeqDWLgre+5jssA4kX
DXpTU6wnXYBKit5M+U2aTrk8DNmkqKwhcpmPWZwv8Qe/bmR/lelmMgQpEVh+mIzLPJ8aTyv9wzAO
xUAhMcE8pKmlxRKY6tryI82SpXzghCueDI8mBW7qtG+ujc4D4BsUa9OvdzD+c7nzLNWLg0M8ePUR
z4a7HMa1SrwPvHzDPDqqo8oX+l2Zj7fKwxULn1VDT0aHLW+eiJhxqsckhYQ5sFfvQPYGs+MV7ngA
VOW7v5wsGbxfiaFGZDNjPPfK28UJfNhvJvQhm5aEvVK27QRWrGfFdrGNPPyHvXYg2WcxtIBCJ22t
YDHMQZp7rfWKVhHzReWdkrZeOMVhdd0h/Zmohj7/aJF2+qQZ89yR+TQ5bXeME9tM3A+xB88lB/rl
j/rDuEzG8hW7bQxyymgMeQN5IhufIF+l5jcNgVz5QWNVscKhdZL4T28RrDHtW0wlOboX0av8Djci
oUbLkio4kXbpj56GYhIqYr41grTmOYNaXONhoXMxfa6LKoMatgC0LiPgrHQ0YCImjw0ecQJbB9pT
yU0uu1YcsXotzUccSuzBgqmyB+vBMzUSdt1ZTDNUIwmJ637roaMRaszCylmvsLSAXe+EmWqfeW86
oDeaCsOtR92bhKp1qAbeG4r3hOQdjpd2M3/DE1Sau5xgXNWGy8CJOSNDzpPxcXSKMb0ZK39unyuk
n1SZpMXQvxGdVPbe4NvA4aDbI/GwO52KTf5sMZsmfTRbKhtPKSdo5BmxU93M5jISp7M0Ogy3Qszt
B6/REph8fuUnphU6dDniW2U2LQIdw10VTtG6pcePAC4VeGVb0ZTjtVhV618D5nEJQaxIJfIDxyIX
swhkX/nOAwHJ/ChhUmqQfgJA4FN7IPMrX46k3Anz2IAuF6eioQ/+0dEbQidbx+BLEOW2mW00C9zD
Wk3g7CMt9ZP0CazYnNy0tP7MAABBNYc4WZQI9GmCWD5oKQYp0yJdceDDLKM1LtmYtqXVmHvblG1B
HKZLssK0NBb0CBkvNpFnyQgJRBdFVYESzQySMK26Lz7VBpkzrJKIaSABpaAFbGMqb4mOzjFMYUT+
mo69BV5vHm1kcZ1Qt5SDE2vz9v7NpzbHb/pqjPNmqZGCxMJEnkjimnBe9+4ShyuxWUlEVJ51q8pl
eLQWR67hJDSDZDffiglAw3Gpoqmk4hcUGWE8O+CbaRw67ghxAV8R/z5wsORXZTe5HoKmSeojUSXQ
4ousyiNraZsPI7Ek6XUMukjt1jlOb8m0JHcuGTr3iw0Tly0lGU2kn2EH8ejS1l1JE8vl/xvSLmZz
4KLFqMMZpxL1qh77etgmU9FAIRwG/UdbEM8cpCNA2YCtotcFPho3i/gvj4hpj8RIOwAh2HqRS9gW
Lau2S6uwM6ZBkZAxqfGhrUbZHeAQrvIXW0dTBFYiyvwZBgWNmEogaD/EgzZPy00iU6sg73aVqxZI
2jrdo1eTI+DugcxsRKsSasGuo9tVIqqA3PTLmHv9e4s9wSCZp+7USZe9xEWfDvQsCTPN3J3eL7UG
CsPuqnDNPXMklscmPya2s/pq7mFnBAZ4mOmOoCFdZ/+NkClK9Lhed7B5VP9BjYtaDrTbTPIZfXeq
GOr5KKIsqbBdwLyjOOtUCw42x5glMnXbW09TPaQrCZm1beC269mXQRBx++SGydgobkzppMUdaXZG
fasaBJq7HGMYsHvNWz5XcNTKI+pK95R1ZdqGbZy160FkFNk++vyOB1GuNmODRtn/ODqv5UiRLAw/
ERF4c0sVZeRdq80N0eqexkMmkAaefr/au43ZiZGqBJnn/FYVc8fu8jrFWxAUtZDp3dI6+3+J8J1X
K29z6QiP90S18/y9T5N4yRPpMqJIlCjxQYa3RoCUMmZFJkbQf/HWrF+RZ3hPfLmL+EHsq1DF5A7x
v5hq0KUIYiOHu6Cbkn9aoz06VhyexBAlEf8z7gJcawy4pIeQ6dgcISmHd8Mx8RYuOJ+OSzzzDNGv
PZJQmY0kqCyK0K5jIrWPioj8ozdLg8yEbZzu3H3gdrsutc9NK8aWLBTu4dng7RuZYte5qjiyEqKi
jmlUS/uYYap67CikWlisHI1Hc63ldECuMaKAbQbqKsTQvXKWE9VNwtjwabsOUI83oX4vRcR/VBH/
sh7sOFADtmpMe4Vpyf/HMkckXBGvGz9+ybLuQku5SXIIJCNPXZeN45FqCdYxf0yzwyKj3jvUtnRf
66YlLUnVnuEyxjd5X1lqL74Dzy1IWUm/OWAYFfMd72RydpQXBT/jmt7SSxcSNEZZ7UqZs2415TI2
2pdjBgtGYFm4N7/WWK6EOmYjVaka7/XHHlNG+LCgQG8OoMDretdbJb50kO38wtB4CW1SdWoua8gp
MLRTpk4ymRFDxE2yXzEGZ8MbEdj1g6c5GYttxnl4x6tZjlfQDsKHQ+lWzoNRu1zOaQiFcOrkOHtn
J2sQi0XbqoNiTTIx/Fh8YmV+EN1AKOJYy7H9NIMTZwdnh2GninmUw7EeaemEz5brb0Ih3BETKdVP
4WEwSiQHsmNDF/yauG9ebuGToATXl97Vc9B1hBrU7vyjDaAr8ippyh8+Z2uSxziHvpGHXcPM7uZ7
uofyU27J+LQNYv8NvdX215Sjg9QfzZOMJDDSw7mc6vFbUq8lEChFaAcY7Xr97agkMDQQxOWHiWX6
Sb5Mpi/VumRfpDvvCyWrpQ7fKI4Lo0JufviHtFAbE2Y9RumVY5wj9ZaiyGrf9d5DhH/ooY4Zquh9
9lPJUyLcNz2wsF96MuBo4DbziiOVklkOGbquxkdkIKq7mFC0HtprJWh895h3H4Ru7LkdLHK2uNHO
HX9J+wcNIH29oTOZ8YXGKRE8hCpU/+qhD2m1hr6FSU0pQGMYmhbSR0gWS3JyT5wNK2Y/J4VHQq33
XPqp011xkaR/XddmH/3m7+sVMKMhhaftR/dRudl2NU1HikrkhKk+64XQP5CaqD8PwWiqSzO5zYuj
B2Pv49FfzWVJvfJUA8msDySER7DxN2VLZTC03Q98OyZvifAYz6P1xmvoJ3F7rcYg+AgqiQ90pbWu
OZCIEHz33H0Sp5UK9yF3VpDEw0wfGRjBEvgdPz1C+wvDylIxEXTyQ5mSoA5Mot65xVTkF9L3xJtv
ZDAeuDOdW5UX/esmCeaAp5sfTKaZnP/zB6dkaivXJqSivG+IK1Br+DOythuuJLbNIH/xHNz5mLKT
AzIRG7zYReFx8ZO0PEf74KNBRrC1Fjq7RdmT5h4YNKoLhxvzn/3jhXVDR7TU5A+m1Kj+R2D9VhVk
ZNm7xqS3Nj86AgOw4xqRyEM/lViHQ7UCFeG8IBkdGdE4ndyNTFqqQv015YOjV0K25I1yvY8anU5P
pK919uJIqIScPJmEwyQesvmxR3Vw7+9tdI+VPHFzUk2V99pOi9xPgF5+dNLxPH8PLIl0B9nWza3t
XG3VnU9ly35M46qnas9v2v9IVSIfi5x6xzvzWvveWTOjDBcbWhldw2rfmvuWDOAyJ5ilDPOezGgC
iCjMTAkB6DJ5kXhTz2ojdpdgl9JDlZJZHZ2qUtXykHJt7I9ztemVrPbJV5+rw5xY7Pw6BTNrQENK
XYJwaRF0Nfgbiw7vaFZhbZYu2MnCj5Z54yTJO7nIY5I3dYX1vJoUSEtaV5LE6m4sHdQSg3xunJGc
yC6Igvk5rLfk0rl9Ox/BrbwXDvH+R7xlNVpYG45ftUO3Tar8pcqdAYnKVRjmRGQOKFqOpPaFb+26
dr/4bVuXvDwvW84tGMXP2YjgY+Dt0+felzRyh4hpqBzaKFgIAjM/riGX0z8y+cNvoucLIYuCbRV9
c4oBWsdgP0Bo2y9sIuGSh9r69cG0vkvB08yXldd6MlcxBQtt4bXvvVKx6DqXehZJ+RDBBhBXOlBU
Oc7D3h1R0WXiRFx98JYOzpwhBvPbOafTtaRBgEGIv+1uMucvKJ0gEDH1xPKchB1lZlKFFbX34ZLS
eT17yzv5YvK/XTOpHojtHaJr0C/6mzvTeVWIrtqzIuW68Tj9U/1gxbLy5POenBGV9M63aezU1+4n
ZjquKCEkFjxDOAG5vvvzKsXSXzVdYmvO/Rl8Dh4O8GM6qLq8BFtYvu4+Auzj5DrMyHQDyuOk63rK
VVt2QU5vZkazwGorm6t9lQF/1oo/myJy91kkK9ghjw8pY73s9HzcCH29GI0PJ/dFAEJpRxclVdhJ
zizybMcA18e0/dZO5IhDW/YG1UwyoVTpCRx420xHa6RG8udeTMtog11k6V5J3wrCE2jt/DFTdaB4
H4OVwuragd9s6Hf9y25jr6QkDWsOliDOdFKAPWRrP6mvNfNxKE6LG4h7qqdmh2CKLfhHq+RaHpa+
Dh9KLDx/U4Bh/FO4Lr5RBdBcd7+s+oKRIWqQF9bdkKdAiP+CDvCsqCno1odZLkYemMhg46n28jv1
Nk++3U/rrBxNJ7PpryHDdF/sHIEfWTlZCLvaWT6zYLRvNubq6TdwIkrGZu9jIsYgvBvoXX6lvZnc
xZihQJ0c10BubnuazmcYz+UZOSMnFkfr+IwPP1NoB2favyEBqX/dmSEfIzvsZ0MWM3sCVVRD4dft
+t0f5bRce9P3T6JfyjFPqmjVdIEv/SW1RCDcDTcBCUsOcjPArp6Qo5Q7Ys5taYa/G2D6BuQ8Dz4d
tgHjPKF6ts5pqVnLI55M+z3t2FDyLk2CFyduCDjebeo+SjLW1wL9jv3NbNrfmoJZ3Y4JM35/IO7M
/hBZGb04k2yHc9Ul4TdKHgDrdBy3+6FMtgwYmNDl3xi0bn9qf4+K2LHjzxvtgapvH1uUbo7aX8dw
YIXDhKz24+6Wtc6XvZIvnlMPJbNRongRxJCcUhOW5knjvkAvtOxrsbcqXp5U6jAxVansHhlrMIcs
TePro01wcN+qW4imrnapPjvZDXxNO/WG7y4L2E8E+ektVi+U0RPma/VAwZohAT+V/G4ceQIZW1fP
+79+gmY7bxsJgjotqfcBdkmb56CJeeAAm0Xe+u1tmK6MnM7VuCwFo1wXFn4wjMvJbzvvfUXePN5H
VVNeFm6U92kf/YfJp1Ui91M1jcUtBX5/dbLaP7VERvrkBe0ECHquI/zHSjnRF+BgJK7s8dHjLqe4
uphduhQMDSb4FWnZfZWcWKDYUnQPm9cTJMLAtXz2QYPMN2QBfYzN5PDql0mqD+smQ8R+Q9osyHUr
lwB1M/B+8qoi9kocPgvAq00ecJQmIa5LK5/bsYq6Zy+KwCe2TPW3iMslJeswobydWtt0/xBzxGQh
tw0dQekE8DEo+MoDAZc7qU6eICIF1IOXh00LDJSZc6NbJ6AcjvEBIuMatZtA4V3Rx3UBpNbv3NGO
R4dtMm1FXO+6eaCKgXvHMrfJJxDKrX3QU8b6g5baF9cBW1JwjFp/ey7bffjVymQ9IayovUOQOsZ9
oniNr230fUJSOrH2+6MdguG7jpjAPvshXn/3uomitz4IFv/orpHyHlI5jHe0mja6MPSs80aVAXLE
pRnjv32XVcgOlZrqx1q45nFdFniUZc7UD0rQCW02IGyvY2v2JJ+HRd7TKOKN2Apr+zSVrVbvKCGb
FFVmP485Oeo0Qgdl1d5VloCWbxlpher2Z43bo0am/TNI5IC6lU3YKQIddR/S3hTofhOK7CuYAeMq
C0DzaUyffrcUFmrahKsIPiwubXlUk1Xk2digFBc52MTe92k3vm48oNtdIET5Le29OfwYp4E+1hoK
2v6MRTvfzSG+uBPq68E5DLNvwec0SkrEtlKvzEt8FE6UXtAJLmMnu5TAxJT2LE7gPBKc2pEhAJT4
O26D2J6rOWYs0WLx9yNJf7M5Gh3prXAIovxFidDi5J6TjUteWi2bkzSwacc9DOZPIJ3MuazdNn9R
V2fCJxEM89+Y/I3ntccfcOBy51Bd/c3tTkgxjTgQ4y9fIeJbRENVnV23Zm/8D1yNkEle4G9kIOsk
yb5bWLTuAqJs9QOxa8t7P8CafS2EYba3HKeJgz4eCOFhC9jY/26pJnq3cXTvU6YYXirdVOEDfcWR
AHbM6ua6hXbrP4gepF6cIUZSIRSQ15svLHgZgaI6IHZHJxtgdtw9mYgu61cKbqZ/EVeDyDsEXpym
Q+XMlxWeUFxKRdvWgXt/4atBRhZdkJ8gC57mqCEACbUpyS8JMI/vleU9lE/EPtCM2WOIKJIo8SbD
veFmUv4LQjaOYzASU1TEOzrTQ5Cp6bUMrH2WbT/bg8CnWnKDiqw5xlBUtxRB46ljlU7+5ab8Ugda
nVXzAuXaKSxUYfnHZWNfDrjfHNjdNZ73Qxp781MTr0C8tdfsv6F/oQhLq6IyX4AXwbbhkm9IUmTv
p1hPwWURXfudPE1OjqHdqz/UMpUDPb6Sf9mEcZnmZG/5tO8q0PNTO6Tl3x2X8n9hIxm2DYHXzOlj
9BoSGCKfiGsGWl8w/BaMk059ko0c19dIG3HxmO/oMSvp5KBqj43pBPYeiTOfJSFaxQ7be6DxjL5J
9m951tY4n1m/EsqzaZl558ZnVrui8mY07XAavaSwLm1BpOzUndjT6aSU+87KApq0ukWwe5yD+7J4
2w963CVkYjYS/6jSflwOdhatPeyJdd9UbZPfigzKFhfZ7fkYK4f6KOuuIxz4brzuqJHm/XDnnfhw
Ul77P6NXxqaYnGkNKGhx47NOUVEf+U+275V0pPeejXrUqJVvVfHZLIPl7K/JBsKjaOHF5IqO/gRd
FrbA/C6qXINMi7KVqRTjHfQTmYvlHNn5lIomdI9dNVXbI/bk9HkPNqQ4HE7uv3FJehLvwerOvduq
Y9nFNi5ajpQbFDmQ3D11vOZ1Jm5TwGywDtk+AMISak1pf0+Fcw2EN7WFABEQj6yelUIvbVnkgyHu
jrB5VtxlXQr97LOawlWnvp4KzSUAgFxR6lrpYf0943eB9U3HVRT16JN04Slf0Dejhf2pzbxw7xE0
c0b2We0cr0PYXLKmape7EH6T78G7PbC9sBXZX4xe1wj1bXMIEgM+tkx0kh7BUSp1CIJyDClR8+Pp
VNZ453HFkMtzl3FBoSQJdl56ZzS9W/RSiSfZNfCRaEvqNGcxET+Znwk6Y1Hv49xLGMmw7E3TG+WR
ZXrfmoQtyFkia45ZswcnEdGBdtzHxJA5FUkxFFlVpgAoka3us8zptgeHzr+HaTH7rYzch8IL7c38
sFCqO124ptxvkz+4/0X+RvFwfVOoguSQCX0X917H8+aUlvwBFhpRoPRfTqUmSuqnpTeDEscucp+w
OA4zWtpxRgHvzx74KoJ+nLATDnHcRdK5NliCyF01NMPmaDbr964Je+9EjQtcFuONuofKNvWZ8DJo
u524LyLgFnQ4V4uIlwTRLaQ1GHNTP8NwbvqtgozCcDVUin9Qarj4YN/U3TYkbXNiZjYxGP7IEsee
Za7ZRu7oAZqtk+TB7fub7gjYPFY3A/6lr4fGu1IiE32SnW7uzL7SDTzB1VeMTMr0p01QaZ33LBMx
a7UnvhFzID/HfdvxrZibREGncb8ey2a5NUDB28s7B4L6nSwTGX5jG1zESxhYmfwH7l4jE6B9Yc0H
ACF77MmfA+NBi8jUW5npq1PzIs5VtviM7oFbXrGcVUm+bJRZXAPPLhifEKUFR1jzcvsXOzv/omYJ
ekepQXTeHix7kCP+cVmNZEYhbVpHCefpsPmXvhfde1vJ5lel4JEP9TJVCBa8TO8HIrra/+A0MGDI
HS6u4Ti3KR3Ru1h9snslQgjmcWSLcFV0jtfZmt3jOLbA6rXcUEgNEZoi6hHFF5sCo8CeJv2fCd5M
55b8fq/wBk/v91vXBcWW+kaf9tqXxwjRu7iya6il6CulnGMJFHXnk4ihTrrmLD8gv9i44SLqV/it
otE99FO400i1Ye0CG+s9itgFR5vs0RxctJo4ryn4GV9Q88jw1fX5O/2Kxd7Tcc9ZnuaLq+v4vU2F
nxRO1UJh256l+Qneg7MOZhkQzl+owckp7aUJuALm4m2Ne1p/osEzIG998AlzxNU/rG01f8aGY/97
HxIVwtTKnc/9HmwHla3LRzXOZVdY48U1eXCt+C6NStRjM1LgcQVlgfUf/v9RdjftQ/7AzDqvVRMg
NrBib79vYqtl3g12rujhq1r50FKaHBxHGjeu1jLy3KTWXXrwZelx1c5O8iMEyuDJQhwyHGzHKHHy
cEl5dFc6yW9pSCEGVU/dj3iyzV+XQsAqR3Tifk1LEtf35SyTgYKuJV5P3ibEh5m34b9U9PNe4A5r
zYNQgyKrLkilLExQ07G3K9MEd563VP8GZ8F+bomUWPM2Hdw3diD05yt4NyGNLkuWJoca4DPyVu7v
hSP9MJalMEVv5uqPQhr1saKkN3yA1ouPKeY6ah5DIsOPeFMq80sky/SuHZMhUtqxx5xsuPnoCuqG
bOhpWdHwgy9t7tH1ZvQDuyTe81iHlJQ+LH3iW5yA6QptWi2A9xJo8oEwgRFlES6pfzLRpjutjZDf
VrzTGBdpAnkfYuF5OXcPtRCsyJX/sAuOxGNCJcV+twIPl49yXoD4F2mdpBC02JtfSo9ueNDtrNxH
6Hei58JR7E3hO2X/nC6jb0Gqem6xEuekfiWIMI6P87wZeddah5GBNNzwMS4DtRWEZa31cbdt5uKV
mYVLYFO0xkcJXVNMqZj341ojcbvhs9vDmC5efNKb9kJKHaXYitFp4xieb+s/HY08EIhA8Z13BgXg
a9kkGQe2EvF9yZzwXgYhgq8gQ7aqwWkwnJQyNqcsm5NnxpDpJ4RXMD+lS9deVte35kIsHLf51hHc
64WTHgscY+KZBpvkX7zTCn6EcE3HEzx8+Dwz+v6ELJiiHH8MApuo9315kNjE05zGGlNfyxCEyan8
1PzXBfW+5S3qENhRI2x3ZMpE+rLsUCBiWG65TnLU7qmOVPMrcqs2hfBwWZlydDfMoK5A+l0oSECi
7sttZRLtIWuKMRoqFGDQ+W/Sn4C4VhMsf8uNY+y+XZFnHEuv9/RR3DZJVtmWVpytrJpnhUt0/iCt
OCsfqBl1P26i0j1Pw22/xKDKCx7YZPmCqh2Cp7Uv7XBENVNGhcPk+rBP8KgHzzj7A3ZTG+boIbII
A+8k1IO1dn6voyhCJz4tHEGUjnD8pToST9Meb8Sjy3Wj7M5sw694UBGJp0TmfBmyvp+2OLIfeBDj
jqsyQu2OXKL7VtelLg+hC+KKkslNX8D4w/Wxjrl4cjHXWZwrFeu/xKkDyRsnqPZL79fd40bZHCop
uHyADQzDVZ7KnlSRuST1p/ZgQI5bXA0fRhOlcUIRPbvPLfk8He+Jnf+Om22f6VRzeCRHTntCPPvu
5JHw2UIggsR+38ZhXXJN20OCHr7cniazm/lPNO32WZHnkJ4Z7kuvWMtVZ2gYnezXLrqIhbB3U1Al
VEXenyRAK1h0OpjObrgadVDE+DD6mSyrDxxFZrlvg8qusAcGqlnHTfAsnEj95to126HjAbSFT/Pf
96rdO/RHSwakMmaure4E6bkwnnLInjyh4vCwlSnUsu793r+QaD9+Y/ceoKRtUz1zCMjkWKPx/RJb
0v4MdAUYfwPHvoeDrD/acgqSQwVmxGcmno2HsevSU0l9YEPqklt969168i4xyaYG9VBfYm4VEwdq
ZRf5BvWR5SUZn3C6E3W0Ob8oPspVp/UPXNX9UnRpJj5KAnHjI4qB6AVxLEIuj8/3OixRFnFUVERU
qFmGy6ManOonACs1em5D7WseErdDnVPVLXcE+NrtYKfGqJNZqKUA1esYKVZS6Q+Kor6m6Aa4/MKT
hJjddpHEfetUP/nI1axXH3bfGZ72rAt+KPwV/p1OPXPH0uZzp3Gr6LMf7sH+SoPj+LtNN0v3L3lN
4D9ZWsWnRunkc8cE3z7ZZvcrNth+/BltTqIKG/OVcMY2O1tJsxCzkWzJCvBT9626tAp7L0qKoLqC
RbfjafTi9j4OUB7Difdcqf22gfLve+//dmyYOeeqp6avgI7xH1tAZoen1MziuNdpwM/ZfP8HUQ59
fEbXby4+S8Bt3Z/lC+nkPsE7UcSTmSLC+rl2A7CoqYIR6XhfvzVzgl9YKhX9GeIExdGgxuibN4ze
O5m92kElF9988pnG7SITRo+TM6zRz0Sv/Z+m8fQnVUVxfIgnvl7mNGcHwWoznRNGu//TSE3U2Y8l
6RoLCT8PPZrBHw0qPnky0DgJ6o4b7Qwpp/AySrx0CLyZ2poxJLwJcVbFWDyK/p7wJjMeZqIbvoVl
4G1YnBPrnPfhRvlnMNuvA9oouJMy6T9R8IQTagSPL8pv4gjKmD3ipYnWipSPJjO/tdty2jjIAR5K
F4XlyWwmpVMmq6qfZadcVLRksA4EK/fDljstzDvDY4bao2pEW4CRDj8GhIxIs1av3442nCiiXpY9
WS8ApIQVRt7igxq21WvJY424vHEAKpZ5TJG0hETBHKwK/EutiPi9SC+yzzGURntYEfskuUR92OaO
t8zzxY5c9nkVbZAuLqle2UvSlc4bcilEGdWyUsOj4ejGXLO13pUTfBn6KtMgel5d5t2aURHiyBHh
eZ/XkF7hOSFmuIoq5HToHygoJbsyW/N6LsUJ8J8q7zUjppNdQlf6V9bH8k8blsl/6IGS+2COAJI9
w1yPTqeJSWqnsnQtqsD6/jnhO/hIssYPC0Rw6qpc5KFPC3jnHyOd2n1CjBHpu4XIc/VceyJ9he+c
aBbSs//SkpEg7oiiHX6RCjIiuQrdlZhox6gnH5ukyTsVNA+ITFaZs0U6nzCENbpjhOoHX8TcFD7R
yq+TIAbAUCSU/UFsGKynFtU5VdGTaR8RzAM+ChVmf8kFAlYKUJYVM5bSOkc7ODWHVK+hc+loL9jR
r2476bhrSZsyuWPDcJxRF4YPkCHli6IcT53sfPN4b0FVuie6KyD3HSm7E1EwDXAQW+u7i/61P7FY
xKd5qymLJfWuwiGyi1SjWFMQix2k21jYFCnIm5bK/qyWST+rOK3ESZVKQhDEsyxxErqw6bT0hSAB
2gnmE2tYdF8ZpH+5u2STOnUUSa+fZgy7+YuQR+65jbpP57gja+seA0IP5Vs0NMZSM8qwgHBfd7T4
dVYdY8mSSzOE01CrusJon1SL7uKEvTaBiRFR/1SlPZ53RHHuyfe1jw9Crdt9NWqOenKckYbN01D9
bWgSihm6gWfueS6CghQAzkIIWOGjO5Zc4XKmYTffkkh+GT/Fc1ROZg4PsWuIAzOpVpRRQhPIb95K
wQkp4yHsorl5DZCSy3U4U8I8dReKUMe3qmui7mEOGzUyU7fmHo2L+NycSN5vfRV4AFYNx5orsURC
SW3GescwMKlX0IWWhI+pMu54Xj1FVoGYGrJUxpVJGKQJIDj34jjhwsY9d5ERMm4MxkGHMGvyui+W
IgJZS/LCF0KN0b4gxa/J+ENpWd9HvQMnVCd1y5OQBvZxGOeASMibhtpt4mli3U0Fv0pv55/hsqH3
EXqYrplPMNHAEwEfbvhrLK+LqBBizn0oHjPBbZFXzlbHOcLRuXxONYkgh6HcwuylzsIqKTpVR81j
otmFDt42Z8GVSINhZNyIe32sbcw22iFeeoBuJi6cDVa9RipEn1aR/ZrlXpn685Vja1lZ1abpvzQB
2EJ0v64c5HuW0h6Lmqk8Rel0a3/q3cm7KtCJE6MHJ4mu1f4xN333N0ngyQphQWLzRC7qhwPMHnAa
svDlqDCr7TQhNdPnVLQLWi1P99/I/zb1iRZJ1yPjhcu1cGoRQUxLbbhpxmqn3KUVxByjnGAgz2L6
//qWDAvYU1WyT0wIcxvkuUBmJfEFiBncjjqSkhwPE236eeXz2AJ3ejMf9l1tEAR6HfvHEfJIEIHt
t9Ox22PG253v3fJed5u9tdagxVid2DlrTjV9Wkzg16d6D28aA2vKp9DSpFPEjqjJ4XeN/t5G4/xq
JnoVin5c6+YgkN5TAWoxyuTR0DX2EHSKVDLD0wyYO2zlj4gf+RIEyfo+LATkFSNfBIxhohEaz30y
i7sApOQRJEvRuBPOksYiro7n2exde0prkSS0BTQWCw7qx/lQWZf6t5uPH9qUU/MrwTQQFLFYTXeY
Ia5Yx5UlNDidKuTDTTghns0ID+RVuvU09FR9cDWiwaFwiuz4d0c3yXxVZeQ+jL5KgdY8nIwLukew
g2gK4ns3wYSFt8G0b6oJ6C6Wybjc204nvNSgVF9d6U7xCQCa/6+kiKA5AE6s7ytzR5kHa9Y8AyhE
VNva6JahHQn1bsbAtd/boK7866o6ZF6jju21XwLi7d2wrN2/G0zZ/DTOtlmPqN9DQe5R16/nkhL0
s49Yv/3PS6WJ/7nCtRMBfV3t3Lf+4skDwkf3JZhTgDqxL9H7PgfD8BmzJs/Asc18e9T32yMjtgHo
3ZnTM79lsF1wQqi7Phiq+BIHvY/INtmHwgMRswUu3YHq7Nno7lphc7J8nhm2ndan/kdVjZwtDsr6
f2MVun9LIxEf+VQ/PZd4mIDaqSlc0S/4SXZWlIRASzaOs0LT9goZuduG30HP6HAUiZgsNKyO/mar
wE6CbBL1tIcg+ucqBKVL85zFj3Ovd/Wd8uL6B9fInh2JTkE+hJqjohAWpdsXzhhg2tlEc/Ok2Vir
ovVkvx2COnJS/iyduYQCughFVN3Fx1FKcI9xEe47aSnhduaXQQnJwiK+90iClyNorr8UfkNZRMEi
0P+3YFds/zkxUR3diILj3C5JsB6Janffoga2rZ139v8A2CRaoZrr7dPlsVYHap0qth46pZ5bZL7b
HW+3FJ+NTRBx5UZP+hcwiVzPIQS5ZUENV4rg42Rbv/Wq8tu3VUSRYiqN0daHezb8LoeQPODZABF1
CYPrkTJcgL3KgCZ7m+tt90gQ+50ull69rcmI0YO709yNoR5VvjkDEkkYQ97VOQs5kQPVc/bMao1f
6ri3SNmdKn1cgmlNbw/MCtPjxnvbHapgzuofQ7tVbc4I2aFqksTzoWzkrxH5bnXfICmcr6tOpDrq
JWYhKNOROTSkSIExWQybOTohDpU8Vd68MbEEzBb8Ev6LhV1az7px7Qcv16wvbbu27pneHv8CU4aQ
apWr/0g2tLd9kQazlAVfMkLRcAkdtE5KiYesW7r16CXsQ1eL1TBE8TNSP2gnol7v29bb999r2CK6
96ttLM8ali58EHZIT32rfe/kL2391+BWfwRqQoxtQYCKqL0xPXy9LqRxYv5/FLcE3aTJpP6tbrp/
62akrLk3q+Y97GI+o9sv87Oz0V18HuMe+I+UvmE4pHRoYO7bedFPakUvcNwRJROG5NHJ/TUmiwSD
9GT5D5Clw1ziS92d5IJj5NA1PGRMOF31o+5dSDRmVpMdhnEHb2kTcOdDNSFYuTMbOJEaFlBa67Uu
NIMAl2cvbIf+0sJlBS+zY/ZnTBa4y8wab/c9OzpXMnn33NqLW680TrOwF0iFMVM2oInxk9WYPHDb
cSCk0nffEEYQZO5xOyePWsyjvG503mAtC3kkC/Yr+8xM2nZ524Abs1jjRgT77VkUyEwPaEnxsQ4e
oxXI+Nitlf6gXm21d15XsygFxinvBffl1Q1i9V0sJZxcECO0ObFi/4+zM1mOHMmu6K+0aV0wOeAY
HDJJi5gZQQZnMskNLDNJYoYDjhlfrxPSRpVdVmXVZr1q62YkJvfn7917LgK0TrFS7CLLEa/giciX
KbOmfyR1JrvDCU//pBqi4g0mVPREugtysnzuSMZrGhN/0NvjNJV3YEieBTXBTyHprtK6o5Jn5FrM
d80yD7z0OeaYvRKV8InJDIJ72i4e7e0e++5eqch7nkEzW89hJiPK4TJQr1rXyzdN3YjKYkmpugY4
RWtOBFBtrUEgLTR22Z6JsMG2GsRYIDmXjX56DeV2ZmbEv4mmRGJxzgDiInZur0T/XHhlEF+Joosv
z6dMsIwkk6SApbJjKOLJAkpbkD7SjIzSA1SJ5A17jJjow1WG+aGHZWnHGlFVt1UpvHOajSn6UT3N
TyX8yG88mmpeI5Mrn/VlprvWMg4+h6HPv7QRlPe9rIFedQtBUx991WXeZQUlD4WhcS2ejTOU3hFt
81I9Mn/3yIpbCF55zjNLdB+GL5NJXeSD8bOyxKZQy4WzTkcxIMiarSxjxpPnpygY5PSA9FYeeyNC
PgofZcGhqmqrORDuIkuqV9VDrBLwfpl4oRhilJqFTKSN+6MTsmCfCRw/PeTJ2N2BZcblmWFLf2pT
IX7KNp6PbWznNDULZudIBJfpDutvfY9cLda0NeDL3LuJ2zyn2rFe+rIwct1Td9zarbCiQ91a1g0a
z6h7JiVjodCyiuEAA5MmtlUO2QNVomx4fPFAVOpFgawaHSDLDXmDVg7dJ5AB3iQOQdkHek+4+Nzs
3bkZpm2c9chDVd152V04RXn6JsFBh7c0BqbhxhiKy009+fvQgubR9c67u2TOI2Md0VJzt7O3TyLh
pIcWY4O+DLucry5NI3qoddbd0x7LkwOixvSWdKkhuaP5oBLyaf3xs5hylqcEt/pkrQgNSvudm9qB
pk9XpQtUrYAduqpwh61rN3WD/TzRaDp4pRfU22KW7r7sasvdJbGKmzfHCb2EhMLMMHPO0I7R36IV
sOlJ2fEvCgeOiJt51El+VdR988nSHT8tsrOGrV1kjKpq2eKTyWzb+bKowk/I5ufxpANOvWs3HYNk
29uL3I5O7eUbEiXBiC12nuKmINuBDgz31WJOCvPQm0vgzEEJUgyNuC2vcKqnr2hIVI7JUjErpACK
midrtqofeDYY/xDjPgEGmPtaYhQx+DxTAgdPRdzYUJq6wJf7scWr/TLbwdgxCqOHzexepz5FvOdS
KBckEzqlG/Kqowf9GdM9nziyVzn6ckzLtMcdC3EiHgMkuQ3RifCpJpXuLGhxHsrrIYzplQl8WpSj
/TcGi8W7ZBOwecE4UCNCzuKd10z4DFEIBE+MIZLzhCknITuzcfVeeTXi28EntHcVqNq9tqnMv5wq
mO3dopgvrBpAMT9bjvfJFcO5/NNJPVSJ8TAMP1hE6gmNPWXoDpuc/p7aaaDwubDogG8TjlnNC4bY
TcG5ECePV0UMloFKv2OThVOu01IRUsau8SMI8Ewb+q3BOqPgOwEoVMmmMK75SSmAhkyPrhdCuah0
dSVRSjxUeU27ThXTRJ5QmOuvoRfqze2xPABGYqjrxBPffUh4O99C29Zqb2aBpDX2q+kHY+2sOSCe
88/4z9P5dumQnhw4zDNg7DqxkHYmOvGB74zmGD6F+FgKvCQIIW0im0gJnewtBlZMmUHnq5NN963Y
FUuI1RACARo/11bOZ73YwWtv6v7MnJYWeaWq4ZkkmabkK/dLkuVDxG5Vj0sqKyUzCzHn6e3YEo6y
m9vYZSmBrMiAF3H30fLYcQCfe+Z2aIf6h0pt92uum/y0zPgBGJe5mokepsevsr94FjiXMi1VLplO
adCJhyUf6DI6hBaXm6F3zYJeMUZ8wz+Qsy2SieWOr9r8RPEYebQxmUQdcrv2DxQAgBQqbeFGsggq
vowGnWyTNNLx3oiUo9GaxV4FTLkKk/kgu8UZrsYiJ8TRE2myji0irA/MvnUJfREqLm0/sbSg+WbH
vkJOztwdukGJeAnBXIsUhBd/NQbVdM0pLw2PNkek9mZAgnyvJ7f0IRGUKfu5orbdKiFttcqyYb6R
46UFY2djSBxS67r8ESuo8vcUekm0pzHOa65y2zIPMIlcvXajLDwllnVpuJG4fetZY/UpEJEI/u9p
cBKJit85CYTLKhijwr8C1VYVp7qgm/1gpxAwwf2aFNQuin4ErlVl0yLC5hJkWZ3fmXzM7BVtGv1e
hiFjJ7eqmCKOtleoLTjqIdnkuM3PmECxK3KsdDFr++N0jceS2XtA4XHJNCh7JKl9kCf3bV66ZC7Z
U+6xac7sN3XbD9dO1KYfjupc/QaY1v4+MReqso2ANVtBJXeTs6K9VexHPYeo+oImD9cdC/UtYgzp
/OR7KqMT8aLOmXUyYXHW3thdaxYEDI0F12dfF7TW5DEHREWiBDPB2zHphu8BaqQPwVnyoTNMhLfA
adtvqk3jYZu4XTU+VAi+Nwm2W1z7jXI3FXltZOU6c3wQuhyZesaGTEAngukeoKiOdzJyVXlFz7UC
LB+FrL78+81EuTXmz33Yiu62yNPsFPDuzMytGnoN0RCKaN/TBAYYVeREqqGox5OnFFbv8SJ8RIke
PlcKHy/ZxkHzHg+Je5lBZ6DDtZ+B1guZIqcr18vj77piJIN6gt7nKhSMKzZsKtOjzny+L2jnaGks
1jVzFUHt/OZRr97FdqGpHlyHzEbbjE9TFmEwxNAndyEWrffMpG25QTxmHUTV5t+V6TiQ57LqVkyz
nGlzkS7LTcIQe9gRjZPojU0B+A3Fk/5ueVl74o1o2BGTLHgo61REJycfnRNYk0lexQpK5w7lLJZI
MEH9Q+UGNRBqUkUoGOGJRCdOT0hugpKB/2pm8NCujOP3knOQ9t4YyoXJwea1ZwvMg/KFNlI7XMfI
84qdP6PO34FHqL4o3D251lHoCHYppxo2uB2UezCcgLDRtQ1EYST7EFCz7KJWAw1vl9fQ54Zxl4ed
ZIJbFfq+ZApJa8jOFLL+KfKWmyqjhKae6X342Y0TaqoWJ492s0ejYjsGtrOD2aU4FzODQBwXldCW
sfsOGMuJWeAY6xDfOlKgbMeO8dRK0B9BUTDrBNDEMGpOW5CSzKkbLoJwh8TVI/HkbYCcKsIGhj4z
u108j1mWzCYDimYcAveagJFl58bYXFeigPuyAjln3sexLZ6iFn77sZir+bbNo/5MHcywUroOyY/4
zZvrCN0oFmsrIud9lFZ/6+D0d/BVecOprXS4vOD+X86B6OqEo7+Dcppi1tBwWxRGcj6JhykAhLSz
fMDXZ+6KCkC8sAodM8Vuv/e6shh3FqNGNluEdNklura8jdKSj5atz33grOxWh6iGagKDq6m+mSIK
TovNcr+isC1fiIopbwbL9/QG9H234xSmMLLR5Lmi0EXBlGtdKFwFhCZ5lOE+B1x9iW8MoOp+1NpF
NVEvXrPp0ig6AzTp4mtahV4CdrwUIZfVDC/kmQCcxeTNXWWEtp+K2R22LSLCfqVpl9KYTwOn/HBG
d05OfYbhbVhZqTvp1wLEys+ykajHrM6eHDztdnE7Dq43rSotdbCjpKP4yYAIkNLI+I1xWT6jS2RA
b8fbcojESdv+xSqE0S9DUG9JZAgX1SM4W2TneODAoG7SDtLgytTT7G2CSxuGxowb4Z/Dp76sGpRI
3dkiG3u5rfPA/1F3tUSjT4Fgtos7heKVHa5Wx2nJYZfAMcenkEzaYA+bfEKlGi9bjn7OPKZaWePQ
Wbu6oSLcdKJhBa/QdK4F3v4YGnLUYh9mb1xPqRrO9MtDPqyGum5HKCiGH4jAkzwhp1IjWIK4QXKY
ZuYj8vsufkY5mrQ7j/coWne6gS6kmG5h7s97g/MWA2Fy10dO/YCMaMAPy1lQrWF1hD/dsVf5VaCT
4aOc5uSmV4MP1KcuvVtLep7zPYeDhDo6Qamyqplu9ECBTcKhIMkxHpphJkXXD8aLi2yO/XtfzD1y
NseqaYQ6fdvelznueX6M4BOUxxMsd5U27kN0scJScQu33HKGdXEnkw3r4WBKtLhHXIE0bhCxPl98
R1dTidSD1kpJh6M0CfYmEOJNy9G7CtI9ZRO+BunPjz4BfNX7HOMAG4ZQkVauSQS/SqLEVJ/kWCNU
xkLBcB/6dNYe0OcGN+jZOyZjjYO3IaStRhsoCvnyS6SD90z/KWwMEGoU4QB5Xk2Ae2QlZ29+ohfu
3pveEFrKFPTNj5ZanmWeLcBsOAHTnKkrolmzoPgiIGb+FMxwItxsfftIJAZ0D7tj+rvJE9yJnMVS
8a3VQeTAanaN4tPMuNqBkVldhgxKO+0h2qdOYnwb5+xsIDOYSNDJ2NqxjwoJ0W63wzkkjvHi26ne
s2aY5MhSIrx1gojZ3zroCNk1hVx+oCkalk3aEO9xzHNakGvXNdOpKdm/tjkI4AY4FfjpR79oEnNU
VdR/10w+8EIBVHm5OFpTUArpdGZFpN4i6ZXCjHwg2s6m5bQObQOdxRa1VVK+J1bNmtuLzIRXWTva
98kMdvFg893Eq3jOh7PVh3O/DkEvcMjwWir/tjE9BO7qYh1lJjBi3bQJOkTrr6tPOwE5uCrDnARi
WTkklGeYBGgGgLym/eX48TUxnOItYKDBUCAlvWjtdkESbmJYKeRP59l0p4lteLXKeWmfOskbwlvK
F48qtC77Zw7wWf8a+EjTscAu3TPJr8MrrZ6Ld79J9F0U51wNY9L+GjJHI9Y49FHohFXnPcIlhEEw
ptnCrsDhHj0kxgO43plQt6HdGQzgxMf2A3ODVLfXcO0VSg077u5kFPhmZ8OoeA2YQX/ndkvv4EYk
b4JVxLe6Eyaf/AMS2+xoR0mk17L1bJpmNAcAQ3WofdfQyxkgxxx71U1YTByHB634s7Pvz+rU6Hm8
1nHctMeRIGMmaCSIumuaSIrWCJ0HLLD8N7SImNHrHT4AXEJDC0lujQWkx8WVi2XcUMGC7khmh69t
vmT6bvI2QaDbmxgJAK1UStYabDJaAXhpNlR4Ye9RWzT+1sLKR1FAl09sMFg65WqpXMzkUjvivmkj
nNgskXqL9zWx1n2PRmGdtsvi4CNSmTmMMNuTVVboOPtZcrbqYO7Yjrca5rF+S+Yl1Ae0fa6/El0T
P6X+ED8PmOCZXQJN97ZxSjYnrSrul0ry9q0thGA6hKkkWOEjMteM5ZkKdGYGxOXIKVF7vIXNz7wH
Uw3MQ83Rqk8rfB8RTtF51+thvF9cbuZKVCh2YZ6U+SNUmcXeh0piSIt8HsOxiAZnLFjXxAVvDH2u
QJdkeUeFO7g+pkUAgqCimm/3nNqzx7lleV/HaNg6/gCt5G2AlZ8otAroykqlwOA2Mgmjx74UmX1r
69K/Qg3QQ9ePnXgHgTkvDnOVdOkJ0R0bWouSVRxDoLaa1HXZ4c8I4QciSvL3TCONubYBrNlrZQb9
1I5u+GRjonZ3hg/nYnrX1r6v0ybe83peVvneMqzSfZ3vmOr2qIcmJ3ht/RKZYTtZCJgGl28y7B13
PzY9eo0idYjoGXTb+5sRS+nuMq7F54L99NKhdGmFYnAU9W7qRvVgGY3oI3WrrgD73/RvM+SuYFOg
FX5Aic60KcJxjBR9dhG797XjlQBREjTMkzF4eiwmJSEiU2xZlF8pBzVyadiW5n6Cy3YREyaNTQJR
B47tY2BPfZ70AmsAAZLT3I781tle8E9sgWdYMb9btIcZy5R1okUr/fWEC31Empt7VxEG1X5TVAkN
U1aOMVzhXvvfNbhR6V2ZOTQ+G6ZTK5tZY3Qa574Su76A4X/h40j3sw1cdVZNZ0bG8dBz0MxlLax/
3MuBWKdR2N/z8IaCYUalf4Rh6n2rEfQEx0BGJK2DSp5DymbHqa7l1C8+X5vnvGPvCl7Y4XN726P4
5LSb2uEP21j2I3AATr+tHulzlCh7yVgvP8KmXZx1CU6mPy5RbMd7mtjhZ03ET3JlSxEDPqcJb61H
2dfLtpFYE66BTsiUnAiHOpgoKvO6mMhNVsSWawzMVmIjYFEeNXuOBmO4sv2y4/MJi3LaSQJ9200d
093f+h5UD3h7i6SKiiMreITUgPnCj1Hf7hZaizT1vMklYTIYagYxLuA1D5bisVcx52J4Y3AOpqmd
opUjXMUSgmDxPmsmoswXWqATQoUFXJ7C2A4Plk90kzExAtznWNN3CCvRs/StilhxVzk/GBYB5qQ8
G8Fw9o5ziUSoyZhSLeHzwvcwD+ckXbHx4pNhLxeDm6+94cKgRjhMwReg965WIICrLwJ6G30MPGqz
dVay9W8BQAcXil+CT5PviqS7AP5I/0yxxVPS4zQtG3cO7OxNNH47IVqrAaLEyVLeyZAMrP1EFcwb
Tl+gfIDRSerwtLj0EnKWhW9Wgeb8gDy2hSdZBjQUFbUpOuzK8clcQBrLQx9tbvVtYRhNXFGYFM4V
p6kpPyLaES12wCEHPeoVicLXqwAnYMpm/LeUDTs5i8WynIKiJ9QFO0ehzlhnu+pMA9p/CxpGck8W
FBi1nenb8YMWsi7AFkuNNUoW2bL3cajSK+vTuPkRIns8lpi35mtkbmLZyxHf8H5Qxgy3zFOj2177
+Q9RdW36gAgc3SLv4EyLEqcxp4hGinkt+sEL3iUt/+yIY45coLaMqShyHqDG4OkgBSMxu7OOiROJ
l3xOLP+Q91P2JHQH4mDQesRGkMf4hJRKixM3ZrgLW63TLduPLn9kLTXPtrXSpdn3XjrfoCcHPT7b
xv+W5MgLJ75vPtvYtAkS2CCebquLupIOlHoQ4Kmw+zoy2zV0+0dGLgwQHqqYLO0dPoK8v85DOQU7
YZXVfhGcgPDoigYkBU/jZNv10KzhoYX+dsjcQe0GWKro9T1o/dgusr66GqUyb9A/a0YUkvnVoZog
Q27HloPNIQMKsSULvtO3oddV37x0yV8VyEDOQHY0P81LlulrZ0JOt6WsUc42dtAvb+JpiaMNQbKo
MBOATHwbMVotOss2kyIOgsz3J+UgIyyreJ2AD1pOEwChfq/DOHfX3L98wNsbT7ys2lQPhZWN1jPy
4pYtKPOX4DpIMyfaoj5OQmZmgkOSPY5VceAMl5ub1mraOzHJetiSTjKkqBSyxNva4C+/5Siz0l3Q
hl1P0laQHOHWceCaageVB0OSko1wsbJh24dNfS2lrl04MsFSkEAyOXzFHipezh1W2X8nPxT1Ve3B
AMSCHqr9gpwxWXGecDhPLnYpgT/mnX6d2JOQe9hWV64wCFVMz+jJT7is3KwEexH09QpJq5zuqAed
eg0TkkYuIb3e0ckQeF8NRo/pVc2zoE2A9LW+Rgk6jtsFFdNNrobYuyXgJcxvRgJ+GEbn7bRHPpp+
jJYViF0RZTw021mcK7pnwJ4cv7p84K3lfVXJ0ExnZr+B2bVF2YbHycIJyPBgxATOaK2Ltza4T0BY
rSteLO31dEIWv2P7D2aaPXBzMmyjfqpwK3jlxaNmKbFWhNLAC1yYRtJ5c2L7tq3DeIRT5gfetobz
zZLQUXXt7JqeEcQiwHyLtMYP1BreV64N/mtFbO8NtDw93+B7Sz6oQuryYnvvNuE4of+7rOUbjj4T
U9lkih+0yejvIt6gIyiMkBlDtsp8witLf3DIYoAUUe/tA3oAyTVusTbcaNRnPakcXdE/piORnEzZ
ZHSfN7b+GDv8x5AcMBZuc7t1I9x+C00NW9kw4YkzJ+86iAmD2ioWDTYi7A0vSdlodYxi3b8s1bI8
AtGAv0A1/olZSrP4BGFbA2Fow4NsUW8B61nmJ5E33kXMMKMI9Hm77luZZIfU8uM7jk0MoPwO4/yx
8FrOSRfqmF6DBwOj4BrbylaqG+zgqu5y89E3IxZJx2Crh0fb4F1SdB/mg8CNUL/UBRDaXSmX6LuX
T11/JHAr3ONWjrrT1FX5Fx3FViAu69yTh0yjAz+KB+UrHHBL0clD6cv3G1N4D6qUzRYonQ4JZIzK
fZiFsVnjsm+K45Rlhc3Qb3Ho2xLTFKKaqfMzrLK4OAOpYSnWQ06V60tavpum4Mh4OcQO0VEJBotb
4SyB3goTwqz1Knx0KxecLPpM3O3dWfOlvbsm7D6aQEfXgH8EquaxQw/S1o194chzsqG29/Nlu6jE
vocDjfTJhEV9jzqCEXfLYz60oMAY4HNGfBfo3/MNMl7AzpBjwa8vUW3nWyuX/hcPyxA6BoM7uXLT
iSz7pQaDSI5YkXsntro+3sMjcpM9LkoeAf/L4aCyqmBn8mTQXkdIolvG8uQXrTn9qteEGsUcYgHG
2q4q69MTUb4clqpPnd2U9Qtp1Yku71G80ot1R6v7LiAESWQa3fJVlmD2bsC3GLlLBtH9BGSffHKe
mc4p0sZ7d9TY/qrCrl+IeJXPLHrhOe3L7luIT7LfxlaosMiXLm6t0XmNKSRfvGUZx1UMB6HjmLZk
1pameXWVo2pCEZcKl+1czF27yTln4GpXCtV/V/dgmSM38m4LZPYWS2jW/+S8zPSyGFP7e4pG833o
ZfAm6oG8CDsDdsRhO/YeC6dHGKVlgZt0zv3xBB/Ll+uCxoQWb4zEyuhK61iN25K2l7vOMC+bHV0u
63GJ0uXdEcaYjYw67402Oa854dOclADPmrsZjgEIA4AtjL6RI926MY3wFUWMQ6lEUtbZatBjrsIu
1uM2tPyCzhmzoE1rUtUzUGcCgVzVGT/dOSvuWp1FqJzZwiBVRW6LcC7y02LtBeOUXcPiFM/dQF1g
DUVUrLFd0LoUijnb6AWVtY5CGfpntYQ21M3WE28+Pod71DtJss6Royr0mwqBr8JxfWAigo2/aiz1
SnBlYG8sasAdzUxYRH0xABsh131KdhU7HroBtHhr3FEm2+IJo4/plaDYHpDbC7xy0ERwn9U9k+vp
MoqoGPJitSjwF42LY3f7BFnBhQjQFpy5UmbAq9ZjNgg5DPHYEXyhs5dFMTa3bZABfECeYzn7wp7I
V4poQErU4bVfvvQ+6Cw0zfz2vfHbCzq35F80N6b7iFMAOgzuRrs+Ukvp62zsbAAb01h/zr4lrh16
NLTyGZDfyNyp+52aQ5TVOR+svKZNuGQbT9Yhq65kxz7bZHaJ7VKmVrmri169cjYoyrUw4BZXDJbY
S9N5AeHXZKYDFkMFOO5KtVB2R1Jpc5ktx+nGG3E0bNzMuYx5LS96nv25+OoqqvQvMtjRrUMitftT
2QC4WQH5g5E/NEwRVwT5aX9bVVwSMwZaJ6skdb3nMak18wbl0NvPmhQLOfOg+mP2l3KCzpi34ybF
7DqsoJE13poKxv8s0fidzNyKr4uwKF7ZA2cCVh+6D6seuuDFc4RkHyTsHD7aZTzkd6Ol+uSUtrWP
kQ8TP5+jwfTaaJ1hiyLXcV9qgbvOd0PCpAtrWX6ktHSA32lj73Tsdy4tHeWiD+wAKd9EDRydlTdB
HziMgUdHCz+aMKuos7zHFFzwR+fDRAbhEo63eWiieO3JlhU2Svl+d16CVGFXGI9k3FnW+gxtl/m9
BZ8FfuwkXv1Wtj86MOQoahzK0L3yB/GZkWZUnNlt9RkzEymrbSTsfmuZSCCULjAocgFxRv8TSvdR
jV32BP6EeRTIPPNcu00HoH/Ohp8Quhq9GtxAfBpXi2gDdoJBBsQzotALP6E6YLWFZde42VfIJwj9
1xkypk7u6F+PFMB4lJI++FmCsB3gTcHOWRUcBYMVFCYWgaoQ44jj3uCnCxm7HpeGcoOj10RlAJvH
//BbJN5tZky0doqI3UNLE9ygPsfgghIpfEVTnhwck0LjMeWIFTnzAHJveR5IQgCWdwh2JhVcxmwJ
agtbNnl1K8ra+anRBNRXIcDIEkZ5Kz5I9rDkeo4riWW08rtsL1Crn101ld0+dKJlWBeG2eZ2JklH
7FHdzWdfTT22lSm2p02Ze/X3Io7Ttwgh47PrhxOgt8nwMX2EeSLKPeynvl35pYgFYpu+v0/Ji4gO
mcnz9AqtAzU1IrvuSrnaBiKFfPx1qlL1qkDrU78Mw4TspRygTNvL8D0tJdX60rWo9wqXIyeCSO9p
UW5AMxMsFzZEj6gVZjBdntxalu09W2GBF9jK3QLwsqLH3UMw8NFKlMZHT0zL6VIGaNToj163sCjW
NU47pp3t0O78ofLe+rj2sZc7i3zyFwSFJCbEYpsxp0apAVvDYfbscjrlG0o8eKMYLTbIkQNMl0TX
OyvBQDTd2nNAm8kdQN6u4pKldZPQA9uO8Jl6Vhsm9eshQPR9RgfSwStjCATZmlhT30kJiOzCZiv6
MS+eYkgjBHlHE8NHtJPhsIW3i+8g8vOJcVyk5pJUUrAVG9ohbnGQEjXdtnYG+QP2r0kPtUgQYydB
J6+h2Q/5pkfBz+rukgfBy2bJb7aJ/aeIs63aytJeCiRK2Ns2MkDLsUG1Q5mKg1FfT8SlvJToIX70
2lgVoz/lPpftPEDJwHtNeyKu7W+w54sHNZiZy0fldUNAJvrnujrlxXxshH8J0aEJ/1Wxts4o3nSi
gCkONT13ENjkagRqei6HfvrWLIjdLZXlSJBJhz2ZdKLHLF2RwsJF3/1coMNzThMZBPjCqLEuWAFs
VnsymcydPTi8ICOSuqe5lto+MQpNOTHi8DkDaRzRU8EWx4Lho+S0dgiM4Ep1gbQfwc/Fzrvnt/TM
R6K/zgmr+E/Xjp155xMIrG8s3CX0iudQkf2YQXinGVhKdecWCfaDHgNHs12cBFtllsxy3sRIMK/Y
UfoCIKlGOd1arvfQl17PTlawOdV4SPtV6jRWTj3pm6M/pGG4yaokoEiBECO3wdQN70swyxc7mStn
0zKVJaNraBSvdUyg3YY7PdM9rjDVSGRH5Wn2hBQ0WcKoe0tG7NvX1CvzEf+y0+2MpKcfsyRgsWd8
Dw8cO6++Q/vJEZXRbfI8jAHLWdjHMtswDlI05iN6HhuOVPk3C95HswZZOQe7mhnvtypp/Qn4jDUd
f2s4mHAaYsoUFB67jNCAOgbTADH/rUnCcWyqgiQaJUtxbcgR+SHtJKMLXApmJ0OENwE0dyN/xh2m
U2xoyNfgFIzxQ+0x0SHVJaPdV5UwGmjDiA6hSw8X8P0SJ6nuGpNU/Q2jbIcaXps4erL7SSwbJ13c
K7xGaYnTpkmq1W/hKOVcUdtt0NZkJ+YKIdxwXvV895td07GoaRBukiDyP5jVdc+VzNJLAYUMS+BM
fv1tWTAzikHi/vVbJ6KsFYgVLdSt9ELq0t/9hnmyC0VAPLf2nUSuBZvnUeSE8BwyNMzzX8RC/UGe
kXPJVeOvBAJQxSVa6f8lY9kiBu4i626NJmmGNOUhctlNYzfJw9THxfWCxu59jvL5StE42PzbP/79
v//z5/Qf8ae++78woX9UfXmnUzpf//VvfxQx5DL7pph3XRHav0QJj9Q0AWsdRx/cHUiXQNLSzgtP
f/4rf5AO5YDKcxE1ojAJ1S8JeXE2GyKDOD1ZDsNVKIxfVt+ZM+eM6S9Czy/xbL+LTGKdQHXuCsnZ
x+OG/v5mjlkSa5ha/jo1Vnoal97Zs5mOa9ciF8Ir5XdDDPHZELBxar3+559f5uUyfvnxyzO0A1d4
lIril4yzJhniHB8+2RGVya5qkZJXCapj18YdDkF3SGDw5MX2z3/0n+4tUz8mf/ycQFDnhL88wWWu
xy7xUL0tbV+/CAkYu6ob6xYcfvp3MxW5sNBzpZLwfcgv++UxMiybOvINMJjVdburgrDaYFXtNlNE
qtLfvSrXpqdie4ELmdAXv4R8uZEz1DDwgU0G/qMJs+Jmks2XWw7l+e//EGdJN/QCm9sofsn7K2zf
Q9gELQBObrua6AjcOqyqO2bguDP//Lf+KQCOi3EVIZAhOXsKq+7vX04ctgSulKG7DqCNwpKeiWKX
moEFKuEVgRjD3/24L78XXh4X64qDV+73v5fVXQzojN8zqPH3MB+trdsv5f3fvipyPYkE5rJobbi/
PKqyiRd2c0XBSRzZOtJZuMMwChm3E8BP5Og//vnv/fMLD1o7wNsbOgEToV8/cdvCB1sKNHiF6Nu1
4/kMcxvwRO6olpc//6k/eGC4Kx2P9z3gHrq/PLDh0hooU+Imlqrwn7O6Z+AQ1O5XB6Bwj141+bvr
ZOBK4aDloz3AB+ZcLv3/bQUWeQBskKjoLGC8hyUmnr1BQrVm9/6rPMY/uIu8FkTYgWhyccf88tRg
HHQX4wLAGTigBwJd+ALozqzxrvXrP7+Lf/xTkGgv/wl5839/VU6EMwUP0eVbdpuV5aTiKkJAaKzM
/YsF6o+eF2sGayFSW1b/X55X7SAynBIuxaBjwKHLAXuMp2yfeCPEtaXJdv/ClTE1dX3fC7mVv6y9
ZH2MxRDyKlakIO+nUcYbl8ywfddmX//CLzmhBDWiRMCG/ft7iMmf7JwAY3huGMsvfRxtjZbDNpti
869clMROKbiFvid/+amYkt6104lVanTg5EEKuPIibBeAH4K/SI38592afGewnszVECiSafv7q0JK
jugmAikMC6dCzDxCzdnF1OMM5IkL/RqNQa7XORZTkAVd8nEOJQfef+HWKqFC11ZKKvuX11NzeK/M
BOfBiayGDCTc5jQrzUGoMfuLBfl//9bvKwT8y4IQC18w/XXsX8oTEZedZiAm19VSJd8swwRn1U1E
G9WozG7/h7PzWHIcV9bwEzECtCC3kiipTFd7NxvGdE83vfd8+vuh76ZFKcSoM6sTMycKAggkEpm/
EVGWvoubxnqiOdY+Y4Yn3nLlLj6tdvcBKI78NafV8AtYduHyvgebRXc/PSexTnFXg/6ycWGpqd/7
uavvo2nAVFPHNfcp/YqwiOjABhPWBxhd+Mi1i30+dzFawwiF3P8mf/LOeyMblzsDZRQoLiMjt4g3
AnhAWS533zoUzva17gxPnoIEUCT4HTRm8yziPDrXfbDxK24FLoI/38tRgctdhWPIQ1Zigu6B6Ye2
ZBCjMd4C939AJLzeGEodqqv5IqDACQcG7DirQ0fJJemh7ln7oPvHBqN5oilT0NZFR7ZCROj+6t4a
zFTGoiA9oD8Yq5zHq9LOUvq3tB2LUN+XulU9azJpTvY4ZdTiLVhnG/PTb62lS6WAjMRwpLF2M/bg
WJNF4MGJgEuLti9eBCCwg+pBkq4/zLh9AUYxnCNygeO7ipuCDheeAD6lkeSzZnjO0wzquz7AnxHH
mmL56f6aqKth9QEgFevIp7jU+rhCLjdcoZa/REILVBzESrcGb2/RevPvj3JjFbiWPBJaLihDiNW2
DpaJ7iuyB/t2FkjqWgikSNvYwb2fj/dHuhFaCd86F7vBipvOau9mozmAtiP3ozvUPCxRETxUdHf2
lFFUC8IpTkOrR2hBetozziHN64MqCTWxzqHmTVRdbbF8gvkZj5G997RSe985Am6FmKvyGcp19u3+
VG9sZxuLY4uXAhtLXz+gQUjCAa4ZC6CwcgEw8amlTgeaeqkhlmF9trG2N76iw83IJ8Sg26abd7lX
MNFBzNOmpA9orX2sxxTtv6pznxvD9TaGUn9qtS0ZytMN0hpezmsLZ1x6WoyBAi7jTNICytq4R6I0
jhABx1TNHy1hvMEZS9uIEDdn6BquY4O5sW1dnZa/ElFAnE2COhOKaJAujtQ5QZFUaKLD6ijPr/56
dCbQI+cMuxK50cuhHA0teeilJLlLID5adZXQNwB3fIZVmXrg8Iba2AhGN2fnObwqufN16a5mZ5ud
Tgxkw4gw7GpfQ1TsDcomdnKIoZa//rnCKvIJHdcxTDLgy/l1PJxQg2MpUVZxQBqR50j8uv2mAt55
fylvzYvI5XqGhR2sNFfzSpHRLsEf23sIZzYGQ6gPaxketT3gw40NcuuCVieAxwMlHbieq2nB1RdO
3zMtTJ5kuK/ccrCBCcjyjLC+hoZxhORwNnrFyDttHn81TT084OXTPC69TnL++pk73GU0zwmqtr0K
N22GK5Qc0cnEdFeeexhQx8lrP/cjpNj/YSTPQw8LfA+3hQpGf50MXm8YlPILyBYNDAWghyF1ZIB7
xRFvY41vnX2p3me4qtH3dVeXRTs1QLRa4BQVcN8H9BjpsuFedWjo4TwiHK09QE10/4fjyPsC/i2R
mxqFeTm/UKLzOCOcDaI4C2HaAsPII0f/Plv5uVq8YOPFe3OOtI+kRYqFnuXqw5VwHFxjRrcpiMv+
vYytZI8Hz3JGUSN9hiWI5QRaha9/JhK7TQWt0knrnNUcFyTowNch3Z6BVdV9RRoFJ9hJ48Vj7B92
HMXf7++aW9N0pcveZIc6RLvLVUUJzQomdDz2zmy3n6cFofGmBM6a4Ej6ZYzc7Lkftfm/+4PeCgfU
lVEU9XjOWfYqHIimkLU1opQAFWY6lLM2751MgyBAt/j06qGoe1KToSqoikCrFcVlWzHN6B1A/9UP
EdXKZ8rK6TGrg2HjRrwxK8rk0JyE5M1IjnO5lD30JUhZLUqxnhDHFGQlvZDMQf7a/X1/Uuovre5e
aH5sSvInqjFi9dEmEQRtWunt3gRW8tJgWj3B9Szw6Lw/jtrjV+OYPIKhygmmtAqlrqyLNEHaFrxL
4505K+XJmVoH33ETwanFkZ/NAcxCxXWICYJMf9wfXkWs9fBSOABLaJQ5FIUuF9Rtit4OpcmJF/b4
UQZi+QCqG8lSdyiO9VxoGxXXG2dB4nVKhZwal+muI2gPNlFGKS1FdwlhHuWl/FWKNtzHtPcRMFH2
lEAgP7x6ksRs5F9M0xSCh8TlJJE+RrQfrPZ+8BCnK1GJeOvQnT6iB4mmCS/KjW/6Z9VWq8qlyP50
TZszKFfB28vGmTZpi7Ban6Y/7CiXP1WI/yEklE64Uw367Ho0RVCYFkgfoLnCTzkVSOdwf+LXq21L
xyOjMMmycBZfHRfIHMg3xRRKhaMZ7zFNzH7TksABFQLCE1IJttzNEGys3f1hrzeVLTmmzB9aCKIN
6hT/dU066AvHLqZK+BfiOJYWSsoEm8kH+Cy/2ITxxixvDqe7qsfk6R6X5uVwSBbqUJcAOSkNwE/g
eKyHJoMXP2kTpOyoRGbu1fNTK4rPFyR4nTleDug6SpW4HFvoPxptycTMu49LbzkPiR2MGGiW3cYM
b3xHDN0YU3KPkLauLkqzHuIclyWon17enmOzQr0ea4eDFgTpOYq04GHRNOPt/VmqyHO5ianpE895
4vCK43l1OUsKtCVtJI4qnh6gm5oJk8GUjEfqVfWfE9X1f0nX4h8AyWjj/FxHeTWyQ2bAe9wBfnU5
soWy0NzUNhcm+qU+rWf50Jiu8YzOT7nRMryxd6jg6iZVOUq5BMHLobTASKrIsoA4VGg2NtO8+HCr
ATsv1ccywMn7/prenBlfkLoS6DrLXt0qaS4jbYmBnkBxLo4lGSQw/0A7Ip2TbSzirc+nU+DxHI+2
k5CrTZoYExyPXOnHLBAAh0YLfQvdHRS+zS80fo0TgkbKJmHSNrI6FVQu9w35FUO6HmkkK7rarOk4
40yUNx0UEOpLGi5Fx5jCx8aRuP5wvD8oH7MvCTVXZ3DQ0SSB+N3t2zZBUgdSwAERmuqIUieKQzjD
bCynrnbCelpSPc7oPBlkx6vj0IgKkeTO7Gg61dZLkvGCjJICUzPLrGNcW4LmJKoWsoAj8nNd50iV
xl7nd0NoIusx1m8Eomqf72+n62/soN9nUMqj88wNstpOIK9DKHh84zbPUIcYCLLfwrSbTugEOV+7
DibmOZlgFx7AcQOyvD/6jU/g8c4k6+MfeBurMO9JZ4KXW9PYb5d/QuSPabxgMj1DaSIEHu8Pdp0n
EYV02rScG9s01u1nZYqLICLuFAJo9xlDLkR25DKegxzLXApr8qEMc8Qk+65LfBsowuvrwZJDxPj8
CgdB9tV5yiiRCgSe+r2bJv/xIGrf4NAeICSbWu/vT/X6ADESCRkUUu5u5nsZk/oaa77UBm9jTAWM
4zrqTjHtzo0NfWMUMjAemCo1oCex+nq15iGjLQIWdPGg/WL+86gZSKXen8t1wJOqBKlmA72F7XI5
lxLNWpSkJ+RZlZzXHJnDg6Mn38xxWU7/w0gOGZ7Jy46q2SqTHRAtg70yYuwKGBk/01A+5ogPo/dh
Zg/3h7qxF6md8wjRUamms77+QJGLLY2jtGPwfWxhSfT20ZqM8Y1uUK/f5WabfspneHutHOqv7ei8
vpKM+hyQIQOAgkOnc3XuEeilvpMDo8K8sHimHb745YguZSomy78/11sf8A9owfvz+dYNQTRghl72
xogcTw1NKoVMBvc9eYfa4VZnQi3bZYTFHZcZKSCLQFB6tSPdAJMqfYZtWZuL+RG9u+prpTnGV0MD
37sbOtc75GVRvvq6YlSQazwodWpn64+JXM80ZaE17CeglE8YK1UHffTs/+EcYHBHHVDhCWjkXp6D
ccYYWlhItMM4RBd0MdFqNZdmj5ff64tUTIX3JPGDxioVwcuhdAPGMiBrYE8SyxKJSKuPE569C03k
WF6/OVQtRYEI6IDbqzNnNC2mQIM57OugnU+LhzJ2RKP4mA3Tj/sj3YpWNOK4ZhS8iub05aSczsy9
JcNto26q/qFreCEXLkj/+6Pc2uxcqKYNtxZVTHsVrSozoPSXwL2sXWxDUOVHCrqx6/PSlcPG5Xk1
FJMgq+YljMkXCJNVlrSgs9Q6Pd6uwh7kCXuU+VyPPTUGWEj+/VldnSs1FCvnUCQl07VWN5eGkTe8
IuSO0iIPz8CfQySIuugdnmztd2+woKQmOHaUGzO8MaxDlou9EF0Erpl1lKSVzT6o8MLkCiCr7r5h
m6ifsjw1fiG56paIQNn1a88ZD4a/B11tfhspnDyMpgUtuxJymoHBDqoc3XGOx+F8f1lvfEE6eR4z
NIHQiCsoUswTyEAzYV8hvPkIYhllTomfGwBwa+OcXeV5alZAJ2nXspYAJi53fwC4JDanVBlzZhPW
bEi7WiYCPMAXtFM1GM4/5GHpx0m2G8fu6qZbDbzaOmi6AKu3omXfdfp45B2IelFsQ9XUl6R6RG09
OqDkBQMf8+FnGsv5xoG8uYe4DDj4dFCoTF9OHJG9pWs8rE5EhAnVLhbIWh7CKCueAyQCEigaNcog
MxIXG1f87YFNG90pumhknJcDN1JHghWnLbp86fAF1Y/6XwMbohNUGHmohVxOKSaQrz+oqkdONZDr
DyDYarXHSvP0IijVbAHx7ylZtflz3xXF+HMZCu3dELWJRgW3bH7e38pX0RVYEa9gqrcUUEzgdZez
dcrFqmcUcPbIL2gLbJIeVDyOxfLT68ch6TRJNz3ApOveG9eFUbsN/GmHMpRy1Jmb4CmK4K1sfL5b
EyK0UrngyGHAuJpQ3C3SyoJUKE1kzFtL/BeWdtjqz96IAPLvUVbHMkrRaEf4Q+yRA+lO0glQcY88
pUIkX10S4QuRrNMjgZxJg2Z1XaAjVedDZAC6cUrje6TN+nujl3S7wBMd7n+kG1tfktTiWu+o3vMa
R4dRjusVWSD2KL6htodmJarg4/zQDMI9hzjr7gbE2Tc+2I0IR77iOLQPdMQ3nVUmIWQkNUy2dCTm
8uYnlZd/UURcXkZiwhMU/OJgL8pbzpOIyt+f7q2P6KgKF9UE6v3rrYLZXdjlKbukz535BC0dI8YE
lp+B1s7G5XRrV5K1A3ujMuJcgWU9ej1NaCMRQgG8PJWirA+SosJGzFRR4iKNZqtQLATCJ2EvuuvO
obSQ/KwXXNyAV8+oR8r6QfndHmtldznWs7HRULu1gKoiosCdktfxKkZ7E5Zx2HwZ+8Yucr+M+vmI
89d8gte4VQe9OZQkgAjSdZvn5GWcEjVMKJpNxr6GlOgTLREmxKAM3Um5BZG9uYrcftQVKQ3Sqrgc
Ko1B6+cyM/YtnpgPkBishwr3lMcJ5uLb0TbD0/1teOvU8cmIjAaZGu2ty/FwTki6zmFqptn8SqEr
nuMO1lyKQ+6hwzAC8+ql3Bjz1hx58vwpm1NTWUMGKgDvYTER9mevE/tFr9PkMNdjXsChx4cREeri
+f4srzsjbE6Pqw30DMEFvuzlNO3SwRBg9gjMidfHuyz+I3k9efoxRT4Z4TpUw4hz7jGObNTo4Bvq
x6AU0Mzu/5Bb8YZ584QH9kWTZhVPU6njExXF4N8S13inYcgiwGg444ly2vizKDsb6hKy9EPbmFtw
uOuxOf8EWIz8KOdTS7pcg0oLnWmYA+y6yqQ+9JY1pejk7QzvCDepPdRWNPpd3mr+/SlfRx+GtXX2
sqUwWeuHLoR96lrqYsdb3fLlnARvUrTvzvdHuT6iagDQ3rykuSnEenKpu8wYyU1gaQObwBNipoXc
y3Gq6q+vHklaRAH1piZHWycT+KJTpJukATvRNHwvXaLT6Hr1SV9GZ2NS14eTRroC7roOYIwrkFno
xLZWtDHQfA9ZdbMoUQ8XGrJUhRscAcRqSA20W0Cl69NJ3xlQKO9dHqO0QS63SS8hc/c2ID64m/HZ
qvG2bbCZO08dzNs2Bkf82vVU5SSe87wT6TWt17MY0rTFfwqZrGjp4fpODZGh5OHxnIOv2diM12fg
cjC1jf5qEVZ9EI2jQhDJpkOI2m3Righ78yAWe8SqF96+LAnxOa7eG/WeGyHIAPaFmALYc5XorCJt
KezODul90nFP5BtsDIe9FlnfCs3GrahC9hRhUuxjJyRM6wbHYzs3ho0weP1pHS5MCFWKXUIAUPvt
r9mXsedGndDnw9xo3qM2zuFpzmRwTvN6QWFo3krprg8l49GHhsbCgFRgLsfLkHBEAsibcdIxvDdU
nCfM0CLzEFr9VrHh+sNKQZAxdMPhWQwR43Io1GSmBa2M8WBXzYCq4dB2n2MPzXa979IeyvBk/4Px
SvMU4sa+samul5Wx+aggmy0qK2uKVTbr6KlO5XhwsQp/M8KgORcUZNG9MtpTJPR+I1O+XlaVN9II
Jv1xwTCal3PFMWfSnFiOGCLWBG8vmXbIaWB0Kppv98/mn5bnZVInFcCVq5PWmup5XQ6VRY1HxT6c
D1jHItM45uCJdo2FVSpQP7P/MqCZ9c5BaectqNwZrf+E5shOCUTjUYDB7m7Mcmejd3p9oUiDACxI
mtVVtkYBIh7VC2DEqKgEAtNB5HyivTkW8+/7c1dX8Wrq8LhslahQAriKg/DEcd3SLdQVwhYFIaju
Yg/op45POr6jYNNMAA4wpdwDcp2ductndPPu/4QbH5qiixqdYh1iEGrT/3VeLS9AOzZ12dS2SJ9J
EbqzaGzxCGDe3HgI3RyKfhoUHGI+yN/LodrEJAtp9fFgLFqHF1oR6dY+alsUn6U59huPnxvBkGIx
Dy4TJJx6761mFg18CYFkCUpIo1bse0OHL42mzqMJZXU/dDq8dXOOT7CE3Zd2acJ34aJv8T1vfWFo
rHSIXGDcMILWc0ZD0NDLCX8hXX+eDROfmJjKXZEv6BXiBovSpaEdsgx+P1lM/+n+1705POeK4GGz
n9cPXitrgyglcBx0PbXRoNRpKKcDtGg3sSf0EsHHA7LuUXmosInV5Kvx1i7fgMayIgWp1+HqG3QO
0I5+aqZDOOTVjwrHwpMZ9PZu7Ot+48jeiJBcPOxlOKFURdakllDv3c5YxgmZlBQpDRyUz+MEyBup
mxjVG6M73V/aW7sZ4BGdWzqZOsnT5ZdNMMVMLcn2qgdv+uQwwAGGY/eUVPEWkuNWNFLFEZUugfVa
7+SuFxhHxmAdU7MyyoeocJFbwggN44H7c1KhdhWPqFFwb8N5hWG7przKbB6qsOSGK2vTfcIc1faD
Ehmisu+Wj52N6DVyW57/ukFVUwyUAzB5IILU6FZ7ZDa6SWgO7+ulKKKjW1KSRZCzOyP+r1Nxnoxv
WYL97P1B17uFQU0iEDQHlV5bxmpQG5nlaqin0tdcBMYNmrnI4rnO0aXZ+SWqR3tjt6xX9v/H40IF
s8am8VZxoO+tqUfdoURtKVxOlWMGu9hBv8xM2u5BBoPzPqVUszHoFZhdjQpIlu9JdZ27XIWHv4I7
TIpGQAoofK3TOunDphl/z1adofefjlqKf1ORPs7VgkabMLH8/uzKqKjPbpY639rUGrfg7LdW3XMV
VVy3SCrW5NxW5E4x48rqS2T5v9QLmBKsczycFNoF3udkb4S/9Rll/jDPoCfw0kA6wV2V3tKW0nIi
rd6neZ18qOupesDVynvWIz3eWusbX1gBGhTnk7YhwgWXax1XkUQXOBl90DTmOQ70DGKSYx8CyKj+
YOedz72uHcFw6L5bhDj1ZXr9sW1tupmJTBFbKpz5WDvGqPxU3eqABUl+FEZnu4f7e//qZmRZqJ2B
LyKh5Cm7xtz1EEhwy8SPgss3+4JeVPi2ygo0/XH/RIl6DMfvdRkJH30a+6PXD9057YOt+PlnlL+D
jfoVrBOVeV0BX9abIeB3kbnHA2SfLE1PVueE+ac8NMXsZyXI2UOdzvXHSG+Ryx7wVBE+uov5595c
9K/hUBnmoTbz6mWc5vgnQVc8LpSW8FbHqqpGRLgcvpIXBB8t7FY3ttWNT+1ByHIASbCx+P2Xn7qM
kVBHK6vzS3RTn3oxY7U4xMOTqIrKB8tYPC5Lmm+EyfUlwHIppK+i8fESuCK2o0SQN27X9L50E6xX
cR7+UmKcU20ExlubgxiMBMEfrREy08vJdQIXG8Jm5ztlj7o7ArfF96Y1whcXTfS3qUTw8pzXOAIr
Dd/qiIJ2/BzoQfE/rDHtVUp3xEyqBOpo/xW6vLzoU9uter/2mvlkjUJ/apYIjylTJM9Fu/ynF9YW
bug6PCn+ok7fmsvPpVN1OeYcUkwLsdzz4yLJHrI+mjG3QGpvP6Pj7GdRYG492NVfvDwD1EMJu7x6
gOKjnnE5Ivh+B/n6pfe9Kc5QeJtr6xRFNHUOLGn0To/cNMBn1DC4g8EZ10DyIv2lbmXwj5b2+q9X
BwZH8QHIVRU9E4Dl5c9J+zkP6nkYfRyAo3/nkBBhIkV61kZ3Ojttj7l7IYY3SYrfNhCreIeMUfj9
/o/40/hcrwklPEE24CEpsm4+e97QtHi7j36vI8/nVwtynHsjL7yn2XOgJC7IGBoHFG/pZEirad7X
yzznu3J2rfcytPHHMnBKxYwAUc3vgYMtmFJs1aYDKJjmO6ZHSN87KLY+pHGfjeehSeN0n1qR0T7c
n4l+Yz/xVqemxs3jqCT8cjkHbN0wBatHv8pNDG3KpT3n7ox5M7JYrN2Mhn+koaiDbLlSq4p1HBWV
4Q4af5jthiJWYlxx+SDbKn+MI1H56DtV5/u/Un3T1XIbOiUxsGWEFfRULn9khehXF+X9BLKwaE8N
bjm7DtM7v05L7UMcxNM7DJHFQ47xLEXrpNk45zeHV0ouCh9FTF2duUg6ydSV4ew70dBNuyEx0cSb
ZS+D51yWmrtvG32Z92GY2dhDWOgk7+hjBdoWevnGSSQLJbeGyw0SZr0MiFFllNORw+UWqnA2LpYk
eo71vtffDpMqHYZAn98FljZ8rzRw6S+2gS01mUvuPeJ6UqRnJzIRJ4vKsZ93qeUOi5/pC3Treq6n
eDfoBfK3nlZ4zR6jCGE8mIGNn8NIsap+sLRY+1dJenW7QuCNhmCPhQLwGJRYR+ujlpzrPHVpvw5g
UQ00TfXd3NjRUzhmvKZQyyxNzAjr8IzWcBugqDq73V6ilQ9doEgan80TeDukopf2ceic9l+3m6ov
TTBYH/DpTdPPY2ClDzW1oHrnzKTFsJmt6jSD936Wg1N40CyE+Of+zrvOzuiJ8nYCbujBHltnTMPc
eRhgWBx0Z46fsUChaVK2bHKjLI73h7oqMoEsUU0JmFVAra77QaO3eGIQAQq5nkEXYkeFsk0OlVmh
w4FQh4ENvDCj/EXXQqQyuQV6nKWraZE/9bapxUPh9G30ia2INvb9n3YjSFDUgwpJ2ghsYP1EL2K7
r9vW6Pwe0fXv+EQWh8nV6h/j0H6lvLoc7g+nXycvVPNcyybQA++kVXN53nkOC3AXRu6noamhODqi
SzljPS1kcsCpJuuPkqet+Rh0XZUfPO6D5jAgD6ej3YYDD90Iuxz2+TDMOlmWE2m7ajGbTwTUdng3
BFPwbshHXMHv/+zrvaLoKNyVugJZEK0uf7X0Yvrl2ZL6sRuAf07w2D72zTg+VXgkbHGLbgzGUAqS
pHJUEpDLwUD+YYNsLKWv67V89LCc9F2Zl/jsAsW/P68b6RaXHEmwCoBwfNciQohxq7CUg3JFgPZ5
wevgq4ZV0NHKnBBVaoY9I4E9HcEVhPs0iqPP1BPdjT14vScoywmKckjZ8VJaEwAk3oZ573iLb5Nd
/8zHQH6avFIzYDtX0tewlBz2XWCXcuPu+XPELy4fSGsGbFUe4wbXj7G6IaPS1IegTnj84b/WPfah
EC9Nu6TpGzufcMKJmrZC5kgOyfckGszvxVAkn2w9RbdaZKP7CznU6F2Vksod7dReJHc8Bu27pK9w
8MLDs0V/TM7zuLMCArlmxnD957oNcSLD67zCqTe3cX0qLaTwHQpTPy2tc7+VDW56B0pI9fIY52L6
gNevMgp3+qra1fyyX04D/hmrtAETKynGMH1oWxl9fu3eUC8jGhu8lwGiXsEMGwoUQ1y6lj9EPFqb
0DMAbYqq0Z/aJIoDFFLnAjkf3L300aoek7gX0RMt1urb/R9ytT34SnwgGg8U1iTOSZfnYc71yDJQ
v/YDHDdxJS7z6qHpWr3007HX5a4btfDoYqkoNk6HqsKstwc8fLrYFE/VOVgNXNj49qEs7U8GrigA
FKAXohgRFtqh6e30M35aSbgfKCuNOzOa5o15X8UBRakEwqravlDf1yXFNNQmHYcsHp4ZFgCza0+f
koIK6uKGW7j7GzOlAMZZ5zAAol4jW2wrDI2oaBYfh3B2FrbtM1ZwzjT6UYO882zxKkE71aReEmzh
M0x1ylbLDMoTCCK0eGpFYvV94xhD2Qq9XN+mJoaLpT6WmKBhOvVcBnrhHqa00IoDrmj2OYsxYdtb
I6bWZLFJEp25aOwUyVkhpochCMcnS8zLDFoMfzM/mqxg2DlNZn0E6R4gkhwtSXdAvD045lIvxaET
JXoDLhj/ag8WuXq7GLP9D6wqTBFTvQ5/V8GAcW/NuoQHo8nbrUN24yOrwrTCn7H+FCAv95g96pXZ
B7bue24/Vo9C0/X/JlNGzUsfhWO482gRh8fAlsuPocCw9k0XmtRs6IFOld/UszzlbYOLJVq6yxlf
bsSzmyKjsvXqM6jwsbTNFXPGu2qZV3ERIEtu+HaLpdnOjJsl8+MWs983wqhBd4RDD5XANXAU2DiF
18kTx171iOh9An5w1izUcZJ4U9ed4etjoS3Ilcfu52Ho5t+93hMX03icv7nWku7quZUvFHMRQrIH
J/1Og4Emc4dh9P3FuL41+UWKhgxXhMAI8Obyo7lmCLhFsGPpTsYfymKYHxZuCgM75cQ783AsHzsy
hsNSVOl7b8A6b2nJ8ja+yR9Iz+rgoF6jENKqyIie5+XP0FMMmeaYtmhaDK32WAmBwyQIr6E6APwN
flYyxEUBe+XlPBSNDaG1g26wE32FAZAWRN07Qlordya2LHT+AGq8lq9MTxydTDIM04RgizTM5S80
elxAYKJbvkLPv5TujB27TPQPfb0Un7Osyn7c/zJX2Sz9AzQ9yGjI0kgwV6cpjQMsb8fBRGnKCop9
aOH3lmha+l1iPj3vZEF1a+MrXIdOWFgUrNR3QFBkHTrHEl2LEKqa3/R6AGfSQ55W5JgJYFSK/0SS
zPkBz+rliDHFsmx0TG7Ml0czI/8R5aWHerm+ddoDq4hty6/6EXdYqwv+bXlDo4a/ZALiTQzIfGPz
XwcssCwUFeiY/JF2Vf/9r8rYsCAVbdWhjc9fMj9SyuuLQ5k12lODzlp6fPX3VHqJJlAkBxrMWsck
LY0AeH7OYG5PXbotNUwNsvDNjF9eA1B+A3C5Xk6Astz0yLMgkktn3F0tp4dvGADtOjwmtql9QHMj
eJw1a27hLQX2Y9RpODLcn+A6t/kzopIR4MnNFb/ufxfIq9f0FDWfkO2g4uWAu+zq8r0YcOcsabft
W7f3TvcHpdLOR/o7cqhhgeYiBUz7iRrRaqKDUQRySkLXr/HgeSGLxWIym+rpm97PGTw0fMP/s0Sg
JbT/S4oz6bTojx5K7R0GE4E37UPe1e9A4sWYk+JMIWCHlukDhtgRTjv9xDO+MAHFzu0cfqgjs/jo
VJlIoAym/X9j2xcj2MOwSncDWun/drHov+ZTh6iAsBHm2BE7+3Afaq3IsBaMYWmWVCFfFresfy1o
vWMk0EfyqPyyxWObTP2jUdQSa6chjv6J4iK3d6VbKW00XH2rvTeP1OhLdGD3FhwdJPC0asH+daFj
zf9uh39DmxvtMHUiHA4q2+BPRd70i13SB/t8IbnGkys3j3PZoXMR4TTxK0VHq8MZRpm9NsE8JX4a
JUy8aTA/PQR1q73zJqwg/GCWyfNsD+GCKW3RPXgATAo/SS0v3zuamfzkgaCnGENbOJtOKN5/pmne
ln5QGxXW8DacgZ0cG+p2Y2+mbzQ0/yO/xKcPlYLMMLwdLvezvWvxLjB2cwtl+AWhkWTZ90Y98Eqw
THSjQkqVSMO2y/sAuqHy7R60EDeVQmV7mCBhuBrU5vtl7DvnOJSoYTqtSzKGf2P7rZRO+qsbSl4v
PHrd+pzj9vPNyBUh2Rzn+gn7kSA7hCGF2p2T6NFvHhV6cUgmpzJwkJ28+ZiagdvuZszdq0PNmxlZ
ewAHX2Uv9PCcFCI5B4Yci/2s50IDihJVwS5vBO97ogoKJtjFdcjswSmcgQJl0SOdkdBkNFqGWAfi
5PplbpAB2/UDvRngr1OBYH/o0VtMDHy6H8xed9Ct9bRG4hM8THJf2fn83yKChn+NW5iFjH6c4cKt
m596p19+J0Fg/+e2GfbsiNlQcnPSeDoQGYfomSpu+k9io9bp6/nozPA7ohiaUl45P8sZtrg/G4N8
rksv+cHCefXO1mLi8sZBvj7H3PqsJSRgAExXjIJeNTCS0cuPRk/7cqfPOBjtlmjgtRIPRuVRhYbi
5PP2rX6LKcTdLeA++jnUA2Qbqx3zd3Edh9EBCUH3XMFkN/aR6y4OmGiMnTd+7XWss6HUU9/nMcV7
f92EttM2j82gqo40AME/1ol5jKUc/+2z+OsATpBJik/3F+iPFsNloCOMozNkgAmkbrEGrpWuRmyp
muoonB49WLMMyvOU1qL0KxCZKBpGOhYnKDjauW9pyszY1jBjPxRGB46xnY0aR49QZp+6vkBizhk7
J3jr1INzGoOJ8Ih3AEjjQGbuZ/DyWX5wJr2ueGc4dBBdu87exZgud2/M2VvoY+BPf2glyfwHXPjM
+C0+CPOzVlhy3E/Y175Pcw1TFPZk+gVHkfBX2If2Vzvr3PgQY847P6ZGVv270I7qD1HYUaGXbkdh
VwwR/Rs3CYsXDN26H/kyhBrWyGga7rAn7j7NnWVlp4Il/uBkql7h6WneIhhdyK9c9uPwaM+zGPc9
7dfv/ThQQZPJGL/BqQdrRrvNi984zwsKyUBEKoq9c3HA862kbogD0SnHpFDba7DWqOJhTYrbcN2H
HSzqYPhWTTqSeZEJ3OdBb5w+OsV6BuI3rL3sc7c0ZXoaC7wmd50e5Ftv+OtNBx0ETRD6/tTVuUAv
0xV7tuZipFOrOoXiiJckrayWlrjdoWHXCCs+ZZPVvDJH4nplGVSvVLWXgRpcDmq1equ0hOOjwPfy
BAQXE0p0wp67RUzf7+9w6/ompx1KdQScJG+kdQLRhGGahZGIjinOLDRsLHt41iqnfqW6FDOiLYnE
LGKAqli3SqxdmkX4NXbh0QTFoPtamAZvQTzIGu0zsDPDXMdvG93ZgpBcxzeGJeDSqWdusIcvFxIw
tUbvJo6OiH0UvgAhd87n3nyhENO+GEFkb0XUP7IJlwGD9iOjQbehznul7iZNpLlCywx8EIuy/dEv
U/ed6lvV+F6sJd6TW4fROTcLEWLK65bfugE1s53QG1Pfd3UQZF8kJtx4NdK8eUkLz+jOdokF8X4I
MEs4GGGrVfu20/XPupcbiKzQT/wZA7hANKuaUmqCQBDc3RhXNq6hsUbBC80+80njaAy7sFjmt5SH
LZxfAsMssHizxTMYu8GlL5VhRqaJetTgUebFkdx/SXY5TjXlLsN9BmOxXOjO3kwynAw1gxdzlHX9
VweRToxsa4W/o5dY0TAUQ4d9WB2mhp9NIb6CyVxVH3sbAZrTFHcewjNepHuo4Fb6D+xTmmg3KetE
/n+JrHZ0reP2IKxaH3kAFZJUIMzDpyZ19G6HUT2mclVpFC+BHuLOIBQpBN2efEl8Wh/jfOLC9P5r
wIZiHm3TBdkvoZf+nEVWvMkqT/Tn+2foj+7H5Uen0Cnp97vAz8jFV+mwrO0p0MWQHhczQhiSiJF8
AjKrIc1g48CV2bCVmh41oT4q9Yd2wW4d9io8k6x07YQC0yjAL9Zx96soTEyXMA/5htx0/IBd6vwR
4xn55LnNTClKlPEBKSQX1SfUa4owRIbEsaaXLLSL+ZA3we8JsdHj/fn9QYSs5gemDiYqHAQbZPUq
HjX5gvH24CVHMzGi6IDRsskLQ1it8qWdD3KYaomX9JCdiZcmiHJUrD9jfbMUJyNy8Pistdr4p8uy
rnoezMbIXyZ1JYDaIs3nRTaU9psAUVB44SIn1zHneTJ2Rprn45HvNZBOi6DA/ngIuzf/x9l59ciN
M+H6FwlQDrdSh5nxzDiM843gsFbOotKvPw99DnDcaqGF+bDY9YWBZZMii8WqN3gxBN+DWxvpHBST
40aca8X5r29z5R3CAPZvwy7qPcr8dSAB4421BUFSyvmsa0jTgH9aac7ZyZqq8mFeIAalERXkEh76
mbpetHMDXIdlxkMAhihiYwy9LusNY94OQ91kJ72IY+2pIB3unrwcG9Pbn3b9GoeISFikRC1pj6jC
rb6spUXjUrIHT0OqeU+p01anXG27t3Orzzt1uI2hJGtPIkboFCEJdxmLozSRwpFTfoJrbJ6tJWyO
Zme776jDKDtg2quSMNMCNi0LOdT8aYivrptQj2ancJPkhJm9qN+Uwo4fIrr/3vM4TPRdbGIqDwu8
aYESC5tXXJ7U2EWq1qz62WKndx53YP4cpqghHlSrN955WS6IwgIo3IGd0sYPfY8D4aFVtOjetAfr
z6B7ovVdTYQTHs2e+NxYZhH5fbHQ2ZlpSPdISnTtp7nqoOrmE4XPx7CDprCzd673qi0ZNLIpC1rz
iqzeKJUXxjhonxRVmcpgGD3hvYSOorxR8IckxLvDuCs8LEPcZYig/EwUhL0Dj4Fe9eXXTYpcUzuc
UE+pkkFq6HpLP0Nast4UQlEfjKyz7ooECR6ML8V/WCLMc9C6SRt4RmndebmGVZ6TVU9tuei4YA42
jz2vyNWvrSYZDHpnRDtBeyuxw1UClp/Et1+RjWLDTOxlcPMT3845jz3ai2Shh7qxaAk7bfGmd+I9
qazrI+Ch2s3JJhXin/ULJqzdrCDFbU8jTAhcqjPL+lQ6OYiwmlbY7ZN9/UGQ/oKaAhLMJWivTWvM
Qc2toeowlF9q70hGefSqHP/V1CLbKrznKlLRHQkN9dvtca/mSB+YmSFSbEHbpvJ+uRFmm6hVT2Nz
amf3E/WFlKq+meF1OhjNh9tDXW10hqLbi4QJ8AgC7eqUK+6kQSfS6tMSz9l/Bl42Z4pJxU96/1Rn
nGjZw7utO03AuuD/0meCP0VLc12rNQnJbttVyErPFdjOsOgkFHnSPtddM54LCzkMD9EE/p4L44GW
Y3nCHtfdiW5X7QN+BjKMWH5RQgV3sQYdFflQC6eI21OcJsqvVBtcFAEU+zhb8TRSIxvNN2aV4k86
zW7uCxU41OyW9U48v159On2cG6B/UKyu4GGz1OZdrEWc1FybnwTiEQepDXyvIX2n8isUUH+3v/fV
lmY78yjAgIl7UW7uy62lDc1ShEnSncKsWu6wrfbOXtek5yKalifLg8yAduMS0KLLd2iB15sanX8a
qUB9qAFcMfcHYZjtUvfdKbFFpvk9Yz9UFo9rEqB0T8/uKjIxTXoC7G2QqrKsezlNzqwyoy/cndzO
MH4AL9Duuk6toB/reNS3ZXcPSTnbWdvNGQLkhHkCwIZM73LQdjBokZt5f3Ip4BxUPYqPTe3pdzmu
JDv309ZQ3E6oeyLLDnRq1a8ts4VkXve6k6HGti/E8ENPxPDF7Jzo3e0Ns7FF2ZpIUGIjR/K2Fqkx
GjQr6lEniYwV5wHuc/8+FerPOI3dHpQehY/b411vULBJ8hIk4hoGmdvlIlpiUpx+7oE2KGP+ywmz
OHCW0LV916L166MMZ7ToxLc5gtWW+3J78OvJotosPUxIeoj561JVnHZeD+KQFFXL3XPMsf9sVFPx
oBAp3uXd8j8Mx6lHE8STwK819oWHUDsNWpGflm4xn8wFB9qpoXeFvF/2bRya9nh7etengnIAnxEQ
3N+UdbVrZEY3xLXN9Dp4Nrawpwe1FOGhETB8tE5T3pSTsQelkh/sIqvBGIKHjwSPAAQw1xi/guxj
AnbIvSlmLLAKfILnETuqrG1Q7Jgq6TUijebNKn9EdjDamfP1SWF4NpOUwaOFvSY01c7subXZ5aCD
9OytUrtOgAkq0iE0UXai+dbyokTGIw9vMZ6w8u//actFraOP1O3y0zhpw2OZ8f4KIaY+FXHh/ixz
dwRIOXo75+WqNQ+ADzAA6Rf9Vvrha+QWIBxnURYrP9nRWL2P0hJveziPVLsXR7+3FmM69GMc0sAw
p/wpyVOBxqFn/XSxAgsWN1V/3N5k1wcYLBvFXsz+kMZk4S9XAThXVIqRTe0VavWunEPlIAyeBJqJ
9EbhdvHR6Qzl4FWt++pPzcJDBUdjSm5xb7W9Y6ym3bnvoMzUWfZ56KjoWnol7pPE3VNiu+JVofPB
RwYURC//7766nKXVayQlGKqd0t7x7ix8h5/pHS3voIgrd/lgGS1OzMI9jakBScQKoTllWv45L9U9
+MpVzOKXsAfQcaHArmJNdPlLnExz6sIaHNDiYHEqffpIlzt5P3eRSzfFtHau8avP+1feSipgSE4n
GJfL4fIU38vIsKcThIDmAwiNx3nQzK/ZmCEMTE/znVmJ9qdwdOXu9r66nqd0lpMEK/5DGJM/7J/T
xWILM00XLLKQ7QT+xkPITNr+rZNFP7JS30PJbg2ngWAgZSF8ccQuh0tmd0bBpNZOfVePfuXl+jls
C9pSI02eQdTKr9vTu85IqWZKaVdQ+NSRYd6vBvRKdbaVRTupFGDemd6YvhVoc5wR3UKsYc6Hxg89
m3dymhVf57iYgk41o70izRX3AnQ0EDSimPTppG2z+hkR6u9F57bqqRNWXn7qKq+3n9U61b5CCwGC
5o1WPB54cfWm3yARcuqyaq4faQTC1he5sXzWHQ79sQkNbfGVRh0x7RmTBsD1DOHG78rG7oNS1+Mi
ICzliV9iA175k0jbcifLv96rFIglk4lF5aWxVpDOJ36T1Y3aqQJfPoNacpxPMxCvt5lih3eGkqfH
pFKbQ26jqXj7c8pKzL+3Hs5BGr0HNFG5diBAr1A3PYgBoc10gDP0GYIICf+HtB6qHbDE+saRoyDz
Q6KCLAU55+pjYZSjo0ugLkGp6cuv1Em+l5OdP/eJpzxRbKZZG7fpTpS9unD+76B0O+FCwRNzV2F2
dLF77geEqSLyeDymUE37VoVuc5jMSP+IVXtyzGsYkAGgsOQFmX3XX7y5fDbLqj23ydDsBIbNRSB5
IvPmznXXF6A52RheeQjVsR2Js04P8SFmvdCRCd0KDe3BODeAWPYu3nViwzrQpUOOjGyVt+za7cMq
wrYqw34JlATdthAN17O0vfxYmlX0O22AbKR4Rx26QZ3OMH1LGoBNdJ/jXeXbVJqfgXw1Jy8EOWw6
ZXGnhQPIrKLPv0rdKj/K3Xjvy8kvs9qUoOU44YRlrue1inRadZOKmt8UtGbvPNoGzfCo6J08QD8f
kondOvAvcg8zpi4eTwhw2AcLkMfR0VPlI+BJEpo+3Ss0XtER5DpKTCEIOsIOAfAy8GlKRdEo0iVM
sB+/63k3CH+cB9yDlsp9qJJQUQ8dsPjoECuCUqKZ6K3iF7Uq7ifqnrRUeKjjHItr51slL7PPtZ0Y
7ygNJoNfWsA9TreP9jqjlL+Xo80rj+czufvq0A1Afcp+yGZgdEn3bqQF/CDcuDwI295LXq8uhb9j
wchyVc4Z5a7V2oy5TZaWAw2Ji6X/qCtO+VHB1O0pygfxs4kwNwGalbK96+Q4K+jELcKug9vzlfNZ
7xoemhKmJFOMtZCaHXUErt6ckEtafitaQsOvVfMGmZI0/maVmbq3TWXGshpQZlWUvuQdBCfgckO0
vJyhPBM7jUXQ3u9mJDIoK9zR98wSLgoe13aVOfccOf1cALj1UbmeGx+F4/H9q+du8LklKQ6w3VUW
MHhFwWlulqCg8cKM++UQpWb5oKrdfFBwMdt5Qvwlma3nrtGt4KENF4I+6OXcFTSvQ8ZDkzYNm3t9
BFP9bFVTR78fIqjw3S4EZZgrHQm+KEVq421kmD+EBY3QN60xM46Zkbao3oXK/HNIlYgLVsTD5DvG
opwnwo1yFq3Zftfq0Xwf5VPBponq/t6ye2vcCc0bW0fiBtm8FDKJzaskKpo7z8qraQZZUSIYP9rZ
8+w6nT+CgceONDRf2SLnuIA0oEMOl5EMap0jNgKz4UVFY7Zxsh/CG9VTodHXzHGsOOhFTpDIm+X+
9ha5CgfUX0hH0cpHnYMa8eqmb5YIXJhilodImO6bYSlgALpZdIcmer1zMq5uOjmULAqj3Mtjb62T
gR39uISKy1B6pzzq7jSek7KcIa5Z9iH1Kvu4VF2/s6ab8+MxBdSa2w6G0OWODN2ERz22lQeALM0P
WtPxoWvV8tGNhmon0lwlTczPw3OD5BOMO5/xcqg2ZftPalsdnMquvqamqwR2Aihu7+beHAfIPyJe
nG3aF5fj1NPQ6QM//1CE4fJAMYS6i8fCHrIlCT8aYVYGaEPX3+2hGN7G2gxyrSPfLu3CEMewd6xf
fTOYpwxd550VuDowOEXAhwLJTP2Aq3r1umr1ZtRDnHOoHhreC4++6QjVZYbqOXvnoSq1nXL8xscF
SIx9J/he+oprXs8gWOmkAkjUVI5zAokFDs0DwR4t3t7H3Zoam/bv9Dii66ieJekMaIpzEgoU07UU
zGYXxXXQV11+rmdN2VnKranxPpfiH1DZAbdffmQ9VLPcgrdwELQlX+IizqGr1M0b4bh7hd+rTJCv
hjQDcwJjTw949QR3adCrJhIqB2hIc3IY06Y4puFk/OSwGI9dPNXPOkrbyqlRrPSoZv2edOz6ocPd
xDUJ2glhGZLRNZa46tXQCcsCxRCnmZ7AdShvy7Zo7rI6HJ+XeUoeRlXJYtqB056I+XX6JscmBZZl
KI7Tml/AW7bqNRvO6pj2VXW0TZEOZ/gaegtF1AjvGiTb5gcqETR2EXpTHQzAi7G4W4Dfmn+ypWxO
joZH91Oz5OanZqY0i3GcEn+PbMPpgwTKzc6ttBFGL37x6nNFRalELW/7g6l43Ytjz8M93LIU1qsJ
YLBY3JfBJDW/fU1sDUqjiYPGk4FNKY/HP+UL20mnlLdwdRi8MPkzt22IS16G3k7RjW/B84hTBGLh
eHvQK3qK3BhsS9rKBFVoMqt4gpoDpUA8Eg5xo3nxt8TL8XxXO9Tl31hllXEYU8BcB9QMzfs87rLv
3WL1yRGS+zS9G1sFmbSsb8Y0MOYSnLkLOezl9k/c2rqsB6mOfE2RLVyuS5WnoNpi8pthLJyT6VbT
0R3U5l6j/f1nEEDj1QblfbfO650vshWQAEaQKeAxw8W9ugW0NMGzZMYRJXLQ4AMeg8oMH8L67FIJ
fztrzY9Xz5QwAH+ZdEjecau0tlnIhWLA0IcuaxCec030iIcqDJZcqMdiin9XqpF+bYihO7tgY6J0
NFD5oQwhdUZWkRCNnSS1KMYeisizA83si3uRZ+KgK4p5jjRz2rlfN65XFDnpZmqAVMjkV9f46JhN
WIURC0vCp5+Ea5XxPXoru9op8gtdJMsQJknPeYDTogJYuhqoRh4mdEe6sqEhka7LnNrnQYTd49h2
I7o1k3JulDoLwpiGqj+Won+yJwH3v4wK26dSEfujpqfvb3/njZMOIEI+EfmDLb36zunsRT2k2Opg
Av5/FnqPSwfQ2LuyDbsP4HyNxzatPt0ec2vJyQZgcMk2C9fd5SkalyzXSzXhlTB25SGPcvvJUeJm
p552tZEAcfMSRahABhRewJejpLWpjYU5QpeO0vRZ0w4pWlGphCTrgyZ2AsPGYMjPIEEHHpJPvNaK
TFLKggqdHT5rmQTAwlOkwiuoqJNQHwTwpMPtJdwajwgEHUcaX1FVu5ycU+udrg6OG1Qq3SkSPO9M
X9R+Ut2yCZpk3EU8Xu1egFWSmccGBosP3ulywIUGhaNPOgPqCnQeJY+dXwBNpujYWYqSQHhqqxhr
gLqjqh8hDxbDwtADDZ6Bd6QeTX2p0lvjqCSZhAATy05WIuLy5BRZ/GcC0ukF+hhhkGQgv+vXSZ09
jklSD2dcBDvPVyKn3lPZuNr7zImHEKIgYK4xF1ndN0YUdWVZF27gWgrkNx3IPnI9MA2P5VzrZ63U
kpNh7WrrXeV6DEvyQ4WClhMBchXhckPYriLAcGizgTFtgyb3OetLAziFPu65p1ydNTkYknoW+Qd4
4XV4K2Z1MFOLwcxisOI7F/+IOOhQmx9fG0cZCDkQCowITHKPrxazVni8N0rhBUMJztXs7fFDVVnF
59fvezo5SBvKOMoyXm7D0a4MNZ9ngMS603/QRpcNKfDGWBBUu+8btK9uj7fxrSBLwvCjekysWr+X
21gMsM8KOF1lRr1RlF312MeDrfmVXrU/bw+2sR+JH6zd3z2JlddqcjCAkjTjkrVCrXvSjPnPYoyp
b2K9fo8PSPGYs2V30suNQGKCy9CktB2FzXXXYUYgjceN5QWVO0CYmxobOOTEJaAbyc9l0PegxdcF
efqdIBbo/9LukKzQy0lOVlYvFUVfrGCUBFJMUQQhmUXQiIIEL6vUY5Qr8bHHwiKYWqeBmbt4Z3ts
hzukEF9tnCl/Dcmc/DkE7jUKBgEjBEP1OJSwDXEuhgrSnCzsYrjzlVw+Od3+wlf5I8PJHI7CD48P
Ck2Xk3dUHCXxA3EDpQwt/YE823nOvHF4TJHT+LmYi3rXdIZ7n1iaMHbG3tpdECxNB7MH0p117moi
mNIPmC0EaahogZXU+WOTwMIri7Z7EUU6fhiTcdojdP/t6lykPUwZxig7DBA1nfbVpu7oIBSoM4VB
ieHK/AZJmkx8gzpUcpoqZeqqAO7sjE4Aatrv3Q7YeTAOWv9LWXAyAWihOBOkQiiaZ9dBeAsnztD9
EIb6iBQwr5/ynMS0t32vj/omqD3FKw6sLRy/Jpxi/edSqPHHdOhLyutASIbAxKsg+WqiCnSs7coG
WyFCr3yTKVOb++kCsfDUY8yWvEf0bLgrE7Ua/bYrik92aDVUKg03zHcaY5tnghRbqvjxpuA2utwW
sxomiONOqFa1s41mBmqNuINXxUMDlPfQ6UvxHX0bNL2EV9/j99X5ae2NL7lCa8bPo7l2doL5RlQA
MwBfm/QCRZErrI9w51R0k45BRSm+LM1oyysxHd6kVW4F2VRH0U5t56oqQXXr/4GYSUVhNl8uQVPW
TTV6qR70U2cGYrGnAMC4dp4LoJb+oPRUmdMaA2qfJKSlvpfAq719ODcmzZODLJjsHPHita1s1ksM
ftToQcGq3NVGNDNkl6vesTUN8SyKGVrN7SGvrxeg8fjMcOzoTgKNuJx1Vc4tzeXawPukWh5HnKUw
o+9yOKNir/J7PTuA8ZSaGUQqxK+NB/RYF7xsaHTm6ci7Si3nkyPSn6mbJkddS18rgEVAhX5PrMPL
zCRHXYV5WxlVI+HfANgo6grTEJ9rTKw+zxoF79cvosxN/y84FkHny0WcB72NqtrGHyhzvMyfqkT8
FKK0nRNtKkiMt0e73qg8EhE2oQHIdUFHezWaMye8K2KDpDGjgl6l+U9beEPqZ6mmnpck9rpDnylw
hLWsrn7q+ajsXVrXOZ3kJ6KvSgMBdfr1+8lrTUdE5gjct27VN0u+GC9sGrEz0a0Ng24rnXPKABg5
yr//pwY0Wkkb1Tmko3Sq0KWy59BA0Bv+cknV6dPiEXRvr+wVTEnuGSmogCYH0BLQCJcjqm2DXlZS
wB6qPbc6aZMujr3o3Acr7oDqUE5UgtzOCvzwhuZLSKODZ0cZfovyRn93+7dsHUwY0oik0KvjObfa
vt3cD800Qjrt7djFybyI75LeVs8GVMeddd4YCiMbWRD4axS7fspNs2EoDpSUIEy1/K2Zui+8xMPH
Lpo+3p6TtjUSEZ2iDmILNGhXMdYz9XRI09YMnKktP1Bqqz+G5D81GcGcIF8EFPod4ARzPmZN1E3+
lLSO8KMO2pIf250S+rFTimMkGgw2LRtuX6A1sPRff565AxEpkXh3nebi5TZwdUXt8gE0O43VxvBT
IAontCeKEeUIvTrsLIq8Wy/zE7ndeC6Ax8B04aoAYqGJ0nfCCAq1YDv4Va2JxU9cbYk/uNlswplI
o/bblHv0ANDwGf8rXBqS2DRmGHabY7XnSXXdRpe8Y3x8idL8yXe6nD/9q1Yt2hSDwTjOjwgoGL9F
pBenRouVXz3cyw6CRWGiYdXzJNFgUp/mpe92FkZePat1AdBP6JYJMu9UuZn+Of5xuUgNSry4qnGA
iIjtYXqPPFHa+JGn4O6eo734ja5ssdPB29qlMhNSkb7EPoAQezlwgrKnEjqFGoRlPj6oZp++yVO1
/WT10fxAFbR9Dyy3CuJmIQXMlUj/PqhqdZdPeIKWbZe/gPSpvo+Vmj9YlZX+d3u/bMReacmE4DBF
WNZllaq5JgKoRYWdpV0v7dFAhhwNktaOd/RdtzYB72nUs4CZOJKEcLkKsxtWzRzVuLM1uo2K3whS
ou1hdfgR/l3w583pY83LTZf6EurbdIHShwRstJOablwCNKQgeEktUlkPvvwZo20OjpO0WNKFRfwR
39Xmi6knyWfEGuw3E3hV//bybu067huEn7h2uGZXt6uGeo5Xu4L3CWTpt6XrREeBX86D7o31fW+0
4Lboc97fHnRzy8Fg49CB1UQ5SP6qf/b6yGzqhRdTYHPl/ZB9sId6zOePQLHLc+kueYJUQRj+se25
/VrQFzAB9XuAFXifq89mNNmz30dqAUrA7d+PRSVeX+8zuO8BmNAclxgFuS3/+YXVQruJyxq/SkWN
TmKuvXcw5NDcQ2Ciee+YS7uzz7c+PJuPzhcIcWLjap8nmSdGTKq1YNCrKAscTGnfZzD2DCQr7aQJ
9GFAg+b2d9g6WyAQJVXE5t3xt3n3zySVzlFr3G+1QJ3N5UXp48+GmY3fbg+ycQmSAv//QVbhJStj
t57oewVzC4XqAKFtQUvPi8oCZcx++l+WEYCsTcFDtnVX5ydcWm79ctAClGeN4sgjUIxH9v+MJmFD
e62L93T35e9fx20pLYZ1MKVamniXO0VZTE0pa9wru0Qv7msxZw9T1lkn0dTavVGXvyl51A8l+O67
1y8sfA3oSxQ4wESsBvb6dMmcDqEWEMEQQLEiR7S0HZ4h0HU7G2VzjpwDriUSU+ghl3NMAUkoNpE/
6Lxoar9phRaOj1NaaY80lksDHSxkpE4RnsBmoGtTFL4+QyFfgL0AxAyY97oKmVa4qsUuj1UdtatT
NKP/0qpL+a5B1uF4e1Wvm6LIP8NIwSkIWS9bWyvU1fTKqrgp9GCx7Wl6Y2MvNr1FsW2MAlRgWOQm
NAEzl2rWKk/ZZKJ93nYlj9h81hUQ/obyMzRnDVPkPhafY7U19/QWt0IFgsB0bOmn83JfhQpATAkG
b6EW6BF0slpL8ArBh/YxcfPf0N2WnQRh64qQ1C7kRVSZH62OVC+AnFgTJSxEr+E5FsbnoaRzH4o8
P7tj4xyggPc7e3vraUKNkLYHH4J3preaY+lYiTFohKZyaUX5xc2m+MHECG46AkytwX2mKKfjC6sI
XySlYjyMXTaWvhIDU/R5KcfV/7AveIgCsuRFz+t3zf4CeKBV7D41iJWpUs5qZGHBC7y5yb4CaHa8
U9s4XX7sa2MZz3GUQIAjq09ZniE3v6YaVoq8zcFH++qExw+wdy3a27wbAZ04wC2CPwt0nzVvtdeV
gtdyp1LGa3CLSEL9lOfufLp9RGRgWUU8/u9IjKJqgK/i2vuPtqoYwsHSqVnb+v1ULdbnQoj3KtbR
59eORGBlB8juPxZQ61vY88K27aPaRjdgLM5J5CJBRKH8R9oM5cvtoa53OUPRk+IzyhHXd2EMgMHo
jM4OCocL300U9cRmwopBgX4w43V+mqx52lnJzUFBBso+HwC6tYpCs5gOJElhB1xLPQUMm0I8NQD3
5KFg/ZgU5nTvNeqeLOl1/CBxoY4BkoxbkhB3Gc1z7GkMvXFsatLwT7mDEYOaVOuM0lhxdqpyD9u1
kVtDRKXTLwGCmuzsXA6IJs4oMuo7QTvPy6e4qGmyA/bKX+Abd0cQxOGThrLfMW114ymcnPljV817
1+UVd0ViB6mHS0seWQRcv3Ni1TNGtOhsMqxaczIUfKQeTpROA6IEMLsbX9N74yESzvS9r2L9bb5I
zSArhEfk66nd/FEr2/1ulWndP1nF2HxBOQFBzdia5srvBmX63TQubphebroPiWm1xgMUE+XT7Y0q
F+vy9DENKqYsJ6DZq060Fs9mb6DoEzhaM6pnu9AS11dMvZIudgKDoRl0zkkQwrJjJoykCipqFHum
9deRhnIBvUdKGwgjI9py+Ulb3e7U0IAjqKctxEkrTd53yH3s5B3XkUa+h+G0S/Ac5YnVKIuN2IGy
uGagTqNWfWiGOlcO5mRMP+uFZ/TOpbM5GlUwXl1SFcZabdM6akQW2bgOe2OTtQ90jsb0adHRYQsc
u0OP8PaH3BqOIhRiB8i1SjmryyVEaUySunAOWfrE/W67aXnEGjj5Wum7HhIbXwvlbtgd+PYxr3XJ
q8dJThpaODyi2/iXhkDY5zpKdvKEjbAi5cFJutkY0l34cj6Aj11QlQyyqLVi4L5QZZgrTjEEn6ld
7PsCNYnvt5dwK7JcjCkT139eMJ4OEMQdSgdHDjhUoBriI+JE06mHbP+Bymb0ssyamwY4e0zndIrV
N0M3jV9u/4qND3nxI1b7xgrbxRxmTuSMKOUxM5vEL4a6RbYv2pNi3xoKwXv6p8AZeJmuhgI72BXU
FN0A/kqrozyzhA/K0hCglGnZqw1sRBrwz8DvyHjkG3G1uDVNw9rLa3ATypAb5zrOjXem1S3G2dOK
Jjt4iY6CrN1ny3in2yOEWmC1YfHqlg2VOQ0YMu9i8BTmalupYWS29KXZu1ln/4boWfzg0T4Nfmro
496LeGsPc0B4foPZpS6yGmygbV9CpWCwHOHBYTHKZ20k640ztQt0dxY7fNmt74nDHmPxLOVaWi2x
GSVJOmipAzTFUbQDqgbu6GuJmoRAAIfqx+2N+reItbo7+I5cHiiHwJFdryViaYDzBUeU5zr/NcdR
9EHTJwKMVp7rL8mSzKZPvMJqBzZNeR5ag9JLCQAzx4v2vRKOw+H2b9paARwfySMhLsDzkl/knxO8
oMIWxej8QuIxxaciaoegppkOLdvSzreH2oqCyBGx1Oxm01vTpVzE+ZOcGmiQpGP7PaWq/lCjoBbv
xHW5R1aLDLxJtld5RYKrXe2h0JnxrSxBxsQW/ul+vjjqbxR9EbPsFcPwW6VQv6dFsydqsnFaAeAB
W+CJJmtqq+vErIy5IA1wg7E23RLRiLg5xeSV5gk3vCXy59nGRUZX6+hj30557edj72g7F/ZWkkW4
wIxWcrElEfvyczbLVAlkt7ygDlMHce5B0ZZD6wAb9muxKB9ipSiSYLKdSEWdqeZ3KaG14C6d9MlH
dVyW/+Y8r76BsWUBha3VSWAKx4n8zAG8FbhqB8HMmdP6XmniEdiKUaeen7ZAPF9/NC3p3suxlFaY
666IkiRGNzRS+WcyvAPtf7wecnX5baeNtlN8vj4DeIcwEpANWpzkU5eL1o3GVA1hHx/oDPSPToIK
DdKtOVdJXO5szusAx1B/DZ9B30BQXG1OrXeyeo5akIODaM6ZLcWaXaM8Z3ObvwepsQeCuT5zVFFl
sk21FFjoGoCj8KbCHylVgtJDrTHKO7S9RboHcrpeQOm1KQ1seSYi4yF/xT9BpFmSMu96SCIKqq6U
ijNufEpUz0bde6/eFgxFFQAevnxCrQFq3jS42KBNNEYrEC1tLQQgFqlQ4hrV6Xa82pyVHIjlA6ux
hueHg9E4szdDcwrt8JQXVRMglqce9Rpps9tDXW8LFO3+vnthPdEHMS4XMBXQKtM4UwJdz1HUSz1r
PiZKOINYct4Wqvnn9nBXzoc8O1WAwiSL1NehFq3ChIqQKuplwPyWjHDi01ZBKbkP8WPFQwCBSjTe
1V62BWPov5DXWk/4fW+p31yEoHE3cYy5972utRrIT6kYn2kpjPoZHTTccPylarCc2fnJEuF7Gdbp
AvDwojEve4XrAn1IIiloiCjBFFb2i91O00tWJZPfCAwJ+WnDIfKc6s5OjQcdMdanKEEw+fZvuA7x
kiKABhH3F8/YNaIsnq3RpLqE6uloY0xZSYR63OintC0qymC1fu8Qdo/I/KaPeQeZ6vbwG20bxqe0
xPzJj0AmX+4SJ/bKERgoIv2ZKyFgsHOCFFn837qhYPmAZnTnF1FafYtnrf0Qm0tyoqw7/MZToAXl
boizhSbtqcqHITymHkZ6t3/g9c3L7wNsg4Ic78arTubfklyqOgo9PM89mlmY8S7QYsyBYnFGbGI+
aF3R7gwqU7T1vgAYYgKh5I0KTOVyUfKkazELR6KdV5b1JayrivupHQ567fSHWbWXe5Ekc5AqQ7wD
uN+KD1K7AnVFGlWkrJcjN5CBwWvmyMVqGsoGqe4cvCJ0Hwyr3CuebAwlG9Mkquhuyd13OZQS60k5
m6wsJGdyNWfMgGpN1Tgdxqot9vbZxlFjMDI0WJh42qyhUzg0J/zLpRHpzux+S+qqP9CmFAdVzGp6
zPU8+oNqjheeRhNtKhjhlufHU7kn2bQ1aylECJuB2RPtL2ftaUuGsxk8U2zokijwtEnDDTIOnTed
axXn25t3azA2L60kRGx4pa8GqzpHC4UoooOXCwcrPxWfHH/AXxU0HsLWe6iHreFkKOMsS3zquqUy
VLraVC1sjcYbgcIoefW1UIHkIlLRf3n9zIgZJPeU3chxVo8cSrgi8gC+BIrJmzU3neIu7RIsOCZU
3/+HoWj/Sa0riTDWL79Y2I01CldGGERT6mE1sRhR0KVD8Z+S2nt35tYK0n/Bqx6hIxZR/v0/SQek
9r7AFDYMTDMaxKGEUN6ekVXGFrFwi/71DyUqtSCZEWgDhMY+uRwuMxo+2KiEgY5x2lNsj1lQ5Xge
kBkb0c4ybt3POkBUidejRAVr6HKwREeUR3RJGKQmlYw33If959CylRej1so/S5g1HYo9jfnMU9Wh
Uo7GLAZumlujaLNMvwR66SERMJowcCCZwCTGNrK3AuOL37c/+OYvldxkFzIEUd9cHRvs1OYYBRJ5
bIoaHYPchYuthHV/TBvH/EAGJzQ/WuL6bd2o8XyYUWE8KkIb/CTsxLOVoGyZYPpMhMa28Ij343Ln
UMbYAxRs3N3y6S1fRqAzybwvVzTqUDkrZ4tkLnKUY+dlziP8Bw+xjNE4Uv40D2gJ4u/cDJ3l5x2k
kdsLtZHhwb9FeI0Dz0qtaQBRUoyemQLoK7tCnFqhDCDfuRbDaXqGNvJaPS4SPNCoXEtw/eAWrt8Z
rTVTt/UInVgUP+hoRQWYgpMidfl41qbXi4LI4eRA+AIw7voSLhZV70YV58G075NTS/3sCOchvvcm
DFMaI6tLrFcs8XEZ8vpL5HjlfdwN9n07LM7O+0Aew1U6AKgSUWDK4yD+rnDVaAcI9KeVwBj05UH6
3aJQa3Z3t7/mxm7ikU/cJnXmoK41Csh9FC8K9fggsE28y5Y4eqeko4cUZVEHBUDBU8+P9ucexbBE
E681iuHrIsNJxiPvKlrkq81cGopwjRnQjVHr2qlA/B9LaQ1FuTY2D1Zjqb6L5MhOWrARb+Fu0e/+
C1Nj2pcnqNcmqerD07XRQucIOjQ74E/nHMNxP/5tZCCIEVD5BKPIaVmXilqCuMdJjA/a0i5JAPbD
/mw24/TQmmp81L1sejSnZPGRKaYsMGbQGvoo2dN72JgxL36bp7NLYkkJ9HLGSec1KPbZ0SFZ/g9n
57UjN3KF4SciwBxuSXaYrFGWbghrV8ucM5/eX82Vmk00MYJtrAFhVV3FCif8YVROXUlASeEk+9UT
qO3d+CJMXe1bXahqAGGh1y+v1axjLKAsOvoRnLisvKvoI39uTKk7FXGanYe8rb9naeeIh7XAmhwC
753eVDBFMiP4X19DiZ466CY7Cc/GpQWXReAcxE+imHa5AA0gB11LAFBITvyf1oIu0cLIPpj5kJxK
p5127sit9Sa/ITOlJAsrZBVQL7UOArJSMYCYClq/I1ZI3M81JJiI1uhfzI2SJ8gr6r40Z1aDUVNt
EY/vGaxsZTLXyXl0ssS+Kwv4tV6jdcvOgFvpG9UREOYGPS7uptV2AlYj5QaKHv6oRcpp6DTrZMFq
9QMjOGFy8gIG1hSmQtldSADiVhh9vrTNoPgtsmz3iYZW5RBWiPeN+o/b19nWwpPHQFqip0lIunrE
E4xLZzvVYr+US/uYLOa3Bk02v+2DcOcTizmutzl6xURrOF0BYBfH4I+gjaqivFgGlwg16Rcz6vJf
Hca6FBTK7tEpFPPVsGD7O5aUfXj3FGlgUAGD5sNXX5/lQDL1IAiK0JcKZPGmaUGpv41h3WvDX0SK
oOgBqdCcFeTo1WoCO3L6rqpDvxyK5WRgzv5gRhCX0rbYEw/YeO2oT2kczbe237p6Pweo8ediVnao
BE9aFGpPZblE70+N0OsWkomUXwDGriYEOyjKamMO/SIeQsxvmt6pD8mI/Xwby3tdgo07h2PJ52cF
6RKsQ18N31p1jIlcqFwbj04+8KLNxRS7ce0MjR9Ierez+7dGJGYQBrGCOb+mDKfFlKuFxjU/12Vw
sqql9qEz/heZWvgAbmiP9rE1HEkfqhrCaQa34Msj0ITyMtSWEfptXUt+Vyv6gXuoc6Mlsr+krR3/
xdcTWQSqB9ChID1cjrcg5hO0pR765kiUmwZUYMwZx3qshf4iqQWFqQhxCQtt1vVGKWo8DAdd2ALV
1eLHQdl4Vh4brwGP0/ujEfbIm5UtVxaU3stZWUsH5arQMuSL1cUNg146yyH+DxHWPe+v81BeYjDh
IgPWYjVUHceOVSx65s9j3b5oam7eY/g+PiaLNO68ERsXMW0Bk6QWOgBv0+qJyGs7B1sfp74aVegG
pB0STHrdFLWbDsO0s4Tid6/uYsG4EPa48A+ukJba0NuLRWPMTw25/gqqpX5ow119E/GOXo2CfhVV
bYRVrnh4gJpoSMVN6rcQPE9zYmOXUSNnNS42hnywyl2rUVBiTaf8U9RY7zVII1SG/CcobGLvK2tf
tprPWTnJmPqzGY0nUKuvfRDnnxEA7e7KKQl29spbZLqaLp1NysQMR8K3BkBP9CIyTakTP80bgguz
C3Rqw2Yw+lPg5E8d9cSz1BXWodfj+gUMYfGpBYD3GBa6HntlXmv/040x/uf267fxqanm4esEUIKC
3vr1UwrVabS8TPwlHmQwiRL0kijdo7JsPO5sI7rbwOgRmVi37IKZIKrHsoRPPQMPBbqP7Z5KUoK+
xZKap2m0zAdzJKKxJ6veKwRvnB3qaFwGpEZUg9ehBYyQGYhEmvlZNie/C0sKH8OxNu9ju9gpqG3N
k5Y5qCsKCUiSrN/D3hoKPjQIjKIx78lL0jtiAflAzV47jOj1PwZGl5wIAvTz7e+48Xbw/tK3USi3
AEATa/BH+NS3kVwZCXOkjxn/1xlGexhnbcBj2Kjbc5+PewiwralScaa8I0haPHuXA3bRYsI7AuGc
9vJwpO87uG0SQ4+LMhwVk9p+DYalclW0rl//Yqpw1BSiUuBMa8w7yU6MEg+LrCMS4SJjPX5p7fnn
LE/TyS6cPU+prd1D2YAuMLm14BKsJjoD+dGTCXmAwSi+T40RepSbscaKOvW/989MuHUTaogIZ60i
WhXIBRaLnPnqWJhwzArlf0WX5R8GhQ6qZmbODkrr+vBTZaM8A7GKgj4P2OXU4mZp2iGVsF6Nl9TD
Wad8bodlT93zegEvR1mFGTjZpUWZoUbQqJnyZSgKamtK0X2YRloG711ArhhQbrwofCjS5csJKVIz
t1G2CNhoZH1CqfWntJTm2QG1/pAVwx5e9/oFYzhheEL2Bkh4XTrUR0OpUzksfFsYZZQkqa2bQlJ7
lqelQfkF32LXGEXuNmFHy3OWxs1OXHB97vkJDrUB+vgAK99weH+c+yrA8kdGEMgH4Wa3vlro1Wdj
avv7QHOkU4ZCzbsFGrHIEaIZovcC5WMdpQ6FTp/FZkSZbtohrWLltNiRQwNK35NC2No5DIY5K41v
IBhi8n9MrtWrhvpOXfiIz3T0melXPMG8a3o3CwxnB+uxdRhQOxDJDELbJE6Xg4EE6+zQGRFE1CG8
0g8qXGyf470wQDwBl2GAmJGI47i9aNutTkOKlCLaPah9xXWrU5syBzczB5P29KL6iTY5x3lWs0Ol
dvPJjgK6/YEa/L59TK7vbl4B+ngAGChUXukuyVYa2aWt5v5QDo6rjWRSBVCQO0zpEy/Qp/mOTT/7
8pwPO0XYre0qFLEJrkg6gPBcLjK+8YsVVNwFXWrPz0Yy/5cZ6pC7yIyaHsYn4+H2TEXKtF5tdBCE
xA6PP+C6y/GSDIxyKDOebC3/jsqi925ZjMXjFHWWhxBz5fZRF+1QRbeWV2BQ3szuoC2vBi0RJ6mz
Li58R6cr1AaEU0giILiSG+lT3yvpKY2d+Ksi9eH7678WogFCZxhVKFGOvZxvEVcdLSKEYaWqjzxN
KtrnOcIbqEMpys8Ko/RMM5l30uQNThCPMZ12uiFsKeqhl6NKhV2Zg4NIJsVZFJMKR8p0L85M7SdX
RNgdQgAkxZ2EcmjnNlaAlRCOvA145EGIrbajugduEtto9dmBg2CUJhjKAP7Wy0AQ2CcyWn6L0Shu
nVrLPbL6aFepXbDzZm9O3tHp/SHUAPNmDeE2qrA1dHxN/Cw1R79K8rRyI4QLKpdIlgfViIfHcoyW
byDOicJIGIfX2Qj7U60njnd7u2/ArmGO0Eti7nQf8By9/BJz2uWU0dCyzq0IAcVuyX8M4ldMShCf
bQztibrt/M5AgcQvHTU9Nqa+xyrZuEhFhgM8mSKXiJsuf4PSBUiWS/wG0AIjhggDbsxteX7/TPFP
YqA3D1ek6y5H4bbMpSAlzQ8J/uSnOjLGJ92eHXQLmpR1Jk6OStcgEG0eJTOOvgZZ0oxIr+jkmbd/
y0YYQKtZ+Hmw8HAhVos+JdKMUXSY+ovSVvf9qNrnVMnH+6IEIiZpgXZfdkPmofTQf5ngKu9cN9eb
HWQiDWEaIoQAlHMuV2KOdaWuBuSsljkHC40loDdpUuQOvdT4t2d6fZ2+kUrovOAQhfKc+PM/H+Ss
r6YYh1sPJJ8Dk1epvg5VOvtBPeV3Eq4t3/TJlLP372rqOShgQIQmZef/Xg7blY0yYdrg4JfSqecW
bo+fQkh/grw1+nircrUtpvoJfsV5Hu3yQZnafOc3XH1jFtYUbTVeTsAgb+Jef8xcyto26zRl9GYl
BlaWxoBC0QMoM/hSg2S5ir0YH6NyjjsK9c1UHCi/ZnfvXH1+A21qWpekISS0qw89SsArVLA9SBAY
4X06d+XJ0uvkECWS9Tr2meM6866Z6tWL/TYofVnED4TM4Cr9aZW2C4eqQshQKiu0TqL+HFR6f2jn
/JsUBsPp9hyvyyRiPKG0A60QVMU6hIehPWhIO48Ia+bO1zIzq/vGidr7allmX0MN6tw55nhPwGB9
aPokeMUH1Tj3ndM/lpOs/azDbjZ2Pv7Vgy7qiQDraNGLuGUNiuQ6SVFbbIRpuWQfi7JS3SgsOk9v
ssk1nHT0UgtRMnXAhvX2clydbTEy8g9v9RmC9dXON3D9dHoQAl6XOeGhburGhz6feLPV7GEYNycp
CrTCk0eMeXnIcjrEOuZ6g2eZjfSM/KLsQuZVzk2eVMfRcaRjo9aNK9Pt3YmJN0dmSJHPE+WvhWcc
cykkp2KStjFA22umWnkqQI39mtWlPJWK3bxiYtkE+KzL2k7Uv7XA4tuCUaCfy1tyOWu1rbrGLBmb
+GVovDLWtH/6OaF7XepOutfpu7o/SUp5IHAKg7SDlsnqBCOtMBXtBJPCzqv8tAwRQMwYY91P49iO
p1LL61dr7jHJvL2LNoclNiHzoE1/JaeJhrzmNFM6QKHNl1OgjeZZLSbMXJMlPjhvRi153Oxs3Y2v
irAjOsCgEYBhrW9M8NckkiYihm3aJNgtN72Pi7zm1tCyYBUMwb+aNYZ33ZIMx9vT3fim0EjQs31T
aoEXfvlNaZErAwwCdGwLubiD8Z++2NqY/VYqRd3Zuhu3I7Vc3kPYK6JDtDo06VxrHdHu4BECok0z
YLuEzUbVPma9pj8VZdh8uT23rU+JXC6FX+JbAWy9nJuqhujhtPWAG2akH8Jkzu4yzUFPQy6aQ9wE
KAZOcfFephfb9g3tQAmMG2J9J3Mf2wow/gEkVjQdA2Tm7seqDR9gfEd/8e3oxMLSQWOW5s2qgiOz
nCYHcfAaZFBPcdLIT/bY5F5s98GP20v5tlYXWYKYFnQyk0otrdJ1VbprDcwdrHDwpETpX3opTUDN
8qYYHqRWJ3IRVoyb46wrvenWkhP8cMIh/ZjpTjC6SZj0MNDqFBpKoKmzj8hm9kGTVMnwilGOrPsu
ay3Hl7JA/+4Qkj8lRRb+rNH8xwGwo8vgzpSB3w0mox5LEMqJg+/JQ7W6zpS0reRocLhK+0R/7LWu
PbXOkB5axWkfgIXvde3fLCpWaygklcWmECd9jbU0lTlctJqQswFNYWMNgnf8b4pmmeEmWTCG90s3
pj8sVnI5D0We569JPWejT/EUUc3eCuIP9hDkjmuoBdIelGC7+duUTRM6FgZSxu7SL8OnbFDGnah5
4+SCIxEcSs4vN/FqpWjDZmYUSJNHwgbnHCe68N+mN2qcKWMnCl20PGJrJ1G4yoz4OuxravTkisTs
4jf9EUQq+I01Y6tgmVbN1WvoOL86tVR3tvXWIFi5UpEXCgLUWi4HydslVrpWJWSIst6NCt2EDFOk
h9uHZ+MeouoJvg0kA6CmNdBsqSo7ljuJWFQZljOfdLjTl06oB4TzecnRME8jx9l5UjYudo0GDuVA
4dZLOnA5tUSfOydfiMPSpin+G+YlWo6BZGn0G1CA2wn6tmYIiA5tG/YJ0e+qiiMPS6slIRF/VcXY
puWzXr12CM99a5B+RPciaY52E5qvt9d149WkngymnYYyiqFrtFfSjspYQifxplLuOi8szPg1mZF/
HDDnReIsM9JHWU/jp6wbpZ1vurW8oPiAL0LopcK32p6g9WKlcLg8RFfw0DezHJ7oebSLIARK486j
srVP2aCCZQ+O/4qeUcjOBGYpmjyrKMwffHNVdeXE3Ks4bk1KOM/CjAHeCzv7cs8sjlM3Bv14Dze8
GbPlqn0Ypkq7R2wDScfbH29rLCH7btHjpba5btJPvM7y3ANz7qlx+UY0Ee60itw8JmnT/sVZEOry
PFzEOtZauqNAMhJcIwYEjYJ6eMD28GY6vfezrCQ7J2HjS5GOcWnTvRXYy9Wx68dlRIeUk6DJCJC3
lR48pEVT7eyHjQuZAiKOIPDpBOxO/Io/LkdNLzotn0d2Xx3RyRgrxaJ7aHS5awxRWd/PmWnuBP/X
tTuc+sADE6GiYEgtfPUIUDqpeZLsAZ21KpYOnG75N5Qp/Qkdp/k/vPzAVyhJW4GycKZc9tM4zE9y
LbUqbLgSsal37x+R/UI0ETcrgeXlEkR5CNCqSLi6KaO4yTRbYAP68jSih7Iz9Y2tCnKLl4+ki8L4
mpScjJOaUOcYsPQtzZPRduaXvk40qHJptjPUxpVmUKXT6Wxy2IFcXM7KpOzWNz2WRED49aPT5/92
ijE+S5Y6vRhLKp/tGt8CNHa1D+9eTjrUQjAES0Eh53E5cNyxjIHGHA1jjp7DrNIIJ+Kxylw51+Yd
kY2tBSWfEYryPBooE14O1lvQkvsZqYXCatMvaQL5WZY04xGYbnJ3e14bJ0Xo2hG0UpYBn7YaSq8N
s5IxJICjKY3Pc6uoxzf0aMsO97Vm3MOlbbyEjGeJhhXCsKBBL6eWOmrrVIqBxm3RD8eQCpkrDfUX
U4m0s5U5010h7/puiZO3iiu51vh2hEuYJq6Bp6YkI2AaD703G3qauyE9wtbVZ8d8DtH0qNxSG/Jv
Gf+u6YZVXX5W7bTc823c+KRU24COcFIgdVpiY/9xI/VOoEDdY51DI83/iXQp/TjLzvxk2l28F7hv
rTFFL3qc9FaRf1qtsdkYdhzqEXkdBuZ3vTYZByhSw1OCK7cvxOYAdGd7euFbi/znoKuN1CmJsoQm
CVBlFjiGLdZ8ly0hLOMotXAtT+IHySz+zUl+hdrbX7xgNELpt9K5RpjmKpVNZaONxOiI++h+OSrV
Ebq9hFNs0R5vn5itLwnrg64EWTNPy+pLNnoYUktidadomM9KQd6VwULxu8RUdoZ6I9Csd65Q06Jn
DUfgKuDA86doOtQHPWsw28PSVMnDIqnJQ6NE6c/SQrvAdZK6/lj3qmck/bmvcrN2c72J4TBkxkkE
70TQi/kvTghLQs7dG/+LejRVb6+J+Ljr3wkVTzCOBJ/TXL199rSoJjButO/mQvrXmqJJdXEFrj+2
FfRvtEeUT7cH3PgIsCW4svgQLM06jAAzXnRpwnGCmYZVpZ21Tzk15aPVhMu3vxgKbpOAJtGSWRsY
aCP1vmaQexSrG+mjVqTgoNI5596qB20nkdx43nhcQO6zigRI65SbdkGdF8bce7WN/rSk0XBsOeef
+yKRUMQsqnMFmNJtJgz6bs9yIy5jZKIyocJD/XIVl6lzS8HbmHov00zpjP2p6TkQCHb2yXVPEVAE
NQUB93AE61dcXX9cg3VFprHobGgpV/N7s0k/WFY9HkY7lA56KAUfx8FJ3EmG7xRWOlKPVrHn3bS5
dYRHlVDXFBXUy5/gzJreshC8BjKnVg9t3ZdsUlxwg7N/e1E3hxI1fiQ1IHCvrbDaUIYmldjsUme2
z7gJpGh4psqRW+Xd4ASxsLTpYREJAe01ksaWwyxaaAp6TmUFh3igXNRFangKo673OvJnpMXLPSrN
NS/zbVSA0YgbCofJ1a5ZIlPOo0LrvQEt9eOSW+kB2cHl2UaN7kzz2JqPVanXx9RONOwVy6wEjBsM
j4GcjUdNTcbTII0o81lhHx0ycBx+AbpgT1h24z0UgbnoOPEPDtblF68bO0zCTOFUteHw0sdzwjNR
OvfwApNPCDE6vkmn8Xz722+8h3T5SKiI4DhPa7SIjk4CUCq2WdNPwx18k+ZHmizzk7wsyWno89Rw
1aAPHpMGGQEp6tU9H/GtWXPKBGpdo865fqempKOsExH1aNJkn7LWnh6akBwv1OPeryW8NhZVynYw
OVvXiNgHKBVQk2IvXi513KmtWlKe9wajtJ9C/ErcPhz33EK2zhU9d6pF4iahPnk5yqSrFcLhXFZ6
XbcHpSqKf+q8/R0kdbeTSF6LaQkUF9kGHQ+h0LIGIPQBewZiXu9VbWC7iEtKL1XRfTfNrnhWpbCg
d6mrvhxKM1qvBZh9uWxxha/1xyLNox+399TmvAVGUBTK6L+sQo9yGKMhVcXzYATdUeukX6jODp9p
gJQ7vYiNzcMTZKC0QaUVEPLqyBRtqhKbB52XOqUcum3RS3eFmrS6i4b58hI3pfaKycUemGxjggJF
Tw0QjxvEcFYTXBKnH8ql7r2J8txPJahtdzI682XKp132+9YU0ZQHsUq9GdGCVcwSIesfcA+T+fSy
fqyqaPqCmAmFCXU0e0FytXyrLtrAHbu2w/gK5cNjGlv1Hfjz4uTo5Ty5dpEk+mHQe+fOielA+aFU
SofRqKe/2PLA66DNCWw9mbuYzR8PZ5UpTRWPDmbIEUXYzIliP0uC5NEcmj1u1NZH0LkvqHK9NenF
n/8x1CTNZS/VFQtTQ5qLpyr4FfVV/GBapbWzzTauC5HjioiATX0lv9XEsZSHDEfXhBVzWjM/KEGn
fr59bDaiU6AOQmEYMDvwPfHnf0yonkecMXuMpDtZnRH7HXPnMQM2/6OaOvs5kdLmv9sDbq0gyZdg
mBE0wSy+HFCfjWacS43Tgy7cWde7z4ok4XUTt3tSbJtTo0IInwd7Z4osq5GirKrrkZHQVyM4hLzm
xWGAXlEmT3d9UkQ7r9pWlUtEhyIOpmKAs8PlgHOkh6pVs5Z0WAIAj3L0bULB8l7TB5wbGqA1B5wd
5O9yb2iPaR9IzxKv73lI615+f4WL2J9gVdCLSMdWn7Wtx2bA0xFtw7GpX7Ig1/waJ/vINftkz894
64vaYLOJzeFkIMh/OW1A8xopLetc5WGUe2gPGPdtiXCiq0np9PH29tm6magRULMHtALefVXkmqQm
kxaaV16JENSPOO3T7zWglNcSzlbnj+YyF65KF27nddk6jI6CArwoG8DAXH1a3Wr5mw298/IpwEe2
S4Oj1Jfy8fbkNuIiYcoG9IXp0R1YnQ0t7i0zbhglcbrRD8ZEdqHzQUSec8ODYJo+Bl0WP44l7tSB
MezVYbaHpzFB9k6bcR39S+EkBUh7cRfkMKOLyaggvc3aQVu67m6xuuW+M7Tu5EyORJ9WD3bOz/Wn
BdTJqSFQB2R3JWTSjFOddDpwglRZlh/TkNmHALW+xC8nh8pwHlij5A6lJe9cgdf7l2yH/1IOJioD
z3u5fwvbLMsiikYPkx1KNHMuf2jN5qUxOKq3v+9bRHRZC6BhyKkkwQJJSKXvcqhZyiYtaamPYFnb
GIcRFYsPSozdqhvNTfpDbkz1FKiW9HNakuKFNqZ678RJ9CBq4N8rZZAekb61PxVysCe1t7X4tB6Q
HyUdE/Wxy18GhqTQUivoKZUEsH1aGcOlBrvnEgeqNsIg0jbcuF32EF/XW47DTGlVQO24QdYGtB3m
1paO55fnOGleu+Viz4DUW7P9AeZQMT1kFpKTNlTDz2hBK/OYagtmVLe/yvU7wW9AbooCGbflVYNs
ydvKgg03eFE51KdWzobnOOyqryqN68/0ad4t4yGKnPx70PPA3UHBv1zqxYpK1Y4p8445ZScMjlI/
anA2A9li7hypja3NjMB3gPpit60ROj1qyVaT8XdnPMdeHQ0heBbbRKqp2CPIbA6FOBq8e3I7KvSX
s5KSrjBrnVKQ7ETPpS0clXJHKR5Mtd+1I9wci2sKPBB6xIQul2Opg5WFRUVqTaVEaR4mY6ycc5li
ai87xfz13dsDZq5glAKCpl+7OhlR5MTy4DBYVeOBEET6c6ItQexHo5X7yjymexTk67cGNT3KWQSZ
+HTyGFzOjlcg1jAjprAJgOMZliMI74qb4Pa0Ng682PBCT4CuJuCMy1H0JpWMbiKdmBEFnvzIRvfC
raI6Pc+T5XyOzUY9JFVQ7rX7N2dngmkgPiFmvyr2h6o5Y2TNRRNI9ug5cRmfwHDIezDLrT3CFUvJ
jksNvKP4HX8EtnIPHYfKMQUerQFF2wLizZH98GJKb/7tpdwcSvxtaHqK+G81VFplQTLSlfK0Sg49
oiTlPh+Gf/S+sHdqoBs1QrTq6JKQcHPSCNgvZyWhDyGKiFwWdlt7jd6W/5bFYvtZrad35SKZj3qn
fwyHUfmVxPHyDWekPTLe1gckSOFMoHrB/byaLarYRueg1OdFsKi80FyWI0rdyc6abjwMtPjoIFho
r9GYWh1xHNHysslyEJxztPAMjMHdYMz5QSvt/qmrnRazvo46LKrdp1pz9hyGtj4pyFFaw2DQKW+v
4j2tarTIGGjW9EucHCcprX10AWitmlN3eP/uAbgJaF7EHjxBl5+0jSbJzosSE+oiMby2nhN/MLD7
m/T63ZRC/naiD/pA0NC5z1afLuzoPNcyoD9U19tf8tBWX5woye8ioGE7O3VjAdkdkN50bF2gK62u
l3zu9EJaKvpsZCG+nkf1QZqs0c3H1nn/+43Kmklwjvood9pqq4xyMCCPQjVRXngBYrUb0NcW+rc2
9bbQq1JMZG5/so3Kl6D9oFaC4BrAxjWeocmNbJDFu1ok2Jq5ebaUxodeGkflULZT/Y/Z6XEHeLwv
DGh/ifVa55YCvbINrJcpxTbkEJqF0v9v52dtHE3AqjDwHMGLp1lxuZWSyQgl0+Z2yIqpPkqjmdbH
vhtxZePSqH6bBnASDwJipH5to9F8SrFk6r0ki4pnPcHh4HEyIovmYJbLnzptSqudcGTjUIu6CaLw
9DiIR1anCqGcyZDjhOoJYGjfpEDkoQuvH5w6fYlrXBZ5ppTzMNc9BXBN32mwbG1JVdWxbKLyqwGx
vVyd0jLIyE0mXEV4z4JDlx7iUPkl96ayU+ndGkkTSBfgVlAKnNU5S5wslGqSNPYedvFlSdkT1E3k
Gcs07tyTG8+4SBZZVsHdBRBxOSmNaCtC6IlgMqrnh6oJZ8LYxgZ6EWvhqVZnnLdrqui3d5r4W1d5
DO47Oo8rDx45wyomsiiqthDcBtTI4tEb1Sn7YRplsQNo2dgujGIJTCAXIwSNy7lhT6Qkgw6gRcEg
18+XTn2I2lT7n5Mk1lHq9OiIaJXpx06ouqXc6h9vT/INA7iepeJws4DGEHW41YaJB0fPINUPXjfg
gH1WAwg5njYHwQzRTokCL6ghxhysvpL0QxCV3eTiOtH+TmD2wrft5Z91EdWnEg+i4xAE0d2I8uuX
Vkpj8xCmo94etTFSJTfOopb60Mg1eojL1qyOM9UweIRGNmb3liEVh0wLnXJnftfZKCGEwLiLcgPl
lHW5IcXtqzOJjLAxc77G1XByAlM0cEU66kgOnakck6h5ho6Ug8RSxFWHXv73PDZfiw79O6N7vb3k
V7tZ7ChU1d54/gRTq1cjMYY0pmVIKSmcjYcONajUlWtbfgipOx2tzoZKTcC3p7EhPuTFh34blhYY
0QzF9bU0aGXhQ5bxcHjh7Djk5k571FuArkswWwBC03bn/bi6H94ODmASxgImsT60OWWrCi1zCta1
5ZyqehjPWdDnXmer006YvzUUdDUhIGITc6/BHyS3CcB0mhXCutnvDL0hmehnvKeVPdS1uL3XqwgU
gL4eCaAAgV4e175QjTbOB+hadhOUULU6/X95qgTfIGW2Pl6ZqComyfTcz4u+E21sDo36qYC4AEVY
t841YywTWR/5gIsZoXur6q5dJcPJnsbwcRLS1XndZG47Ve/2I+JTQrDnf1R9mffqjkqlFpOTFgRx
AnHO7TJ1QRvcHA9B1uxJO2/tUhVkKPxMFITgnl+ub6o1RmI4c4frZZu5FBJnf3KQ4MwNI/OXwVR3
+nub41HSNRmNIHzdUaMSyUemDeDJsiQf8gRse63rGOHYWG3S5Nuj82+OR0bIWsIR4T66nB8RVzKN
Syws3tPxY9fXjg8rsrxrzBCASTPvOYFcd+j5dpoFKgdkDvnMekFVqawph+dEQB3qGkdZwpTmGElw
mjytt4yXPDFz29ccq+fdcaTwpZT1bvwgR/3C+ifROLpFqxW2a6e9jQVCAVWTP1Q/wb833p2RiB+L
2P2bqS/58Gp1yD0nBZ0K+iY89wdnspPnICZrJrHNvt++ha+zTMYCOESCjro3iebqJIdjXORLJdE5
kWTpO2e2+p7qi362+ln51TUFDFglb+h6cQl81CV7+a3ITW/vxGtb+4Gkmt1A+QXRnFWuG8zwEBJk
0z05CxY/jeL5Se9U85scxPH3ypazr7envTUe/iygk4WHECpal/sP6cYMMltD+bvX+pcpSDu07peh
xfUmSFK/i6s9GMJVGMU6c2FBFtSouFLqvByxDtNKsZqaG7Mtpc/QIJXXKAp2oqitaaFsCsaTLyqa
1peD4NeyLKNVdd7ozOZ9W+efkhYImpFKJADToJ5vr+LWg/PncOLn/FF3URTwpLJddh7K/bkfxarj
Rci6+m2bmIfbQ23OjIKHQCtpdC9X0YLd54OV04D2JLuZH6lJyq8l4fj3iniudKWZK9h9/4hUA4QC
BRcicJnLycmBYwbk8Z1n2/V4duyudalRmG4RGuZBBVa4cwSuqXPsEMQVifzAjJDhrqYIn80wJo03
NRomLToYXau9qtR0zCNd7uaTNFZdgnVaPcUHTJnn+ECEE1qu0RTdF0zrZstFd0LJvIgGvHHH9QFj
vlDVIXLLrDI1N5Yz5UMStQChjExN7xK83nR30PLk31HHQ9gdkK5Ud77b1hahTsYdhp6/EGO/XMWW
D2OWBqvoWAu20ZRzj52WyieHdvNOorK1RajZUsqRUVmkGnE5lGUXlVUYtLSKKZ0PzZAbvyiQpd5o
GhIqwOpehrs1NUHsobPNPUIGeDleJC9arAQL46kUNwup17wOmZCTrgd7e3FrKIRXAM+hgAfHeTWU
EmY6RUdavFYWxOgzj/VjMs8QYdoi3slnN8IrigrkkpCaAZWuO+mDIZmDPke912Nw/jtAzb50K30e
PFOW6nuwl/lhrOTSH42+DneO3MY0ydkBxGt0Szh7qzuyae00LquCmoGaV65ZG905BSbpWsqYHm+f
7s2hBEoQXDjNqLXHi6XMjVYXBBtxHP43dKV2VKt+oB01JjsjiW+zCpVhMeNaQ+cLWcx1ebFKI+jY
Mg9sWEjlIRHMf92o9kwBtuZjcG9QRuU1u0ozuH8dmNnMpzPQLnWjuhm/1506DuSaVfbr/YvHM0bf
FtQZ4KjVd5qdVjawjOs9NO5iT+rH9j7DH+EZcW/ly+2hxF91tXqCncgdAh9hTZOesEw0k4zyiuJg
E6mqpXPSlqE/puloeOhPK5Smx3dXGYU0MSVG4hEqEqRSlycbCd9mqXoGBdsSPPY8AwjfjupxDuCZ
DgDPdhK3rUmSspHLsPdFXnM5nhpBcrGQmfJ6s6sPo96PH3ED189sJ6uAR9WUdzH6uzuJ1MZ9KdS5
uVN44ERz8nLUZdJbg0Ic703dWIesGO07B+EZLJ5R1AOIOhxuf8qtLUrnhCYUzzdlwdWuSZM4LJGV
br2yX4pDavXyuZTGfwBy7zUUNtYTxjYNV1yMqAGuCe+iy9C1ltTyzoFqjoJK/ZbqGeLvpSxDFbDk
RsLys1P1n7dnuHF3Cu1bwR9idFptlyvKZRrUjYjxpkabfDuRDFeZsvKpzPVFmAdoblIaEQ2cvN7J
364lXlA7JS0VzxAlnitHgwZzHKfpMTg1m678mEKBrqk4DONLN1CBxgVF86xEzo9J35W+ujTda+uM
iN2jH/1PNcvNIZSS8i9qLVxJ/Cw0AcRzslqPSpu03ihJmIG/jAfJqNW7UNMCt3C6+c4MDfl0e/2v
UVliFRz+QxAFSWEdJWqNHVFzpjagSJTpvVYqCZBSNY/tszT0y0dlLlr92CdOeE99tlT8UUqHxNOr
uflvsAdih9s/aGPL83s41ajXihBB/PmfAXId26Eq83uiqSd8rAoD51f1B6WKv4iPhWYALXJhLgvm
4HIkDTQ3tZaEggGiFdFpqcku3dnSOiCdRh49J46W7cHeNy4QupIUDSDGEx+vm9eWkhsVJLnWgyhb
H4ce76FZaC/nPFQflwxhtNuruTkeb6hoxPBsr0mPCG+a4WyrrWdNpfmz66bK66RMpeER0lOY8ncr
8bObhMgh5WjEQa5QuHYX1X3WGS0SL3rg6mMrexq1npPaSX8zFJe5gw+LYC6snzlpsbLIqJUWZpJG
CzT5P2fntS03cqTrV9Hqe2jgzVkjXaBQtWs7ejabvMEi2Wx4l/B4+vMlpZnDQmEVztboZloUOwtp
IiMjftMkz9Ps/Wl6Y/Tu5ZNIeoxgPJccdW45yb9sST1c8lFgj47IgB2frRbhRtyo/1DsFlepjrfA
7eG2TgCBUHLSAWaC47gcLkG3cW55VxymyOp92DXewaySzrfH3fLcRqLFUkmEAwkQckCrI9ALz4LP
HFNQds0Wu+dEO6PuLnYi7dYmlGBLEF2gp7hhLj+oXhI88TQ6fnqpG68bBfsSHUCZ79SV6tPVLXfy
8c2YRv4IFhyMv+SmXg7oJVab5i6nDDJLSQyhKJhUnXdUhJYESzb2p7lzlQDKWyk1Vmy/14v2LhKO
ufNLtr5cUrKQbKOpDG7v8od0roAtoXN/a26ZHZoFb3K9doQ/0ZUKmgZ17NtbZ2s9sb/g6DHRuJ6t
1jOh0dslCevZ5JF2yiLHOgjPs9/cHmVrg0o4GqaAaFKQ9F1+VcLbQnO7rDsI/M+PlMP+rN2oeVeD
8tiZv63sQDZDsRKVlodrXCllRTEaBvmWjf70IcHc/nM4iuqJckdB8SlZHr0MMRlyh+j97W/cnEkO
PaFTorbWvVh7yhAX7qjTxEOhfSqrpAbLAQ/m9ihyPVapOk9hSfHh/YHUxiqf7AZQTnZNiQY2gXKm
9598ToyyRh5ynI7G2KIIgODTWS0G9aBNfbKTfG0upMTa/Wv4tU68qMfELjw+sjBqm873ZL1BvEEc
oLkl59tfurmSNq0WUnWEqn4K+PwSQzU9VnRNYWcK3g5BpUXqHXsUrUo3JbkJF+NAt02cOnfZ4+Fs
nkG+kTxa2gmvn61KmvQL3483uBKlANRmNTBj1TrEZHiHuYGG/x98qRwNPKGM36uXSWo1kpfFeFUR
56+8uAjv5kFSP90in7Jj2JrKu3Tpu3eL5lY7V8dPCMN6Q5HIAdikYA8MSq74L9Nsdx2gBTeivEir
Zb4fG2PQ0Ktbst9BPqj6PS9QB8E1XYnfjGkf29zTeXbMhzhESgJPIPvQpY3qQXQADOmHmddW/jRN
6ui3jaMrx9ls1U9uOowCX/bBMHfmbmtD2tQgJW4REfE1iUeZdaNNMRg9oN7fH8nItdif1AVhsxpd
/BezVUhWfh1tFS3nKtXKVJd7Evmt05RnKm3mpEgeksUx9+pRW9uQ5z/KE1gsYi21ugRHcG/t6FFt
0LtmOfAKK84q+qgHN5+rk9fW8U6Q3gotrCjMGC53LsPVToiWIi1mhaYtAGnl0UAjUvVNe55V2Jzz
UB8aVPDGoNf6+Pc0t9zv02zCab19FLaCKBQ7WX0GMg/L/nI3ZkkcK3YmKIzlsfq41MJ6b9vFHn/1
GojAOvKMkwBeyFhw3i+H0Vm9NGxdSA9VvGR3Cf6nf0ZiRAVfYecj+2uHH4oSnyS0l/MiSLQ8/uGE
bpPQLMLokgphRBtlnKbiWSmNsAvQzx1mf1SMpfddUSxf6r7uioNrFLXjp60SoipmW1Ps64pW1K+S
VtdgkudNmQej2zUvRuawN+ihUuugdIRO+iohdJo6E4VkRk59Yb8e3LCGqqtmp65Td+7bjfPHtS55
YjRtoTzJBf0lfDRLg99OTVUlayzTR9DCOpNihb6egoq+vTeuBQok0hP3T9aMmtgVmRo1URIZl5e/
F6ZpeXDqGvbugjzKlyTVlbc0V1PHj1LkV+/hC/XW+66ubPawFY2Fn1g2pgbLnGrPLkUw4adq3SdP
ohXj23ZmKk91hCP0ztt0o0giMwJAzrLtBk/hcnoWUMFzm1LoNcEMnJLZqo+uopcHe9HbP+cqrhO/
Lirb2omKW/ksyghU82QPX8I/LsetndxukpintjBy85XSjlZAfyMu/IqyCDRhRKFh9o9DdnAzKPHD
rHi+LdzqyBHfMwfZ2CI8JnVKNRTepD305W8B394tzuI1B2QhjG9JPOhHrXHBu7bDnO3dpRsTDjsc
wB53N8TFNcTIVSg5aO7AXRo25ZObdcZhaIfoxJMPmctcL77gZd7vrPLGFzIoNW7iCRngurGKxRPa
LmIBQjs2yJP3vX5v9qqKvXf3H7R6pIMylQCua4r38tL49byh7qa3rmgPrTkUR7emhTrkk35EG3Wv
rrI1lfJUA0kGgHIFbl1cd7KKnFfeoCMIAe4lP7SQlu7sGohwjdbgo2PGe7nX1lTKKeS1wPsZSuPl
9y2ja0c6pmToQDbawUzT7mR2DliApO12EszNoUjw+D9ugys+aD6qiTUkZXuICz2+i7zSuOu8egzK
vtyD920BAOiqwk+BDgMRYQ0zTxK1ovNP6aFMOGkZNOED/Z/4OOkzJjY5upJWX2EwndRT4Hl0yNUx
a3eeDj8lLVepHlUP4Hc/xcrAi17OrenUaj0gwnqQeuvNqWJZP1CoiD4uonYQ+M9c4mSdKXl0dtsB
buOk1nXtF12Xu0QsJ3p0tIleH6U++34sBWm5QOvr4+0wv5H24EhOIvqzl0+V9fJXDnFTIQuii4OL
kjL9nHg5Gr3xsRVa/hB6VrRToN/YBbDkMDShskdOsIaWVuoMaMWm/gQ6J8fRO6xgWYbRU10v6t4F
Jid4tQCSFocQiKSBYyl/+Wkke0NoTFQZ6mYK7aMxO31Ak9tA6GtoyvNUYsfua2GIobUxK3cpfsiF
byuWcnrxFEObkzkCrAdMN1YboaZ+4yQT5RV1mDEkxuE+iPVkPlpeLx6rsol+vz3e5hyDl5MUHJW2
xCpo1SoPhGnhUW54vQ2kDAtAyhzdw0BJ4MX5CG8ZzyBuodhA/FglzdU0a3pnG5gYRbl3xlQEny8t
Vk9F0+0ZHF9/lRyKQaS+ILWa1UZtMYfHutkWh14tp5MFO9hXh7A/5eEuF+z6TFBqBwRC15GbFKja
5caZGyczwyqS9cQFJXNziO9pgsfHxdYbn7ZAc397wX6WQi93KhMoRURJmmSTR377L9cM4qtORYeM
b6OYbxzKwbWq06DwFPcHzsjrtDSBX2Nvm5HAWJ35WGWmh3eA6UYtEvMjTwdjxEHDD52yyI4oRRkP
aREOf6ZuoZ/CMOmyQEyT9sTc4WRYo8f8JkLBIz7e/pCNwEuVkssLXDWtfd7Xlx8SVspsq5kiDplp
jj8o4Bf3FTp392UB58x3lK47ZpPi3TXY+N57bqh+otwuop2Tv7V+0lVEcp3ZKmv2eIKmU9bEGUFG
sfWjEjnKSW17624IdR0/+13DhY38D5kJ6nqAGiH8kHRdfrYnYsNQZFTDR9x6LqeRaoLRpcq5zjGr
zNNTbJvjU0bkO3TR5AQd+1azduWPrlMIfgbCezpwc759zZ8wZ9xT+44r1ojMEXMZp7+b8nhArLol
c6fyeM7MdK/MvzHZZJtAsSkA0jdZy8LUPIymvLXEwRMurB+nmp9CI2lfjV6W9VC/B9SFb++y61IV
Yo3gK6HQcmSukpbRUcsqlM5pTa6ABWjU+ZCPOrLmDX2vRFEsfOpGNXAGvflwe2SZO6/OqdSmwdSE
3olGWni5zpQDp3qsKcDN8WQe6rJKn91lX4hhcxg4VfyHZwWiMJfDNH2bLeHkiYNqNshKhPZc3bvt
PPtdqGet3yGMFh8VpA2P0UzZNU2U9MNYJFqgeln8tnOHvDqJMI5PS2y4O7Fqa7nh48pyOaBT2juX
v01p0anUE87Wklb6B8OE/iJGJzs5ESiXQAup8QW3J31rV0uFJ8ghKC7hrXg5YhPaKlUyRlTUrjwW
sWke4s51Xndehv6cwvVtUR3bGXTrM38ddPWkt5pqKWw1pt3eZzbNibQJPIXMwbRD/fUQTi9Wh2NG
ZRpGq1Oaj64f9qo6pmOU4Sxhz958D7hM+E0olCMmRYvfO9N4pGhp3mH9vOcAfvWl9CGg31AFohZK
br760jpxZpsGP1wYJXHas2mKCBEMaYGBuF+uZnflMkV79i1yB18cJN6lJEQ84mBJAv9a1dXDJU7z
me7ZoYddXdzpvdE+WSLUHktbC/dU4a6OkxwMCoxU96D2+jNR/+V2ndusq/Wq4gUcLfrrop/0k9eU
zofb2/Tqk6QAOMNojANJbf0qLaHJsYLRGKAdPdoB/JgqqA2cZH3RVt7ew/vny/piBqUBCm14knfK
NKhVXp6KudWtolTnIUjKzhw1fwpLj2bkUqrOaWkGbTmOXPsVE1zM3+jRWO3JylMz8/WG+HEcGxU2
Y6emfXjKVOzfKmfESRD1ci06jQBl/lzipP/SozMMLSDtq1TGWHt5q2hI+QHQjAb3aNfR1D0QDqpn
PjzKDwkX086D4Wp78p0UJ1m4n2+UdQukhA2WO1Y/Bl441e/VanyIRqV+SvvcechNq7p78SpKXR/G
ks0BusSX06pBI2rzPDeDIe69P9zOiZ4qRIY+G/qw7DwQNzYMHWtYLbRdpS/eaqh2bJCbiXszaIzC
fW8UWvHYqVZ5tidtr+1wFUK5smhWUzEB+AvUfhVCcf1dJrtnKNxWpsfOitxA65b4IcV57UStX3+i
B2rufN/GyoGQQXKGmQQss+a1GouOh18VGkFR2uVbtDzvu6b0TrkYFTzAuj2CwdY3/jrc6kCUoPWk
1oIRLAVaimdMOtXJV5eooazc2tlhAGY4+a35cpgikwtojsIadzVg51XRMZlcPTR70wjGeVI/Z1Os
/dGoUfMxz4rlze3deZX5kGShbEO1hmsU+6vVN7aaE+aRxPg086Ie26RRT1Nv/LWYcXIqJkVHAsYp
/kJyfE8BeGNyGRixQ9kz45Gy2kAWHh1wrFstyDqnOS6jrnwYIuOvCk/nV1Nn2vf2rJXH2x+7sX/g
e3EuVKkEeKW0Nbq1Q4WZMYcQDNShxFjtufDwYvdbHRpYObvO6faIGyfyZ7WbQh/lGnral4e/bbrY
65caCFUXmZ81tcMVE/PFb6VpFDsP560JpYYpV5MgDgPgciglVzS1aF2y1KpT68LvBI2Jtw6+7ssR
oigADOG6b8Z62FOs2fpGXiqAgCgN8F6Rs/7LZZg04zwava4FIgx749gZTfqBPFo4PtbLYgcEujkY
otyS9MW3rm0mhaN3WUIbIyjL0P1kVHNV0cBrprPtJvPO/bt1NuhM0oQhoFK0XZ0NUNYQWGdLCxwv
FCTJnTY8osFknWte3LrfJjIS4NxH8XbM+x1Vd5n1rm5jTNcQQyNfx2N5DYgmti5pI1CLtKxaGe5n
OlZnJ4zy9tDMUQ6COdfNdwXJ8YdisPq/yrbaa19ufT6QYnCosmnDD7lcV8vglhzbxgjsDKMCnxdZ
Ot2ZVW59zTOhklGO1TGGhBa0c9TuiedsfT4ZJKqCVJvkHFwObuhTD3xtNAIrjMv8CEYvavw01Jv3
meeAW4IH+wjlGoNr3RyOtmLuWR5ubTRYEjSraFTJy/TyB2SunQuFYlgggGcEg9upflJ75lmplxfX
oYjBUp9AKhKhAbPOEGItS2PHY6KLMY6CPHb7uyL3svsCrP1Oo2MrAjIEyEAALtJ86PKrUAjXosLB
bWEOXSM6jPms/aB+U9m+Tr71OCjd8vIhke7h/OBcCfQQ0sTlkJFV1fgpiYW4NA5vespwR/AQ+C7x
305f69B4Ma4Z6Qb0gmhWwdfTzHXLzosyYbdDuwS5pqd/NI3+iByNovmZOltkDhbvIGuedqLvdcEG
uVfSPPpunBT08FanZdLVPB0QhwuSKoL4MQ2T9jiaVvh1RFr9fR7O8VMXtbVzmNH5PQMhHOGauQNA
EU/986WXDlkgaYOkErHSawbuYM+5O2bKjMm2Y3xQEVj/VqqN+VyXTfnp9lDXx5QskOaSvFJ5dq3T
Bx2jACMV6RL0VUYzpMC9J/ZKlXpha33wYHAf1RGcPLerc25RCjzeHv56O8skVGqdAJrCl3RVOohm
p7SzLl+4XkVSHpoGIVo/nRMciAddNE8DMgU7C319zcK75C4nt6NURIp2uZ3d1LQHyA1zoHlFex5y
W9DdULxjkjvLNy3xmrtMd97e/szrSMyYEDFpQfNw4Vl/OaaCtPrUN7CbRZskH/NCf4O8MPh1z1HO
GjIXvqCaFgBD2CMEXwdBQL1AEIgUVBEok18OHBV5Vnpxpga50Ka7btJx3svt5ZR1WbRzsf8MPZcX
HmMRl/CEgVl9xcuHcCfy0ZqWwHDDtkQWJ1XpbaNvILnzr9g8I3b1jROk+jjdO1o0v0soG38QBVZv
GABnz3rjROfbE7+12IA5gVUCeyQDWB3qdirSyswJJcmC5ZifhS5IgKZyEI0rFihfs26V96VnJdlL
C5JEE1Ip0BAUnUEdrFoTaZVFeAKOS9DW9fjkLZr+ezZEOTU7o/hznoR6qpwhOWkZReDbn7x1pAhf
FDikYw4k48sl17CbRUm5VwMY/t2rqdUqvlVTPsEt7R4EKsg7EWRri3GIJS/Dla54q7S1ACU5wurh
eoiK/jRNXHmkfv1dNblVcPvT5GqtdhixitmUXTM41PKY/ZKoVoWRVGj6TkGRTd3bBO6QjwjN+PH2
KBuHlXqNfFOhvEw+vDozjZpks9umcxDXxYR7W2M4902pGr6mZPVpGBN6xW3SoX9L2V3Z2TcbG5ZM
DR0yHnQ8rdalt1Epm6F18jlYoqX2l7Jp7q161F/1TVw91ovb+5M2VS+PwqQT3O08P6jjWqslRAxd
s5IEt5ioaM2gNM34IdET66QO1ke4ivrd7Qn+WblcryP4L/IXaDx0YlcZhVG0s57ZzRzAXM9giiPD
kGjTfFpGy36LCGL1RTOpl81KUR4ntYmaoxCqfZfoYfYhQWdE9+nRmQev4VG089M2djO9YaIt5ASI
LGvcFqmcs1Rth5RT5ehvMk9Z7p2hb97bhLRvkSjDo4qa6lM2iviPGhrkd2xg8IaCo1yd9NFMjjTp
56eOWHRWM+QHd36eXIn1zFH2ktGV3Ul54fIEzMqMI4gxYDZqYeUaGPU45kFid/rnVjUU5+Qoicge
bDWKvo9F1ESHKirVpzaysWTe+SkbcYYTSFdPPh2pcsiZ/OUwFungTXFVTYE1tHHrF+SfJ+Rd20ej
rIrlCK7DeJjVfD7b5TzeYetYfu8R3klwRwbR3zhK+Wznk3mXOHXxlIGE+oTysWLtbO2N/IYoSCIl
tc1ken75K5OhcdJyVqcgDauphlRpJo/6XBWP3JXel8pU0Rys0rJjKktUgdRuDn+/PVEbJ1o6+tFz
lPBiIvLlL7AaJ1ejWuVwJVadPkRxmD80Qzx8tHNXKQ9D17XDMXQW9+X3ANVghoSGJAX/VvdA2jX6
UOMmGNRKX+cnIYAJ/oiFoVSnUjfxlkkqp9DvX/yxEBlgGUCDd2kdrCI0HXizLGWnbVITUX/BJyE+
p2reNndulleJH7XNuDykkTG/uLJINZGwTeWEIMZxu5zlLNPMCVwZlSGR1U3QtrBkfCNr8oYOmbKc
4zQ0qr1gsXEapeob7yKc1kl7Vpd8luY6zLdMC8wKQRdwI2P2ZJt9/egN8zcDgsMpVfs3k5cNd1Pq
VKjjqv372xN+Ha8oT8BQ5p6He41S5uV3m0a6ILjltcEMLO0TxSIr9iEjKm/bchl25vi6lQ/Cm6Km
lLmHSMtFcTlYjETLoC4clkUf2+qxIECVgZHHzmezB8b5XCzz7J48U8wmxmej6R3asFXMx6krqj0/
9OtcAIgWBCggxOS3NKoufws6AYsXtnYfOClhBai7Bh0QSMHO6b2OcpfDyD//Jcp1Y21oqWv0wHPg
3/mF5/aPbQ3yoplEi2zbYJ5uL+jWgBxYKkco+KDzsNpT2Ir11lRkQ6DaeXXGWce5V4rZC+gFxH6o
Rf359nhb82jI4WCUSPr+6i52y0EzM0JQYAwieq6WtvygW9PelX8dhilV2OAyJfaO5VpNo16l3lgW
/RDMVtOe3CzNbN/DueANnSrxZrG88E2TKcZzVUeg8QbVfHP7KzeOCWOT3ZCggrZalzgpbcQm5Ikh
iIu2DNKshR7dte3zvMzN8fZQ1+kjVS8EwywCEZnTmuMYIQSso702BGFD3c3P6lT5lBa68xBpWl74
7SJS0kk9/MHLINurul0jDGXNjdIQavP0q67aAY1iKEaEXigyNUlrHarWCx+dsc0eS7Wz4UonilAO
c6drf8RVnB9Cs+5/75r+exF3xoc2WfJjhjXKodIG54keUffu9uRs7QPZeJXiHjTw1uRFPOAhqCNy
E5htX1PRRtj1nWJX8d2s1Ibhw0FywI0NY+YXqYFiJ/FoJ/nc2u/kAaANCWI8k1bXceiWZig8fsFo
Rb3jx2EBtjV1253q79YxRukAFz/ALkjIrcJT1rnzoNcRXk+KOnxsKjXTjzPScfOdtyywiGkb71y9
mx9G4cxG04RiypozlSatCegC4CxoFeOTOunhK8PmkXJ7AbcOEhx3tP4JGoB2V+GiHpQSxgbxsMw7
9dgpoRMgkKcGTQXC6+VD0XRh7iSw5gqFEAKW99wYgKYyuOldNY4YdyF3egwjr97Jlba+SgLtQKjB
RbnKEnuE/PIEaGQACwGsHQIDRz3WUwCw8V5FZmtjQPNiX4AIoAC1nsCuE25tEd/nZDIedbVLgzCL
Sqh0qZ0gnLBnVr/1adyRkk2EyB7n5fICo7FR1r3i4q6hecYhrApxJ6YmCjQBHeL2gm1Evp+CFwC+
JBBoXfIfW81Actcegg6RonszXDwpBpMGOS+Esx55PBIUczpSrg53DvXGixI5U0Ie8FZZf1rbZ8f6
ouW0gfrAVOL2Y5nNKEPqBmQULaFOc27woP48xbXa+qq1LAjKjpRTeYXiORjnRpn67Ob+i2w6GjgR
YvoS3J6ajVWgV8qxlE4UUkbgchWq2a1bmmljYFqJjWxB/rkujeWMhepOgN2IAhcDrZa7DXnCj3E1
Bgu4gSlYwipG7w92/0617/pVwxNUeuzBb6Eksxa86tWuQVeLbawvCzJXwyB4+WrKUZiK8F21VF8p
IrZ2Bt263WDSoGTHo5OK6ppbotMWABbUDEGf2nF1WJS5e4t1QUOhcSz1b0pdqCWjd0aQ8tIc/QTV
g7elUdfv6mYGP0Xk6DOyqDB6THl23nFipk+3V3prYuDZyK4bEcVcA4WzWstsswZhmWqK/SG3wKdh
f6CgjovDcpmC9Jy4GHei8tag8NUxCuOA88RcFXDUvs2V1AmHwGUzn9O4+pIDpz12OBvfhw0SZFEY
790EG1c5pGADkoDsHlCPuNzSYdoubZcpZBpeVH62q+GPTNTVHfo+5ZPSDeF9ojmZ36Lq85iF2Y/b
s7zRrSE75jjiswlNBa+Ty9EhW4edhgMwl0M5tEHRiupVMjuR58/VbN0hHZAfilAdT1Oi1eMZ4Zgx
GFs0QzBzcrud070R0+UbjH6NtAsH+XH5YxJlyqMh11jzos3vCbHTqzHSv3aOmB/sqdlzP96Ks+DQ
gef95EusKZqUJ8NUaaYhWBar+6uJoUjib1RbR2tspgnLuCl5jMreerVYtfdi7BWAGeo+tLRpGJGl
XH7qYqhpNUQefMtm9u68WC0TH1eh3vc8URxFM+50TuQ6Xha8GI8WLj10afqyRgVmRR1rXs94pKbT
Ee3q5azYojplltPvvBG2phVSBmVfwMv8P/LPf3nqpeUyZ0XH5kgcfUyOrWuh5U4xFMPwtj3zUOl+
YMOlKoc2dfSXRw3a1Oia0ZUC/7j2c9X1qMqKiLH7UrFPvdJ5w7Go5/HZ5b9tDmaZdg+T3bjH28do
4wwD3qHpSfCQFYTVaqLFgouOLrqgihK7PGcqpPHUVKghJKEyvZscY2zuBl0x3s+x8DLsksy9F8vG
rIMGoQhsy6YcVI7LWbdHK3MXJcRFE3mKkzfn7x0oUsdx0fuTWnv1vVuZcdByed/d/vaNnQUugo4F
ZV6ptbOKmWHiCG/s8i5AbcD9IlTFvMtnvaZJVfY7l7K++ZHSVVQeHIDiq61VqosbLqp0c5sc65uo
uviBzpR+J4Z8uF+6Pg7iyI4PjpaUv/ddbtuoagHTWFRzVg+ZG8LrR81rvB+myQhKtJIRfp5LB9hT
arR/NLUR3wFftV+P6GsYAd51w5cC2+6R+VzGhz5PGpySeDb4FKVKnK3t5hzPuIDcntHNr5SMT4p/
0LnWuEzXjcfKa8cuEJZSfVCm8SF3Cns+CLaYT299VmBaTMszNdc9uozcJaswAXqJpw+hyYNet9pF
epm4sXDaLuj00P1M5HzfGLB1AL+CTrBi/ePtL93IsqiA0eCjbAJXeW3Z1zepG5NHdoGNCEB+gMHZ
635RTt9uD7O1RQEQ8V1SHZuX3eXZcJo2HMpY6QK16ScEHrIiiXyrbueH2tX2VCm3YgGQWnmLudDt
dPnnv4S/TqlSLEAWXnaKOX8UrinKt0sXhuoB4UPjeaQeNfsDpQXjMPO6Po6ZVe1cLtcmJNh80LZE
LBupUdLk1TlREIseBkNr0DjAVPWAEECop76HGe+TvZTgXURkiN91ozKLZyee9WOddxiANXqnfc/q
OfuhQVH/fnsRNnIrclzaQSTuYB3XAQo9m7zJDSFQ7nbGJ6nQgIKs1Z2KqJyPiWgxTfUG1N5ePCrs
aYleghdLlr1a+ljPcC7IlCYY6tb+JJ3kDGDaoflerXVz9mmaeI9Z3Fcv/1j6xkBWKWBJ2ZdV00C4
YgC3GjNs6qpwl1qvf8oqGjgHT40KuCUZUA1uqvuXfy2YG7pI1NHhA8uD8MveM1RUkOxwqYOhtLxP
VqNPPCTMMA1QiI/qk9qV/cmeol3Tm42wAeqEhFn2WmEPrZ5laqmJzEU0PagzztazobVlg1Swl3+b
qaG/Sz2Bj3lu9Pm5n83Sxi+CjoJ0sWx0kO7x8kBcT51AWxBZ9Q2nrYSfdYNt+kulRD9uz9FGMPj5
dpTNb5ZmnQlpVhaPtTfWvNxLXR18M/eS+Q1ES2+Bohr2Yi8gbA1IGKfNyMOa0LqKqSDYaorqeR2o
iH4hyVyP+aPI6+Sh6ES0h0HdOGUcLuoUcguw5Vc7oJ/c1o257oMwTK1PrbA/VvVSPLtJEQVTM9Sn
pIn2MoCN1cdlhkzvZ/WbDX+562YalWaGU0YwV0oIODFvHQyw1TzyE7sZPzXe+B+UwaX7HUw1Hgqy
FHA5YhGp5tJ1haCQFY8Z/Il06c4xOolwZBPPi/0FvaVnB6pe8TAujalgXyx0/euLdxJy4bCA6XPL
nHo11wndh7AQTRNoBQDj2RGGDyGSOBbr03C6PdbWHDs01Hms/0zxVpvIyykIcJybIE7F8C7S8vlj
pg4FYvuuC42ojncqeRv7CHEz3PUsIjZEe/1yhh2TUgcYFF6Euda8tethUiDRpzHm3XaXvm7qkAzP
HYY98s1GRgADEMAI4A14aesuLzr7qaW3tMYS0DfH2E70QHN5HN+ezY0jCSeY8jW9BQNV9lV4TlQv
cbysbgOkgqtDJcz5IW2dFDn6rHn5RNL5oolATiXHXKUDSzV3xWD0XeCVVtP4UQawK6si9x0z8ANO
kXOC4RAdX/x9nim5whifs2XWgG0A0ypGolUXQOBe3qCJMj2ERaiABdTSnStnY2N60FjIrf51ta+m
0s0yUZlNTQrXd/FfY1GIo5aq6hMUIOddWenij9uftjUe3QaedzKLoHJ+uTH7vBSi1/i0ZjKd7sjF
mi5n5th7JKXS30+Qkffi2zUhjOYD5DNLlsukXurqG7XMSvJhHijS6Xmt+KMzj/NppA5epH4yaFUa
NK1qfNQSZ8nutYGi7imam+4uGlQSTbNRQ8PH+d7SvwlrcgRUQyv94YaWmE9FrSKRHo0iLd4unMfR
R9Q/fBO1ZfRn3NWd56eKV4HfXNxPeeUWBZJBpR7duTmNwJ208erMcxK4wUESgTOnqbSKqjzdph4x
Zz4T3MvblCsqmAyBaFZtLmcMmL4zDx9vr+b1kOg7U5bgrMPOvxJdihcQkFlZWUGT4hT5CCiJ55uZ
u4vnUyMQy0nJSHMeeqA8e5nhVaShe0rvhacrNwiNtFX0blPVxcAqsoI2rWCDRsKdgiRkA7z0LMpx
CKS8B2i0Y6R8uWFbN6xyvckslPfGcfZnMYnDqOCoN09usfPQuTocjAXjBUQiFxI572os7MBKB8sx
K0iNMLxzjdr5QwgD+8E4PFZFzzV4e/k2xpOZJhhg3ouIVaxuft0phKInzCEFpULp/QYPjL/iGA+4
U5Gzhd97RglT/fagV89jicGltU/3GYTsVaUDBQahpWXLoGrk3As1bYOlTotAiKQPZuA6Byszytd6
ZLjn2yPLLXHxOmZkmCiSj8aGwwzmcikrA9Rrm6R20MaN8nGIAKqd01KxsF2qI3G6Pdi1tBujsZbS
aJSMji705Wit3udqnXvQTjwtr/22i82nJgfF6JN1pG9VF5KjH+qRzvO80UXN+zxVXmvYZ7xLzLT4
S28Kz8PMYy6MAI4Mxghgivr4PksFaa/Xu96zmsVa7eM/Nz30yH23vt6pwCWdsKtSX1VQlDuwfukX
u8rmz7c/77ryTMNDlerF1M0ktGz1RjVji4TNk2+GKFGfoAroo++h01TxM0Uq/HFye+vI065+7C1h
NQdntkTqK1PiIL9SGU6xs7rX1SX5i6CI02+gSkAB5HLCsQmMMUeBW+yBbhuPLGrWnvBKXJSjp4G0
RHV14U1StiAT/EE0+Q/s2bMF3YkqTSDtq+jhCLuJ0TUBA1/6dhUVVbBMqqmeEmgI2SFp0/RN2ag5
YouGPX+m3m3VfqfjIivp6N6HWXcS/ZBnZsx7SbO7+2QZvcRfEkuD3BNn9c479XpHO8ieEy2Q1qNs
uC5WzHkD42ou6wD2HyqolZ6fRdGBd1gwabi94NexAgYS7RyeQrTyrzirjYAXgjU3cvKu6D/Hg2lD
4LK1g41NTuyrPAZ34sTmDqPLxRtBpgqGvnqVCsRAC4mCDfQuHY/c8GBkc5EdSYzgdA6lCJTGVf04
XazjAoDjXGLgiB9OlfwL8PVf36f/E/2o3vwrRLT//G/++XuF+HsSxd3qH//5uv5Rvu/Ejx/d89f6
v+Vf/d//6eVf/Odz8l1UbfVXt/5fXfwl/v3/Hj/42n29+Idj2SXd/Lb/IeZ3P1o0x38OwC+V/8v/
3z/824+f/5YPc/3jH799r/qyk/+2KKnK3/79R/d//uM3hwv9v3791//7z159Lfhrp6TMv5Z/rv/C
j69t94/fDO3vFMjACCDsx7uY7sRvfxt/yD/R1b/z6oBRjQkQGQnF/N/+VlaiixlP/Tt5NC93CD1S
hUbqsLQVmeU/frO8v7O1JKICMhqPMoCa//PDLlbo/63Y38q+eFNB4m/52xehHj8oVErZqlLvkDz6
ys7JMNIE/o4VH+0p6QWtGXd86Owo/uhVRnf/y6T8e+xfx7q80ORYJFvEQLqclIqo21zGndSK8gzS
dnKUimvf/i9nZ9Yjt7Fk4V+UAPfltYqspVtSS7KtxS+E5Stz33f++vmy7wymi0UUIT9YECDAUZnM
jIzlxDmwCrQW2lGW4Y25iq/jVadFC/EgHaKC8Y5/YZy+BVgXuoCMON4aV4ywS4pQjXyy5Pi5AJp/
buQIngG/mtegPn3snCB/ssZk2ruf2t0es25IfSAfoaMPG+2tab0dRA3VSuRXejwfE6HG/txItrCy
Gj9MY2UPB2syiuc2rAE25X1E9mRrV62ENqTPx3lPF37lMP73Q+AHJVEU+Lq1xqhQGyVVQweZyCIY
3mVGGT0tCapCHMnlFCx1+Q+yOQ2ifjSKvTJO05Nmpu4nqXm5kzWugBivP4VZS7rzgHF1QCCrUGMJ
VLhXyzL2u1kk75OisFwakrV7hTmlzw5EdPlHMVLrOQmjLr+7Wb/80+lxCJ97E1IAsZGBeWdFTLp7
iYvU8N63k3XT/w+F/vv7SBaI2OHm5Mat6qoTMX07W3Pi184YfzaUYfKhWp7RE3FMvymi9pzRsn7W
s6Y4tbUAqB6We9iwre8lu7cyXWHUEWdxe4AcQQwRBE7iR0YzvdRxZXj60mQf4r4VV5u3DZhk6FqH
OWzSd2mU9si4WMXwlw1k3Ht8je79BWAkAhmQKQTExG23PwUoQe8WbZj6RZto/2kyIz0BVe7OXdjs
gXRuH9L/bv0bU+uSdoWgQFgzaeVrSg3+crZF/wRXT/Cnmc/zxz5T92b3pQtYfWu5u7hqUAKSRed2
bbGK+lpWtYmv0yI/ttRonw2j0He84G0q+LosLgoD7ZCSMDSwjgcLM9dgIVI4UWMVeF2qVzg9wOcG
gKQDbCJ/wRxn73y1FRDm/4xSTaA4w0leqyUkYhYx9fDEt/IsP/V5On9M0G/280x0fxp1H52YzS1O
XAD32DtLFR/HkMs0por9Mc1L7awCNA4PWu+afyzDBGP4rx4rHAAYBcJSSh13eCz8VFbHfZn5bdlp
56KuHG+CWOSs1zATPzZ1f6zI40gc5XSfhO+tPA5dqw55AUN+ZXM4igoh9IAf9ntYg8FdbDvcEZ+8
vzHYo4pLakPgeUeQnU9gpCn0JD6SqNGpqC3zHPTKdLUqZY+HacsUIS6QNk4WG7k6wH3a4EXLMPOd
wbV9o6kyT0+i7DTRRj4+3sUVtbM8USgYMaIiaYqov62LKKnR2rES1dzOlGzmmBtifiqHcTIPLkQf
x2SsZoi1+1D/oJZIU/apUb0PRRd5QUvuXOdq/zXuDfdjHc/jt6zVKr8U3WT5BppMOxH5/Y2TZTuw
J7A/on5kyvf5TbfIHmVRPwjg5a/U8jR2FjC/PsxOuDcd2HynnLpCG3c2aNsoG0RDDtLJNcnZkuaB
SiOMSbW2hB1Wz1Pnk8mlujRiKf6pZjv6kML49+PxZ9k6AbIG879W12S8taMtqqL0KUPZUDzGzvAp
izLrIpbJ2blG986STYVnklMGEPSOsNyxZnSt+cPXywQkROsa7xNjcfZGSDYX9MbM6r0ZzQqWV4dk
Jg3q7IlyBKVlPYwviEuovqMnSHvVNrxcs9OLr5UZmMshhuS9P9hGGj0pUVp/ElMReOXYV+/McbY/
Pt7wLW9CB5Q3kRAPjPiqZDrYMcDtqEx9hnXTi95PoV91jvVbH7nl13HUgp3kfSNgYt9lN4i2u0Rm
rw5zqVQdrW019Reztn90EAD+nAcbbPwwdaZ1RF9k/NYNUfGxGE3nk9MZ/XSN1JgeMAwT1DwiLVD+
GocFmnUrNsx256XZ2g94M2kJS9dAvHJ718bQ5aihp+KbfTf+BppEiINZ1uILzpahAklD+PgDbNwz
wliACLhWcMvruL4fO5154in3k1BN8mMOgTeDn3b6tbP5W5e4lCET9Ow/PTYrz91trADlAvQ3kAqx
TLjvbtdJPUkd57zLGX8wg4Mj5sCvJ608KVCyv5igiA+LhuisqofTAbU1decYbFwLzJNLvLo11GVu
zWv1XOdtXua+5hQRhTOl8XLGQ46ZPu/JmW2Z0ijnQrcMJQEvy60psyQuzrqRp9kuhdeWQ/ucdK19
yCsojnacytbHhCud54QqhtShvrVl94FV9laa+fDv0IErVOeUwtDmLWQOnhoH07nvEbh8/Ck3Fggu
kifaZPyel3hldNDbJRiqOITbpo8+t4EdePG4zM99quzVOuVnWZ0aC9ieBEHD8Md80+36UscM1VEL
Qz/oE/06MbV8CJhvoaIZdfDtOJEXM/t2XaL0n8dr3DIsR/xl3MOc2Fq6k+M6Brhy4WlWOH3L1Kj9
VkRwqOsEQYe27zU/cZz0Dxn97qVQGx6BSIGxXyAi4JKU1fZmhtEgbVaFvjDc6CWrw3+WNgazOIcF
4wv6nlLIljmsUdSQk37MDd1uMWk2OUqgCg826eh9qM7213RZqi81rEKfYere00rYtMdMJbU+Mnze
+lt7tSVqXROj8Kqpa98VPFYQxBFdhsMS+Ure7cwJ3X9ISdVA6xhj8nvKn/MmlklsM4RWcIBImnaL
zH67py5tM38BU3sWUfMxjZTfCoCa/uMDtCoay3gPw7R24OCCCIVK/a3hOE+LqXcZp2nVRBtgwM/7
l3SqrOlsJ5P7qdSnguH7kFt9cBwRl2CBqAQ/I0QOeQedp/nYmkrEAMsU9ocmUpr/ZGXQIJisJ+4X
CIrclx4Gg/nAaPYYk8l2DGlG0CiYhyk1lY/z6LbT0VCzQnhxqCt/qlWQOKAUZ8dXKzfcUynayJhe
EXQSSkUvTF/3QBqjN7ViAdcL12V2zKqp8mljVF42TcCMHDU4Dks3+IWiZN4wQ7CUOiI/CNhDTlqG
EIJI8/k5EqrlC2131GmjIgDChjMuWQcAvq05J7R4TOIRfRC/WiLt2JmL9rlUe7CfgBAvCuCoA5jl
5NBlrnHUxrE/z/0k6HFYe/jue+cJfBIoFmTnTA+CVb09FrmuzjAHmqFvqaN9DCfU9rpyCa/5UBmX
x0dw65OAhpUpMwEnQJTV1W5d0LfqoKLbOg+iPaiz3jwN9P68OKVvcHApf/8BmgNpq7oOh7+FiPSO
9sroeJa1OE9W3dXHbMmV0wAe9ZTQtNibcbh/vyjwSiImyIkYd1sPaw0LZN1VF0Z+lvBZylpLIQGN
m3eVWTm+JuhjpXmzFwtsGpW7QpgsWw+rmxnSUFaMMQj9HvKWhJJZFYHMdqGoaZYi/TY6XMYlt/e+
vPTbt2+ZLGb/v9mVX7eEMk4iggRKScbkCnVmQ0mumE+PP/rW4sB1ENvRIQdfuIqzQkNDcqfF7cSl
bl3NJYXgPh0H3wkidA+TwvRRLqt2wpDV4Pqrs5M8eJIc91U8duVltSVaMhUcua8WWXnMijCFD73P
PMsUy2d3iMkdZWifFga+oJzKAxUNe++4y++23mD8DmUiCGzojK5+hFsFJC7yR5Rxrr8YxgQfYJg1
H6ys6z7xaYevdjNGTyae5trFITT5mVm+G9NCPAHX1N6bJkoAOztzH/bC0A55gWRBpp+5fl1Viwyz
sSkcEYhXfjs1xbNw7fEEg6l9qJKqe9clkDF38ej4PWVZ7/FpWAF+//thpDQAPo9HkNr1rbvpVXik
RYD91mIufCDBPtH8Nd9Bnz8y3qVNz+U8TsoR4Fjyo4Xs8H2xtHbDXFtkUGCo9J3neMv9gSMhztAZ
3qKifvt7VLerB7StIx96n/miovh7mkLnixOae65lc+eh3HmtTMpZ5FtLZHi5PisTFyFNzcsM3PU7
wFPlXCEki9iOgMhc6Uf9ohZq9CEYJu37463fCDzoEjH0AdRaSuSuV6rHQFYQEfTRF4IHqw5+6nTZ
f5+asb/YVZRcNStOjmPThH89NrzlZ5gNkChjOLJIeW4Xni/RZI8LWwxKYDwXhZs92wEV8MdW5Pat
Lxu9OBhyZJeOSdtbK1ZJu8pR28jvK9jsYjQuEI80G8+F++t3vSnyncLGll+TqqeMonFyeMtv7Yml
VeMhx94SazOq2w18UUVQK8mhql3xB7FNdlLyJNsbn9myK+cdQOrQL3bWuzmlyQK6UcS+Ws4xozr2
j0jMyos1xv9A3q5eakv/5/HObh0cXgmIzeSY+Z1ebSSQ4QsJ+UFoKzGQg7ojRpU6OoD0rK+qFQ80
uTL3Y5s3u5dm63rKoX0kSU1dMizc7nLMXHEKADL2naTIvT4vda8sm+gCINPY8QRbB+itqdVzWBTZ
lA99HvvCyQfAo415ZDLBZdCu6E6MAuxp621+SCnw4EpiBNDot0ujyCJiV61jP8iIgxu0v95XgaYf
+wm5vThVgkM+Z+P58bfc2k9M0Rsh9JRgr1ujRtu2Y4CYFDCCkE5mI5BEhAD0RI6+R121de1xq/hU
5jqkoMGtKdA4qUvYRGOQEtsJ9M9ymqsw8R8v6LWns773UoaesA3nRh1gZaZL685gC307j5unWWuC
E51rGmgirqtL5oTvBiVpvjOoVX22jVKF9r/q/kHesz9rjCVdCAJHTx8q3U+FSn9KC2IPqufRR2Gl
2nHBW59ccvYA54Ullzm8299qL3kK92Wd+IujxEdRF6aH3KbuN0rsHIeqXM4Gqj2/7eyQjOBXOwQ0
gAlHNMiA2K4T3Bk5liIFc+bD9Vm807T+q97Fy5cZlqSjmDnhal+DplGh4ETY9zpY2h5D4ca6aVUD
GmCOQSq2rJ4e0XZZ2BX0z7W46H1DAVlsTE18cXVheIzhxGdlKaedzd5KsSjSwHMnZ0kBhstf9SbT
bvXSDKOGbKManOYcVbTBvMGObHTVgG1P2ZCeQHXm79WuGz4ItQDzuNTMyMW0avWdsGvj3vFbTEBF
sLazCasd6A0tn/LQCP3CCpWTge9+sSFP93R9HnbaVfLArz83oEpKzDDwkPSvrngYZpqbzWnoqx0c
WU950EXf9dzKVb+mx3Iuwij9mTC6co5C182PiMo118cnbutzUwLkwxHiMau99mxGFXZTX0a+5Fx8
LvpSv45WH1+RO/+nFqZ+gAytPz22ueG9qYqxbAJujSG91ceGbXUSSZRKXsE4PetJOFxF3DtXiGGY
5anS6MtjexuPImhyJMfBk8qe/voqT0ZQFabkMQS/4IeAd05Wp4ojk6t/95UxvUsXpdgJcTYOEW8F
F4iyGBID65lh1xRTMhW0UniMZ7SBR/OcMUl10icz/fR4eXfbScKi8ODT4TZthvNW21nTZ1vI4lM/
EUYvM7T2rJR4y8IQwhOBUu8s7f6yclR5mFQCRKadMHl7WVUFndA6S4UXGX17pRZh+oFws+KAhm79
WwyPzrWDDMEPrUE9pX1R/h4lbu7XeZ7t3J+NpdPIZviccR0mE9dXtR3NemD+THilslRH+AILv84A
0YPGa/LT422+eyPlqoHrM24oS0FrHvGkxmuFCrZyJRgkqWQ+A26sGO/d8T+biwK/9GpIZ9zvdntD
FMdJyjoBE5ZwKM4F9VEUJlpx6uAeohlpjMcLu3+WyXA4qhxSRhJsyo23BktF7fqZnq0HUVx1NqHA
8Zqxid+DjIt+1i0d3ERLIIpTpuk7uLHuxYAp6nuuVOYpbAftZBfudABwG17q2im+I9XTMJcoyp8Q
j/Q7h/3uLsvfSkBEO5xO0J1yrxtOmRtUsfCCeCqeGH6PfiyD0n9X0zBcjpXZNN9LoKc+KtNiZ5/u
rrQ0rcO2Lr01SdLq2Jt5PYyFQ8NC6br5OiS19nsrXPPUuMnee7hx1l7pXl3qwA79vdURmBY3tUZD
yE7qHDIinkxHquzxl8cffssK3azXXh6IXHP1+izBWIK4SYTnBFp5JVnon/uq2uvNb1ihyUQDhskv
LtB6+CpBYqykwBx4U27ozzWSMgdtMPcKOFtWXqtWZO3MDK5rFbELgsaxx8Bzw865FLVITg5g3J28
Y+MIkFqRHzPRQhN6TRUgetFTw+pkzyrOrwB29dNgOpnXVL264wXuTKH3AX5RdjmY8iIbv72UVmU7
OTUh0wshpPYnQ4+/ptFSUIbLw78fn4O7O8UIOzU/3CipBi2zlanRgHopC9HADptEfWpUI/Cb1IwI
yFXrCH1s9DIH5u/52O2Jtm2sEQUgEhzSfS71euKy6fq0Q6o8YGrZiV+yIgg9o+odP1m0PRm8DVOW
7KqQ/XOziOtvt7MKlRDtTdX1TGUCMNMNpRxtmO3n3k3S2f/lDaW/R+MP6B6EV2vYwGBZdWhGUKI5
EwjoI4QE03MTgOE5iLa1/+qLtvpqQkF+7I0MFa7HxrdWStmIcRLmywhAVitNA72ocjUNvKZz/owD
ipZ5mM/ccfApjy1tnBsqRFSKdR5hmH7kL3kTtMPeYIw4KMCgk2b1zJJMkre/iz4b/RI6x3yKjCcj
d4uvYVAlOxnD1iqZDQcEQjGQZGVlG2lqkbiD5TIkRAKQN7bt60Nneroa7eH57lwL3BVyigEaFgIN
8De3ywwAnupFFrheO7rqdVKW4akXVruzoLtXX7aYgJ2izUvewXTBrRVnUsMxB+zhEegXT9A5hMeJ
IegPoLW0Szi11q8fEzjXWBpzpODE18g8E0RBUzLN4OVxBbI3AolJt1xc3LIyd96ZraWBuJfMc8wz
3yHl0jHWIkX0joeGkvvEFFAO7XDeZYeSyRnNM8ZuiC+Pj+ZK74DaNdsppf34bDyh/P12O/uC4pgE
CXp2RznoMMAqvRyyOVP9cg6Hz7kKtw1D5fPizbXuNEw/CedJIAVwTHUkMl2r1H2rVfZGEzeOLT8L
4mfuC8Oqa1eLRLDesn6Hhz0q/lR44gcvDIf5PDvT8vHxHmzYAgMg951asiSbvt0CszSCeSpCl45d
Ce6A4Sb0WfLgEOloDD82teEJXlF/RISgSmGEvDXVRGgn5V3gIKEx5KcoUfsDPhxxA8jm0mOkN8MX
p18+tW5e/nxseXORfEuwFuCf8LW3lntU2itnZpFL0qmHegjqSwXo9wCJY713pu6KM9TgkM0FCYA9
4oDVKtMEfkMttLiiOSDL2mjVa2Pk4xnpSPVqOXV+mvUhONcGYEzNTuZT6BrFTr6+tV7SZomBwCsx
53a73mRRI5qequPNM7CnYRmNp6xQVc8sBuPb463d+qiSrRGfJ+tR6+QqHGFgmuPa8Zh5Fy9DPDvH
nu4zo+VJ6ClJwnxTqxUHI0nTX0Yos9MMtjK+A1svQCHpUd68LI3WATRDn9gL8upnvtjjOdSxTKNl
2ZmJ2NpPYnmqrACFgI5K5//GUm24CH71nUPggeYnguHBZUjLH9Y47qma3ntBUAAwWuH/JGnMmjsa
TYB6olHmwEMHgLCM7cIzx8ZAbrq03nXILv/yScGewfAhroaAZ41a6+V4ZdUIxKvH9mcTONll6OOX
qTam8+Nzcr+FZL50G15VhhkrWbnaknzP7CrT8lSQMBclxKcWIDW82t57SDYtkXu9XnYmdVfHophd
HTYO1QIQo2oHzqJ5Cet8knUx8S8WxZtFyg+bAxw0q7ueqFUyq1ljedGQkewB4gfeOOTHuHP7X36J
afORIHHSeY8p4tweQYayZF20sjw9SCIvZWD0OAnRAmbQLP+XPxVDBWRjyFaRxayzpIrRRFVdMssz
a/oJh74P1EulFeVLP5vjj8e2Ns67LLoxySOXBSTtdlm9EpgtM0KWVw32N6Cz08sQqr23wAlJQ1s3
d7zzfZQGOlTypEM1K+V9Vmcjs4uwLlSESRCwC/xEGVw/sbP4VwtOOH4+1X+RWdys1aJcUtiZErRF
+YGmZd4GEnPStNcg6coLcEB6GY93URbvbirEK4OrZTES0/IdOYdqOkcH1RCOT5GjPiAlZ3yIRx0q
RBe5iMdG5Y1dGwUCAZMr348bvYoclikIJvj3LAgPc+u9607C74w5uzgTuqUZxdRjvUz2lSkk45rD
P/Xlsfmtk8OgJnUPQgkFFtjbk0MaCIdbbFiemJbgOKppdiyNLj/lfNULmF91Z1pRfrS75cKfQb+D
aghA+1t7YwlDWKLPXEClMb8nQSesg6hH88nJnXKvurdpDNk4IFyy0b4uI9YkqKnesripyOjpjPBm
ZXY5X4BRJr/a9ubscCegAAbjKwdcb9cFa8OYR0tteaMSd0wf6QyYL2PrKZnTfOYBTz5mdfkvnjk5
fiMfHt4dyqW3RrtQDK2TcENqdLwv9IogqZnClj8a9Th0yI49Pixb+wn8C/yg1GHH8q09w8E3azGL
rGBZPQ2WXYN9NMTVVcpoJ9+9L3zLDZWDUxSAqc6sfUyh1xl1UQ6KZQh3Og5qnxnHZliCJwNI8wfb
hsBhagiMFGAbl0ltOr+JLeM8k2HsLHvL3XF4JKUKE0gEFbfLJl9Ng2HQWXY1J3RszdEr7UjfiY62
vA8ara+4R9IWd3UzRN3CpNgMsGLYSFCTUaWHNNKhNyvm4WQF5oDWVmHvPL33cafEONIdplVD8LkW
ATBqpwHmb5HLV1N+NhINhPo4WacF0uZjN1ejF6bDcEU5b8/ZbjkemUlIfWhQieue75zzNja1bnqm
E+UvaVLUBpkjStgHusxDd7CoMu5p0W19SFJUmr7kanBirZxdaSCk1epSO1Ofw9OsleJow3e+M5W1
dUveWpH//ibMDUBmx028UOIrlN6fRTscusFdjnE47IF7tkxRngdIQKCh0d+7NTXqteIssWpSJtfB
ginBcozoDfhFZcb+47t/Dx1kv5hoJuvEvzkw4dzaWqYsg5dXMb3GihDVm6ZUcw6hGTjfUj0ukmuS
Rto571VXimlQDQ6sEeTG6IST9/iXbH1FGmHM20uiAEKE2x+CnBYyBSolVFNnZGLoOvt9lDvL18dW
tt5lGSLSPAUmTWh6a6XJA+QVlNDyyg6iyUM2WMEzY3ZjdBi7UcBxVEf9j6mos+KYLEH7NLkVsd3j
3yBtrB9L4gI51M+IPbI0t7+BdzGr0iW1vMwVhVd003Ky7GFsUDS0qnOrqfE/plXoe3LJW1cTnNB/
KQ2kvNqtWT0xyy6EoJRvvCj43KY/qpFbU7ka9OlUaTAi70ReWxaBpoErhsoNr7DysLCMTbEV95ZX
lIr1sVWEchhL/Hho9IHfxYx+7hjcOkMSVswUmYnzWXMeCzHAExl3lkeamxxnIyw/jO4U/Pn4+21d
T8kyRIYNfplveLuRdRYa9qzzXgJq1I+ZETr+kMEA5pQwxTw2tbWDVCxdQOuMDBE435rSNTQhhxFH
bkUBE7mm0JjDhS7KqUDwN1O+J3p/D1jFHbw1uHquSi1SZ6bPTK+r0+FZdWrX03sjP1q9kyFfW7tH
wx3Tk6K2zvu6Sv90xsbyLTcIj1bXx+fHq9/6NbzPFOJfGUGBjd0u32pEU7gWydZSF/WfMSjZ5iia
SozHWJj5z3LUEfSJrBAWryVVc8EpjvN30FYIChGFqKbLvHTtL6NbaPCA7iGqlzEoQj+3v6ps9V6F
0xIBR0Yb/amjFto1Frxh5R5H2cZ5vrG0ukB1YmiB1WBJFerXqkmL87QIaydV2TjOGCFEke1gFrR6
bdQZ6m49m0jIGjO7GM1MuJkFaICG8V7ItWkKfCPkjsxDkC7c7txiFuXQ9wrfE8L3Q0qX5alK698X
fdpTvNm4ODh4Wiu2TNVJE24tjYlbMjlPRcBujO6UjZp9UoC9XRz0kXzdTJJfD/Mk1yhVCNpWkprm
1l6fCKfSczzPaDN0E7c2LNJqoaDL59TRMSvT9A9biUDeP74hm8tkcsyRYly83iuz6uh29lQQTpsl
AovAW+aPlCdILtMl+GA05rJzIzeeT9qNUg6Dig6TeasPmNRzUxjhQuqlJiM1lnLxzaaHiIcbURwd
iH3OTTg778fYaGHtzPod+/LCr57OG/vygL0JwpKh76oFh+iNBtyHWgo/V5tpzlPXAOrXwZIfzTnZ
GyLYiKZp68K7TnRC22EdMzhKOBXGlKHsXLbVJYIh/piWCniC2o0uKABmV11NqyNcTZr/+PNuLZeY
iDgeV8MDIP/9zXLnpGoyG7fiMRwenXmJgoPex/oxnsvmw5L29aXP61/GXeHeCE8omNH/5GOv3BsA
jpRHmkuaOBQGSRZyr8uK5B2OdI/BZMsfUCJhYIQjrJHO364vn5tMH2bqnosVMoE8mB1cZ3F6Gugi
7Gzl1k15a2rl5ebBUgczswn8FrbSqRP1kqmBepgrQz+YBEKnx5/ufvpLwgDYrNfnlCroygPZYSRa
anekl0EgftajZTy5aeP6dh1QjQmWKK+OStPa/TGBwvS51AVzX+kch3CTj40vYqP5moamedRhUv1N
H4X97fEv3HhcOFYwvktWERAsq7sMv1ydQb9go4oc9O+IjP8ew3pPuGDjC/Os8IS/VqGo2d9+YQNm
/8oeextSceb7AlMk5ymthkMV23vDyvdUAxRK39pa1U3iuZvcPoBdyJob1EjdBsUmTyDP+7cWue3P
uJ469YWhATv3wdin362xNcJjFaLMeEwjC6SYTXvB9vOpdw5dhQ7LL7+0koeIZhB1ah7AtSOxXaH0
AagYz0pE9zSKZjpmTaz6qHU5O9nq/cclu+BFYuSJqg4x/+2+i35JFamx4Q3C1D6MibVcK3fpdp6f
e89IlZmoQWb7MlBZhafC6vRoEQmJKkHayZmq8ko0Rl0nzaaZsceq+L0dR93T6Dj8Ko6I9IkMjvCL
1iytxNX1ajrmVOjkmV7Q8RK0qlbBTVRPp7nLUu/xRbk/w5iiWYb7J2sjubjdy6AOMj3JatOz3SJ7
n0aJclmCPj+SwXz5F5bIKOTIEurC6+qJxGNP8K/w1VzRAZ7uJeFSS1g7qfrxsan7p4X/P/ERMQMR
y90ggVKWwMizwPDsoEguYRt/x591J3tKEiL+FJmYOt2bXrj3wTc2jdU3q2cBp0eLzdGEOlxxwvgI
/B7VzqmKYOIc8501bl2CN2tcH89lcruRXg724LNDv02rT2Gkuzu3enNVvNKy0k7euWanWxp70YvA
BNqPrudxdGuH8evBOpTpMiHm5ITnx19u0x61GmbbiGuZsLs9jiiiWwO0TIYXKQkUAXPrnBwNHqM6
p4IZmu1e3WDzkoMJpCZDjAka+9Ze3+VZTJ2Uk5I6+UkxWwioonl6YcY8Ompa7xyFsLKz1ui/xmH+
2jkBlUwHDAdDSLLOTKymTcY2QVfOTLvw0iQTeajoikszKc1VncX3xxu7UQuT5OUwjgGIQmlxTVZQ
N4OGFAq1MC0SwRW4TfkUmN1ySBIEDHQz6/0AzkPoZiPxw9GLb2qq7JX+tj4uY0RyYMaS7Gcrv81L
OjeqPZF/V3bq12Zio9bgCPPaQkBxnUW6B/PZcm7Uvgn56KiTIMgf9CbE7JHciOhom14PB663OMx8
d1Y1+01Q/vV4ezeXxgZTDZL0Q+sUqc5iq68rahkQi1W+MsTFYbAh+uqtKXsuVW1PdGWj14A18nSH
yiZSxevoWdeaaSyhUcFvS2gWrO+nPLdQEwjhCdbcuLpmIrSO6jwaLxCeteccvbejbqXuzgOy5Wt5
qegYMwsFQEv6qTd7rAEO7eg2Qv8N9pkUNOSPTkHLvZYAn5qp7gvTO+ggPd7w7fMsi7sOiCmC0dVh
QkQhS0Ot59s2nUshuWm1z6OpZ9eOMsnfei/Ef8wZnoXMjo2Pmh3052kUaHE9/hmbJwx0gxyNg3Fh
PYlrxa0+LWFF3dFN+0teptH3IOt/C7NFPf0LS7K8AHTNkdznt/vMhCrVAPRVPGTu9M/B3LvvekO0
VyQ89Z293VoUQb28oZQb6ZbfmqoVK5yFgiltNuZLDJ3A0e6T5jTH2d5LvWlKel9AogTq67n6sBJG
O8Z4pYQsDBrkSvu2pCmyutYQ//14A+VBvE2vGWGgXU3sAfAFqt/bVWVZ5zSLqRoes1LNX1of874Y
0d4o6IYjgFYHtCtwUIlRWu1ds6id2tOT95Ixanyrb+zvztQM74Slfe76cN5Z1Mb+QQclkbwMpFGx
XZnTsnEaVGEYXjZXDISllu1xDZ2/RNnD3PJ4AzdtMQQCoBeTd4RQDJyORl7EHAvmQJhZRha9M40f
urukfzy2tPEq8x6TvpGgS2Ti6lN1Bf1D2yaWyvpKN069qYefLDVMgWj2S6PDUezEwBZd8cRs77hz
+rc8C1LBJLfg3vlvHYO0ZqpV7UxMMCp2choTo3nfxp2ByKHofs/SDEoFO2kTBGlV86lIhspnMD39
+ngLtjZbXgopDAv6Z40qnspgdpqJaLkTRqegkhZXT4nDkAkohKrd8S1bh1Zyrf63uked9PZq0JjW
RiXISXVSlzArobdwGM2xOzX9MKSeudRi/heH6a1JeQTePBtTNA9ONyOo4BpDd23VfPI7NXJeAgRN
jo+3cvM0MeEHfy165IQ/t6b0qVQiZODw0WUBmSrpVn2emFPyUa+0xYFCd/pHMNnNF2GN6k7YtWUb
JgNHNojkg71aJh2OsaxxGF6Zx+o714UtJdRUBFWsRvepbY5+H+Z/xWGV7XzSrfPD4eFpos9KdW2V
101LtwzUZ5EtbmzlbMdRdhgy3TiX07z4j/d3yxSD5YyGvY4kW6v9LQxYTxaLcrRVdv8p7NT8mFtZ
e2bwxdxZ1NY5NVSK64TqLsSxqxxLUNuGAa+0vBzn6g3tYHwcpoYpxlmRjDv2j8cL2wqyQMjQ6GfO
m9btusAzAR1OMomQceog+ivD7V2jOjGfp0ArfrgUa3+fmdLzRMnAWSxG81M+0zpOy7jd6apulH+Y
vsUdypK/XPzKI8buoPVWQ3zpkC0cRCPmd1UJfH1p1O9VhfjeaFvxc2004bUIAHW6Sq5wyKyKGidC
31aY0RA19T1s4kbwJ/Wbqfu8EumtB9GC0jT7YOT5TgVsK+gh2p6ihPqhDYkZhonhNCgo9yi4Nx7y
G6Mrb1Vl0B4G1HjlrM5wLG2tPQcgz3eega2zJlE8ugq8BfyQ/BVvHFQeuEE8jrHlxZX2pbdj87x0
4ARMJXmnBkrx6fFRk9dxFZzIEpOshGOQ8s6ttVloIyNyquUpQakeUHDSDk1ujR9idcgvoVJNfpiM
ykFHKAId1jz++Nj81hVGDBxUxuusxxoMbLrJYIOfAZUVQ2EZtHF76BstPJpxVJz/jSlgEEDGiVvW
+cIC01drSJBuVUbTBTL1wifjr18S1dgLzjc/IVMlVJxQmboT7TGDtMrhHKWXPcY0dIpQe6n7UfUg
6oM+qir3sDqbu/jG3upgQt9YtSMM9Z5biey0MH1yJIVbfFc4e22bzaXROZe0S3Qc19mP48zx1FLQ
80JIQJ6pU2TTIakr5A+zoh7em0b8y9SjcB1QTGMSDzfEyIxc/Jv7YOUU7KKOkj+z3fYx72PtUAfW
cnCT4JdHqVem5OLfmKpbN+5ZEkiHZbQOsdr3XlsXw04VeevKUWCi+04VmarI6oK37aA2CRfK04Xb
Spp5pz+kgeo+ZVqonM2IADCr3OC5jJfqL82d2mUnBNr8ARIMKeu8MJGuXrM2COYWcnvLg0jEQbs7
BXChD4P7My8NgRwE993SB3ESIsw81Yn3iAG2jisSHDTDeErh5Fm9KaUBLzIBnvRwfTGj1FvlyCtG
jv7btMRJsBOFba5WThqx27BZrMGRjI5mhRlgDY21CbWnsX9ZoNb0og7SKiuOc6gaRfjOrtT/4ey8
duRGlm79RATozS1ZrGqnlteMdENsmaH3Nvn0/5cNnAMVmyhCGszoRsBEZTIzMsxaK+w3q7Uc9Wr2
AjE6BZS66VtRENqcKdqBWsWgOdAGXsIEPXWuvo5qpnzUrGg46zMfN5+aIejKvj9weLv5hBweSOWL
5An8+fVxXpx+VLsFpJCnjeuPyVyGM4X4+s6tJ++uRUXtyVEYPitLHWBToXxQTWmOuhl7j6YccsCX
5pszn+j6RxhKDzFe0FymhvW2LSL0MePoeJzJnl+i5YnmqxS1gF56babI0ArJVPDoltr/Zxa9dk6a
JvOXwhxCKhVHnPvdVb08JMAj6dVsj3BVuGk0gI5ktn0WrAudJ3sVR6WXvaMrIwBqbRC7CQavF6XE
vZcvI4lvq8eLEShDJ950BTqXZ4EYWur3PWO7Qi46equkyFp8Gp1i+Qs0I88zeHeaNEgAIelx/TMQ
BWbsiUalLdLW+F+Vl8af5rl6UGqnONXx4jBoZGTgslsbvlkW9Z3RjNEBFn7v+/7+G7ZOU83aNO9B
b6aCTrOyJt2T1pf6XT5qua8CiL+7HS3sfWA8lAOlDZ7SK7ayPS6m7cSUjM26nu9qa9DvmJw8f7xt
Zc8TUmpAyxeaDXY2N3ROqFrScLROM9M2fkRDa5a+WxZTynTwaDrCtey5IiYzUouHZYOq0WYPtdEZ
RLUSvypG1sEytTz9oUnnIgncxGAM06Cl0AoqRt7G/oCA9FHFdne1xA3Ik+IM0DC8PkdmN0+F0neU
FqzZPTdlL+5WMEvQGZb5IG+RG7cNazmWkk5E/AWi7NpUPgu7WundnFZLLWNGcA9e4CiiOg1gOcMU
ZdZTLsojDsWu1ZfOMHOLX1Pc2wrRolJ2bnO7qO9rO/9Uwzq7qIgyPCoz8oFVzE398yNEEY5C8AvA
ZNv+rk2S0ZfiWFIv45suVtfP2pQOdzBOD2dG7V0KGdBSdjcYZbqd+0Ntc5ljB8Wxosvqc42szptZ
q+ODq7d3TGXGBhZKistuVzQx/XlEUNg6JbVu/GdVfTWfOsTnLyKtTMa1aunDgPYacKFiPmCm7J1Q
XC0ge/7j4m0ea2YT64kF8e20jMl03yeF7kfsxkPcxUfyI/umoDAQAckBn5sT6mktuL2YMjBacmUo
nOF//RJNIcIIw0EAtGOJfJKxUWj38xJvnUw3L8yUysF7OmNqBmjFRA/T7FqFb9qjcfnj04juOt1v
mMAUD7cupo+1aWEWiH0aRJyeBlNTEGl1xZskJ7u8bWrnRcAUGCeOCH22LRfXNiFEGRk1krgelV8Z
0x58Q9eTb2PXOoBqyyOA6s5jTLtL+k80bwmr5LH9LTlwtDlPVRuXotVupbxlBKz6qYmQSfOLuW/m
hyxtCve8uJ0Ja3F1CoZ3zuLf22veuYAvo5GohIMOIQO7/g1uERsEy1R+RtPOPk/euIY9NM1ft63s
HRgK+9A7KT3RUti8991K9ooGIsGNFjElb5jTH+2o1H5EGHKQC+2ZgidE3YFcGR+22dSi9nqGDy7m
yfWS7s5wW/tdFRPZ2OqhutuuKV4EF/VculjbSpZQqS4vEMROztSsYexFDIcdoXKPTpweBCs7n0n2
KTwk47kIoKeuP5NtdyN0UuYKTUa6nJO0cC6pQ1Xj9mfauQAEY7h+OlhS9WeTxpmjC6REvjakyEOo
6WPzjzvN5Q9P6b+7ejocFCV39k9qcuD30cJnUZtP1blOEdWUVlE26Zu3zEpCh9cbmRyrzUeByt7+
ITkiW1nMzGLe+vX+8fgMlrbSXEo7Xbtz22kM2zg3D/Zv34oJM9cjJiEfvbYStfnQ0MI1iQTq6o6Q
RH9yYc7d3f5Ku9vGywjEA8oBaeC1ldwbmLbW0k+JmbJ2VtJpJbuf1DeTk/3vzy1BfMHJ8zwjjr9Z
T6V29YDqDJX33jSf1Urod4tI0iC36XDeNrXjCxkKDZaEvjC0w+0swrKq6OX0RJKVVmi+ETeGr0VK
cqckzr+GUiSmzzwV9a4bF+SFrZ549rb9vU1FXRB5HXyxbE1fbyoxFsSriugcHrB6gcL5uTZrSpeJ
sYovt03tnRJsMIIVohDVw02BVI2qvCyRDDiZbcfE46wSSEu0nl4cLGlvS3+3o18vKW/0uYUIx20W
/fjVYbzl/SrcFoZjVpxbZx0uU9lYYaLUkb/M/dFoj90dlbkOCGXqzltnMmSNPQ89Pn+dq+JJZ47F
R0ddhW9F2qfbG7pniRGaMoyEe/JKrm5ZV7omqU4DbszzO0bheh+Sniwd0Vz7YE934nHWg0wIsaSE
/slv+9uTvXiLWxc9vT4UJ4qf3miqD9ag5v+LATQ8oG5WPluLMf3FhacpQf/Wo0FhbRtgPTCJIkNO
8ySy3PCTgabIVEXDnQfS4HR7K6XL3WQ58n2RlRWEHzmim/UZWtOtBkzJdlhIZvJoHC5pXRePieFE
526wmncoxiv/eWp+VNbZe3x43WgMAaqCerwx3el6MylJQm8z16Ey1jR8KmdljneEQFGvVt1BYLm3
VMI8ahmShAa7+HqpSmoPwiY4B7SvW/cTyj6+vkTdqTLiXvYWdb8eqi5Mk2EMb2/yngOA3EgXROq0
ob97bXmCj9CuXL0T9trAW5ak9FWvag+8954ZYllZq6Pg9krNqy3NLC0b2XfPS/N/NfMVLk2hiYPI
ZO9GEDJITVa6E6zoejFdApEkjtAjW832XV3m1qXpS+XiNEoFWttqgixS6oMLsbsyniPOKWI9r0Zr
DY3R62bKyugKFqdZh30+rd7P219pb2E8Rui9ofFOPW77lWol8egkoSqjq7Rc6nnwEensA+Lz3k+L
svHHOh0P/MvOyuTjJ9G+EO9fCfgifK3WqlCgP1jjOPlOpjaP3ZIuB6jsfTMSTkzID6Jws7Y0iRkd
XVCvZzaB8qsRVvFZa5yjbvquFbrG4L5xJ2AWro9GUho0JXKY+05jK3d2rIjMb8fRPDiBO+8cOt5y
Wh9VNeBkm8WY5VSr2UgbznIy87nSlO8RWr7I1hsPBYist0M3fVMX5jvok3tUn9l5etB0pJckZeuR
ItwsUWsARZRRLMXXYu+x6lsUZc3cXvxOW0zn4HDsGkOOV/K6eIO2ndUWterOTGWbpxTeOzUanFC3
StrF6tjUS3j7+O8aYzf5ejB1iQCvP97Ux7EAY+mc6rb5hXNsPzJ7lGEHa3rELto7JrBZWQ8BLUCh
jSWzVyqkESL6GWXbndEkmVdfMLPrqKe5o5Rn4AlRzpDFb6m4cL2kYlap3bV8LLVDsbIRevI0NVUf
psKZ7ooa/t6pmFfj1NopMxaXKdbfTQj0n1Nq83HQzUULGdJGxft0e6t3DzBYYgopjHqhpHD9uzQU
/5V1hOGj87R+y7tkfCBFbka/XcbozH64HtI0aNH5raHmaWDnZdMexN97n5sSIygbWcmF7n79G+qs
he6ed8AtSATeQO0fn7LOXs7drB/G2jueFRw+uingMqmLbWNtLbWi0aCgQdU2ce/roVYuwhq7wObI
/YNa4BLocdr/xXkmR5cgNCL5V1obamb3jlICKsx7W3zRZybXeloxfitJaP7inlKPpgLnMrsNqNT1
XnaAnAvUo3EKOurcfqRHzn+5XpTVZWw71TzfPj171weBXgitcoAOYIRraxMjM7I45vQkgLPzd4Xb
oFZtto74C5oGCSdaDACIOCBbjzAi/6KQQcERW5u3Tqe5P1rkff67vRr5azcBKFPO4CmhPSjrz5vV
xIPtdVGEj1OpBT8iZa+9i6ADBkmqjwwOX9KjLGnv4JvUFWX9gVrNVueK+c2xB2gQ8QOvs89GCYwu
y4fxPFbRkfz4rilKOATWNECpD1x/KVrTk8YkDRjcCkPH+sHI77qpncLaTY7QTHsuhQb1/ze1uc5G
Zzp113qIuhnwEwabPoW9DF8Hpmmi6Lx4/rxqa5iY3eCXmdMc9Er2jiRgPbTQwAPicDfJdD1klm7R
7jqZvWm9z2GcnMu5HA6iwL3tJBcjVKJ0ySeUbub3XKwgh54zsBW5iLs7EQnGrgNRfEJOfD7fPpW7
TwekYkmie0lpN58ui2sw820MqqjVIuu+K8hiA12dOs9XEOVEdrWN8c9LTPn42V5jJqcwWqNufVvY
2lcQ/ctFr9r55zyYSn3w4/Z2G047YAB4TWRQm2/dQ2IqNEPW/c2y+SxqMB6AfP8CNMOQeUpoQJ1k
fmhc73acNJGbazDnx06LQsfs/1errXIXa+vfuE9JiSRwBIFEefzaEhH5Ys060Ej0hxllYZcdAgeF
qjGYNKeGdKAIsHuKKNVpGsJaZGXy7387RfpULY2WS9k5q02+eZQJ77JC1T/lUWEflKb33j0pd0Ll
AAECpFWvTanwKpKhlCgZmKShTsZ7qtyZ+rQuYn925uVBsRPl8+2jK/+nW4cqZZ4QrpTD/rY1SU1U
iQmRhrvYDcnTYjWOj2ttKr/1evXU9NMRKm7XINEIidMLRGSzoREDFtyyXtC0Y5g6AiCa9711IPZM
vZH8k9TGUYNod1dflI85GdLu9a4ikKN4QqXDFjPA8LkwBuuzppTjeVqNAs2TNlWDAdG7o2hy99b9
ZnbjESyYrQMzm/Cws6oHXVo0NMKaI1Lf/mbyNgF3oamxrfuXhq3oiRRyqEg0yDgtjfm1FhrTAdQW
RpyRG6J/fvvE7N0IqZatveRseJTrDc27vJ9A+dCyTEz7uRelEcaz6bzJXTc9iDr3NhEsKLQAAiV6
sxtTscqAkYX208ka0zzxSxUcl49WwmGetndIqGsxdIn4FTLQxpCg21RpJfz2fqqZ8lHbw3qOtLlt
wkWvGLReeG7oje3w7+2t3HuGHTCwhDQApshQr7dyBNMT5+RWpwQqyyVzh+F/a5eBxUhS49EyFPts
g5sI0JTv4L2a3oHD2UN903XGt8HLpF7yKgOvC21eQeDQYWyRtYNgU7+zEkb1+UxZ17pTt07z02A2
TEU3xxng5Qw0fvab0TWRCXHb+qhHvfcdAKHjjmSQx5i56w1BKZuPW8hoqy6MJ/Dc8ZmUOT95g1pl
/uq02glVoPpgH3atgt3gHzwgINNrq7Dsp3kcCCozQ5UVxdr4leVL9oiA4/pcp5TfoFceSYvubj7v
ipS6UyWxcfPx6UQxVQpNvVMC4uuMSlsf9FWXvEP9xQkSsMNfPTB6TxWPHXMgVJtYIUr/cXvkt26f
wr1bJulHnAQgV+Y2QNCdxJ6YssOmT0l0IVdAok41jjLIfStQ79EQppy6ZTopSwF0dySNt+c1uzf0
uXiyM0s5cE7SrW6fMylowxmiYQ6m4/pTLpliGJ3MD7y56Km62PYlW/LlMmf6ej+MTu3XEdL3dtao
l9u7uKNyJVvkkKjITYDobdNWZ9RQom1yF6v5+E53FTWIilJ8QQ9+HkMFtvd4yXNDb/zJcucnJpvm
aLjJD14u1juz1bIj2O3uZtDxQORMRRpzK0BYRy2yDr3jELtE4ruxqHoK2MtlQoveIG37YGoxGjid
YT4hSXqkMbT3NJEHUhqlik1vf3OVmRSsGfEqZx1E5Zg9K01fnJJKV97GZt5OX9UkNo/Wu3ePZVah
q1Rw5LjI649PbJVa/cx65yjyrDf64DjvdeYVqu/1pdXf5WLowt5qjYN0ZmelAPxxWIBuJUFXnvzf
QkTco8jglKGc7mjZ20Ln+mprWf7sO+Wf1ZqqA3M7jwbTDEhHmY+hSWXga3Mir/OWAhTnbDTsd4Xo
GCgEsfSbHVWGCMTkmY8o1mifvErOiF+VI33pveVSmnkhGnDMtzqdouhiRS9MV7Zio8ZXJmQL/JwC
6re1Gz0ZUrnrz4O7JTPCzbUm+0biQsqbWa/uVlcKBFe6wTktfZN86dtJvzhzHr+DfWP/TPOx9IU9
NLWfWsp3QxjDCWl+/cBN7twmfgNgHMR8QXdvu929nTFdYRFUPJ1qvXR2g7YAfLS7aHVK37ah3sFG
d8pz3pXZgVfbCblI3+jpw5shydoqYIylZQOUxrQoU/GhHRr3C8xV915bPfe/g62Wp/XVVoOdpqMh
+zVbgExpUPJIEDc5TV6TPRMGeL8cZq8ugZfojJiNMk2viQby7tmZY6XxhVqp+jmN+X1+pWZ9HaY0
lRBU7MsEV9fpzdGH2P+FnARKBzyc286xrYxJOeYpMryRIwpG3gzlE9Vj4+72TuyZoVwmESH8y6yC
63vWWnWp1ilnTouSpD6JtAYt1xZr8fG2nb37xG6D8AJdQJq5iT6ssc4Gz0CXDLhXHgfamLWf1F6P
/IFkBV2X+MNte7vrgtqCggNDi/CX1+vSjLwSrktQnbqi+he0gfrTsccjrMvuqiTwCbAxa9qqX/dN
ZarCQcWpXNf52awzeh5IcJ9axRneI1dxdEV2fD/aBCb3kjIHsImN769den5ZtjinZh6VIlDR3KjO
hpUMcZCsYxlfag3wesgw6OSf2/u5a5k6NfmsI//YPHR241rC68kdXCXPPgkzij/xVnAw9cbm3S81
Koa1Ik63re69AvR5pHQMfcBXxcKpJQhXMoL2ZvKMEWDU2r9pcj1+C4EP1q2WGUp7TlMj+ZV0qZcE
tF7FX1RikKUGdiBleMG3bfbcXrUKoW9q5mavtTSb1Cr+6lW5J3xzaY9YNXsHijIWECCQsgxR2FyT
3rNGgjjCq6FI8jPzNnM/skX7VMXR95WE/mB/974q6l4Umgmd6D5tXlnXmGedpq4Lx9V4WiOju6tG
9a0lqvbiCUDr3dge4T33TZLrIgdAPrAlrkSFYpcUCJkdhLwY+Ka5hQ0/uAKVxtX7VttZ+ciEJOsA
gbxnVaoCAalgW7mr1+5AL1zGviUq3SWD8kSpJEqoWPFwH6+Z991mmknAXKhDUZe9r/mb1W2wbCMp
jJgZXQlF9Oo7DwWw81Kq4puozEYNCH1m3R9HnTqGndrPij6a5xbdxpM2zKuNMBMoRztRjc9sY/8x
zmrxzBCB4d3tO7bnKdHWkpOOGAfIm3+9NYYi4r6mCXFKlni91F4VPffj0lxuW9l73NHtlpfZ5anZ
JkadiNTcogd0YgICCOayMgM1t9UTMdxw/nNTsDGoMNJeoy4uv8pvkaqmMqXJG4hUNW9imLSSmX5G
BeyC+FR6cH/29g6IgkQ6Imj6anJGaROkVbkLpDcr8jPjqJRzoTvTweHd2ztJwHoBboIgkL/itwUt
Wc5AbENW2UrxC0BefKd36zdqwUeQkj1DpJNEVbocMbydsteo2tgULWg1paNxFuXGHJgVek55TLT/
xx+JIUWwEWjZkTZtW1zVmmfFJKGONaTQRxTx81AHdx5AVewOQtqdVRHjEd6whWQuWz0DU89NOOyA
59c0jdClH/NzTWn9+4p+/F+YIiMHE0cTgjbB5kvFE6oBM0ReohynuVDYT0InRdWgz7Sjiu9eN4b8
T/JwJHYFIZzrU0EelGh51jinIlPri6a3SpAyXjIUUzz6FTXmYMmdNuzdSfiRiKHTlVp7Sdal8hN1
FPd9ZRUHiJodf0fDiymmUgKc5u/mORFuVXR6xfLVMW1Pgz3BwKo14mPdTgNrHo8kZ3ftoQFCj9SG
HL0NXnmyGZDWAs9IZkUBP6pZayi6xfgijMi4i5JOP4hi946SR43BZJo5LO3tgIyxN5A9nIiClLmZ
f2VZHd/PRALhXHrtAaDnpcOzSVEoIpmyKKzJTHizmflcRID2eLIUrZ7soB7Y2mdF63pUuOitv2dc
tP1fqvfdeFJwp5G/Elmj9oJmVQtfMFsmX1gkjCfmpUA9nnun+UAsrDlhsnal6veWt75rZjCOQbPq
0+cMFkTlr3EBwx2+TtL5BbF8EpSmUj1nhVQcUdVx0P04ZkzIz1pbVMtnov1onxOC+hjCbTtR02vb
7n2xNuMvfekKxR8aGxkzISq1DdRuqEVgJG3+fl7rsbkgpWeoYdb0unKyu7L7mGW69WNta/tDUsbe
hy6JuvXUIzd21FN4HVnKHh6TuJirQN97y4YyR8RHLG0CnuDqzb99K5iYk1rDpbWs6uI56HI2HtHt
kEUaz6H66bb3e31wpXVeJ0IgKbSyeaJGRh5FTS7vbh/Fb5jbMPQ+6aj1xram3gzmRHd//oVFkEUM
AUO9mBf42lvkgnOjOZCWXRzysw0KJBC2Ub/TnKQJ+2ZwDzzh64CLOiuJCuqxrJSixrW92rMSXUy0
+Qbmu6FhkgxnQ3eHoGY2ABm0Js4ZvKmDbX19PTFKhwiFcei9wDSujXp5FpcGXu9k93bxZVhTnVrk
ZD1HIIcP3mTpya9vJ6bQ/6HwSDEZ5Oe1qTgblVlE5JcJlzEoUyV6G2eqdVCz3zsnv1uRv+K3lz8V
xpJWNtXzZlWch6KtxicnN4ogmVQr8w30j/7ms9GDAs4H0YZn89pg5GqFMuPhyWCHIaz1tQgAli+X
IuvAe8Jyvc+YRPnHsQB7KUGYEvwme0TXRmFvGhaUHvpSQ9J/sM008sdoKt/N7SE5Ze+EIAUGxwJJ
UqoRm2SubsehVyyu/WhWqJWYUxugJWn7qMMcqRrv3QAmJUthFJSUeKqvV0VmIYUvAHjFAzOTq8ny
Appy0Wck2ps39jpbvu2WR9T2vQPzwiqnakp3YBtWpWtrdKvOVqaAB+fLoqXd+6lw9RCtgHYIWqNC
j+C2Z9ldp1QR4VVEkcuVf//bGVXR8xh6F0Bh26b6PRNgpxNcxfapFJB+DAZwXNAlqC9/Y5SUXBJ0
qZVurp85uCkaSMBe+kKtIe8P30aPuDtRlCFQRD4HeaUdLXS7t7CeJTGG0A6mN257c3YQmYGhmOdr
SCW2OvV5zPjyqEqCpmyWk15660FpbvtEvdgjaIUKgP8kdr3e2CjvPVVM6RrO+dC9lz2nS5bP47c8
Eu0D2EH30mSx+t5r6yjQtRaNn9t7vLdelszrKBV3XnlTpxnpZNgL63WSb07WLe9TaOW+bc73pZHM
v25b21stRR7mYeK/ARNvdrchNV0TmkthHOnMOhJt8pA1lVqdm160H1WlgYunie5rNC7F07C4+rfb
9ndXS48Yfi3UOCL4691m9J8ydf20hhQoXKQnrPxkJkPxxh41zVfEeETRfCUjIj8vgoDokVHIoy0v
f9Bv92ZmzOIUmXAm86HS7tZ5dX7KpOzSj4MWmqKcT0qj6OEoWvXR1PLkYwJm7SAq2LpDfgN3xwEQ
gMwtMNTNg7nQ1ej5yGtoFp44zcAogszKiiCDoxTe3t9dU5wk8gMQWtTtr5e7znGp1zRNQrRRxmcz
KdTzUKnN52mpjniOO6a4LlxS8ks6zls04zqkltv3jPsA1mh/sI2S1GDOs8cyVw72b+v72D8qJihS
8ZaAK9qOjZ3iTAG+EauhXtjJSVFX9P8WoXyPCeufM6QmDb8yy/4gKthbn02STmjKPzyb11tpUAHV
K8aNhU6vOkGECo0f0QW9b7PDuYN7pxREEfcC9AScxO0Ko4ElWpqyhpMn2R6LswgKA5l9V9L4+CqM
vPixusJBjNfSz9rauCpiOCgyHviinY2WeqiSlgtG5hVXg8kfo9sNihoO+fxFiU3lwaKGhihrJc7J
OtGgGeBsHRjd2WfiV1lEQggRPor8+99u6Fpaha4WsRaSnmgXLY6Vc2It6YeFzPfgPdvxfiRT9BGA
DFD73VLqyorKu2bnWhhprRu6/HFxNUSn01IXYWs045PnIpHIII7qVI9LfpC4v16pFNaANchEc+kH
NpfTUOpFVaxKCztmm5yWMk7+jb2iO4l4Xe9v+4HXflaynUm65FQJ6hYbt5eWXdYxQ0QLS+BIgVMW
48Oo6utD03iNb3T98Pm2vdc7q6kMKAATjj+QHJXrj+i6HWxChNLDBR6Y36nzdNc7ww9jbPJ3llY3
j0rvaQ8qX9pfm6o43ba+s7FS3pJoEy4+5e7Nq6ZHRRTX5jSHKMNXj0qa/FdabfzO6XP1fNvSzjqJ
TlCjosrByK+tKpWwR+EKF1e0dPoS1p6ef0B8X9zHVkXBWwz9Yx0z2VLRs/pkZrN3UK544Wf8nhDR
AMPXoujDSQWzusWkjC2d+b6aRGjnemJcDDvKVZ+MT0e03I6TNz3FCC9gTJf+w220fj7LlmAWpOqQ
vS9Incq3HdM4Mz/RY68JBitlno9km4jHgVi9eRztcqCGhVhVel/0WdT5betS6cqdMboU5Vw1B5/u
tcuhOUGHmDYWa6NbcX1w6I63WjzU3P7IrS9m5y6h1qhy86ibFHGT4g2j2v51+zPuW+UG6lJO8dVA
o7Ir0LRWsZqWo36BZTdfBjEuz56ohv+6hbS9nKrkf7eN7pxSsMau1PxESZvCxPVS7VmpPME0hdAq
osFnoIZx71jVEi69ax8c011TDq00F9lBlcrltSnwfUZnD44apn1jXhoQ0AE+WAnQkSwPPqB0WtsT
SfRMToIdsDkbUwgtl1Wd5GpY2m4eGGkmLnbkpr6quPZbL/KU0E67R+r3Xfjn20k8R3QHzg50wSaq
mpmiJhpwf6G6QCe0db6mljgMddOs+ODa7bzP3DYeaPlE0b/ZzmBo8OiAZzIiEEg198DrvorV685l
Ra8jV5f2buiG7mExQMX7VZe1AXjL4WC9Oy6dG0/2DiaevGjrYlMntqFRdhwflRnX2ViOD+mUJT86
IGFPdYu4y8HDvGNQqqhIIV8AQoDkrw+R4caxbrStCEdzqT/FdUaFO46r+5RJcKFCCnpg7/WllMxG
GkpELvRKt7M2cpt6HJ13NXTtNH5UKncEzmZEyDEkdn+ui2X6JHpH/3T7GL0+vwQ7clieQ9xD51J6
/N/CD3McDDep2dYRwFEgC1tMoFeqL0nVVY+QSr5XtQSeWcpBQ/D1FcUX0GVic/mcpJ/Xdo2coE50
vJi61Xvv8yGnQZunxUOaF8nBFd3Z2CtTmysaL6OZ5TXewHOzEkAbKpVFbLlv1c6Yz2vUNIFmrMNB
BLK7PmBGKmxtKSi2gYaoNfNQk4avqdVm9i/I6/KnY/GezEnpHdyM16bIJ3FyUhcOLvM2ep4bO7aG
XnThSNwXCApFb1Y9+WA2jvLHfhV8BMcFZDfXEGXD64+GgEZq990K9C/qiqBEmfNc967pO6mifLh9
Ll9HGhKKga/hzktZi81r0aRIIsJbw5Sjj/fNPA2+4nTlWVsyiiGcR19UDMdDMwfyu/jzQatoDakm
mrVUfoDBwMa7Xuo8lmvNSOs+VNe0vR+qxf6STI7hUyzSnmt9qAKCpP6uKprxPY/oeh4gUp4m4AZF
EC90PA68w95HBtuuybhWwro33shF2LmLUEgPy2adEWwp1c80R+h6ae7RULbX98XVeDdJaXEKlEw3
R9dmAnRprFEVxpZRBQhZ/pztxnvIpqEP68lYPyRiOEKrv3ZD0iaRpYxfZXx5vd1q4URtQXAX5koU
yzHQum8rk3gj8mI8pXISYCuEfvb65Gii7Gs3jw4GMvt8bahtNHCvLa9gHOOy0uuwLhKLyFXT7pvM
XS7KyCzElUDp/e2Dvbe7pJf4ekIGiXO9tldkVVQPmlmHVjm7Yao6eYAUWBq6a2/eZV3+D9XMo5b7
3hopKkIul5KYON5rmzlBOyGfWodRvehB5rQJOKOEy6QuWRDXrv3Hzo+b85u9jZ+YLaf36lSrw8Vs
Ul9vG+dNLYbqorqNfRCb7C6NIhczGng4yQ2ul1Yred9E/VyHZmtOPqKfFBGqRnmbI5aBOrH35xU8
lkb6gygvgQh0oWt7ou6LhByFrVzy+M7N619TXjOFuEOashst72An9+7FC6qAURDEzVuP2+t2Z+Tu
WIUInVlfYjr+geek6alm9tepbzXnjdV3eZBnRnnwqsiFXAe2NOnQ6GcxCLzRWrheqAnPuSig7IRJ
lPRv4aaLJ7uc8oMq0yuAAX72NzMgQq7NxE1jCE1YVUhbP0XNeYhPhtn1T24Uv48YTfyQOGUSJoCk
gy6Gl5Vk7LY5j/MTc+QGwvrFPKAp7p0o+kOEfvTekNbffOHObci1BweF+VXMYZsNbbj2DDNX23U+
u8lwVLPctecRIkCMlqXSzQnuR5tRppBywk5385+lOjn/Nro+q8Ek+jL3k7Seftx2QfsWSVp4wWVh
ceOC7KwfSNP5tEvbm35HbS8c06g9a6aIgaK7R3T2nbcLkSFLltWQDSHNvf7GgzDB/9pmFWqlq58Y
guwG7upV903TDgfnac+7yjIpjwnNIvhW16bcsV4QInH5eG7ivTFnMZ/aqnY+Rn05PyH/hc8TI+C3
2xu6YxXdLdpSKKtKMafNhk4UI51lMuoQldz+vl4m5a6cgMvWBPzBWNtakNGtOjAqL+DmgkodC3QK
XzpUW6XHDHRutnpFGw6aM1HRMKM3eWX+tCZjPDFGZX5ILD1+GVTz2M9acXBLdpaMkBMFJ14TMvqt
mmWPGtE6G0iZaXM0BlULb2D2YgTR9Sn/5NidFqSmfjTo8RXRi1caFSKKQIbUsH210VVFZc02GvcE
ULixQzopK7LA7WR9JzY27+PBiERYMjrubbmAG34U2RD969Vx2pwWW1EO3p7tHshfI70j8lJAABnk
dn3YhEm7s8x1V86YFPdZP47h2rVZaA1dTz8NFdOoLo9oWVu/jFFibyaiUrkBErCVD0ENVrGSvIhO
TpJUX9jt6h/RHTLDt4frxQoAJBC7lFBfgfS0yKMGNpURAjil8aQrivm19Lz+FBnxeL90U3Hujcby
hzStH6vJPXBQW4chrVPRlDViU+oOyI3/LSk1xtFiNLzpneKxWZ+SyngwYnV6aGaK1bdv7p4lIiLq
NgARJCHm2tLS1caMKAXYb7Ke2bcqSlI+dMz2q1qt1QGcY9cYWBxJnn4hOW2MtZ41r6sOvN1a8z4w
I7sLZjqjWWDoq/h0e2V750TSb/+fsc373XvrKJQRRHk3NA2QZ7e7OMBkLn9hRWaDNEcIi7YthcoW
hhZNEnELs+asp711l7iD8+G2ld2NAxBCh5p3gvN/vXHO3DBfFdz8CZnD8n00x5/Bw41nwUTeg/W8
KnXJoyfFMcH2kIC+akWhdOHoWWNAYAWlSkHUKL61ZuUFPCLjY9MlWtBGqGYjQ9tfjG5y3xEo/Sl6
/eU3vOA5wDZRM91EBHPTlqnbg89HLzJ9WPRc81Wtte8RthYnLVbWB2Uw54OXcxsUYJToC8IHAHZc
+pZAPdiZmahphjOzm/FUql0/B1mFJ40ivbsopLQHH3XPICG0bC5SOEWl4fqjQmuJ0hzVJzrQEXyn
Fmop262f3NVWHrTscOboziHCGjAqhEAJtbbyDFNcNNloeogGD1p95zTl9JCYwj47RO0He7lriheK
6g+uhcmb10uroqnwqtl1T5E+VyfNaFS/pRx9bk1Yfn98NaiHSsFuyTMDqnltql9ssoBiYlVZO98n
Tfy9gQzwXutJhG5b2nkSIDajdIOaFGpB2yBnyJRJY/YLCgJdYb8Xk979Qz84hcxmVZ9IY+3HKlrj
QI3niJr3HB+Y39tTRjzzHgFpBM298QFRJ1pg2yBVSyprZ63v2svs5v2pE8v32wvd8ZwU0yjBUndC
w34LEkmYTeQsCz7NK+E3t6bifdVzrzl4DPaOP1A07hyUXokuuv5wjV3ZVocky2no5vLj0JXJfRpn
U2D2o3un0boLbq9q7/OBApVdCnjVqHdc2xsZMOqsFo3Xop/Gy/9x9l29kuJq178IiQy+JVTYsXOY
G9RpDNjGGNsY+PXfYl59Uu/q0i710ZHmXExPu3B8wgrrSL2fYk35Wz8Y4h4OPq0+pnM+PDapVZ+H
TNNbtit/pHr7DbPrY+58VxzAP0rNnSMpCr2kAgXfpweXTE3ZKMu/A1ruf5zacTj0AXW6MmMaLzC0
0aaG2SF5j3augPsP6bJPHaHz/7CxMqTWMA7Y86E/hBIaNPjMsBFovm7RAfyZtcgjKA8pdARvHNYr
AeMu6gVm3a77/QfYKaZ+3kOVglSbgvYAbrqRvF1bmwdFQhP7NPY6qq1Kbm3oqzMPuBNwznvrH4iO
l2uPezbKNUjXFZdt97FXYXuCaNX4rFqaHpEZSVdES7h7pY8+LaifDB87A7d2oP7nDeVd38rvfiKa
WxiaK/OBg4aiJvBBeH0uqxucxtzaRpEqnwJZGMzbadMYsF1R6BwDI7tigqvr4fWTcOUmwd0Mh5G9
wLlXcV7ORjIqRhm6+RVYlRuyhcjULklmGAkvW/X6UFcOHYonQHek8InB/t9/ym+BrEuAVg8E3jjX
eVMNm23gHlI9glzNTGmQJpxTPnyMleC12KBl+froVy4ybDPQKHGPITG97GBJqk2fkpZUACxGpwke
7sgVXXvjYrk2nTDxhNjHri6DvODlN8ZzukUNw7sK6vy3IRnoR4o9eA+b1FtEqCtXJgBXO0xw18BF
oPZyJNUpugwCczgDuVZKBQUbCXXVMtv07uWt+tPr83dtPBDl8YAj1QQd9eJt9TslJj/SBFgVI8BV
Zx803O6PnpJDOXJ+q5X8X4fv94weGwR2r3sHEDL9KDxdfJ+eKcMiTaSyQzscurabIcmc6VKF4Xi3
am87tSqfiwl2ksVu81t0EM195BG2LXE6Pdkk/QmBvbBcUhTR4b3nbkzItaXG9ZHh7GAF0Jd5uQCh
BTaVEE5Aq+wibGeavp1EzAsAF5v69bm/NdTFXHC8mloMGMpxX5z7IBNo2kXdmwRSFDcO6ZVjglgf
IS9og+j3Xt5CLW1t76D8UamY0WO8DWj5bp68cUyubCbkSFCOhPwA1LouFTUoIL9mhEEoVF49rOuw
5bTIqA7qMXbgLZk8/ff1GbwsHe/XDfAP/xXcfEAhLhJAdF63Jk2hWdXAafdjkKMelTX80Ru79cuK
8t8TxBZMMWwdv/GlV5YOURrKfP8hdEArutglMhUhcQm+dHcwyKF1UBA0059iqsSNKtTVb9z1ljDg
bhC4T/pv92u7riidhrSpZoju/AIBA2prrecPCirSqv+yJjR8yiavOU/KTIfX5/fqZ8JQeKfGAWVy
SXbZzW2iDBohCPL78JNagTNa86ThBZHzLSLRtbFw7+3gC2gfA8v78jtln0VruqS4GXIRFnBCze96
xu7yDfSmv/8qFF72TBA9ZYRqL0eCMcOCXHNsIIPWKa9GuQfQRDsLacuWzd1644m6lm8D9LD7hEDx
Z1dwejmen3QwIs7bpnKzRLmSiMR8TcPewvEr9wtvY6D0NOmnzSgOMxYRl8Ogxxsb9soFgN+wQy5A
Ud8L8S9/Q9vQGESwAd8Mz5zPUH5WHxXyixufeiXYQXUf7WEU7/7j9r0cBQ+nJ1OZoXA3C7+vc9FK
MOvAsFE2qGKICyUHL9DB3/qi4hpA0QR7FCUNRJyXqot+KBnrYr+ptmBKvia+Sz/0jn74613zYpCL
VSR9O2xjgEGWSDegnOCwhbKlB6Gc+/f1oa4Fsxhr59hCuR3ChxfXC9OiYVlkG4iQr+KO0YVMhc0M
/xiGbPsWeGl3t3oLOyoX9Z9o2C8lIHZje6fzSYrC+ADDz/Mqb22i/RMvHm8ECqieoBAMTPhlk8Nz
bWTjLWgq2wb9ESXc5QCTvN14qVEFV7ckVa7tpl1hDDnq3qm/zFryNZgTWAxguJC2DSsmUI5sgTLZ
Np/RMcvfLDOqVU+AUOhbccqVywgAPgTuOC+o3PzRTR7ihYCp4VV5EwOYBOn7953iCqZZbI3/PuL4
r08OCfEdd3JZ+fO8jDsXGbi180CWmikf5eBO1S4Q3fn1jXVtAfeW/P8f6uIWCECuz6V2HqS1RFTx
hdgD5EnnA/GsKQckaTfGuzaNCRTOgDOBOAbwhy/vg4Coxqlk9SCHo9Apb4L4Z9gtn0Vg00+vf9nV
I7OX0iGqi2f/D4z5nLXUBCFWbCVy/bZF0ActIn/6ZhWkiZcwDd/vaTs0fXlbQDgjO0PzJC6UD3Ss
RiUJdchYVa//pmuzvQNeUYuLQFO9NA+PGuPxzPO9SmcEFC4wD+dnBXe2YoC+wxm0Xfu33uz7RZjt
mB5km8j3L4EeKx+V56/SQ0GcGUTSmf4e23ms4Yb1tJFE/A9XIqodUCFCERfVpIvl7WyDhkLQY87z
QZx6YeEnk4P/0u3+16/P5bWdlIHlgzMJFPEfTU+E5Iy5HjciSOPNR97LLwCwkEOQ0f9lzwKDCXIE
unCIty7u3oD0m+jSxau2Jcy+rHP7doonV3VdeIu8vP9Nl9cp0BUA0wMVBOzp/s2/RXZr1rJxJdgf
bAl1NbJYF4233Jq5a7sQpWBQkzBx+R/68UgxN1R5cAbjdJ2OuXbuM+CBTeFxww6UgTD9+kpd/SrU
hEHBAGg4u8zIPT+zq9ulGi2TfrVkvXpr1x6A9NeH+XNDIJEBmgCQJpC5/qir+BvUCgdIGtVJm8rP
fAKAuByHVb5l7TbqG9HTlcEQNYEIhccI/3e5JxYTLrDdlLTeArGVkSHk6CdNVs5Z6G6E+3vw+XJT
QKIM7gsAZ+x665dgkRFyA2BgxDhTLsq+g71Gj8PofF3AN9KeW+B4T4FKbFJsSUyWoolWd+NU/7mA
+AU7eQYclv9YbS+3JSxPwtYp4lXB4vj9YkRw1w8QzX99/f7clvsoO8V257b/wWuPZrPqfuIU2BsK
ASqvE18hK8r7ulWj98ELhi6sXh/x6iIiLoX88Y4JuSxUNesIWyZmKMpQEzn3W9dAC0LFdYsex18/
6fi434baP/63k21X6iSJJ1pPkvHKJIN5GBukTSFNm3evf9XV1UohWY9NEyKOuCgiwGIgzPvW0lov
OYynA63f+5SI/+GD0Fna7/q9KHLJa7IqJkPaQupVdhM5tsn4gwo6H7oMhtCvf8+1VUIBGW3WPfb9
A3QxNdEWRUtDwdfs6DkNGv/dMHZCFn6HEu7fjwWk/07JxauJN+zlMgV51/uL8bxKpb6tWoDqTnrV
S50C2ffX7TIoq+xJJ9YIcgCXcpCxiMZ29Uy7l0LEaaMRPU2Bgt1UstwCzVzbEXiQAer9r0BxaQDj
p44G0oZtDUqqqY1egl3NTh3+fu52eYO9zg/A9CUNNaZDFjedams3sQy0/9QUKTwNzpGit27fK1fF
DiNFiRk15p0p+nKZ5oW0Dh3+rka7nz4YuOocIs9ltRKCH4FKSt+8/mlXJhBEEFSy0AQEF+MSqAsA
OgtSlbQAucTuGTY69AleztGNC/DP7GbnJsHSAlS6Hch1UWiMPY+qaCJdLYMmKu0UzWUK0DAI9733
JuxpV3cIn2+8Llem8sWgF7cFZULRuc26Op2kBLhgmN+whU33mdjc93xczA0+5JWphL4yeBd4ztCO
vvTusC7UYUhxqwutoxIrSc4Qd7xleXSlwrKr7u3WHVClw7a/2CG93GUnoMFdb/7m1Q3JdblkU1NL
3CZl2nvheR4GejRgh95hweGaHTJXv75rrlxcIH8j98igu7r7m77cpeT/7PEoq9dkbCu+yfmYG69B
x3EgX/5+KGTXuIvxPgPOcLGKXKP9Bn5AXze+mM7j4nXFFoxbqac8v7FLc/zqi3Bkt+xCrRMsU3QO
93//20sGUl8oZMthnDHn6x22yfQWRiTsaPCaPit/Lz3MkneI8wTUE17/zCubFWMDHIT/wfjoclUh
npsFNBGs9qiX1tG2yAKy8kEZKTzi4ehuiYJeW8Hfx9tP7G/fqmgj1iTGeCAM6zLvnSxzGk/3oY34
jcT4yuFHdWeHoQDaiHAufDlU7oTxeUT6Otxa/9si0ORfYt6/VV2cDQVHJfAfZHfi+PqEXv1AJIho
C+LS+YNEa3Hmkx7SG7VKgJ3En+MnAEaCO6Jse+MDrw2F63PXLELHGWnUyw/09Z6MKIK1c52rGtp3
n0IPeIYJ8ss3hro2l4h9wLpGcRw4rf0O+m3Z5CT4pNFtrGH0MIApq+SB+rBEadc5ft4ck8cUZIUb
Yde1vfn7oPv3/zZoZpLIgyMIzkXmj3epoUE5dlzeSWu7u3w2fyuCg5O+43n2fAoEelD3X44Xt5D0
YU3LaxD1HoVweNNte0T4lR4bcJRLSfJbccS1ecXzhHb6/mQgm3s55ByufqqI6+oVaGPYaSAbg5Fr
0lTgYSdtIXEFHbsp//teK4SawQECkGL37Lk89SnzqUfCtavNoG09TzB18EhmHoxNfv79cQAIc+cG
7prNly7RXi+BS2z8rgZtPjn1ELIuuyWy5Sg9/T+cPKjbAwgGaMifGMzQNtOcKd3VfOroc0IHfgaW
fD2tc3Sr9f/nk4v8EbBSxGQ7him9WDbb5+iJb1lfA5A2vAH0VT7ERt2y9v1z/2PWIlT1AKaLd7zF
y80BfYm5sTuBKoLnLcQA7CHNLWjp0v+u1i6qXl+pPRB/+QqhYQwldaQgKD1Dx/vlaDrYBtKNQGJn
QyuOauP5AeCe58QyVWTt7E6aGA4NPdMco3i51cD58yAAEYYiPFQCd5LlZTW+tU7YYAEzjDVNAjG/
eb2DF4V8HxNroCqsNJCTZHr7+if/eYFCkzJEyQv4ZChfXTbKc9Zn8ZATXSMFmkvGtD7CJtkr4Sb3
txbw6LeBDIIkCOMB338psLU0pJ09MosapEjYxPaWQk6c6oHIIkyz/gai/M+IAqP9xwXZFQFwX1+s
JcFFlk4M+ppNpO4cYGfVBm2HMswAGhL58E40UXQGUOX0+oReGxfg590VACQ4+HO9HHeYwOU0IVAo
US+yx9nn/bNL4YVEnfe+FaE5Dj2k6sMVW/n1ga+sJJBXO/cFIlto5lwM3PnwxcHE8ppOkzsHM9vO
YWYtAGk592+5s1z9yhyFFRApodd+KQFnokWlVi+81uBNoFthA11kWvgHZtdnppz6MBCxlmxOb2Hf
rn0mOiX/56SCh+piXeNlDlF+91g9Jj7iQTFHR9Vsy3mYfHFjC10dCsQMEENwf+GIvFxKGALiFu30
PqN5hE4YuGOJN9HnWI3DjWN4bT4BLgIRGDBJ4Awubx7VE957ktcsB1cSNEJ9HL1Zgh0cBp/maAyP
a5jYCpSQWz7te7aJ73h57eHR3wmxqJQhlrrUK9az05Q1C6wL4C00RwVyjwDebiPc5ArdBgJibY3f
tGUTLSsuIewGVVmqZFx5Sx9WFF5YSxGZbUkL1XvqfYB+RAMN50jJwjkXnwXQ86ocwEsdiwxMnn8n
D+9vPawx/b5m4BiVGVmIKLQkSoGyCo+SYowzAxtSOFq6cu1WvCyhaDuM07WLO4HMMIyIL030z8yZ
EudlbnJXhcZGprQj/iQGYtCYbQWQyoWbRnbyEyZ0KUYafukg2z1VxrTrEzQlaH+01Hr/JGtCTkNK
mS6CpevyI8VX16HtwJgzcrFhiWpUq+t4v1sqAsfNavR6DXKkngJAhjCFZ19LKgoonUAU0RFophQa
qmGPumvjf3uork6l6WHdAPLdPCps2jBoi1x5Xl/wzt/u5671Iqjs9L1/9oClAd5jRsZXrBKly2Oz
5vz9TAOoIHaUZkcWG/h96nwkP+PQ0z8AsmJ7MdDwO9ubLL4fVd61hQvT2ZVN7M1nNkYqeMrX1H9g
qe+i+3bZ6CdkA+Hbeevct0F0/Cskq6dvgNKMc+Hp3CfotkTsgUj0tOpGJ4BsNYmXfgsyJBXllOWO
HvwJ+YUO/PUZz8w0HvE4d299DQZyyZpZnWLoUEGc2nQpL+dwFqqaFZSqCx+SCG2xicn7obyht0Vr
xiYExs9tZzVGfCoIpA3G0rN++MZEwBadtq3hrjTcRlm9RNmADgAMNWFnEC+A/WloB+UFlHTMp6DV
zVOwMtNV0xibL33rLTv2lWW0zJeZPyrkKb/CHlFg0Y1gCZxmwDu/+9a1rFRyiaLH0NIe1luUQ7gz
ydlgq6CT4jMcNBtZrmSb7yZNzVhBk0Ce52hI48LzGxB1x80OH/lMIaylVbOYsjEKK0G5glMZgBPx
L1S2ODBD4BJPRWrp8jltFGvuBAb7AR5NJEr4QwBohFwZ0QCQN+t3B3mnezao9CfktfCKMdJsYy0E
VAZrBtUkVkeZlW80ibys0D6Z/IKmpj1olLmzom8S+2+IqufP1ifuziUN40ff28IPJhOwXPLkkGrM
SeMjMoWV2gGbGOoyfUy7tcxGTii0771OH2g7L1PlhAi6w+rPg4TkcMhECYkzub7dun5La+5oKiD3
JdOHiTubF6hD+d+o8wf01wGvPbsoZHgGR8Z+zAoencUqhHffRjP9DqWX9X1iQtRU4n5Zg5KjtP+g
NSAAJRi8XfzDzzqSvVkZ1P9G1ODnKs6UAZU/HhdVbs0W9UO1MDm2h7WHMjJWAyl3OdAZEBhrU3hF
AyhDvsajF8Rvm3CJYAOiDVCChcmc4+c5DEbo93lataYAWyX5Jixsmw5jlnL5LyBDgPZOELrw6xGx
/bMNeusPZczbJi7xIxp5RyH8zIouM617oizY5gKoGPeQTcyLIbEsATF03jT1XxIvBsBiCYbB4Sh5
2Rm6OtNc2MDXusx40+gP8xJH61FO1LLCeVvyC36f9BGKfGkbQdw5WN9QhhCoVE57tMhHt1CEq1yw
bwSksqmAnrTtnw2MMPKpkCprg3csRymg3NK++zjawCNFFnczg8NfMAP5AGUh6BmNngNAUi9GVi3l
UVTka7t2RxLN9nOS0CYtMkbz8LRsHiI4vPlZexBrtwSHbYO6xmGF3n34sELHR/yat4A276OpHfQ7
2cj4/QZ4OowdSGzkU9KHYfdocmhl/uReEwz3EDgg7VPmLzz8AkG7MH/M55EFFSps3rtxbEeOC4HG
KYCdGuq6UbqEURmvrO+O2k/ZL8Iz+5A45sxJBbhuDtkIDdkTyaRCWN/ZVkGqSsmtHNI+xSJ2noaz
RerMMWob1x8SNkKBQjSZ/dUGnR89ulSIf5dOJhsoNqlRuNQGGz72YuMfR28xzV1KwXWuxrTL32XW
D0SNXpqYDmts5b+pzYYUAKx2/egZO/PSIhjsHlrTLemB4PdE1WYJ/OfiNRjpnZ82c14sXHndiXsx
5PZtDsUeSC5pfR/FXUK/rWaWfTUNybZVMefjWPhGs/CdVt3QvsEGVKxMTcQ9VQof2+0pQyQG0fku
A9WErzwkx3RkqSr6KY4MeMs0y94B1+D5qky1Fc1Bms5bqhlKsBAh02xa9YHjY9TjqCkQsX5nmREl
dCxcVHSTTe9RLp3FicxbRg6dL1Zcm95iUUVr4LAX1zlVnfnZRRv9aqKk1yUdVJ7V0ibRR575bnro
aZh3gPzBwOk9IN5pXw1xCqsYyBjbCPyFPGzttkCuiOgN0Une4jV9nLNReKAawHObUIjxtQv5N4h4
6z9zHvjz56DxaFv3fAMne0G7MYkO6SC2/DDp1PEdnJpONaRZIZKhDQW44uBEsKovPoXAp1e0gCKx
g6e9GZJeQwy7+aPpezYWMfD2/S8EjdA+xfuMqraCoZ46ohntzIfU86e11KNqcStCMjSoXDZIoOTb
jeHNi1ZLcOQDGR363GYKUL1pGgsJPJYrsi0b/X9Il/ey2PWqIqiLLyNBnRA08xK31+AKmkfLWC7w
Q0ABGn5TWemHDDeA8eHJtZdQzPoAGgwketa5aZ/tnIq1bm2zto/hMsr7yeO8r7pJ8YeAME+cBLS9
/TJwnH6fe6whZN5yxoGtByCq7DsVokzCjSUFAKDJWrVWkOXOxLjkii2kbisXvugvKyRNnudhJUBM
T9nSlHborF804DGdF0pdDBHezuBym0Pz2c4tsbATSWlU9ItZn4fZJB6STz+k5Yor9RNxE/yZ4KvD
n6F6jitXAB/VVgGuAlYkNg67N51vkNoEMROiYNR0pAJFwiYKd5gJ43KKw00cjPYlq4znhvCwNhzJ
NIOGGK+iaF2f9TJMURmgnNYVsk2XGGLnhs8las5piM24zfSJgirT/tSiNwsv5dwwYNZRlRvKhOcI
iIMe2poFDkTeH7hckvVhzBMdn3XcRuGJD0u3nBIdmPFIvcbgtwNaIlZYZ0yCpB/UuKaKIQSyuiEA
qauMFnGfDORRxZKbx7FvY4vfNoLeWoTZtsZ5scaZp74gXFXj50yNsnluBKG4A33E8Y4WXsLseD+7
cEMpO1yMOQVNKp4ooBu0yhRrzTluck2nCv/wul9TS0WCyveg52qGpORQpx4cGIu+zxGd4XIQcUGn
AA10iILorliJgJLfMttcnlCYGb0K2vuRewcL5fhjgL9tO27AZtBi8cJpqgXOwXgI/TX/JtNtbAo4
csvspDSFRwFSyU7XEWma+d7FRH/INpQ56zhzGVg0A4XzQZ9oMz2Phnt+saTZf2h9Ay+aDBdEW/Q8
0biJPKh2Py4InyFJiKdlroKp6X4kS5avOC998k/omkSVLiP0rUZMElZAYcQnL/WhRrZygsYb0pvW
wHUkaELYnMX6Afuv8Y5RDxZrQdCgeNYRkctx0Ph3Q97GrGLATP8LbxR4WI7olb7rYrd8NU70T4pH
KBN3DNz5BzbyGPGHamiCeqaz6tT6moJMIsFMDZu2mas0YFFbQ5Us5jUZ5+BjwtpsKky8AtEGkvjw
DKsO8Eg9Hk+kBIEhfKMWMBwKMK2IOSIFUz+3zYh7YvN8PC2Cuy9QCSSP/UpgqGNnYNgRPQT4L9KZ
rPrUseygWeQ9D/FgcQW3UX628CP9yeDoOrzNnQ2fsTGjCYkD9d4D75C1CPE4uwPkofkYC0/ogiGb
eNewhvpV3E3yAz4rbu+zdqAYpsv958VbSVAOXmAeSbr4IQJevTX3qVziz9pHFItPaVZz6tdURpWO
Eoh1IHvbPsMxAyc+InaNj3qCneRZ5YpnxSKwPlUum+m5X9WUFcz2FKoJcsZs+3jr7n0X+j+GmDK8
s9Bj/A5PrvCnJylEIVdD+sfFKLxsuZ39ruAzrp8aRyH+0nNlhlqBHJ+XwiQJLztkPEmxdj04fnFu
tiKgXXDOp3CvIrmcQvAs4rokiz+HZRQbm9UsmoMH2WGPQnY7aUTRa76JEkXZZjgRF8cDtAagnF0n
Ye/dIZ/w6CGVU/qjtR5wPts8iQ759MYZXpgRb8gWDUQ/IRKzQ0EHnQQHjRcAHHs0IX6ZVS5wGpwh
hHRkCWu+m832yBVsHyU18PppWsgQUKUIeS4F06cN93TKS9f3kc4DxJsQ27gfQ42/G6g3n0P7eBjS
km0rP262cUsxdCLq39k58H/AlDG1JVUZGw4iWXD+J6TSPc4vhMzwLqTBD5YRTiuZBAjyWZMOARL6
BGgKibrlUpqUh7zq4ajNigDkOVe0yzDHJZfAGaN4NKPImjoHgLo3xKDhKJ1+m1s7LTWebarxMHMV
FAHxVXyUfRKyelhUP9c2yaB/0klDSm+YmxULjDLLqe1T2RfBNNm8TGPaTk9Lw8cnAX0sU0Arh+SP
DZLd08xF9BmgrMYW0mmp4ahCovd9C3Qzqj3dVrV8fxsiG8LH1PcnhPVhj7pYudjMvktjHbaFTdu4
vxsUGowFyN/xB7gy6vWkx558BtE2eugnGvzjaz7wh62D+hje1E2NpRt49DYc4Jf+ph/S8Vsfe3w4
bIhqfy0bHuOS4yf+K0GowU2ybtmjE+g4FYgSTXdaQ2kxn5HXyQKg5tBAvUN2pND5LlUQdjEilmFL
/xmHZaZ3XA+wcUxdHs8leHYJmmVxIjLoOi0a2xSm33jCUs3Jkx3cmqGcg3LLM+RbmS1ANdBvQyqa
7eD8Rf4SbFnnMk8WgmhqaRLUhIK4/b5nJHjccGO7A9Ld+ScegqCD4OHQQWKOW0xImi/dIVELHMVR
D9gqQaVH7mPThs8APwfvh5H4benPqz2jo9kia8qy/u0QJ+tcjCFkzIoUutFxkSdcfwyauPseRlP8
yyyGoDfdjPK4GGiQlUjZkIrHyH4THEGi7li+zbowQw5FzU6OvMF9Hqy/cPfnEmbD1v0TSd/jmHtL
0fQ1LH8Wu7YkoFSt+CFjZ9wxFkSrCnMKR5SUpuG7ZpNhUCzLFonCk9B9P0YcsUCBOZ6+jX4/2KKf
U7sUgGXID1kuzUMCwoAsBuyE50n2/HMHKbZfXZs0J0SynoNCregRe+j0zNymvrgZRJFiVARFgiFS
AvVyOKGic5sZTyBgZMGd6XjXHSMRUtTWJpS4C5g7LpDRIhTXXO8m151TuJePJfpCwNFI4yMT8IUM
n4zIVhj+tHae8OFxcMJkDBT2PVE81vg75vdws0MLrheRYhVdncSuJ+20IAww43cUXDIfsQhd3vUI
3gfYCkGdqOhd6v9M0NqmRTv2PAdjievvAoywtBinCTnrMi350zRNElqyog/eR54f/EN464JyMVP4
w3Ai3/bY8FuZqHC+y1c6ZqVnEIGcUwtFYtQmE3kHjzqSl15v4kO7Iq+F6aufuYIF+ZLW2dg4DwGa
Eysup7H7AgUf/lmRgH3RvY/Sg/ZXmhxMM7rvem7lO9JL1C81SXVYJWOSfm3ahWPSUGza0FiO/O9d
zKIHBxicK/3Wg03Wls30Z+4k4kGL3An3QJj4X9OoHVHSojNF6OSUfkgh3+YhUWfbA1yYt7acyQZc
Vkhk+iHQfXwO2cy+DAlEuepWJ+kvhFsrTqOn0vc6gzJh1for+4wSbv894MlqwQaT87cALNcQZYUN
MVAKP/oWhAwLlBeczOX3NQBCuzCGLJ8A4BSmhDZLil0KH6GwpqMMED01ArnbqJf5KBp46UK1L4lP
KuuoX3AmV9REcuu1FWum/caGl+6z4sFCUStL8h9Lq/SvGcwwXQx5Dt+XyKBYXmZQKnoHEmvGy1Ur
9cPXuHVrbKvk14pr+RNg4vJTl+gQ1YcuQQTReBIXKOdqnMqsY56rtyiAe5TMevxqNmk/RxEC3Tro
CZLZqxaSqv0pzMfzODtcBc5G3TPxKLQs08y4is1QjiznuMMj5JAQ/QoMgiiwOofkLKyA7y/SnPiT
6QHceUoYEsMSD7bJcDyMgIK6afkC8VYoVJ79rlvCN0OcYQ9tMwwny9a55BltT2hRRbbt8tOEai+y
O5nG7V2EIiOvTdvzuzFa5vkgfM+QIhB+spQ2ncegzOGLgc7FEqdzEeo0+wbwxYRlWRsbomQzQAYv
QIn5SPrARSVFXwNCOqxl9xwGad5j1CPLr+aIeGORmwh1G0KTGGgHFgWIyudcoiaue/XezT7rKivj
xRRGENs+o3ZP/zEh1LrBoGHmjRFJACjdNqTPYhg5PXO88u+kbGewFVoE/zWo7dIWGiw2DTb7gnB1
CGQ8lbAPCI5G257Xap3F+8lkSFXtkiGYbxB1TEDqpORRQgEbeqLGuCcQ+lAnIuAbb0VoU7xrCU8y
heA52lghtFNjEaDa+D4cnNeeiO77r4iHkAd6zZhBUJygKAOGp9C4kNCTfkuHSH7t8rj5aNfFpXsV
GcLwBn2JvHQ9Mppy0zq5ywY2zqWgCk0xAsVsWSwI0MRxEUm+nCUqdV/hkxS/pV7GulLhtScFxdnn
le+CwMJPurGPNFoyqF+h+BIU0BxBhW3IE+/rgvTiud0S80HNK3sj2Yjgashl/gHHCos05g27l65B
dg+GVB6+84nndWd44UbA55px2POKdMaf8eZ7TdFvWf8fc+fVHLeSZtu/0nGeB2fgzcR0PwCFYtGI
IuWpF4QMhYRHIuF//V1QmxGreFmjfpqI7ug+h6JQBSTSfN/eaxslqAbV25wJbQ4R+cgubnE4Ve4S
f0SxR0pwm0f0iZwLOx1NQp7qwm5YIt3mntmjvmvqcs5ZFTBQ7brEMWLLkbVFHWs0XrF9G3mVMFQ5
/k3XUiO96TizwQQE6XVwpnm8dyZj+TzUQ59dBb1iGkwHZR5U5Qovmrbok6hJHP9Rk47xOmWq4RVu
076IS28O3gPaMajDZrX3sCQSkeEU9D4DLBm8t4Xq6pwUCheHXl11rRdmAbya0C9aT1xkkzkYe92n
HsDqJlMEl3VZJdTznLQIrc4b1LaN9S/KhvLdbs6l8W6w7fK9kw72LXG0C8lanU7lt0nn5QJdgk0f
yqrzFhqoFkDWCoT41PVDog7oYVNScYLy25Jhigjl6nEgwkugV3u/S0o9duvAeV33Ay+HmHOaOG5q
zxQ22Wvqu9EV7b1HW+yHbcoxh0DMRoiZnTpr6KcVwoRyTZ2vpd3nXwmykykRBflwSMlwLG6aeuCk
abIEcHRxvfmK0huk7S71VHZfW5vBzam75ozI9FRAESBV3GxRbHppgx8JpBJddhKkN+3owWbrFQh9
3+rKIFxSOO/yVM3vX+5CP6OR5II2AQ7+htmEPfa0aarKHugAMRwEadbLrZWoOSoUU2eqSNVKjIJy
GoeKy6pU005oY7AfqvwcXPkZuB0fAm3kJljfwGtH4hQGe4+/X1Sou5PuemWMvB2Cvviera3Xx3DV
2UmKFEp2OK6C9Qe/l0x3DgC+K4gqVGhfvimnWhkarAiqyDGjIog/9+k96U2jqYQk6xN/dX3DEb55
J60qOyO6PW3j0hZCNu9vHhK40sd3frEVfZG1ivUUlBxdy4kJwHWu03oVF7/7hVD+4PK3EeewCz4e
VYLmqCzToI6DcgzCQbTTNV0O/Uz//RlBzOZKhU+AGIfoxW1s/yJ+a6p+tfy54gupjjmg8srHZpXd
OydxcaKu5Np1mpzfvvzVnruLNDgcA5HvlkWw/fyXi1KPntBN+VW8CjlFjT9bBztokr0STX1GUfjs
u4LcbjOio9w4MSFoBKKtKOjr2Bbph3ZAymuNo4ro5NU3BHEkBxNg4h7opfrQWGsXlaXZnCOKno5N
BuUvn+FobKamllpTH/B9Z+BBbKfK+kZopfn7Aoctix1aM0IDICpH85DuEYm8UAuJuRZlCaXnX6kT
Ezq7jvZXmjFsB/JiFA9oas4hlJ+bArnBG8GP4GdAtE+fKKbIlfkor+O6tIebzJNoKBfRoSqA5tdr
NJBfHkHPXg8Mj4tuGryKuWk9fhlBWYs3Xys7KLR6ucRU6qfI0Qp3Pzo044YNy/vy9Z7xpPIIYdJs
2ageU+/2iH+5IA7NVF+cso6TqmzFZbFwpagxneRmmdz8tput/o1StOdqsm3IbZ7oGluFtrqhaY9+
nDaVc1UNhfnx5c/17MiCbgbWExi5e4zBG2rHyhI4kzEBy8VnbcBSroF6Dl++yrN3m5Bt1NsIZziT
P/3yYph7ToAmqrKVGkAWaM3rwpjoTHPKe9Wxqzgzlz8zKZH0wkQL5IkC8bEoXrhSOiNHgphQ1ODS
HIZ+T1vToWqG5ktPeud+9bpm/N1vueUeQPeD1wNH2TxGla6yMGx2rXWs6jZ59Jy8+IAparltjXm9
XGwMuWe+5unc9POKeKpJQ0IYeOwaFRUwgGwRTew5fQ6I17Hf2WVA6cxfvShD4x3VJcN7WXrKdoaH
hKJCD/Pysz1RRW2fAWKqi3oWXeSx5LrvRjvPF42BrXsuKKvVvyrszek2Um+vy9Tc+3rrR7ksh99F
ynFlHBrccjgPfICjUUUbzeqTXMEmJ3X7MPQyjRGiqLBdJrKhRvscIvxkFG/Xw7BFLD3z1MmuiRV0
SZe1asi+MfMvvnDbcudxjPq6wluVkbl251I1TsYxV9ysx1tECnquY8jCXAU0AVF5Y2MZyaPzXPV6
FIhTMmJ4rpE2eLfoJ7wzU8LJ4rpdFBm8B5cJne1xHnc2jLUPDK6Jh9avwyBY8UbSuUQnWJ7bojz3
/bblm6tseoVT6Lpm2nRJ6jjz9FKGjlbJ6gA2zPBDa9X7Cw4Oxeeam3vx8pj9+WI8UdPxHUEKI6Hn
RQUbdDR0mhEhCXKgNtawjL3pOcZSEwtIBC/zyQKSBq/2A7W+PJZt6n9Ej1zTbRqT9EagxaIlgbAr
Fug53gphJH5YmjQ8/43ZBKvUtkekDXFi/mXvaY3CTZrYb5v6oFFMi9Edtxd+QO1HrMv4+uV78tzo
pp6K1p7t3LYMP52j00D2lc0pP24nuUTOUor9rAn7GmZdAfsqP+eL/Tl4j58Bq+FmeMPQwP88vWDr
VnRCq76Nk8mm7Kwn6x2bi3S+Tgiweu0t7trH3SKsh14zvdtcr6s71xy7JKy61b5vFaL337/lkDaZ
vlmpAsA123D9ZY0e+1aOqk7amBTcKg5U0x6ou4gYMJex91A7nJm/n3nTDPAbhFQQCISr6Wi/RbXC
qlN94pbnVnYYuv6rs7hp7EPM2b/8cE+WebZz+OI5ZgF2wwpwdKXVToSdmnRLcjbLKnT1zHqElHcO
cHi6FmzjBwoXj3STNx+dbtKJ3Bayv2Rc1K2+R+EDXNqytCt/LUEuOugzZOJZl5wYztGpTk+Tm00E
cS4zCfYwsJ9Pnx0J6EHjTZaMLTqRHJ8LNBmeJ3Y9PKsxbgfbveybaYhNwT7H7oP2tZCD+sQJ6Vzo
7ulTJRzRQtBuOAZv0jFju5g4RuroMQAE+MlBm6f5R4Bj527qHTmcGbHPXot9JYd4Cv4QHp9+a3qO
PvpnruVLvQ/L2QK6a+RrOC9LEb88hJ67FKbKgDBxAwnyMV+tHpy2WX1Hxvqi7B1DrLw0k+p9Ycj8
zOx8Oli3txDrJSxhgJXHMxGtEguda8CjnItVhVSFkYQKlbbpmbt3YiVhzMCUN7h9pIGxHjy9e7jF
5GQPOUlS3fJB9e47DffDbh1zFTsu+dOrRfnJ27QHUpPFmVfyufvJV6T0sTF4WHCfXlw1urWIlW85
aWWw7+jQXCJGyg5Ft7ZnLnW6zP5MBSS5nPefvcTR98R1YLSoY7rYy51+X7a6e7ewc4p1L2nR1XBG
cmi1Bd2ZWsez76RH3+yf1z2yAZiuFHpBxCoKMuaESY7pZVX5xt6sW7WvSaPcATrsLqs8CFhh+u7t
anf+l5rM6nMz+zM3m4MeFSL2hBRDjh00q50CHC7qjgiQwY1QpOtXXoU1V3bBOavcM6OXIcvwhdvs
8miPbnZFOILgfN7FC03VHdWm/rqhvP35t9/Gjb6wGUe5EHWXp6MHBqnB+ii7mMyu+qIdFxGTXGeG
c23MZ1ap040B5mJONJzecJAxxT69VAM5L/WlyVsiyy72SzI6U2XVjzMvVejPEHLOvJbPXpAIaJ3v
YGI4PlqGhT8b6EG8ji4TOMcJN/WuLJzvqAlwHzhFeebteG5sMHlCFQMfg6z5aG0kjVmQAdMoGAmp
FWW1o4dgDfVo4aaeeSOeGxsOMa44DVkdYAA/vZXIpb25DEjL6Ljb98ZEAtgucHNMXS+Pjueuw66a
cwPUFheW2NPrkA/XiqJIQfD2vh8HSX+LEeRcbtpz9+1nSiavlYfB8OgiAwdaLU2mLp5EAC6WZsE+
9YZ159S85y9/n2cmMKK8tswKthZ8saOJRBlOP3ZzSxqcbW2xv6D2kkyhcRmz+RXseTcasvG30ZAM
e3xF1Be3Cqx3nFxG1JZox3xSsVFxcg+6qTtgU7lrF2WcWfCeuZPMA7q/RSmzfzrGBRi4CuspqFXs
58R+TAURdzm24Wjyabq9fCefGRncRshA3sYmwFD4dGSozfLN/knFJWEud3ShvNDunfHMOH/mDWZZ
M9iYUDUNnONsT7cG+jWvNuO8LJY4F4041PTeyFqg7Ucp+d/YBmEIpRwMVZbJ8NiBaibKMspl6ONG
4PgeiIgNZc02MK/E/Peiw39+m/8rfWzu/n5AUX/7b/75W9Mu9MNFf/SPf3uVfesa1fzo/3v7tX/9
sae/9LfX7WP9tu8eH/tXX9rjP/nkF/n7/3H93Zf+y5N/iOs+65f74bFb3jwqCo8/L8In3f7k//aH
f3n8+be8W9rHv/7xrRnqfvvbaDDUf/zjR5ff//oHZ75fxtL29//jh7dfKn7vw5c++/al/kvE5zn5
tccvqv/rH4b5Jwxem9cUjAF2pK0iMz3+8yc2ECsO2w4Uy+1kVTddL/76h238uaEymBTxJ/PGbZVY
1Qz/+hF2O/78lnRHt+qPf377J8/pf57bX+qhumuyulf8xdvQ/uW8ucVGUFjmsE9hezshbIP2l9Nd
32qooGfLCJEvhd1wn2Er6b8k4Cq9fqfqw6JfePNb3aUQcHi9r9o3QfbatBCsC8QmVoFkp91bKR6B
QIZ+966WH6z2g7O8F9N7fb0V8o4K1C6/CJA+5POFm4DHvXebb753m843XvLGMd7+vP+/NRTfNRX/
OR5dT0bl/3e0/h8cgxvp9z//+ZBPhuBl91h+qb//Ovq2X/j74NOcPzm001EMWPBY+eAH/3P0aYb+
J1Zf9vhQITgHE6j+r/HnOH8ysthFbVgDfnXrJf1j/DnGn1D6OfK40N49ft/5nfH3dE5kMabKTrGJ
XSEDmn0UH+HX4WfQQsYd1aFWMs0HdgfrPsCYFEMY1C7IYTpHLTWerpl/vx6fnO0GzTkObUd7jcL0
6WgLrreJChGcJWhcW5Ny7BggA+vdsb8IEmIIPMvpdkK4zqfckRgleru5bFW9XPXT/GZ22uIqKyH2
agNizhyF4u/B+35+TqCuPDKMAZCWnKPXMggaQs1yVFyZ132WzSSuhCWDCDepPMPdOn0CQCQCl6tt
9K2TViWbSkNfFRqmMRCkqcyze2Hm+FvG3G8+o484l6h9+gTYU1JG5QjLMfYkhjQzS5I8zKaLAAyZ
EXEbNkzpOossUSyvWPK78GfS6y9vxD+mvV+nuWe+5DaPskfCKkyDazvz/jLLlXlZqRKdd1RbnoYS
nYjyVhUFCPtFHqxG+/Hy5X4SxP5nVt0eH2OL4wEvFuQMSIFPr9erDrFMVsgIkDzePMU28L1AJ1+H
jV6rTznlbaRj+NfeWl5roC5YO/etLH3nu6c3ZRBOVpsjz1g6A0NDKxzqqtqAhIbvsM67JEdpUxqj
9U1Mtf5ZZg7OmtZc/bd51Rjy8PKXee7eMUAsqCpYvCmWPf0uXUa0kCPY7M3IcG5qZMQXlZrXmyot
mhgvmRu/fL3t73t675AB0O/cBgjCg+PyvpM3raeLAI8K2QvXpF95l2ZJ7Hwn1blW0dN93/aYtuY1
ID1ghPz32CYfGOXsKwre0bTkmMeDID/4flqfOXccnfi5zHaCYs6knLnVNI8xzcACNbPsuAxE6znO
2wB1d574X2esDXEBMBClXDLvakFck1M2/cVAUSnszcQ9Axs7efe2fAMSs7ecqC0g82j2Sz230wan
wpQ8Jrgi0a1DBK2d63Lu2p0C7bKz0uAcLnabwp88z42BTwWSbSgEIja/T8ePN3WjzDqiFJCME3LH
2w8OWzOxVCOSUqabXoC1JJUma7N/48ZDVWMSpcMMP+64mG4slYU0ju8rqDNjXk6CKM8FcDO0pDed
BpIIa5J5m7udeY28E29FjofJx1e7e3lMP3fjGWNAl7np5D8cHdWMIdH6okHXVVSZitC931Q5pmqh
lIgQYWlXq342wfv0vlP63CCbzO3od45P8HgtdKvGqRR5TtleENWFwbjXnas6T4Mo8RoAXkgzIjGm
Z9Uh29d5+shpXm2r+RafR5H9aLrtE82TE9TZqIGOglK6Q+I4GOKCwn72AaF0sSPSuw57DpMxpoIu
Rg9X7Qb8KRcv3/eTuYRTPttrtisb1IRT19OxN+d+gUoVofwUdBif62mOSONRUT7557CcJ3MJl2IT
vfUTtubdMQeupJBn9o6HJr/2i4MsyyR2LP1cTvDpVRhFvE5bPiHbr+Pe4GIIPHXzVKO017sLM6uy
NzNq6zPD9fS2IcT6yaze4Br68a6MfKDZT1eFWbD1/GgUVXGBZWwJscybZ2b70zeDNcWBkYm+GsP7
MRQlySVOGYtLaXAYhnhqbW3fZ74bV2hMI/IrKQOVqSrOCLROX46tar9xtDgg07veFr1fNgSZ7DRV
myM0eU8r9oujWddzicJtNKblRuE4Dwm7QATan5sNA//k0huCke02ux8dgNexyGZ1sDeDE4F+oXnq
CvBbQz9ImsNdlukUXwtDZaDLdKxNapixDVil9QkLdHDdyHTgGUBKzW/txR8xiKx5nYW2XyMWNrfM
A3DP7kLf2GXTIYN6ebQq6Xyib61VlylWoldCValCTGzaYFpEV1wVKs0tOopG/YH3DxSBcHwxXwgk
mWWUUuR6heOUMqBX9ybi8C69z2m7A2nw3AxwgC/8Eo2rgXnDX5r8zTys7etWjfoX6S82uxKjhIiy
IMiY8QGp4E2/0jWOrb5e1ths+gaohj6bmMbtXn4IOMRSF2+LFCRCk417yXqCR6BrkW+seSKdgz20
2rckm50P7NjbJmQrJT+V7aruigHAR4QLwDt4Urfv11yf8nicUv2g2Gc4NxnWwoem6RHS+5kuvyYw
sd/jSfRw8whE4hNYXQ1RctLbu3lw5mE3TYn+jfaZ+WBXNCTuEJYTCiog4BJ03BSLhg9qVlgZ8NM0
YVpl25zudroTjShwOE/TDJtirAYGEcktVZgQUrV45dWe+R4PGtITLcOojrOyNIj/qS3qQqTZYApd
Ssd/pZlAJNDv46cMmzL16YaOrebtQPllXWznCT2YQHnD+8nEaBOJWaCuRwRtP6hJJ1lobOlK4WZo
R+TYauw+VzpkEQAsjeL4MgNXxCuAQHClkIlrwzRYjdAOtrdt7SvuhFnndsRMPkHjqFfb3isLUfwe
KT+23sD3NlloazlipxluVkWS3eoH+CdjyjqaY+F222CgMT01Fv/f1uuPQduu064LOu2hrNH2o72n
Oxpa9bBORNpjUumrYRhCX8/nj12LqRYZI+zF0Fr06WGi/4W1I8jnL1ARvDac6l7eCUctbhuSq+Sv
4eCvqdjbtlxvFwHUK0ZNq/nEuM7lhRhc2eOKQayI+79Rw85d0uTgLiv5nwBroFa0jvT6yM6UcWdC
DcniYuzzIExI1AC3jPHvVTaVxY9xbWWKF20sP5auM925qz5gMB7p4Eb5UqS3ZlkPRbQwrqd9Svxz
FToAK1+3lWm91ye28vHim+2lqCyy3VOlD1ghp4CUCXeG2Tn1nvsV+9L6rmhth2NANygVLpjRvnvj
gBk2NVT/UPjIwrH4zQ3hOJ2VAcfNnMyNdE3i5VO+nC+HdJUB7+XsoCUBNDOHeE30H9xytlp938KE
WJfJ+LEUAg99Z+FEjoGnoXZevbVrYqewME5SyQRv0vtGvZtsUOS7udbxNwEqcoLQHGvecuFk9g3a
z1GE2D0HtdNsF8N5X5W2BBmBmYTAzl5PITBpZILWWulM+AXa5WuOb9bC5iSzu17zewIfBzX1Yaaw
4hEh07ifTG0s8AoXyBJ3dWNOsVdKaUfZKIPvgzFs0myRae/qvljuq4mjw8XYuqmIprY6tLqevNne
Z/vCXaDPRMxM44Nmt8FHtfISbb7YxgiHpSZ9y2Neq8OlrYLHwO/FyuFQn67lbOAGF/5ikkgoJG2e
CXN6Fak0bd5mMDFG/PMNLilrMdVNUfZABkD+lG64uJ17r+qJ2cBFRa+iDiHue7NfadjkkPS+O/3a
f8Y11jQX06ic/jLhlSbaVxdO1Fsjp4TeW2YryosGu2ad1W2U9vU87KcxR3lToohIo2nCxHspQPW8
LuyMgIQR66YROWAHULc52/RsiCm/EF5i9buZ+LSP5tT579olQUrkLObwOVg9WV5a/SQBu06a/Qnt
nIloragcHPAmaMEwFfAz+qWDqFGvqngUnghe8Sa2nwUekW9ujsF756jGHJjxvanclWY1Xs/jpC3X
nMLEax3VdRHrLtiokCnZ+b7CI8ujTGvNz0OB3TISCvVB3ktrCMc6XWqI98iyDRAcCN45vhf70XVA
JHuLPfs/eJxT/WbqiXDEDura/a7AerZsKAzze56k5Rp2jJvdjFP0vdK08vMqPB1LrGbMBcyHadCv
GqpffVT2ApNYX+XTJ85+RcIKsjqv13qz+9Ut0N5DMuIHDzN9QV3Pv1Xk+AbdfNMW/gSXv02cb6Mf
4ClKFl4GcDIuGKisNXFjT/7MybwatzQVmmkdmQS5VgAX0BftUo6bU20i0BbTB0SNJhIUY3He5Wt9
k7uT0mPKYwSzwb2xmczx362hgj2lXZh2U7wmKzlZ6NVmpYY3OkneL9RdoGrUEvcw0X3lRxYtIgvd
yUFLQwlERDnuma9uUSsRM0KXt9Wgg1uZKygqmHjGFmM4ZvY5lI1up0Qk05Xjp27Th2NV4IQAnOLK
3VJ72WWVKCJMvKrwvvpeUlisAWDXwsSemNbx6q9ryLM1bxp8T12kyu0rUBPpPkhbNmKXlR44iUwk
cxMBTeKlTOnthL1q1k8WpAXeJ5vMv9BePOtHNSbgz0zRFhr1k5XpdMBt/KC7ppZHRdn43wwa+eJm
nbz282gMeG3WdLHf2CtfgXh6K79hb4X508RP9M2Tnv7oatiLEDGseaiDOfuR4kDzwt5HFRuTY5F8
7DhJ466wCLgHGFUkN5k/WN+tdepjYvuaz9WwkIoNtEWGK6iBu7LQzFdaM+cdS1354LnafOdnmqCM
kWEpDrNZ72MmmGJf5R0Li26JPTiv5jJr8o3W0eDNlBYkkRBj8fDYtNn64DjCfkfsznRtehKLojRV
R0cbW9HDpJbKiaBTkNKd0Kl7ZVu1rQ756kwfp9XgpMmN0181s2cuYD784ePIJunLDILGuBRyLd4l
TY3vKzc7P4tw0C9xYkNVvpGOl38CAEC1gpq92psShSP246LMwhSQ9YJNOuPF0otyuMIQ1aYROT3m
uvO3PxOx6C4/kqEioK4yLHyD+Sgrahn5aLxdG4CWO1kt60fZuFqzUxBHbvNGIqvvipmT6sAQCii2
IuB9M9tT3YRj0njv5NQyM5uzch3s9sJpBIlEqQr2eZ30M9atNfkymFb3XeFfe0dkjd6GpTGYsIXy
Rr2vxFbYSVTnfGLQeu/wfLRXrHMpHvLKI8fGmP2q3rEdJIQWq5pLn6xsMrnzJr83Qt2UkMiSvG2T
ODdKQBiBKDNxpZd+cymVPmcXWq5ZWWiWpvlJWzwWRLfS0JBIkuvw9ramuDGFbnWh5xTmVwoE7RAa
epcFAOyr/KtEfOaQfrtATpNIgCj6VjK7thcoUvQKy+CNPkg3OGDYb9KQ3rZ62yf8YhSA/X9vrE5+
GDCe56Gy8+phaRzzDSee4Htb6cs7w+uXdQeJT4eJoGcF26/WW0H8QHt7SMoR0yQLATJTkEtmesjQ
Fd2rrAFQWXoVsvRcFxYRwco2osRPcj3Up5T53R/T6X1Wu1ACZ7GwT+vzAdOYyUYAN5sTaHddnrJF
c6VZX45NypRkgb78bhc6G74VOPr9AqzE4zlhk267dtGhP4x+EbIjyGAM4cxkm1ZNCbI5NF5YOIN2
vcu1pAPuo7z2O9pgbJsN+IMsou29LmGbjkAuUtc9uE2pLubCN2OblaSIRmNxDw0lCJ7MMIx30FLY
nSejIimymRU0FN1Uy2vNncYxWkwKMvc2fVXExasAZNgBAXtEEkVXT2iAO1qESz0e/c35O1dJBeLA
ngCUO1MjpkNTTHOsAAYSk1GWtBq8QQ4PXectUG5GnXuaMJk+4hr1IFsMhgzbvFjrne9VmRY3sOnc
vTsOwoMhk9CjwFKzwF40C0h40ESaLyOboQTyFXjCCKZZVUR1Z0x4bDrhvcolaJS9N84z8wA7wrDz
9HmJ4B3NBWXmrQSn4Ta/t7NkAbhB6piFL3aggVEu/WLvJin7VwRNrhAzgo5ltFAjsBTWe3bl/Okw
6ZwpoYJmjY8YDK2cYw/YDHbDFY9w7tbuMDcTjCLRWUkWOiO6uXB0x/ld7lfTDfF7BTZ69vqXhdGC
2ho5KF/KGqQJL2BrQ+yYpyt69cbH0dAlJwReTRA2vZw/JwRNhCZlLbnHVVBig8lbc68c2Xcc4Fiq
4xYk3X3iaTA8e7fw3i3uBl6YG5/YOL+BxhwbtFJU5FTMORFwLKqSej7Ob+ylZmbbSAJ3aQOnrjd6
tvUyEWTsWgDUAqtX3wqR+vNtrtb2wQH4yH7Qy3E88zX7jiDipq3uB1VZn4ZuybzIt4WthWiV+joi
EsZgQ6Ur3hwA0Jt0mDVXEK+Z63KXqHb9qPrOnq/NbqYXpfLZujVK9PuRblEOjwhJk4e1WzjNzQx7
zP4l2SKxYs9rsL5V1R6NqVkAdFnhTmnz0n3QFkznOx6+AX4HlCR1r27clYPK112rYzGm3UcglJmP
gi9eB+ImUGlj7ERDOgobFybkcDKa+l1BfJS/q/q5+IaJPng152T1AGYDsSdl564RZc3yYfK6+X5K
E+0x92WOo1sD0nhljcWEA7ca4QY37Fxfrek2p0xJPhkx+6TtoFL4ZAdz6PQvTOmph8CDs3PQlzq7
7C01fw+CBYSgv3SDu1O+lqU7MiYpKeCrSb/ag6XzwJq6jpDHrVY0S7/so7E0piL28KBfm9LQPI7K
aE8ju+jJhOUzpT/pZYG+o3Co5fseGfZB2JJkc9exiy8rb7GzA5pb3ZQw2HhwYsxuMRzBQe0W+1Fl
ZnftZ543Hti8cYKbpyD7YK6e896sU+YLN6mSJGpFnb8mQGQNIh4cuJ1a1uKy67PGBbXi2j9kofJh
Z3v9nD4sBG9Qfkb4Ze9G1elX1CYc+AFNuuK8Miq2jnORL5eNnAuIVgpN437MZTuDAFB5ecHKWuIu
mYqxQQbvZ36MVEy7nm0i3DECi5y5Jxs5J2s+yyVbuPYblvpc7pwmnW4Lq1g/A9vqb1S2aJ/lXGmf
SyrLfoTNwmRVX4LaukqlhGcasHL2pAS2HWySnLyZPSfG9ktX9wmMo25dzKjtmxSEUVul/q1t1Prb
Osu9JR79CdQD9X/9ez/75CL1wXZMbiAXvikV9NmoNMAfhkVn5O+dfrI/KV7i+bIig+pxgav6RuJ5
SfGR2yLnNJW6+LpzVFBh4yQ+9RfJCQQAxKJdF0zC/Oui8d8js6+Ci8y2jWZnNQNTClgcVeD84WIR
IvuxAOk5+jdBXWTc8VGIS6szXSOybZy4bH0G66vn5rQtzMZW9SUBBM6489ouv1JwkFpmX5g5Yd2U
3gbdmHVvV/dkpO/BAbLpBQlAQ6eEYRENuTtUu67S5S3NL6HRziNP40L2q/qQeKp7LTOL4rRetLDr
ltKtbbJTqdAArzK771BFmDpXNnt5WM36cF+tKZALoL/FJzo+nEwzHIrWZcfLzBrTICSO9aEt5JXI
FVvJ0O44X4bw3ICJLSw2046f+v3rKW+cr5lBmyZs+0VjMcTv/dEUfR3QiLc7b+dWsERwiy9aw5CE
/XVhUOj7QdfMv1nZ2ivAfVn1lSVuvlEGtnvoeC3FgFqfHNBbEoDrjo6XE6cI8+od6MwKYFxnAI7K
XDu5k13JzmbDZcor6if5NQeKRYXawIEyksp21xt4RnAllpGaQliMreqjoA0ytvfzCBnl7cx3q/fT
oIExHT2oTr3lcjiy/MGOUiwjU+wu5viV9RfXG/4L8WqG/QVXg1Tl+jIHIMIOCByBg+R2G5Q5rIfX
ZZPPn/7DqWpDr3uNh0sV8a4d5fpm8tP+9j/qpFhWt5po85Y1hCidRfvQldRI9i+3MU6K5FDnkXHR
VUZxaprHgnZXdipZp0bSKddsigUDVmzNGnYq94pbWWnJ2yR3z8UUnrYtuapFYKhOF9u1TqRBo5ul
Kh0yGZXjZGHxX4wcRkXZXXS2RCatlcmlYcpsX1IK3mX1bO6t0oHz0zj27/Yj+CS0LP9uqdtSjJ5W
6zXHV42VOm20grK+yuRgXCyZP7919X490yI9abBsl8I5SPA1RWEatk8vZQ6dq4E3aOncW/61XYgG
qMjQXr78QJ+9ChF7NCE22YW1PfBf2g/KEcqQHjt9KyV8tewb7W3dFN0ZacfpVdiIBpwnMJduoout
zfPLVagdUoXdOq+DXJt9bSWglLamw+/lBv5sozv2dscsD/677xy1lWtRJtYk+ga4UmAc5PZFmtSm
RNgv2ZmR8MybwJbFcmhpQnvnqz39SkuRUPWQW99ad9Ordd24gqRnXRsI1y/F2gfx4HXemT7ycx0b
iwI1UW5bz+1YoGxVk2jBhEkq3BzihpEN+pRL96Jz6q8yMZadosUKJcQrzzTHnnsFuamISVAA8hiP
X3xdI73SBIvDrsWcDCDcP8N5/da5NlrgbNpsUiJz8zbs2m64bmjK6OAF/Ha3aum5bGvjudtAwAWK
QRqcWHi2n/8ynGBV0q7puA26V7RvCjIUduZITW2a18dhnMYbeLYqUivc8VXrx8vR7spDYG8YDbEd
4MasJZSkNbGHevIODY55mcCADhvo42cmzJOR7/Nmbe8VcEc67pse7tePapSTDkd1aCLPnOd3ZTCL
3WLpxeE332Ku4tO4RFngYJs8Uaoks2rdtmoiuwL0XDfepznX2vt/4yIeunga6huL42juGwfeKX0o
OcBYhX2YiES8G9fGPzfStrngacue74JWCS7vFvVzPMYHa+7Gqk5qGqKwaSzwbfuRyeWGLba2+Qug
TENl37tQMu8h2udwirZsGaLrzZ3I8/pQOWZ27atZe984o//l5Zvw0y99/PGCn3kvCLR180TLPM6Z
mXAWArHp/NCzVD4MrXyzAcOurYCdWLkh1leHHN0Q/OrwCgd8HRveMN26KUQycFJUTY18+vjy5zp5
JRgBwRbBhDoKkc+xraXbIJ+U2uHIt0a1T5uMotZopLugcourVY6P8Per/0fdeSzJjXRZ+oUGv0GL
LRAqtWIySW5gFEVordzx9P0hq62HgYyJMPZutpVWRABwuLj3nO/sNOn9On/dE2/LXIbEotGkzOku
f//jU+QAgi5YY1BkNltPAiTYO4aUXCe1uKQFWNnpF/USgiH0yagRF1+Wt2qVU9wdlblJaK1mBf3U
Olc3RS6NbZHTOO5lpgYjmOH7qiudewuIC/k/8yUsjr6M8tX7ByGwKKWRDi67oeMbzkFyDWxOS/Bo
OnRmPdO3BN8X+NC6llOtTK80KbxrSjriew3Z9pvhid9tb2vIfKgYNTDuHjK3K7dx0ziPaE5n2IZF
Y7/EkhIWwFJFo99TCz0A+WVRwgAjTfFKvSRAPTFg3s3VyAIwARAUe3wf1FKlWmsD+g3NHP6xIqDr
IVvnrdVb5fPshMqbRn/lThicbc4PmeU1rZ6ghZXifRVh1Kw1ObGp9rVKMSUouPKPyQ3VPbxqHZu3
oj430rv0aZyYgvHU2ohHLHSDCMCO77Sk2aqrsV4EOQLCZ7Rsw4MszUsZoSc+BAf98BLW5yKKWc8L
6DiSVPPovpa82BcV0iQzVpQ8AOjSLljBV7CS9w+B9QQXG2oVzMnWagyK3jKZYVqguL0WB5pR5JxB
5HCjjQrtK2j/fj+pGgV9lW8l0et9OxWftSS8ZZcS3uhjc2Hy+fiEgR+gJNExhLHpMlcrQ503UTaM
RRFAM0/3ZoeYq0becWEp/ThuUOYgVmH/yDSAKOj4PXp6BGyNbyiIcpG8ldDZNmPrTYcSme59VVI0
OT9OP75Rroc5hokGUAle0OPrmUqGXVPneqZeJrvOpAdBFT7cxZB3LnwSJy+Fd4/1DgsEUrnjSyWU
Q/NGEMngDEN7ZS0qpDmDr2eBsL9wqRPvahGiIadfpJBI4o4v5WV0swi2QO2SJ9XOKmxzH4/apYSp
k+8KThfDFCkVbc/jq7gazlIxcUMhzUVek9XelNSCgl6YtObs7FIC08kH+Mf1lr//sQw5olETFxZ/
MLbD/NLY7uijJk93sSguSXVPXQof2LLQGthI1zFTrddBRdW4NeZqMllI1wq6Pm9vljSNC4ezU5di
ocP4iMiOwuzylP+4q0ifakEIWU67tDevxj4LfUMU2n2l9peAS++er+NZGQ08Jwr89pSUzDVfrbBK
usY9eoJS07UfjV2hhjVT97GGG5ruKgDbhOmYw2umz7S4FxP/st1/tOMGErMFutCHze5uegTm9EVA
NWxwU2gXPsmPg3f5kQwqDeGaZ62deGrPvrEemGRtkdUboYXhLqK8fGGi+fjY8WXieNDZUCFaXUsb
Kdgj0B7Br+poMPYxRKirprFJCcmsS9HcH06RC09wsWATn7kcWVdrU5WA8sR+kNObnUtQ+HnofBYu
rUep9QIYe+5oUUCc76Vd7MfvkyBbSlzgPUx0sWuITOihNTLZTAcjeKvQLyOSwLlWfxi18IYHXz3z
8rtrhvp8r4/meCMzp9rHuPy3tYMwPEidMXkVWvao0lj5pDXTfOFVf3wJCJ5tm19JbYJq8+rJwIMU
tQqYOWh1d3hR1Ki6G1QqCHGkXJLFf3wYWKdZvPCcMAFzrj7+zJoiUznMJ1mQK573TdczF96oY4hN
Cx3+sSGyZ3N+Zfk4jMHGYCuwYJgAelxv1tOaDk1TI0iuGrN7dSdDPrvtbLcXpvrldx9/0ovbEu4T
qC2cTWuvSW2FVrVEbQcGpdbrWRTI1wYqnujKXLHo1OggjpM7XSlUaH0vpz3+1/dJNYadMiAfkB/6
ahXIulkj8oFiHdtob+tVQ7rNYhG9nL/KiZFCPYJ4weUM4r47xP6cJZkjW/QIPczv0Bifezk+4X8o
vlg5S835K514b3ho8Czg22GRtpev+Y/5WDZgcSdlROqheuEuJCHjh6N69afzV1nRj5btHfpwbAqo
9Kny6M5q4zHDVh+0nFwHobTDNtV7OidZ74qNI0MiZ5aUHijzcmPqPY0mjLVbYU8/e6tz9zXqph3t
caSCqewDDTfJ/2JQMayWAxhWUg4Px88AIQss66mjeZvE3UOHYiooMzoac0fmN6V+k6M4vvldbeco
7jBEXLj+h3fAc2HUMCvja+JNrOYFJsc2BDBJNmI6Zq+x4mV3ThdeIjp+POaztWZ/RBVi8Wuw4Ty+
TZzXeceCDEgfFYNEfh3H+3QK0eiVOVV9O8vcg5dC54005Glb4ja+m1o87gnnGbZKgteZgCDnNab/
snkfHn9lK/1/ekaPnKX/vzmcsX7+8aV8sJcGbYXHmZXuX7v04ol+/z/+29zs/efd08zYBNh0ZG42
/oMsg2Rz3JbMhijt/8ddatr/+fc0xWaORiWHqf9xl5qYpfF8LdsurFlw7PS/cZcej1oYeAaBdvxD
7Bp1Ru8apgs9zRNKmcQo68irtzuZbiKdpKA/nsfjv1P7n+bCdy7a/53x/70Mhgls9kDplpPS8ajN
J90YK7JmwMBrKDX1Tv3c2CoUe8Qw7TMSt+GVPjthaFZVq37Zl6PwEYIoyK9cgYg8mR31Le4kfihZ
jmgNNdnatG31XLmxSrv4hDUyL24ISoRSxYdq3XvTiDTBKnOFfKVBpNXWQG84oVfTlK9FqGkvU56k
n8csE0TATE6TbuKi917oPTsqyhVLRW1RpjfAGUlMNmnCPyBv84YLs8bxEv/+YCiOsQguBETqo8v7
+XPmJm8KPxsrEcmGAX3JewePolm+RtaFndXxmvvxQqs3MMP10KaOC2GReJOkxuGl9G3CLbzJ2IIc
hshC6heHyvNv/ngfyZh6xzgwyC2mxKUmfnx/UQIW0CjV0EeNR2mKgKRtlOYwAkMn3JkjLlPd6p0L
y+GqKfDvVfHMQKvAX0o7Yr1xguQTepMI6QXD7a68ETkhULFgkgXRSiTF4hxx7Gw3cWjYxE1PtIg0
603Ox3KBNXmCHgBkh08fmi9HJbxPxw+gK0prigpcE8RiWfUG1ZJ1R9lSx+xBzjL5ehWWIR80lnfv
EqOGVq/Li7smSa3kEI25V+zUflBv2bL1HLLCVr4lkOefzSYbnuj+ehJpmEbeD5qNKvRNRSpybyI6
qHdITwgzTGdp3HX89ztLrxPim0L7USBNQnQLo76Hze9YP5bZRt2phaaNvtGaGGQIMJHPi1wM3YhG
lgMWOSk4bVkdeZJjroqtZ3Xpt4biZnNhsjjeNvHyOD5hNX0/fIBPXhcyqbNG6CAH3BW1O5CFYDef
ZUhCKqVHeWF0rszu/14LQstyjqV2zhbq+O1AEezsKE0Uf7C1PMBD49qB2w39rUGsyGPaq30gEKpS
8tfVeyVTSGTNm/YJB+58aEeY/Mg8FOIojbi6lmqbbisCxYgnNftLdvfVRPH+VOi6UpVnGJHHtfz9
j4nCdTKRyQoFqCyVaQ/6KhtpJCnJhgmzfs7Neqq25z/dUw+HOhP1bE6daD3W9sghbuuGXSuqWr6x
Zyt33H/IEinHb7Juo9IH7S4av1Hj/FBIaJR+jFaDTMiy0770OeKjYCT+66qZE+T8U5mRjjhZxfia
ODrV3TgZO31//hevFrPlGbHzg4tIEYQSiL3eAlInSMkNUnw+jufGQBsDPLDkYz9/mQ9zGmAfjYMZ
FVU229b77PPHq5Bjldn57DK7mKZ86IEUw4/VX9Cy9o85MCi/rglBOn/NVY/hfaTyTUDIhgJNQXON
O7Aix1D0oVDIQZMo5eZQzune8hoMXSnyYvJuidTxp86JDN8xRT7uO0nvnxwwI/10/receMzWcjpc
tiBA8NZUZvRAEArVxdARoUAV5K7s4mROduevstrp/nvHDu5K/NBgIT+cfgvOSZZroXPP5lG9In6q
2pJkNrBVIYIGZXxkmt/GSeRXNO3N1KcsSVJgVsQ/OcUm91XuZinayBBLjxPrf6WB+O/fxs6Nw917
gXm1mkrAdEZs9Iy0nFRBiwLAFVuc6O+vgrcUMQtnZBQKaxRHHaFMwEhBvlCq9Y9OhXBOr3Xj7fyD
Pm64vN8LXzflUAQDON/Xn7nj0gOaBc8ZwVWxU+wuQ2+lFQeSPuZ7YWfRwTCJR5+x/V2dv/JqT7J8
r0u1EoCa6qkGc/3xnKYnYrRSlB1kYnauy1JI7CtxZ7bylJq4lpReVHcqAtUvDmRmRJFE0j2d/wWr
I+2/N49IwqLkBFud33H8E7qoUQfTXRabKQHippT5pk1NNHiZnT4rw5Qf6raP9t1gjKSW1e1NlmrD
IdNsKI8EdV3TR2dljWQY9G43/yUZ/P0BMcBYEGGsw+tbDbMBhycxqy5ZOU6rPWS2PTxFxO4hdyWe
/NbNtfoSD/XUYGAdXCY2tm4flhlBoKlRGtT2mGeJui+6+caclOpHGXl5oGlGt0kMx7iTnSu/nH8V
J2ZVmsTsNBY7PMfx1WDwooGAWzRMgTE0bMVamupaPY0bLzLbBI21HW5rPFwX5rITV2UAuqwVtEzZ
oBrH71/oEfmbYmCNU+ERqlMTYaIsGm3bGhPhbpaWDMniWyz25+/2vfX0x4loebW0OuhLIZjF1W2s
Xm1LQOyE3TICWDOb+C8VvoSDbZfNdVQSxbONbLVWtj07sOuazMfx2igG5TcCdEXxp8Kco0Mzqupv
ev5pdCgI69YCqMg0EwcrSutNQiH1B1ksM9lMQ9MhaozGmuw87Ib5lqPYPO203HU/EahT0JIA8jEc
6Hpa8qrTC2kuUZz0ejrDbqubLpOdtZNVUhyY8T1Eg6RdvOqkZwx4qnXn3kUv6u01BJXMuCUSTmx5
QykRsecxwXUi81pfLn7h7UB+0gWf+qpB8P4JcxCmE8Z3bNI6Xu2MCMzKB0sl0LkgJ/EmjBaIu5aP
0EraKt4PiBWDlErqJhnz6VaxzOrGk0K9x/FiHmTWVFeuRL2WxoZ33/Sq/jAaEwfMC6+bYbR+20uA
AzpBvqsPMRVSJ+SyBFIdENRu/0qZzgKpNOMFuOeJ+ZRi/aJl43E4jOrjwWziuSNXKWXjFdccNQpC
cjb6ZEdwx3rcA25YyVvCfQwbK5IrAlJiL/ULT2wNXFRFC18UpgSFuONfgLp6IPXQVpBvK9oXTUeO
n9IfvYAJPLUz5ShF6Za2JHPVus/MAa5QOTdTTqgte2fmU4VbaMB2FJoFqALip31Z1N5VhVBmb+lt
ssPsmzzq3eyRJprpBJPJtvwcV8zYqTqrgact7juZ5tqFE8bH+ZSPHKAmlCN0Vuyajh+I9Mhq6zMW
16J0WCNKcoBBXKdvuAOi+5n83CsZpW+iVy8Fo6wx6UwwUDbgFC8VIpRo7736P3appdqCyIoxqZcp
UIBcJ+KvHL3qaolGPKA/ibC2jPbvxeZH0GDUXadqOt23pK1B4oxpm/3tF8DPMTm88DTYnq+VYFKT
oa4WDZtGBW5YUU1dUGCtvXCVlQJvmQxMhj4MGegBiHLWTdC402uypScFz5XeE4QydZumlQLDJfCR
faGV8+PEgf/rrKlhHbQp2XNRXaBPTNTK3OXwYLYmbSncy6lVTIFI4x/kcjv7skkIWi5M98Inu0zz
xxMDv/f96An+nPSo1ao3ZUlR9T3lgWmqfph48fDlYQYPEktk/YWH83Gtg+Gjq8thTketvO6tRYVZ
KZrk2RBy6j4Mc5snQZobr41U7dekAgJEAKX94/x7PzkOyeeB8OUyt9B2OP4CuoKyWytUxqEXv+LJ
aXZqaDE765laBrnM5nirFLEGcmx2M5JWzNInwZhoFzpfHin1dn1B83vqkXOCpti5MB21teaXeEEx
TJymcD116i7CyoHno55a8pESEV46xZyYAGhk0sxEgYM+cS3MNmKbuoDHQ9dLxXgeJiHJG05Fw24D
nqSXHSpdMbINCH4UI1ESWsiPCrh2QZy7mKZU3UJEirAn2TsYeMQXUphrWqJ23KcP2E+9ZEdvvEgC
admxdjj/7k7+dkYKBx3aPtzG8asrwD852cBvd0ZtekIqnR4qV3qQNsZ2X7VmfkeychpEKG8uSes/
LmXMFZQ53kvmPLjVpVNtRr9HAZgTHHbyQGcLRqxnQTNNVcZEeeq9fIlwjyzrH9WY5k9i1PAVn7/9
EydQfoRpUJaleLlIYI7vn3zGUNRoUPzBLJNPU5NaVFvwxLbCenW7tjuM85KsrBr9dpiV8Qt6o4Tc
dJpbr82EqDe1PDZnYR1fCk878XQWnRElMrDayI1Xu9ZE1pjToyiCsaDNX4epT+0daAHtLhmVbt5P
NSynrUia8YqGupFc1Rwu6tfzT+fjUm/yXpfKNRAtkrlXG1iphJ1HJl1E5ZrWGgOk3AgZXTqPnPhY
YXnzAtD3srFYz1mlSwaRWzF7TI4X1b7VEAXLNtNZQpkJijt/SycvxhJCxWHJRjBXO8mysL3eJACU
kygmsaRN3e99WXyZdKF9Pn+lEw+PAidPbemlwrRbvcCMTFJLi5Yvqwybq7gcRvzueXKh+PyuWFyt
Ligp0IpRNkRXtT7dOHkyynd5Msm6CQr4efpMIHRnXCVJ1X2zCyJjr5xM9zYSXxlEAFzxfqREv/QJ
uZc/9vl3d9Cop6HN+V0gKc591U7gndiJAW6h0kkikyTwvPz9w6HeYSyaYQM12GrFoKpouRLUCrkU
rrZNek+S/lybFya35WWun42x1AsX3h8VgNXOLEfaqhHkrPhKCdq/Y0bdJ3qnvRpV7Nyyj+0urATv
srz1BSma8RpogZm0qY9nE4J3lY7NsOJzDij9WjTKGwCFZmPM3bCPsLVi/AvFLf3ADCVhNm76DLMq
ljVD39RZMl8Nk1XidXaLg9250a7B0ErMEuKuSjFuTa8vu9sUruaFzfapoQrECukoYxXa+Gqo6nMl
tBrZrV9xWOJY2iYH7NF/R21737cRHUUIGkdiD+7Csnf5Y7ca9wt2MedsW804b9sZM56jtf32/Mg6
9YHjSqeg5lK7/bCgzVGGDT1kt9VVobdphV0Tku0Z6SbXMJX/L2aTRRjO+KLDZ69be2K21KLNpeLX
cRHfJlPSXlXAV/ZmFXlX5+/r1DviE0d3wITCwrB6R52RNVOJgtufLTr/pdZ2VzmpTBeKZSf2j+Ti
gdRGGLQow5btwh/vKItJtx0FG6cxWRhQntPuqrlHZtE9i67cpCN5Mn97X/Rm+FxQJCFBU9eJDlaX
tLUBhiKIOND6mSnqB6tXxIUR/nFUWAiW0Qejc10Orav5RtNKjQoHK9kIlWin4o2P/WLWHNwR8SXc
4sc3xbXoTDLrMw9wFDp+hkOqtQASuBbnGHXTuEqDKbebL8xtJ45BVPAgBlJfZbADTz++TIY0LKnC
MgqQ+ys/29wWviB8/Hq2m+kwpCbAXWyKzypO0vsld+jGSuVwoNxsLtCGyM9SKDZaO/zMptJ7ERDh
70x9Tj93aomE5/xLPvH4F0XjolxF5ckp4fi35mMF8dRjWHWQyEjMqeisOP3k0Y4N9a/nr/VxCFMt
QL5novzlULyeg6G2UBPRqJB0KugNqGr9rVTwHZcGMREsfW30krhTf4nofGIneXzd1T16fTiICkAd
VjzqmFZrfE/rOt/xU+aN4xbWp5ye6D41Z+XKkb394I3Z9yLz5gpMQFbt8PQifMim6vv5x8E6x8M9
XpT4YUtQBScUpA9r1VRhk6EsvTkJbBXCwFMnZ0V5VWtk39ct2Ir0ZS5H7O16FGm/3Y7vMWiT0E43
Ttun9ZMFdcYL2lZR70tSDa1dCgWL84ERuS+0+WzzwIvPnX0SRfrn1GolRFNHtHSrx8hW2Bl71tar
00oGQIs03WdbAlPKrcNUCVwXSV6Qdh4IxtGbZ2tDO0sHuu8aCLqsGYTPBuSCweFgstV/IBtaz4PH
uSqYp2l4okgFNaiM2vLnWGlJB17VqknytupF6C0MYeEsdSWEoInhfUvOOSrDZFoat31FVr2PIkS+
GTZQqK3Xak4SRCAMW56TXt9QOyTrDkCzUm6yOZt+Cp2kJ99FaALCpvGsW8Qtvb0x8l6yZ0Kz9YRK
ZfqH0Fh0JZ3oG3lrJerQbaM2AwogxzAdsKIPbKvUqpNvFpuF5xAXjD8JhxhDI4YFzKRUEdTed4Yu
N5M6ek8TdLYcw04FoqQb2fNr7uRYgVtzmPbVfpyNDQwj46vTlOavrqtzHdzXaF5HIcAZP7fGcV+S
Vo9gWa1hO6lJy9aDQFfHD7t+/glprH6ze9tP0tYIIFyHuj90gqOgzo7Vbyej8wKtMJxiB+4jpjuV
tr2JsKA1PV8j4PB5gpWpcl4CKLRP3NgcF3VebOxjmFzPxYR5vEOo8UXI4slohvSqTexW27ph0f7T
dLr2Mxub6i30lPlxztMKYGDaW79cEOyQtjInbe5rOgrFptSxrWPyGME2hoQpu0Gh2wUN8ijqP2nj
4JBx5nTa5zJvoVi2pcPYcdLagw0RYoO565Mpuwnt0ULpI1uAcK2WRNMhKyb5ZGuh8l1tbYlWQ3OV
tz6R7s+0bs3ZL90ofjHKpestRdfOgUokoQ1FY3K+ydJ12o0Cpf7Rsct9WCgQRqbensutmiTFl6bJ
E2OThWk5okKNes1npEe2P1p2+CInQEl+Pkba7WSD6iEYQu3vR5nkP7K0mO5zkBg/shac6JUzaekV
AUs6iBKBUpd6YPdSwXDWfJw/0G2ox0omdENoNxK1vLO17EHP/dogAnRnawIGQuypabq1UYIAUghD
KIgS9GRJwkuixvBu6vC7KWYl9i3QFjKI5pA2DeOv8GPCsPZCERkyXaBwLxZGnz6YSweWsIRyF21A
0bX5Ph3S8VcJ6OFb03RaBqFEHSDCaCVlEApd9ee8SMtqkzfd2PgKjcofg5PhGarLpB2COjLdOQAc
Y9owizq78GtibwjlshNZ3CRqA+W08bS5OCijheXSraTxlrVdlYDYksaNDOmsL2Kx8XemOeUnwFeu
4w+6NQ2B03fTNaJox9nMejzFfjoVyT+Vp0051jkl/GITrHxbSjedkEqF3je1KscvZuWCe3BmCt5k
eoiJNJyKqLcg4bhnBSp2qwcQ+pUZKJQhP6mGMX8ZljLF0Npah1CirECe9Hoeb2IQh5/VZgJ8PwLq
fJg1S45QlSz9qzPG4WPCrD2A/kuGZwoC85MnMUwy8kxORUkzQ35BosCKjQ3aHK8b2CVQLjA4NH6s
ld5D2VX5z75DAbqZ0nnaWjVk/E2UKNPT3CbWj2bMuwd1qtrYr81R/TE1Q+4wbKdMpTK+MGE6VqrA
bZPs99Ba6hvRy1DfMrOLnlBzJYvc1ursgK8YGItdu+rsV9VsmxudvgwUCIOyoiZGxN5p0jnXop5h
EZmNOdzlKHbtjWWOzXQTgpIRG9IP80+RMTXuniqX+UlDYRzhMczSZ+iI8Q+ObBTRw9B0v6Nlyt4S
onteTH0U8wGlOTCzyaG0CQBv7N/UuAzfp5+CWZ2JonVskKxRrM6MD0MJf5N6LN965BLZi23M+Rcm
b8+9VU2Oyn5e19XP3g6z+OAMxNCjRpfQj3o7f3XzZi52IZ+peLSjxOoDicJNf9DGEh+Wok9qiibG
KCIwXVEsg1TQBUF57Ba3pA63tw1j+XaKUFCzF8CIzlRjggmey6FUr5QizZHGhDbc26Qa9O/Ug8sG
pc0U3YRt1hXXAzg6ViLFtjepl2j3GHxYq3qcWdpBl3bIVGGE2QP96rDdoCRCE+aR4dUD3YXQgniI
qXMzJJZzNyhZYvt9A53Nz2AhVaDe9C72BR2kl6Jpwmf6oDDwcZ108S7GYUZcdGvEr5M7t/o+RL3T
plhrc27zOpr41qTS0s9kSis6ynbwHWmbK7hGK0afPJAtrdx3thfDcx9K+0cTO0XP3/TmQav5+Vtt
iOOD1ceU1FxGTOSbQmuAGkNKnPZqGjfPWQnEZcc0kLCDcIAF+UVj4OoZcyf8GTHBfp45uP8yFSdT
DxX5uLQd7Ul/7G29Am5kAkvZsiw1NtgVlxj10ssR1XW9pSBjma3Z3ReT6X7RneVuFJuFA7uLdB6F
ptGLFWoI4U8pm1j3iVxQb9taVAqoKFLJIwBvSQBzuVf3umyn6DBoo/dlxCKSXKVNK+7gULitDwii
8u7zUis2hd4XHj7hRTDUWaX5IKYK3ljh1WjzIvRvVaDXKuTLLJsHdxNqFkB23CdNuGtMJcHFHVP0
3Eadmw+3YeJ4v6zWmb5SxYQWJdPQefHcOR2ByKS56RtNU3xnH5hDHZy8jhE9muroa9ZkfJciZ62M
2ecpAVJFNfFtR1ianyouU204QJHe2F6q39vd4D0oad8/12Ec39tzEz0QZOzI67Ljc9WlUeas/pp4
bsvWA+I5pmYWAMIDC5rKTn5jw+eSKwLjL92E6sQioWr4svy6EVKFjTF2T3gp9a8Z+c3MUrPMzE02
2M593oGJ9Mxhopsdq1B5Gu932tkKUEN6muosYwvtY2MkgcaiGfpqGZU7PWGTtDMMqR2stAVLGesK
4pZWT/QdsS1582x3qkg3Vq+P0TPfR1wHoodGDJ6PmcjPIsX9OoH+za9r/Pv5TW6awGzdBDP1jVPE
LTqVXM3bTRfnKbQ2zOF3Q0m+SFA7zWBBlKNkBpRxiNo7a2jChvWtQJPfWLkH5XFoyn6vK3Jw9w5G
zvpauCmm7UxN22inhKpFJtTYmoieBtn7njKIV0jh6UuV6GRktPQTcj/vFBNGXVS2r2plYDTHfztq
bFQwovtN70XZVpAnLzfD6GVvKKJMoh28Sv0M9DX6ZFWi0K91R8TXYDA1Iviyutj1mYcKvGeoPLZO
FreoTt304GnGlF674zDdlZTJaFMJpAQ+io0B6vE8JhBQhZMP287unEWC1ngoZshiOZQZ3D4CLWHd
gmhWnNtMqFqxdfKucG7zilwGn83UwH4F08SC64WBrhXO5O4q9sW/xrGPnN0MlxfLVW7p5UEfLHTM
ZeXGv0cHxDcEDTHf5aVU761Qn5eLI2TYxJOr/2S5FJ/5mCwRgA7PnypjsqiN1MVjTVBAeFXrYftV
rb3yAW12Fm6BKjd7yG0ZugW9oD/Z1doogojd/LaF05xs6Ad0t8wl/RhY0MOL23YelGg7q6HWbmvM
YQcgSWm3MSd2Ab4qLX3ewV5wul1rF5m+qdCkWXxhQ7bw1iJt2KSFZPdfh6UIWqpwtuVnBIE2vjnF
82e08s09uIjJOBDeDb2897qseMqmOKu3rpqH4ybSxqbxQ60B+4qMgVBsy4Dl7P8fyGiZQSo6AFKL
3RTOFNAkUT8qhM6zD9EvVDhPtPooaRAYszgKkLU4qyJeBoiTEA3geJm0alTI/a8hNjnbyRihlItD
Oe9ci4LzpP7o2qG9jtWxu85rEf5j2+JSZuapsgINd9gjOJcRt62qVRJlV9kWLcg0S4/3tZJ1/zhZ
GRLUCeX/QgnjYy2ZUzRhBYjI0EVRxzwuYeD6YTtt9Nw4RzE/Hr1ugxOp+10qugWOtNAvnNtPyNaI
Kls0YQilFonu6kkbDRqG2qSMZNq0iTnplSyUykwGgJuLX2FcTJ/InmcK1IrmNVPc+gF+gbkdLB0m
YTinBZsMr278XBFin80Oze3zlYVThRYbHTvlXOQo2lqUg0RTrewO9K2M+JVijDmQegLo7jy6ymNf
o7kYykpeGIHLO11VM6gqoOPCGk9Xam2QdSJWR74orgrH7kYRGiTVDD79Jq28edc5NjV21xjmoKnE
JdTNx2sz+BedqkNeEkmZqxosSNQwc0uu3c6pvIau5x66sei+dnr5nW1w+CgKigMLaPtCnfnjo4Z+
hL6DDtlC/1hjK0SieEY1gRXrlGm45rxTXBsqUNiZoieAOZl/oRmeXnjSH0f84msEfEYRh96ctypo
Ka3m5fP8rgFOjWtMLJwMZjY/lZVAmZ6rfH9+PJ0Y8UwsRNLRjkYpQZXl+BNT1GQQTY0UslOqalf1
0MQjM8wX3hldg9CzQ23jCJOV0uX8bXIgaTjTIOWMnz21KXdwKdRrmHxok8zEA36vm+yKz//IEw+F
ZZAZEPEJVf+1pm9KR7eOdRGxCaltf4IvuVOrW8iSO7XRfp2/1lKUPh7qyK8hzyEdREf4IUV3UtS8
EKWDBGqsqlsy7FvlkJoKgQ5GDCMv6D0zehtmoUQUj1T47arrlheZSMtrPv4VvBGK8zCv0N3jtDl+
K2jrLOhBi7ohlH1xXemz7UKAT8yXQmunZ6VptG8iHOcc4OOomCCmdDZWeCvcX4qiepfIGCfqrHgi
kTst4TGImfXlDf3RokgMV4GBg2VhTFt92+SziQWIDUYNteKpiCuK2nBw91EFtjJtZgkYx2h2DRE6
hxbf5teR+t92qLtwc/5tfRwZy++i5YQICkfLWmPd6sIzJBRT9DZFvhEzkgYnkXihIlc55HNzSW/4
cTJC0kqfAccI8laaqcfPoVdGtWEg0isvJ/dN0p4CfdDD9Oy95UgQSXbXaUZ5kRxIfbrwGSz/+GpQ
oPTBGcCIsGkdrl6CPaSpUYcSaeskQSE29RT0HNG2f/1IGXl8BJhilvy41S0CLk5nbZEaxuZsfsqQ
UD+2+qztOuIXrlzY/ZccOB83FKwoNMD4UFAos+geP9OMuoSiWCxpQ9NGD1ahupsyLR1S2hCZnb+3
E5eCI2Hg8Fw8bESTHV9qBGaq9SbDGGEtCSR9l24Fahl/Bp56aWL9OJFwBQYL+1t60tzY8bUiuPkQ
jkkeESIubuyhrN8w8uQ1vcTSvYvHSEywrKfutvAU9TDN+m99BOKFqFINaoLKgsGpqmsTuLLfDMq8
pUQT7uzBrLFkZM50naN7vfCbTz6ehbiDr45F77379cdXPnoC7WfE10SxKv2HjtF4A7Va2yWkrlyd
fxMfZxSa0bxrD00hnzA7yePHM+KPy3K3jGEwKGrx0A5ZB0wEyPCvNG7LDnvamH8tbdRH16kwI7pI
ehKP38lByrBaz21TBG6BCmxj0LLQn+rYi7zD+d/4Log4+uCQSYAFAX/BBhS71uo3Gr3aETw/E01E
O1C+RYlYcvuwb3hkdyRSbCJllPne1sp42vdC9+QrAqIOiXDmhBsBI0EEiCCggKGLMXdN3VS4/Opm
mNhOVojH6fwo91He6+2ORMR+8hszTHRfx5BU+2IIy+m6sIz2biC7L9v2eQTenZAWcaUMoUrPQcmE
vO+EPugXPpT3Jvrq1jEHLT1vngA0h9VcE4YFx9UqZNfFtm4/KY0iNrnqZt+oPRiY/90BIhsFQweG
iSR5fseaOlUbVIHyDnKUkLdw2yCgV5PtvHSDkxrfcvoLL0aSyp+Ok1ItTD1zrgK759X77L6Gb0SI
6pQYRlPm21RAG6CbmMQv51/qh0mUgiVHCtIwsUJAUFxtJ5sozDP2m3GgADumA2U5Qd3K6YIW8uO2
Cs0A5yMDaq7LLnLxmf+5YPKk3EQLe4SgQ1jfpsXgiT0hvl28yQuz3Sezq8yvMPWJCEiSsji0btoN
QUL85mas/4u9M1uSW7my7K+06bmhwjyYlfohAoghI+dMMkm+wJjJJObJ4YAD/vW9QKlal7zVYtV7
mclookQyIzC4+zln77WZaO7zliiDOFskTmw6HamdzOFS6t8omf58NTC9IZBlTkmeGVzTnz+mT2/b
Whjj7ZncLMdsGhlvUeAl/91rzovOMhji6trepF8eJnoiXsnLShMpDzKa4AgG9rMui/43T+12UX9+
aFGFQATCD02RzJX/+dsY/O/22PikivTE2RFJZe1SOiXJ2si2O5bZ4l9mAT1tPy7ueCW8ovIO//qb
/ul8gE2A64klG/GT+SdRjzLb2RkIP9i7dmeAEDPJc8Zpds10Nptp4cklAZkWHW3mgvf/+kdvF/HX
L09y+w94MD7nXy0CC6P2ySwM5qlq0HtiFMcbQhPSRxYd62FJq98RM/6TR2erQoEiolekPP/lYqe8
5chpabbIvjLPS+1+W/HY/+aO/lDS/fytNtM2ldDmzdxO5D/f0pRKWNYrBJbCb7yXKhS4y/No6+wL
Tg15Uo5VVsWjkeO2YfDbzonGOrr2KMEUvSUEGJ0z30Gqn94M16rJzmCAeAE02k0nJgv1C2qS5TU1
8ol1oBvpqo+20o/o1+zbOghkcLBVEUy7RXcOuEs+6ZeltyIjmapqdmPNO+Xz8hiK9CZzbOi2eUE3
3XVrD2OhRhDJjJ/cpKcCDWD6HtbOMJ9wzfjZoVGLEyXMYVNcvKiE67gyEAXE0m2kTmg8N24ckRTu
HtjoF7lDeuW/2MTIZLHoe/uBmkR1zwRMpOtlsSuNynyZ5ZAgu4YlKWHkgi7pJREh1ZyNnzRyLDIW
st5b4jLPMZgWRKjYR1npiBOFdro7w0gDGc8kBgTxyMvykCG0cnbYtvu3CPtLesptrDCfe0bNZy/o
JQGQea7F31eL/+Gd/GV7J//t//w7zJbsvfsT7uQgvrZv73+knWx//u+wkwhsSQRvgWM/WBMTVdVf
/heZL/JvfzG8v9KiYPWmO8j65sMC+X+0E8/6K2xYc/MdwjHAv0FxT7iGzP/2F9f6KyUIOxOwra20
BjX3Hx/s/u/v3/jL7//IIfl57eF8wNq+WcVoWnCoo07/+S2tBi8Vad+aO+hwNIAW5DcfgadFV3QK
iaarJvN3hqg//UR0XFsnACk7lkrGyD//RJOUIxK7RmquVhABQ055t0OfYpn7bhGiP4AE1g9/uBv/
+NJ//JK/HFm3UxCFH6sdt2L7z6+q327w0H6ZFYuBr8lkKOe1oTm0pAR4azI49kvWBxzT/bRM6qLO
PrHIGO5uzdzviyPqV0UwW0ckgLO8RBIv3G+2nu0b/3Ol3D4d0TQREb24gdD3/ir3ojHnpzJzxK7q
Vs1S1Y7EEKR69O88qwPWomtFYeVBgPjNGv0nOilIRNrnm/+OJ20rTX++FyDtAs7sBDSsCD0Y8tBE
OGY1cpFd3+WTuWFJp3FX+La4mzKoGpehQFBEBAXL7V5kAziBdZgQrnhWhfX7N3ft56KG64JSm1Ms
wjReEt4O3oE/nsTcxe0a5dM+7tNusXcG1eG9cJnUdaIiLoZCgthWQxhhG3u+WP2jDVX5e7c1h8jM
NsYvkyeLh2ZqK4MM2yIzYorjqP/tx/zRRP3nDaTjjIoME1Hwg3dMw/OXOrgJCzLaPS5GCcftXGSp
SPg25aWqavMUmOJbV5c6wV0sPuaZcl8H4rTFzsUtfSfCtr5ecW18hluFCNFqmfgZKJwYD9YV4iJQ
mT6xf5n3ySmMIY9Zwjd4/OxZXycRAQ4rFbPEqGIodxywJOfxEhoST9ca1csDM1jrVacdujPmOhPD
8H4SbXWvS1JndmhxHOehjBpNui7pFwXj424TiVGwdYTUSTTY86G2LF3e5z5eoGMWtKQ+pRlqh1iy
uBFsNks/kE+B8HqLG7WEr4GBaDQWxWCM56k25GFeicM4SkImq30qjQBXohXQAvFKnjkQEZ04g1Ee
7TuyEMFjaE4uFBOdNBilCw+dhB/MhkhaqZavkAuYwJI9xMuAvcctrtfC02rn6Ir0HjRmEL17MA+w
kma33wF+sx8ElKS4JvaxgYU4Fjcu2bXipi3GzmQUsfCrseAG3Bts7mqfdRUpgyZenpyqVqfDESAU
ootO250gl7HguL0iyHnNfI+wqsgmzCTOvGba13Uvph1wm+Gqp+nu4kNiuv08j3IEcq7Qc6oqL9e7
CVppSVbxUH9EWUzxTAEcfqtXHagdQsgc2vK0LPuGjM1XcxUjspu+RIKVuTUKCxeJ30kzDL0YsyRT
uEZQ49HLHFnS+i4030IB2ehQRlF6E2ahe/DXHrlTk82Omxh0MOKR1v9e45GZE/wp0xmNZcYzaE8m
cqylJcGsnPIHTc7HN8g6tDJXZBEC9zMZUgBxHjC6SnGVlltcjoWjZ3me3E09JzAKRIcm34zXUTvc
e9nSCjDasn0xWFnmU0rV/9R7fbecERgwvC+bTD2EZJCujEqzytpZIiq8pAUkcx68vj8albSunDr8
2jRGs+wIACRqSbqG/db7qTiMZlV+g73tIZHyMSjwEdbFSrypHZKiaacLUSsX1Uv9DUgfEZyTHI9O
Yc9vHo6ZG+g05nMgzUbvoRXhzp71Ik9SCedWph7h1/40vnhicmJ0KogDCzQK3eKC2xglPF458/3J
61258WGG7GCziFa0Xg5RlTNs3tKZGGj20josjURBPYYl6zjIqTedIR8ihCu1X+hAMPy0qpakmo4e
7Ul43jTtUvaJA1ng7z6M6GejdKPv6Cm9dU9rzYr2I0ikZzg3jrVDl15cWWIx9itj5dhtnT7x9Ng/
0ftGajnItnypOrOKC4HuIFGDTSArhiyaZ2SpZWZiZhEii3Fjw2i16qtgnbwnV5fk+yxreycWe9n7
qF92iFSIXSMc6rrrfNqMvel1l96zWVW6wXfmfSerUh78svXEoabfdVgHy3gnjVncDMGik8nqCZ/C
zJ9fKXfddK1QQ753I2JbBHQUJGtuzNGuUkZ1v4gs3CL9Og8nqtAIs8kfJpTSvVQZSMOlpHK4WaUx
RZd6MCoGDDWopkkuOFdsk7mzKpBi4vnldTP1XRUBjCCqSKpPvRPwsKZ+5tyg7gkO4zRk92FrFcey
qsxqZ6RyTGYkEA9VBkCXK+OcgjF096hlvI9D1HfoWtaCTLK8M/QhEvamL7Dt7jANZXgq8yygBajc
4mqdBsRoQ+3Ja8Kt3DPYr/VY5h26rNaYR3qZ7fTEzl+/hviHblDCz4emWdL0QVpa5SgEQsF0Eo3v
Y0NLVJwMPU0Pq+PnJslcqX/x5iisLrNs82ReF31vtAuEN1MVmuC9mrWMjN89T7H+4mSjO5E35foH
HQXb7pN1bvhQTV1jPDQ86f25UJGOUA5YRnqeeRUaJrZLfhh4Ynm3K/cW5BNxccpXyWybKi590qhs
4rxiY/TGq6X27hnKnwHYP3dpaF9X87oeKOWOgPePQ2C9NbV+7M3oHa3Eo9VFiV/Zr2uW3aFmOri6
uC8M0MmeGIc71xFWjpQj3DCoGWtqbj3VvX8jLRO8dzHvsICqK4DR/LdqS8AMsGy7KQFxFm/zh1RF
y2GgdXJoe1I8qYusGNeTc2anQ8qXFeV7itiBgj4bjjyDQVL5Sr7O7rBcZn5EwO7ToW4IuY7QYYaP
XSlSM5amccpXvYwHU4Q+Sg8S6QuaESsKUFFH/QUvw1ztkDTjoyaFqt651fSVocrBIv66uEHsMKnY
MnLzEBTEHY4IKgiU+ooUY5r2YRoaTz26cHyLUZ6di9J3OGpBjPdOaZqZ4Y0KKy+EMpaPz2Cl2xe7
7C2uMPoZpRnYPLb0N2M3c1KF6IEoFzOy0uyqaQmbR2DtXc/MuQ8BGZPjkaMG4eliIWnLKdRyW6ky
orUZTUpcO2u/JAUhLf2e0WMJb2SYhzExLXc+WaHwbgcfUepuddw+2HcdyV1ofYOVlE+p9WOZcs1Z
Bj2HMLS88T4PEzmQid2gcmOqoxFR1Zk9H2gy+x94Z4frEu+U2rdGGCwkqbXI+CAV3GsWoEPpGGub
zGNWf0MQ7GzXKEiQctph7PSr5xI6XJTPxNGbERz9ZnQZcze+fQxJpH4IjCLd12DBvvdWZnwYpr6Y
gN4V7XnMcYom2q3EvgqIP0YUZH9YfCf8lNtuM13R7O3bfSkLtzuTBJyycwBfPuZmN5zcdsbWOSOa
bgkSuCOnvc1xLJf1XWhEy+fJbvpHF2H/1co45AHSfnsDlOBlpkt4FVSufdM5dfbRXiEXTShhrS9b
atEl8slqpcFpoeFygg/ZJEaAc+n0xpX1PoOyNy/cOJ4Yvh4yxkbYmyO+9sSLT5OIYLpFOwnpgzUp
feJ1sbsl0dRy+wq9+mm0EUbvEDJB6MFp5ia1aziYXrLa+tJX9AIIboyurKHDABLOfM4K7W17qNxZ
8t53SDG7HAG0Aw7Rb8b5OA2qilXfzUmq+uKlDDj56d4Pr8wmGywIFAt3cmK8d3ANb+JwZVXqevad
S5GV81WTCh81r88vpgpeVxO/dNjzuk3pdCauBTtYqFdwL/mobjvLuSA07R4n0t810gmgQ2jds2Qw
+vBeedJ6rnKvvTTSGm7XoF/v4YAzxdZ1Gx1wh7RJakHF1CaNd0L7vlCakgMcqeUBsZtxZLJlpAn9
Gn2XOwhGzL6kk+85VETUjMO31nbT68aarQuOjvEDvmPrVK7ucNVEMr+xVZfdo8u7ZOV4h862vSbZ
geY+BcBVFhjnthTVJz/t1FcvnboPE4edY137DwAwjhzi1p1JPsHRNUz0txAEr8XkjfveRCuaM8g9
WINF+KXRBLGn7ZINrVaHrm68Qy0imZQmbapqaPpnR1Gjd6FDoGO79ns7zHFgF5V1VGt/HdS9lUSZ
nG6jasM9+k1OMDQ5qHKAL2U5y3jnVFV6Vj4R3M6k1ss69vIKxaXxzJGLgBOvNS4zuqsclojque+D
KOMhJ2p2Fa79EVVRfQydXl9U26qY8fdrjr2Pc8g0JCpq5qSpCmC7qfM+uKKLDlOlm6RI3fQCHq4k
JxN+Ypuv9p3RrN2zlY/tTdOa2LPcrAiSJXc4Ta8I8PVUqUMY5PKy9oEPcHldT1VgeHFvTOulcdvx
OdfV90iF4zcEnVWczQvj9NzOQrgejHSLSaVHgFn1sTYlSnpytqPYb7vrJm++rWmXHjh7t0TP4zEK
bMlk2BmcL5WTou/v+4x1ZxxvkYHiyGQExDNFszh3SrHzW04eKeRBMmtLbnFRHYkH1g9TKO3ngNzJ
0zLM7aFWA9JB1MvRzUQg7K6d8EeQ08Vz4IjyYLLuvkWcDN+DLUJ3mi32mTS1z82YGjdoe6ojTMzw
Q+Sm2/hY1upi1P2U5HP9MdQZa67noU2t22I/R7Z4sToJLywtr2QXkbGgmIOdNVpQmps/yE6Ryq4N
MXvbqdhMClJJr9Petw5KZk/ck2WXO9gx0jwdD1OkPiLRa8kkBS6HMPV+dImgcww2aeJe10PdBEf8
dW3iFBJ1+0DOZTz73RqbtsXy0qzzoVUo40Ex1zuLveW5KArnZHCUOoecLyjoWuet9s3m0Ezq0ZG9
t7IXRPkLffH7Ois0OvLwHS6wfcXdxg/D1nKOiuJIxgBozkHervWiLqwFlG7KaJ44r+kT0EnGMbbN
XroU14gk13XXQixp0MIEUxIN9XqcDcwkMMLNOOP1PtH6Sg8cjj8jt8yPsBicl6YMopuBTjbSztwH
oKsnYjqh7o1V9DpG4ZM9k1mOQ0vs+x5nAhmh3cG315PBC7RrletcEytdfmvrmpz1JuQSLNmynEOF
kHTV7X2NBKLZK0xGT+na93jbAvjvPkAfh5NPemJM+qnwcuRaroP+uvCmlVzNDNkswUp7Igf96Rwu
/oLPaAIaj75r5hYOmhhCN6BqcgdKhF2Ycfgw6/Y1ld1LvSzht2GV5YW/2NwF45T75xSJ7o2b9WW7
y4VwP2VT5175czffGmBQvlbkQd8rq4cnnKp1OJme99UlUk/u0XH3NzP0ma+1a/b3PtycKxTZ7g2S
XOfeHRsXNjflhbIK84GC0rtKw6o99sQzXaHU6FFxG7l1bgXx8EYbKtxHJAN3eS1uB8LFb2QDzmia
DOdJwo2lteGqL4L512ujZBPjK5vE0WtRFwFFq9ZTVLVEj410vM6eH4z8QiUwOoNK0CL6H4gyN7+l
hquTaArXbyTJjkesGstBwBPEdJRb9aVJYT97xtQfl5oiKEHJRow1zVRLxhuYMWdXgyaxE1hwPgQ2
ZLQk7TwOnVpGL52ut7lcY3rvwCcmuZ/SYXjAa1Z+dDQ/KS77edoip9erRQQ0QqtKvKXDEkHRs5xP
Xac6kGfeN6Oo2yuwf+PegAvwzLH9qZ694nooqWh3WDQeUNEBgSbdOcn7ZTqZppm/Vm5Yvfc4VOgL
+ByzhDx2tTlezY2OrqVoOSOBX3oO5yF8MAPRJiUPDYB008QPUyFR78uZ2be0j92aGY822e7LylDO
9aYHxg7WWz2iM3DgFd1Us/rM9L122LBMaRKLbvSvhN7N5pEVCTdT1WWSdGgD77oJSeYEsK3/tAhv
iFVXGZfML9FqcsH73WRmN401Ehtb4yfAXlf6V067KHK/m4ZGDqdYF1p+zfMuNzgdTPjwJFexMiYD
mVOdZieSxkEL1Ju9vfrvgfJ1MliqvOmz7qlxIGq/5XJxN3OE7bXWQ9YEMzmCtDXuyG3x0kR5g7L2
izCtK2sSA6fzSdthIlhY3CSzqiX/ONB9UjvL781XK+r99UDE7fQl4uBF8p0YomMqJ4OnMND2BYGi
+zBXgvZSuDb0zlaXwY8NXAnCJ6iptayKkyOCLD/QweN03JDeG168YU7V3hbVCrUea7E8t8gW7eve
RnF96Ix0tiE3edgFhGUZcSnhgRywZmVHdj5IOh0i63uW07b6iiyhoM1d+VgjtofW+6RySqHbnNwX
/zsduKrHmwkidqV+LSWL586o3Sk9OA1H7l3lC/KwXJ+gThaWeSwPJaeWbzNj2GebggB6cI0Fi606
vQSuqj9KzP0fqZ4Qwadm435Ba+1Px6INPX1rbmyMY+H1eeJ5yr2deMsoz0vby+NhyUkzW6lab7IO
2+C5oZe40rlIRwRMadpewceVA2ngdhEbbttct3VvrLsozLfjZlcv7bEN84Kj5pw95F4a1DuWBGCn
Y14sZC23ff09mui5xpAlfe8DET6yPnaFYE3PLbtGOGn3m7sktBjDjUoRVi8N1+luLXPBwIFsEViI
pjFZnZzBZ4IgbJs/32rNfR2biPmJHoeFkMWZ19vPfHd+zAtb2nfLOPLHUTbg1sB/Vz+nTAC5YbO5
ajx7oxJJpaWFQzDbvKBBKmjj5bPgMNGuht7NhuWbhw5PFnYx21hu/HIM9D6zgullE26cZswY3qPf
GYQjpx46dsdLcflQJFIze60T3nAqz2+yjAHE3pmWJo+7gtHTfuSBMOF7mkOwL7NKVSRauaXeWbiM
zV2tSrroGBpboL4Wfpu4XmSB1ZYTWBx1hQoetFO4QbsL08I/O3Ph0NToHXWfeZnBlWkxKjW+rqBl
A40eWVZo9+/YW5bnMkcvHhdY4rCyzSsbyOwWi3/WrUplDFCZNWPp+m+5KyzojRTcnxXJ9/ej47Tf
JI4KLACY4ce5H+/c0cQ+aHeAXXBAwzcv22ZRR8xennvCOGqN5xyvf3juhNi8hcLtFN41b7weSabf
5Ryr7gFV4Xqe5rb+6HB+f1ntRd+iH4V51g995LChdt4Hz1wZCYtoYabMYTn4qgcVHTDvduzSSxv6
uLSDuXkpJAAbzjyQgL7P0UzLHu3EVJ1G5XLkp/9MuCNtmDG6zthvj5EnIEIWYQpMnE/ufJ3niHRy
/HghT/zqFcm0kJW8cypbXYlFF5/gjwgolY68tUSVHekz8MiYxJOgwuL8mJ2k9HR1wSpkqj10piKM
sZ8jsizchle51I0D9w3+2D0CLsu+94agwRFaYwXG2ubZNSEzBYhIYx4CNu40W1LSV6Wx7nOriS5L
O9KqD4n1NneyGmuIZdK7mgqJytr0OSUm1Go83FgMXRH7iIy/FN527CzMRj25Mm+dfd5NvBUmhTvv
HAjn8zrOLPWqDjhS4E2lMVjkEU+LLPxkzP2RPnsKH/SkRVPdjqGM7DuHAapNQ8LiaNWvPjFpRuDy
FQRv5bz3e4My0P7xvJuYkt+XqrT9xKXMu93wwk7cz0w5w9EiQn6ZRPdlxPg17gblW93m9a6f6OeG
X4tBVl9We8iXY9k79UebQyeS/axyPmqTXgB0z8WkuR6AI+jlMt+FvH4lJUGwvFhrNap4jGiunM1C
tRTWo8EnDBq7wmLc1VAVmM2XuMSdzLx1Reu9YqNstvB6XtApk9y6HD9yfgyU15PVNXPs5idGjRE7
btrS6V6d/lCBg0K8OhjNNTPMtY8jdI23Li5HlJm1aR4VLBnmm3gkE1yhmRMXQ2/kPPHonM6mbY/q
2FqdsxxNT9fsGIKAy3huZ7dOOlVDrGzmDaZe83UU/h0wv8nU4FJso4g1j014iulzQIqjwGna66lU
6np0dUidGMhAf/LdpntbkRKOMdu4vV486qPlAQcb5jrcdzbZ8qNeVSzCbvigZNAThthshoTVKMP5
8ccUa22spjmbGvvvjngO67UbVXQ7lyH5ZgjpQiK42COZ2kZ99lSVs22ftsUz8XnZgh0ykehj5a5B
QT0ayscIhY11DoVqu6SIsvcxAt3kdBlnuq5wo3M+0y7aaRnKj56XagKmJuFg5K0ajz73wFZHiJqr
rtPBjkgoHtvo6BkhTX5Jl789zSMo52NOIDxBoW17nVp2m16qkIzXb1Mw5ut9iW8xuxW+5OX1mkXL
a3OZB95AGiU2gFmEdqduxh+71c9OfcZonup4EEY/coMa8V10m7Hc0Eb1sXcGc72opbLTz+jNNcAJ
e0nrMx5SIb+ahVnpj3a6nQ5CSwVh4lVzFCQhPYrhySV9KGcXrJLekoR5+JjIsBgqp4hbf6TvM6cD
ewZDlCI/QyMrKC9VP1Vy3wTsFK+uhnSud4sSzXRPV74cHxqCLD/oSXdBMg6RsyD5HzMYDIM3eXd4
E3BEthnw1dm84F+1HwHSVgdBa/AlqCv9lhVmeuPpztqwiN4FNIx+cb2u4IQ9jo9bFMKpX0MPfq/P
NEf64aniuHQ32IWI7R5uQ9ymOrjmMMdPsrHVx0xlgyfoWvKtwuTH4xMVwdHM8+GeOXb9bvVi/j7q
bCl4q9YUjPU8PBZlX0YXNTXhxe8HH3BBBXF7b4Dv2KssXV8CbMInrOCJtCNZxFWuERi5UfoZkEr0
AUZJFgeSRwHD4ADMOPPem6IJXbJYAvtmBttwDubWvMvRxwenfONNXal0tXAwdr2Iiw74MYuBBwHZ
FeAYddm99nnvs4BPylgOK2BO9qEh/+potzwZ9UIHIFTRBabMcuWh3gB8YERXa94wOVyq4DaPejvx
VynDPWSPtIrdxXMxirBJHps61095Yfgmc6zWdHeZoMEVanc51XQIv9pyJL00iKo73qDeiIOcqBj8
toizlBMhjQbDZDH0nstr6dq+va9oowyMpYs22mVUuoc5GqIq6TCJ3mn6rdiO+pHRKqBwqApWj7nZ
HtLmSXt1/n0zmOLYnKnY8sbEcU9LuXf2osltTLk5atvVrdyEc217pSRW6Xioihzy/NRxW61qD3gp
PRNPi/c7DKfPvoblNg2TuLa1zs5WVzMcs9IX7Dwte4+XGuSeWUR5JLpU4mVVkF0Kt7ztp/kDpoqV
rbCrEtKEh2vmp+vd0ufVsjegcD92UnmgX0ICgel6lnuRAuuSCyIJ3zGm53zFmb9C4722kFjc00zl
wdcK943pCRP0yMCzEWUoh0WK7mXPR4tIgkZNe65B5zrQigx1CPze78iHNjfHvzMaVwzeMBGLHsd8
WYhjrtUo0UcYU+yGqsRoQ3UMLdR7Mhdc9ihJug0hEYJVYZJ4srlmTKsp9O/daV0V9mPV3WisyGcK
5PojE4cG1BqEe4KQcub0aQgJHvdmdCnbqfuywI0WO7Xm3QfVh8Ftgb3rM945O8GXMO1KGvQvLcI6
OrqSLbXoBA0LrLhFfphwkzNLbuqLZ7CTr62Nni4zbREro/9uBPZ88pC+1fEmEdr/71xZK7cagoE2
IvqikyvthMserKQwCs5sWJOvyoKm1GiDMEKn3P5GAPuzNgdpBxJbLIyYKjCrbOyonzUogvXSbPuc
NbccWKlDUjYuOp3mN4WL9R79e3BXqo1a8a+1Lz+LpH78WIiLPtKvH8Fy3i8/tp0wzutVMtBujSDc
kZ3tpnFNz5sltQkpDgIyn37zM60fBpGfdCybmwzxM0xWE5vor2hJAYtANjXTZznjp9/NZWcyhzJZ
vHYoiKQgo1VNz0sqGeJanKkRQ+CDZuhPxTdXvsZPvvrm61qP0UwBVZgUr8G49C+eDVHg7MOCoNk2
RmXnvTJu5gzde275vanqlYDFGXTcyTNbzgcr6Q5voBoYAWGniohQ6SKk1uRCtQ8lbQ1jj5HJuZ2t
fvoQUuWqPcrLxnkg+tRCBmROvTzlUzNPiSzVuiaVSgOMTtJjPFdSGA2v0epuChKjr1hFeelolZGF
8xzhqcMmXkrjbKZrRUaRAvayD/xZnz2n9R8Xp6x5tagVXtWi2OvyJaQHy9Hq4BgcLgmTch03LjND
cyw0GnAQ6JxMPxY5RpNzWJhzHq/oyc8+VONot3ge3Q9EPv2VVflwNTiUOS+tLIY27r3OeG8I4+Ws
sSxBcGRiVXz269b2jjhUQpm4qbW+1eGC8cQQyzQgGF1GMylh0m3mce3HsqcTTaHZQYjC8Etwl1k6
03CuG8S/VDMVjWOwdeIS6YptJtSqxI0VkvBASAh8w7iHnEo9ZhTtMWtGBHOd7zhNQlASvKNO4fM/
lFYVsXwjm/F2a42LGbmuGR0gGOhzH63mPww6/y2Z6XOHvqH59+3vvHX9yiEglz9kj//83X8tee/4
3t1+bd7HX/+pn/5lFJX/+HSb9vOn3yA7KuT6ML2L9fF9nOq/f4p/qET/q//nP3Lyntf+/W9/eeum
Vm7/WgZE7o+iUhsJ9f9fhLp7pw8+Nb/+hb+rUP0tIW8za9nwcZHV/YcG1UadChM8Apob8vyhR/2j
BBU8A2sfebdOuKVb/lOCSoAfxxRmhRQHEPswOf4iOf1XEtRfllhzEx7+kGVuOmgOP7+IEE23XKBA
+Hj8vdVkpNjCQp9eptq9pLOQB1uPxz9cl/9EDrpdtz8ILvGRbT/Rx5GHERsrya/eiaLLOoWSxNtN
g/3BtaqvRb7C9iifx3R6sqPpIewntGPKeYkm743pzCOOh9e1oScoDOfAnO4997zrStLcGMZPnYPt
ZZz9LHHH8DeBN9yeXz6stXGm8XWRLITrisPgzzvQtGapv82BdiJjAoocYNmNAIBuczy7Ysc9bQ/+
NmOiVLGfxTZ3qhhAiVyoY6lxqnTItmpwGLvZSXE3zIIh8gJGGr/ueFs7+WevaPuNkbNuPXLnSzhF
D8JF87TNwRxm1Fc6vKOJIJOhcg6jYswgZOAk85TNHxj5ObEXgIvv0uJkm3gpkzRbmUDL22V2qbsa
Ta+TyUHsWC1yEQFdfjSWR1v07p6SajjqaCx3AmvmterLIDZxXe3pxH9pcCrF+GSZrbFiY5cF8Rrn
Xmk9DBhnH7I08w+otopDRNvpNOkwQylDwwKhVxIZ8jbAS3hImwHOU1uuzntaGdX72LnlYcqwRElb
E2YyGQkj4GHPgISRkagPedO+5JICEO/1J+32T94odl1Ggw5ZfnWFVK0E3WVWx2DQ+nrjhJ/JGv1o
bSYRc2FqNixcIDOi14iq1ThOouipf2iXZrNxRTvoQ4Yw4FFTUCeNntvEMmbjhlhp+xWYS3lMV+fI
/YtOnMSmu4wT376eW++maNxzk5ffVGE093WUFpxEzcmKWxztx6Iomfo0eUWPojgiVQCfTgvBo2jk
6IbMM3Uv4VoHu6LW+dNgt3bSpaPYD3nJBonSmcyUHEdquOMNdD+QTnYs1yo6R9r+2kaiia3OYvje
QofTdtskVu3ce7oQyYTCkZIe1WORi+7WM3ogyFU3JF3f07usPHaOeupv8IFwZAjT72iGsm/Z4n0d
V0Zz8wzkDDdDLk+933QPOm3KuMksztY+T2gZElY7QFii3enS74YSfEAZ/9YGmookND6y+zh3zlhU
1zq3xiM9XOeSW/+XvfNYkltJm+wToQ1abBOpRVVmKbK4gZUgoQJAQAfw9HPAWfz3kj2kjc12Nm3W
4nZmIYFAhH/ux+M3j7T919pt9cd8alSYkL3JV7ETtWtpxUylekvbmB5vvJWTsb8tPVkeccHfBTQg
fKtV5O0zQKcgxeJiDZIlP2ipLNfaxCGZzecYNtK9TzLDeupSL+PiLJINCD3Uwiq7i6IOSYYAybuX
zmKj1WiLOhTEra2Sa+WIbuM5eA2zIgj2rH3xM7ypB2CPGQ9oLLYUWe9FFe3TZEQAcxtEEaNr11Ej
UanjZN80hdr4NYWHwjbzO6eXzs4s7eqO8Pj8OkFqeu3hj9/EBHxlbJICChXUtJ2ZMmbzgltbtv2p
cSesrM40XoCmsWWPEn8tTC/adeif1MRo/btQzr1r4NCXotnoHbPEyJwu6L7P9mR92lZrn4Ny9HZt
xf7HyXWM6yYcJBwvkRXSFbi1Gt/e6S68iXH0oLEQvWo3bWpzVIZb8DkoLQjjxnZfo6h9KaYu3U9J
mQJiwz7UOjJ1iUNF1Qs+grcZU82dkfv2HiH+S4a1+rnm8H9rrT66q1ojvrAEQd4eYGbR+1NuWjKy
92UXVPiwJvPqz8r/Nmlltku5V2+IuvIs01JczYzOQK+CARO5zrQx05ya9bQ0QjOSbxmGol2VVd2P
iDkDCDmPjDMDT2gJXg8toau+1jL5Ni0Qi6LvqLPWjV3SOvYJjQiYnqbfd/H4pJn2F+XAF8r7wg3H
SMaXXNQJw+nGdEM6Xo2H1tI5sgvTODjYhNYgjNR3LGPeyeAB3ksjInaKyabxUNgZNrAxj41D4dXc
iUNPg2WXRNPaMxqxtzzJc90WCOqrtrb2iATTrs6QeYGcQFhHUa7lvawdHbcH9Ih1Vcv+1eugO25F
1ENwxNnR5zAPO/2pmirFlW3KH7bs0V4708IFFnnZ2YuNXUdQFu1ffJrdhJpf+9VpqVzcq8DO6VD1
Iu/dMeKKbXEarYcgSMwVwSbkt85qjrHTGGEpXOT+KnYuvpXJW9SI/N4WAjCasrVDHFm6hefU/JhT
3Akbx++jp9brDbKWyQBDbZLjHVPT5Ngxw7vFWW+gbjQH0vH4zPMWkDVn7Gmr6dW87hNlbmM8qtWm
cDxnjbeaKqnECa5VE9XLFROA5LCvwF9dFYnjrqyg8rdDgk04l0H0A2LccG0iF8nfKImd89RsdcLd
A3c9oqhpY6VFHezR8jGEB+c+Sn6MWhu8VE0bbFCN7Ldu8KqT2dujXOF86U9mArAIjcGVu1FkBRq7
gUg/F0NxLyltfNemVgdiOM57ppaPZl1GR3jT/Smm83EjUxIFMui/J0UsCBIX1cYFfLlt8UU2HpHj
zMq7a2vawbZ1ii9NU+WEX9hJL6b/ZI9XQwepLtDKYGxdEIljnGMDZycYDCDVRaDfKo2+mByUJaNA
3+9w3C2cN/79q/MTlarPqMvBNijq+wQLLx7CsTsMeXT2eQNd2BlkK6lw/kPt5CUJAiFfi0aMj9Kj
HlFbAKNIgHN7FwX5A2huFfJARGetw3Jhse8IJVPMe8ev6aTqnX3BKDXBk4fssOk0Hc8dSua5pqD2
kKPl/Og9UvlwCqqT1ibNHldBs9jyfqStbx1Sx61ONRPHl7TlJmXJ1hT+2raf6uaoM45XD6kOSiv0
Y707+stsGTYFY2Yc6ww4ltnzPCcZzemuutgYscEX/jBFYzNBquYA/4u6Tk7L4FosM+yOYXazTLV9
QZNA6w7DFo7htNhBeatx5uWV5Dp34zIIF8tInDFitK/nqtq30NhPiQKLiH0p+0KLPbYPquIZHg7J
qRkUvqQ66BX1TU12LJeBuy3S6DTmbvtdwzpMJLGIK/yWzOdHqBY7y0maB9sdbx2elXVZxo84yMsD
gcgxnJc2qMACuEqWMV45IyxeBk3d3mf52TCAqIHCVtmpMjTr3h99qmA7yz7brt8eiWB0u9nxrmmE
IV0oWjcX54Fjg+NzNHCDXlLuc99Ktzg34Ex2y7wXQOsGAGm1hv05heNQI5VnQBsNJb7ki7chsaOH
uWy8p7HADMfyggNiMD/LxRPRMtFxncJ6kRDQbvEw7wVzQlJLzWeDz6CaG1LDA/xRXNxs35MMC+hg
b9LFbdH7fcuLbfb9O96ktFz3vDxbyttYHev61HkZcE8cUWWQud8jq5WXVjXmS5rGwRe/i9Dosylg
7jP6as0Q070mEJGvozXRzwgQIlkzHMYVUo2ciku04xNFJy2jhOyr10RsHs1RrC2/Thn14GoxppgN
oSaA5nXVNTKKJxJVbWgaDJIVpSo7q3eOgPDSx1y6l1owZXPMZtN5mjhD7/uKhgGo0g3Ege7FYYvs
UYUBZD9Heo+sdCnafBpsHI83GZ3fP4ilzBigrc+8d9+KqHuaKnmDjOBdRO6TpAB4OLrJE7bjaGXE
5oVChSfJJvtYpMlXYavODflm6zSAU6uPfhoCMmU3SZLvfWzbeJvXw3jI0qgOETNIswqn36dR52yL
aSIykWEb92pI9XMxPzZV6W85zGfYu5Ub6jFZ19S+8ksi1k7NRQpdPkhqIMKp4A1q92Du7Sr61Nw0
XclWzeHAdnPyIQLmU9JuHD2mwZsX2CqDLI2Ji16GBPjik2vnyTln6LUjmbWNDZxbMfUvOgP5i3AE
8Q65uPhgDq6sxaE0DL551VPIkCCSbGxwxKrMudszah+3mST1J+LCeRiV/LSoL1+B92k5Nnlhh0ca
HSfocFdax0F0+h0QgxGnGZ5cL/a+eVJr96pJ1b1dpMdsFN02zvz5VEobHl6pNcl5Eg7JEJsDV4us
mQv4AZNn3ETFGkl4a+3hpjrLxiquSSqKldGZC7tOdMeWcbS/1XJRfelaTQ/LdIYmiLkrwOWFC/Zd
r+dxbf10gEGlVgSW9eE9BtFN3NkSj2aHy2slfJMbVTnNvpRo2YcJ5xegHLNfT6LDJdMtxrPSifs9
MHOAk9p+KiVzb4/cdr/AWIltSo6Yc9T9iHPd2RiByXJMczzJjs7hnTho07pp9de6/QHqVR2o4sMH
J1P1Oo5DcK8SM/jQ8nled03F1Jod0ipoBa32Rqy2Kq8KvCP2Q1tgFrCldcOw/F42+qPokvhoL7a8
dOYY2U3eY5owOUHLNb6q0k13NUdyVbjPXeBTZ+Wk36irnu70ZaXzAiFWSQZAhpRqv8FnhDOQEoeC
dhUjByFVMCGcsNhlpleuA7P6bPu5eMxjwC5t6eg7O87vBQ/fmjcLs8HGyQ9j0UerJuWb1X1w5Du9
utOLmOJpy4SVPGdpPjSe2o2oePOqUNODw0hk65NLe62wabNGxO6uB7O70xdbjp0tR02AlWCKDFIY
M+clvt+w1cflMvk8sHIxW5o/fZeCP2DTxNlRAtXccgNt3CTLd4FiC6yrMzp1tm05h2MzeQgwTV3G
xarAxGFCDXCfMVHsbazCaybw85n+Yrmd9QWgx7o4w6p6JN+lYZGI+vOwuEmLsog+vJ+IbR/nHtQY
KNZ5+6XJe6zujVpCpFOIjAtznfP5WnNGeczcTJqhbUn9mSCH3IFp0Zg94HPtFser11QOhrgi+Q7I
WX7MizO2WTyyPyWg/y8h/kVCXHBk/2cJcfe9Kd7K6Z8S4vIP/G8J0XD+Q0GHTksAfBSHrm9mEuP3
Jcju/Ae2pUtdMnogJbmohv8jIvIPEWx3iZjb8JQwA/6PiOj9B8wKMooFawXbFaLk/4OICO9tMdTx
IXQd+uyA/62SzV5USKsjSBZNUezBD3bLMWbdivQM3wsr2wUNUn2wrWkP/7hE/0VN/AUcQm2JyVVB
Pl2AEQxXf0kpe2ObMyBJ0pAXCxMiLyEaWrtd5G1iizzAmsAUJj684KhPRV/8FfD2mz74kzjoWEQU
UTVpu/n3X97ZrWylm7EB8DwsOTNsY4IyblvtqlYFz6wi4juei9Jkgj1zeOqkUe26Vrf/oqr+O63t
cR3Qbun1gb/JoIyb5N/fY9ArUdfMF8Msm52TbuXJV94a45GjF9u/P1/zX8Zjy2fBK7A5NQFVBV7w
yzWXo4SvS3cUMe/IHp4wT/mQeunIuHQ0QSAb4sW9/vkjf1Wpf/55JPSh4ejQC7xfbjA6HhTiCCfL
jjj+z50Iqz0vR5D/XaqpXcMQRt55cOze//zB/+260tzJ38ykK2C++O/rSurWm7A15KFWkpy5cxV8
36OlFiORFsOv+/On/X432+SNaBhD8cep+9uvOKVFr/JGsAcRzqkt2s8MsG+/nRXbpMHIt9o0A1AQ
hD3+8hz9lwvMCsKTS+aZP/TXLiXZd5Y/LWG+XLnOachUjmRq6GsRZ59FYwSHfLmv/vzXLj/aPwae
y33EaNdciKz8orb3y7OjZtRmwC74/HRHR65YaAsZK9VfPub3nxAeLWunA6yDpdP7BYVTWq3pm1KJ
cHRYHpjDMU+Oyn7+JB+OkejPf9OvzGH+KC4fH7OMCxhy/LogILbnNF+ZFcRHO3vBkujGJMr1fmdQ
3d1ulGRnvO5wHDMLRQmdVmO3eEImT2kY5NnXIICUY/2Xr/X7NfAYFmHJM7joPh2J/76Nc1+Pqy6a
qrBPams66VExhSh0+XhJsfr9X69FvHAMVkSdN4Jn//phMyp2omLBmihH54QUnu6c2CIXxfFavv75
ev9+Dy0vNwMaFysDZh3ecP+kVLisQBnPSBWOsDF2VjZyDxXkheRfoLa/P5ngbOk8ghXCr6r/OrTq
InBfKc0bIZ614ZJNmtiBTXHWsDLZwbtOEH/omiqeikgDuvTnv/H39dYzuH2pZefVugAs//03dmUb
g/Hmb0ywLrxD/JgpcACWFYeuyenu0kuTV8+fP/O/XFdmgTY6PM7V3x+a2mAnXEY0USVMaq4a/Usv
P0Eof/6U31YdGDRQdHmTsOwxD1z++3+AE8HbzRlGZGdVNoZ29e0sukRUhhzztI9CZfvy0eDhvf/z
h/7CXeFdydrqgfyhRQXeGJaXf39q1TD0sQZF6FcESXCiPMbfoyFR6NYms4+Za57i3UBYatyU1aKe
EA2IP3EOl/tWH6jsznQvt/Y5geP5Lz/1L6wcvhs/tMuA1ML5AmLo1/2MVeUBvFjcvjOghh2Vs9mw
y1wHQrhhMiHySi87QYlIrihGVLZkM3nabIh5jOf8e+oRFg4dfE3VBqx0+rfn+reHwAN6BwfUNJc1
7rc+0kGB38ssgA0dKIAvTTcU3+YA8CvKr0hvc1Zq+iUVGjfmwj+LVwaBEHMzzSbSORvEL443LrR8
b/CAbgzmEdLIOG7spodu1wrK4tdylizJOXRAGgWynvId0m822S8ullpPssw/6fnFnjuY+TBvJ4X/
ZDuWhSlDLMdsAG05tS0sPqVfRozn3wcqttW+xRWcbRXMj3ErTZ//nTlBhtqYei6OMeVC6TZenq1G
z2J000TxJQKGCgpl/qpbEeDyIs2J0YxKfHiGmEJ9HPE8+xj6YZ5zTaJVqg3qWuWz1q8SZfkn3LCI
G4Mc2BFhj/HzVw5f6i7VLfW3GslffxdWdfbxkKxwEcCf9X99kQrSMcVAVFi7EzAM4DqJjb2u3L+1
mS9vC56Nf7yzQSTx/28ujEAQyw4trv9+djLM2l3QJD6aO5PDN83UAsbgasIvZuopLbVzQ2fLAM+B
BgKSUkRkrGuU0qwR6XT/rdqusc6uip07eowY68VukFznlkoC9CJLURmJgXEJq42ZHfJOQ4/Mi7le
Wzx45KyKeWlzKsTOHAtzBdl1btCK0m8zEged9rjownbEtV6R192QPtHfxnbaV6h6X3Xs+g15iXx8
TO0B/g4bHh/N2tdBQUg49O0EaWftEhZblsR0C2HOJvvvySsMCH84k+rNQokg1OzIVERq1fkJa3/c
RxYHbstbJ6XNsTvyvHIOiaGOi53C926jbByGTgm0Bk13t32i6c2aDrF6AaxId5ckhA/AVFH4bfTG
/MWKKUhGZpnf+NGJ8bcY5on8KtHuNApk7VXLm6fZ0uc0PLGeBIRfe5CfkgBe303ZDdg3nPWObzFt
jNrV3H0ANZN4+FytM0e0t0if5ENte/kjQl/x3W77lpFRUrfeyhBOCz9GQtmJ+vi+x1do7RpBwnCF
dBf8IJPUVDxqmvM1GkpFl4KxjP5TS6HEWUwEV+grPUJeVN8MZxAHEFjpuawj56h11tZtAn/bWMo6
cfHp6JtsUpu2xmRwEYhDzcDmtomxdnd7/DLfGax907IEfk7Xj8HXhjvqIQF5vKr6vs7RdwkmitGw
Xju9NvYj/TKrUkQvhBGpClmSKcNsftKuSMou9X0GFLNmoNtMwwQ3hCELTB/PvEyFm52KwnEeJC1b
yGh97EIwYoSz4sOaH2ryKj+sNLamu4H+4fxORPKDLNpjmrX+qm/MkSArpl4gGLOYBTZF44V4Vxnv
otg0tzKT+s3MiNtkOhBBLWY2Rqb2oxnBmvXOUv44gLqQ0AIeCIx3OP2DehdBy8iXyVlFQWvmhy43
Yrdm1WpRKHuuYKYRKADf3x2BTHbFpozyiDaJFPXeAFqTmFDNjhxaxCFvdCtZFyCXdtjlnWwzo9V+
AUoxcyVzh9rHMo55jWi2CJWo+msxa/qO4B3FNoZNLKx31ZFjtsvDnb4OxLRXIDkeIwssJEHoVd1b
W3qsXprMeck4OeK5g4nUaOVhUpHaYDqlCYuFa0WfGc09WE+36HMGfl/CNp9mFuBVLqoOl0lL6PAe
YXgg9pSgi1GnCJcT9sAmFapezblqNoMdk+xThnZvNoz06U4JIzO2wsFJnkv8fAeKuR9l3dU35kvp
ZzK4xaGsxFJFjMHQidduYXKbOm9SzW9kywRBtTIfvrHb+QxsXm5KG94bVdtfM5hQ3M+2fVAzIvow
FA8qiO81TD0nnYTtlyya7x3ljWEep6/G/NmU6bMfB58YZ/Fq+NNxYhTFIoUHh0JtD/xRPRv1OnDr
cqNa+5VY2LDUgdwbWpuGKLXbrJyfLQ+HZ6ErAprqUoKl4G1aPceaYe2cidazidC9b74GjnzXk/Q5
YG60opTPDYu+9qkYVG84sHrYlHL6YH+HaXJ+8vVc32ot+odpaIjPEsJGVRbAhNv4LLnHBFomjNcH
+ir8kE7u+lwV1qoxJDGegUlBU2XxmqzrvbAnfqEZR0mSxWe2n8QNRYXMI12TXOmk3RUd8ntfYP82
wLfwCbpzVC4tScy8yDLSQseIAA9pTMKvNIBoejXMlM6SHmcha68BjFuVVvYUj+5uAWKxQXDAc/Kc
wLojG0fAxLR4hvyyus+paQpgj7ATTr+DXrAP7N4IATa1aTMfMJzPnI0HBqtCU58dKKCvTmeURzKK
8mxXMFZswg+GTPnqOCKIxA/3eWto4aCZ6tHWmo46yfJZn4bTjE1z0wTLIQMjYGg6NaE6HJamf5lb
jK1BjVw3G3ItRopNhFnAsmm/lnl0bBsR7VJVlivNxhJrIxYh5gSh41B9FjdpspGDjxnME88epkRE
cEPnhym8J0xOGgaf/jmDYqU58U2w/yLCYKkVQI5bnvkfsTsNIWssNIHa6TZSSz5aE5f7YLIiliW9
bVQf0icLJAgNPY8vtOd9mElzpP7bP8JTxDkvyh++BoCCz05/cDxMQltE+safquST2Et5YjaLSm4H
4tF2OvEMlY0fxSQiNkgA67rEwdb1RrIGKbudc33HrnknR3PCQWN+N5n2c9chavTtlGKlKv1DI6eH
xLD3xjg8FqU8d718KFuVfVWqvqW02BGfxmVuSv/DmES8IYxuHeahMdGzJpoh0ygnhttsIoH7I+nS
u5nV+aGphwe8+aAyRrVz3Sm0cVBQNEZPpLSfq5zDhY9V1gc4leXJsdac86yGG53nLHT9cGfa+V3u
yadoXmgDqBb7fBx+UCkNj0RO5yQ2WDeIEw2wDFZjvAT8Nf0HWULm+oFlQlixSppgTUgIVeuuqsI0
Q1OMZ7+NdwSq6Fg3B+8Qtepmldz9W4MLSd6EH7zoXr14aJfCkB05OhugWpnkd3oMpwZSz8oMyvIZ
d/gHJ5tkZTctWLjcrHpcWTrBWWfGRRR7013dTseuCYBD9MErC7gTynT+Fg1p2jJa5CVOfyz7FIBz
RmrqF1uRHTEZvFf+3N/GgpsS6aKg2ZdywSSNqlU5RPSqzp1GjnyKMKZkREnSDdiVHb14oWVP/G+6
9CEHcBsSZNBxZxVvoxZ4YT6Xn/AjwLrYcOn8filCKSmytvFNtoN1T+kpkswYPbllfXYF89rIJClR
BPItHo0TjB91n0d5v3di21hnVlvjAdO+0GSSXkQxeWEvsR9VRQR1Kt2JIj/o5Hu9eA8eYT0NcmPX
Bl2cycXDZ6czsdxFJbnKMdIACsETWHcRNkpRf6ZD8uF66YGMLlEsd35y9KZcTbPtHUaHPgEixPwT
BTJcYwqDqJH08Tq6O5mkOw3vyNZpmPAA43D0x9qxo62q251raS8Rp7YxA0lh2ld2GlssYgMuBLlG
0fik/PPYptVp1rVds1RYkmJfrFfaNs6n7eD5V1TlZ72IPrPSBnfnbFCONnafbqrKexyd4p5ierGa
i/zVa4imWeNzxWw46XnDtpWxsQcbBCLRrK3liyv6qdiqHgOOWVhjWFsCAFBJPp2SQ446DoaeMmvv
Mkw4Wee2IGFY30FZ7QPFXZCWNOQ6TCLjsXmscVM2GhYzHz1t5eARXfla9aJ3vrvylH4Wmv5gxt6d
DVAmdJV2AoUC2FXPuyOdtYJbymZSL+KTBo16VzkzF6jTygKGYPAtRe3ZRPgGl1eBs1YBSCHK7Wa/
ZJishruhrD68iVpcb8yyc0WBHDz65otf1FeP+Ml9P7t0NpoEdnVa3DwqlGE1EfSfIu055VTyBNbu
3e0lcpF3GPT6wXe1JxJIP7nPoXLtH6nnDxxDl/pTz/uGpZborIt5Dxedseqt+ZL6ZhkSGYUg6A2v
yOtvPbHsVdR4cuOW/pM7Yvci176tSjHv1KyyIwz3J5xxj0miQbu161tZNTcvVtUdVNoGwNP8zR61
Y9Mxm0tIN6+F5T0o6nYJLEd0wMXySjmmCNtoGdO73oFN2g7wYrsNVEPdXuJgb3C8+zQavLCt3HrL
uOVW1dl73vQusaPkvpKC/VYHT4PyhPoHGYFbQfp2pdCRwBPIl1Y3IblN8pNGupshA/sg/cl61oyO
gCwN5KHAWRz2RquOwzjfdx7uUs2McT3EcLlX9VR4Kz+p30D2n00hLykvsGM9a9Ha4tSz5n2Vklhm
4bhw380nUkyvHRa0kLZi1jm2I4C2zbMXgApeF4Zb7qOk+tC6XB27juG+l6T3IAnoj02P40BIRhZZ
sJNVx1tn8rSNZhOhNxoJH8Inp1blBtQFE8Z2ZrnRGhSUsQqy4qWe273nK5YzVpYV4XsY91p5Fg7R
e3SP9dyXzzD5vs9O7V91oJIX3a9pz/Jqc1uk/MxA/7WNcMf4Yg31VofdlIyYeHRLex1KPhiAxi4o
PJ4gH95RKbRr5pdbv51e4qF7oaC2DccpPnhes2M1o0IckGGrrHPVtTcKVpfIZH225gi+A3TZfCpJ
WkJUZdSSPPSB91RR6hE6c3OtdecrnuD7oMd+XejGofG5TJqPQ0b04yaL22fIos9GWusn3IHASuKH
2qgeip4gaj6nr/pAjXfJczc79nkQFd3TrQlPj7k56H+/lhelNxxLOMHwqt5C72CNqryt3Tc7IGAb
dIyDAJ7Ai6Ut73wHOAkomnI6m40zbGpcZ2kR3Qy7pPzIUzmKSXQIqHO0ipGMW+GvAaBtFMZh2pp9
TsrGj06q5dmFZ4Zn2KWQ0cOMKgwGa0s+D2NKXQ0W2Cxh5jiTs3F0t9rY0MecO2PwzIGxe8RDjGWs
1rW8WGsEBVlVsiwivG0Z+nznEI3PH9y04TU9dYFo92Rxk0vdavlN0cH0o60GFj+tadkyUt5p3eEy
I8ZtpJ2tHSOF5gOg1jE/UXKcF20o1B4v3HjXWW7c7QwiiC+AiHB4gniIQqpENbGFF2ReI6lFvKyN
IXIPEOjEpnPMHNMvm+16rbfwa2RvPFVD0hvn3um8J1d2ydVEVV738XQ/m9FT4E83A4X/XWFxX5ON
Z72TYIrfrWa+H7Fp075sZkfar+DUGQn2lC1Amu5VcYG4w7BfBVHlcuJNhptjFkCU0LO0lsNCllwi
LX5SNhy5ku+tlKDqHfrv3F9pkbshBMOeauimLgIHr4hA+qDp+2JSoxLR/dtG7w5GBzzZclNl0DcJ
roV0+vnrqYa23JCaK8xoPAiGxKztFWVoVNdjy9a4d0On4S1DQe1xBj63KV1V3Vdlcxr64UsOIxgf
rd4/NZ75WvryxfMImkJRQgqXifeegQPjzBEZRCyo+EiDjp2+l3xJcocGaqPRh33BWoLXycEF4ovH
QsZfTRLv3HMSp0PO32RrGCQ80cEiH4BFrqKq7HyEAxhCcVwn1hocyIgtnihxOxw0i2xyb913c5WC
yTCjE+P19yrPql1Msc1jIrViOPeqL984l8Wwphv/KmReb1Xqi4cY+kiI3RCCaac5zBLGBwTK9RT7
xwRizlUNLUzmJp52UMlZzzKDk1SWZGf6Y51HHvC3tlHXlN086f+G2IEfEI2F6qE9cxBGccWBOD1O
XTMfeC1CY+DF+iQLzniU42VXz+unozcHX2a91I6+4V1jK/sCF6c/VVSAbxJc+S+aW3AjsGnDL976
+rOoONH3SZ5sxqQrnoMZAcFNC+fRiImVE/lLwHRa/kF1dUCk1h2vcg6SDx+I/oczOMMLQAprJTr7
pTZ0/wRsRtwT0GMf7qjsIvxoYCvBFB0IDhXfBDhWwWSefLzVoZKOg/8F+mViMMRv1QdOHWAqNRO0
sXljsg3p2pG3sYbyJxPUJ54YOB7kf83cTk6MR8oN4b7iQB9lf/Dh9+3TIZL7SjrDs6WmiMhw4H41
cXRtajbRIVspY2tjPcJKYMKrDAq41kGAixH5wq4nc08M0Q8HNblD2DP3hsfw6A4pxWamlR9nvR22
PID5KnUIYXoOG5nGb7+O0/gjs8rtRO/iRrBXJCdjmps0say1qKY2201D7VaPcQOgf12YbnPp5Ixi
ZVmD/mw7MH5NU9KkHgfZKyLJhKDiUpLEgN44manSdwtgNdQo7w2Trr8CqUUZc1yxOILLdUdtHyzi
BSc+6LLdT9Lx1qoYDYB4ptAO1eRmd03hymMa29q4wjhEpaFr0Vvpx/Gjp+fOpcz6s1aYxdq1HPFK
jVPyWraZo1ZGO06M3Dz9jYqpZksblPWdnJXBkMBSEDritHkLAqgz56yNYGCXkaAHsYHDLBelmfNS
nZFf6tmo8OzEdqjMJOOGnEjGrSb2gmwXQWC51lbOPfCDtY9rkxwrLnXvVulpSca9t7kh91PToFRo
qNY836PTUy2bBW+zDuSGw8mcBOy4/VhGRyNJm+owRNBQUKnRdo9GZ6T2d/jEA08v9KIIABxG2G94
IpvxK/Bf3gVA9q34fQk9KRqeOzdd7GZtvCFfJF7aovs5laDVaNO3PF6rzPQlwdCB3VtIihohxeiJ
KIBytpwD7wq34ghEY/sjsCb3PYYCfK058Md77+c4oanzNjuwPZ1sNhRlu6ekRvo3QbZ+ONrB4Fnb
iAK9cV91RfelcgU3VZm7/AeU21vZwsZmyo8Q4mnZMTHV1IRwRSz45q2pYBSMzSSKO6u21VVMfdZs
ge9Q6TsMbhA2ThJxvkJ3RM9uikmn6b7QwwKmavW9M7XWBhYPVmSTOYXtMCrDBrqu4xEwQqOqvt4j
y9PgrRKI8BuGlwVEDF/XUHoGGeRHC3eqv8lQVdeNZtK1MOyMWbtNNiwXXojvBWFbyxxBaskHNebj
1ypDfg6MD23MEArb+yYH09fQ6LLqJMtNYNR76LrObUZuXfvk1U782q8Ju1pAIt/9Tp83NL/Nr61I
yYWhRk4tdsR8RrvjxIXeAP6Kk0+nRnc9ZQguyyE+2dqVxKNbfGsSmsFD3dUYG8WtseUUj9F7AHpP
hOYzDXxQJ+M3I+7cu8od9FUO/zge4vqef8R+RDLPnyyijC+6IbN976h3v7N5dYOsIGdmwXOGYd/D
hTS9Y8V3XWW55/MTI1Nu2sYq0esghgRiZ+td5d5GeOce2IKB1UA17rRr7YGK+lJOikfErQvr3JOa
f49tUPghVQ2DfazbsbDQGpZx69YYCU3sszblQG87eQMVPek4F1SexfGEc2Pfo+6IYFdV/mSf0zrD
Nl5L3wnCpCG4s7HG2vVOZarBxsemClGJG8Zvt9YwKEi5Ras594T0PXdvVinoG1vDYhABUssvEDB1
Fya8blUHft503huDac7rSHV8b49QTUx4hXnFHjdHDHG17sz8xo5ZxU/0GQlrKetmKXAHjX8ltsQk
SterYMlHtHrMBiY6N2BAuq0qgzbZJktkiNUFFD8O0byy4MnOk/VIeSJ9GkHntGKP63ge9/7/Yu/M
diM31i77Kv0CcUBGcLzNOVOzSlPphpCqVJynIBkcnr4XfRr47TLaBwd924YvDJetVGaSwW/Ye+2S
sPGWYM71mIAXPJTvMBXb9N7pVFbe5C1rHeTXQ0eOoGpiCKIhjEhxE3qNTE/8ZLzmkU6KK7uHjoLL
pr2LHU2HJf18vrh1ySPRybs7ruGlP2ijerFXCBXGlyGsQgIgJog3oUi6E8JuiYqb8cZ9buGjQEc2
rjufl7bv7IBQhS7c6ZHtZUzdebvEVXpmF/cr9JdXHqk0WRTgV61W8x2Hd3+VOt4VuILiVCahd0Su
sCo/iF2qlNsfS1kve+iy9bYT2tnabUhtVDnjOelEAl+R5fs8sdfaut6gfg5BJg7szKO3aM1cX8dq
yVvZYZbDmYooiS5f6+zECJra0uh+vq40yDmEwFwLLv7Wq8JXDIJggoW3yG+nk0yDjqYrzNw13jEC
MpOT9c61TOVeYpZ7WtcqEFB5SE+ojrnMVVD9gDg/7wftXsdRnn8SLjg/EA4mH0yXjulxDCBL+wLU
yGJZ3waJql+4kMuRZ3gMcgponLLoou3cht1BYHG6YK+12gtMW3GE54XTW2S7PIzab1JLuhoGcg7v
ZF5G2j/9DuFohNE69e/wVVaoJ+nafeVUW/hZQM2sWvCZzinM2mpmvLVoyzktnUovlR1N9z6d6j0s
JlJDpHp1qgW/AJta+VkwRWBx5vcSirgzP+csWl+SXNUPue2/qZHBzmiXwb6cTPQQRQOY8DyY70vY
6JwMJN/5smpuAq19hvV9AHMf4i6jPL4nizATtpNdbs7AiwEGewi4R9z0R0jDwFGAY93C2R6wuUlD
9+1KAonW065NXmwrUld+M3zqXBZ7pH5nP42m63lqvR1PjP42xI58QV7UsGHSzYef5jjO7FbCfdDV
OiPN8H0d2CaqfeG2UYphWTmfg0hiIGcEVdj7Li+5wvLRmz8It8zgp0dC0vZn6X3I4u4tIUX5bSwC
HhPKehD8pBtlL97doNgMUWBUy8VicxzuZlZmtyOlyKETlfnpuG33UC1Jdy/0cMFUytzI9kb/xECB
qZWrCf9dIzTIlMjrRX0H2hogYg/avarn6rZzYuukfXQAOIl4NG/tATl3mVnF3kOoE3PwLMl7EmF0
FkltAS1kr80Ktmk4VwMCLwgUY06cSOAwubxaAEIcCSaXjElKOW7HxrWY7o9YMIwOgp1Ugf9NWRXt
AIrKIwvJkKVeEsljUkh6dtwnmMbGajngG2pviNDUn2As1S0uyq/BqsKWXmk509OQwVwTobhTWDjO
FSSvc7s6Tt08dK/s1YgaLZZ7dFrczJt+datOq2+16RrsUpFp5xtJMNZjFY9UHqvxdVmq4JYBDtnl
WGONu8BKX9JDZxFA2WCfRRMinmav6h80WzHK17Q+cP0jjwit7NAWqXrtbHK4NxCl1Dl2uRI301T7
j9Fq7A3qrDiH2oSnhszH0wDv99NLiUgPrJqQAe+cV8nyHTUdU+14JeFnnn4QDnbihLKfjrbL8m8Y
muy30ZXxrQvvmmezTJjjePKOoOOXnPRu9DNlmR0H1053Vo22ADleAiEpLOntOnnK00UdoySH3tkQ
4rotC1xHrDi+1BhBtM6rryKrcHy2w/BhcCTcYklsu00zoED1u4HXYafHsnuCtYsqKBhlQmGTFZfZ
7w7BaqNnuX3AvHaaosqcSalemJZiM5Ij0EioTtuwnr/D0cn2CEmeyzL/4fbITGogxvbcOICPreva
DVuHcgG9YCQFNRERUETZgGzE4bbWN9C9dhXmkC1zlek6pxvHYzMlj4zCq6vJKh4NlTPRL6m3qzva
CTGwjlTIbi/1ZHGxYkA3p7gUc3LV6TY9hMbEV+g8er4IzsRwDHkAk6mKK375tuCC2OUconvDRbwt
xg4plRXu48F58q3ssyQ4C8e4HRPNN+6pvezn3s5PjNqzSxnO701nd3t8KPaXqHkepWpMna2n5ucl
aEbSjNIRyWDZLXO5SacguYilDF+jMioZWPoz6QKpnXFWkmmfYYWlMRj+4KS3KzK9WOHp9YpRnzqA
6nJFqxMMxSMNfy2IYphqzK+6u+4PDvtKZGdNnFwFK6U9Qah5G6zkdoexMwgp68hMkSZk5btXK+l9
CY21hUjUPKV/cOBXIny1suHh9Y2EacCLnwXk+IbZyw3eJ2bBFvykKrW7LQ7F8KqvNE9BN3Yfrcif
r5d5aJ/dFVVfMql8Ex5YrFlciByDZw8HqL5mir21ev2eDm55PwwuoLEMN5MEQHGCStc9R4EDJr+1
ArJO2vYnw2PrisSq+Mom0wof64pnjTPrDoUXzH3OM7YOK4gfu2K1dfushOqGiDAM1pqxXlJuUAV0
awX5Sylc8h/BCdwPXiVug5S1RUzj/9SARMI/x8i+sJmFyXhZDWJrYIAlm49AddV1V/A4PHSzqU/+
GjOQOsCG+mnuP8OeLX+BqHpDc8fxXALtnWi9bmbG3I/xmLAZXv6INDCMei/ELTHCpWRkA7RmH7S4
4SLLn47MTOyLPxYYzyLeQaURYGX/jlAouu7iTROhY3qeg0u9pi2w5K7fZ06a6cRdHeKIywti0Nd4
hsTvOtxWg6hP5BhxBqTgAmbkaqfSn/s92gTuttTV+jXSlJjMPsjW2RnL5GQGDLZ1NWnhXGJmKnIL
5QevfiytX0kwh6deU5OZOXGs58bFOz86jniu0kHeQC7Ql6VfXrM2KG8mWqwHlbn6UkZe/QiUv0w2
TVyqs+e3g2aMLhdg5SzHdvhG6exJDMa05xZ7l8bQ2hjG+PW58HCqbzwT28yvY03epiBMbOt5vTVs
a7xiP2ZVJSDY5RI9JzA2f6k8CtmpkNsxBQGbhr4nkRVWlMm45MmhA4awZn3IP2I/UMURAZKS0UAN
bHdXfdflRw40arbCXdCA0TeOSH59+9D1a6wWi/ZvaBgm5tlDfS8SuoUnYjxdFkIo47aRUMEdZn5c
oM5ia/vFQVNB8ZR58SWoqmhLR+6pE5ZPYP1NmfabKQHlAEHPuEQMmAZGnO0M8ZfVZ4a9qI9MC0bc
RarK/lTd2F4gs3I+uGpii6GW6yZkBxhD9ripRxG9gqX7TGDIspFn9527nGNjmhK/6E+3arLyg98I
bOOJt3bJTv0Tytu5t5oIK3B2U/vD95SLnGnilMptWieAmVKSYtoJGswO4DB0eVRXmKlRTMUQEggX
Cai2T3YkQG1LfJ3slbJ2G8uoPtox/MaNN5c178mDZp2IwNkYz//BGC896LY6diCc98lQdTdFZqC1
FLnF+gqLApJsb2PZqFsy7YaHZNblWdI0bNUU/Aj9GJEDYspj2dr9K1CC+LwGVQM86Ft9YhzVcgMh
hKDZJXOsneJ7Pm90ROjxrvIpm9CejqRrrcmthzyZGR4vfEki6Zsd2PVUXIXWUj6Zmt5z55VjYPOH
1c0CM/U+gB/IVB6g+XLhXGVH67M9poJi6MV+1GEZBIdUOMF+Svvs3MUVNTp/Zu07DmkWyGVrMTFD
okJDEp9gdCq9c63R7ElbBeDd1mLYYuB8HFkzkmEwsR/yHURYk/tulEtmhE0VtM0lrEc6rP5tqdLx
ZKumoHAgAWFTddjAcf2yUG1qx3/TrkAr6Ou5vCGLLLsarYnfg6IvYudFvxwPltkJ0z0kipFmV8zM
QIeqXs7pagH/Z7ny77wkJJeodLwVEKgCet/gN/k3JJoeblD9f+T0S6DnaTuW3h+c2wpRj0OJwJm1
dp1QIc7zGPQfLOt9FsF9pzHIhHTBpzGKgMu2U4XAldNwugc+hjc/zqaK5LFeDXLX4OcEedbPLGfW
aKrx3/rh/2/7+w+2P7mmL//ffX90ch9p9fVn398f/8e/jX+O9S8pyagFEsY1gLkOh8O/jX9Srgm2
PGNID3VcREHyf4x/8l/8iW3DEVx9REiZ/8f45/wLFBlAMSjL9mpoCv8b49/vNgGX/hdEVggMhHUB
Jvu/yoHLhNA1ObAgyVCAELuTod2PYTb96fNAojfHdfW/qqG8x0LRd4Ts8lP+JDrGGsCrOD7vRzKp
xuL411ehOqZkbXBSiyidxQYfWH9iYDR//vPL/C6j5hMh6BRjANp2rEnBb2+md5GKke5mdp5fD6BY
kNagshenUJPx53PgPouqW67W3fJ/Ulbbvxt01tcGls2UYk0eDvz1d/uTE6KMWvzWRW12AFns4LNo
keSgMGgD5BnCYGbf97RUYLClW0w7Hx3TS8+j8nslyzbaJWVHaSMGVUzbGI5nvEezUle3WFrWTJZ/
/pj+/m3gtIFOz4tIl2/+t/PICQy0yfUAtBPVP8oFge3ZY8Sgbv75dVbzx1+/dbysDk4qvnG8reuF
/+ePJOOsZ8UL/LkHgkuFpSRQJNmX7XgT0Pix1oQQu2RvCQTX3vtv3ySHeSAxi61/Sy6Iv774wPTB
bhU7TL8T3m4B/XKlWhic//wW//atY62hVuJrx7oJrey3V0FrlxFV2iJv8rPuu/GAzhtXNS9uurz9
8yutP+kvH2bgAhZ1MJT4Skl7ZRD++cN04XKXOBxsUEE2i/wKVPyGrAt/F0xIdIqcfOP//hMMuZaV
hO8F1PR3cl46DM4gvQxAHS3UKfHMiL6mFtf//L7+dpFwIEKJ9TH/BjgX7d/uG5eYT40DDGAeBdkj
FSPaYj+1dkQOqbO02hdGOcX9/9tr/nZhlmnlzCR0KgSt5HLKEjK4nbcUaJ732geE38D29i//7Wty
JPFeV+cSDkOLsPI/f3+IhXSP0UfymiK6GGbI97ZakGWL2mGUlY1EuZgiHaP9P7/u368bLFqea3E0
cYFSgPz1deNqFEHGEH7XTi3jA+ISPoqFiACOX5IYaJrz/+DO+tstwQnIX7jWAxyE0pV/fcE6D6Ku
aF13xxy9uSPnBUzWYJWZh+YhE+d/fnc2O0N+3p9uDDxuAQ8w+YcFjVJQ/fbB2iC4Zr/NDaCgqCBd
r8PGdGkyQpxfs57QimPMm4wOMSnN1VH2BcmTMgLCD7jBC0+urVv7A1UVDtZNnOdGX0gaCuLLrP1Z
HBq9kO8BoZJ2bJoa5I/IzZ16b2tyCvYVlh3Dpmtiy8+YaELIM4ChArEC6I2N2ZDqbUkN2twRdLQ4
V7Px0S6PS6LUK1A1mLp9jChsIVmzSEIA4KyteW5V8SLJQSU2+dNJWxRjczAz5R3RhXknYw2hDQYi
Ej9sXaLwT1NKX7Y4vnv2MkZLiAETf9X1kchBXnSNqyi2agSCBPhxtRsdmmNaMAzfIOcAh6RIQctv
MiscIFsGKpbHWLjZ/diGo9ksPstVtGtjokgE9Zs3Mm+FOLCGQuuOYMAJrh2fvItNoa2gQb9lJXcB
kAN18mKreyFYMvC3TJCAT9F+EKT8g9PRmQBwyVjSqwGvY7u/aUaZj9BBAVA+0xE7KG3rVbtP9jG6
Loyv7NpxthEyjb6rf5knDA/HkIBvm4F+0eDhWUP5kGLK4CRpHsTeyf0o2CzEPDyETT9aR2u2w3fy
L1EqQ3GjN7nCAab9NUd8CuxvI48L+8Fp3aw7rtgdyaLFYTlJk1TX8V6Eec9idgkXxFSTMeJ6TCYK
eMHGW5KgWeLvrpcYXDePiXjc133vsR6yswI6oOw9UlLsrlrOpu2dcmujgFnOTE7AMg5j7KPWyir7
NctEwExkzHGOE4fDll0t5BVcR1kaPsVzX9ubOIsGtBiNaUmU09JCiN+n4XZSEdJnF6PKfEBHEJ0j
XOdcCUlSFLu6b7xvmgQYrE0K3ewV5zrFRtkALtlVrIgQ35Od8aGrjoKJeRpqwBzNffDW9r3zFVVJ
OpOutBgSBfAspVsJSV1s6CjbF9MzOabznFCpKkEjVhcR4K45N7YA7JTBQC0JxyGamMvmF1c+4b9g
1IyA1BNFL/lg2gawGp60DY7BlE60kdwWaRSnl3pxx2Q7mb55qAYbDxD5nBEaYm4ixW2F9ujoV3X8
WhesLXCaiGSFo0pF3hfGkU+F/T28Be2JFhxBBnrjKQB5hGnblA5pRAm2D9TL9s9QDBoJN2pJPB8s
2BVctqj/4ZZysbYByTjWDt8zN8Mg4G/tSrId6MBwgc9QJkEVwYSpUNPOKmjwBDhyGe6QsvTjSvlv
nL0FVLIhDHKM40ceghlALw+d2JbnG5mbUWiYbKd9+X2IR+uN0JjsLiBmyTkOMMyJHsi6PD2TiTsi
qwnpXZ+lUtaFW9f6jthhjve6EfIbDuMlfM8lcg9SRByXeJI8IA2c4OKkTO5Vx+QeQqZdLfyc0spB
HJI277aE3hvE65vKGvWr7ZS6u1f+oLurtLCHbxA13eRs1cimkTGRwT2jAsx5KB/Aocr4rGSBhiWv
BgRO9J4FMRRy7uR9G6d+9zj6tXRgw5KewgBuQY7HDDzN9U9you3pSbTkD5y4N6sCh1HnBF+xt6QR
PkKPSFMJARDVEsmVyVaM4yJwuxAT8uiHmKaYiziooVlYTLBu4/K4IDt+TwPCrbazDRn9bLld/hCI
ETK+HTX5I0W09ZIsDjarNmhwUvgl2B9rLNpL4NnW97q0py9vKOZfDN48fDq6Te6aKUib+9Iq289M
VM27uyprJTzDbuvEbfBsDT2aAN279gazrIXOiHNxa0Ocf8yKUPxswnp560ZVt9i+GGrtG9bVSASi
qT3aHJ5mh1h65lqyXLS3sYqzUzlnaXlirtHcispXu2rJJMuILhvNQc9dPe1knoQ+s/Ww4yMkt4WB
RxA116xW9ZOfx5xYpuVk3ITTQuwa4kZUOa5bvozWyLFa+OyLjn0p/Y69jeuyVCpQWIzIWqF2hlq8
oM2S95UYhEKxNBT4etmyfTE4dfHQonboL9lMzACZQAO7srjmbkcMUpxqtob63A299zHmAbtnmUzD
W7dqPTclDsEe7ts83Q5OszwUXSo0JIPYD+DKsqlkQqrQeJRWlCJHrQroC8jZ6y+iFLIPsrvYnvGG
YXu2ScNvXrgO6dx4AzUuN2tQ8QFzH2NXu2j102j1IYrPQZmP9aslFpOJ/8bt0VtBZuWdbmxv3TLP
EEVvRt+agi3iCaZqplI9+scuvmdexcMnq+bkDSyhVrsgyLpqz1PYwgQ64U3aoZRChh9HVX6/iKXV
JC6weDyZUnAoR6HT8gT3G1bhQHXEp65Yb2xHUYf2ziRj4u1zBrjvPczY8HaGjDzsWodnyBNGJTJF
ytAUN9U42PY+QTW5r4DORye/q9IvNu8NgR7C7wgRrNzmh0eKUHfAyi7CI8HM/q8syLTYRfOcs+32
KodvVGmzd70+jo64A/l5iBjvomB0p2OLVMNDrzcnsE1Lr3iVU5Z2B4LzXEPuCzGDG6ImSdbIekpm
wq9sNznYgKhKvJ4jwRLgqVLC5jGskoRd2x9dbEFWwdBhgYfOyQXfyEUEH0VRRW+kbgcSzSYB7tvI
mdTzMtrwM5if4n5Z+qH+EKLyCgaD0gG3qeWKTksnWG2e7qb3QCK3Pegw1Y9x5i/Jjt6FII4gD2sC
mMittZgaN/60cwnhWnfrzuqYk/2w5Q5pL16nSrJO7aRgpU3J85lyKD4GPJwhpjsRSmkTjF530NXK
F+mpvvp9vwQcm3ZS15gIAo1ki1wmYhmMIGN0OwS5852tdqeYti2IartYZkh+ojlcPb0GHzW/IHog
P5cQ7PJeP81BklnnqCoGUmQYGEy7MF0a6xalTyWw4OV8q3nfJ48+dSnS2CgnZmCSesbSMKQNKhNQ
UIelcM1nFpickrVO1xgjL/PCjdeHbgb00RMV2eEL+WvzGjy40RinbzMg9eOpZwWOS9N1FHJZp7HP
adVIasgmh8CURNX0vUgcpIdJWSbmNHp+/xjFTtVfHAfrK+sbJ3lpjKIoCyaHAbqQiWLyP1TO0RoJ
7jv5qszYtGQtBTDbsvR1XCLzoSXA+D2ecoRPjkn9X5CqG2/TqYjgRrRX8pdxWeV4BdA3awTHtGPr
p1+MsvIXWH2IuSV6/3GTLCXkXBy0JDaDyCX4tPY8PIDDrF9IhRl4xvtD8znVSf2tSo157jQqTOrx
pjmRwcab1g0wU1YEgc43/ogaczc7YQA2Frjodsq96qGayPDGYNMkPaYhu31FddHIDcKc6lILb/F2
66poHeo0/ouAQWs2Cv2vZoW2hONelobfiG6P2tRlvGFtvU62mJk0kynutBAot195I34vcBpXErsU
c3sgYDdLLtx6x3xL++x8bXfeGhT06UZTxqFN6JGZbwMXAd5ljmZj9nbked8ISnPyY2O71Y0bRMub
psLL9moqKRMtMlwxl6WZQ3Th0o5nSMfVK4QvhHxlXZa3fJ2txCgd4A6RfiIfmDfP7wm6SbDkwMW/
9Saz8JjP1TNPoLLfqrGPvkw6EU6IWnq4J1VuKTcteh3BtTYHtwGSxmkb6il+wRScshNpi3rFmwbT
DwMc/tYBnkDPwRdrCBxMO3bPk0gogOPJBYUYJ2hmJ3ZXmFfSngYAVwI8B08gfpv9Sb7iwMS4OeC1
x/+/gJ7l16+rs5t53DoRBevDwgmpuSRMnR3CMI2+wRrmIVJMRbwhDUe2+9Qeml82/xrhTjy1n44n
jUEwo/TdmEW0BBPZhVjEkGwBDuxDdl8S5i6aDITUxbBQgaTo8fUuiXsr3ZK9OOIEdkG2o4Zxb8TI
2b4z3Vh/y4ZYcDg3qUOfEeN1ACPtxOUlQh0ZswQr6mfTZMlnEFYNUVGwcO6qVUx4xRFZfu9mYmKP
/TgF34qIxxihufXw3mvP5R/jUR3HDkDwzqnr6CXgQsjPjqzL19Ay2HSJrrax7uF7uG6QPccrZjJ8
BBjv1DvHI75tQ2Hr0g9ST1M15SBR2NKz+kSYjNuQR4zLOk8Xsf1Gjll3dguf4z5pkCaxsSJQZI8W
Ov7KNJ3WBmxRNOyn2AqnfWaXXndabLSX5BKTbk5cbl/vjKCVxZKVAtEka7mgC/JZlm4X3/KPDvCI
DvsKUSzbcYDydNTIY6JNJaHE207N4Yx6xf1O3eLIne1i0cA0AHZGmx7hP2PrCk0YlcAVmc6AlREq
k8KcjnYXPQwgUdm4esOI8z2snnKapYKTNatuB217LRJavuINtQS1h24keV/4qb1mP9CistCMEeVw
FSwDxissJu+pnDBjxiIcU47Jnvxsk4293roD2Fc7bpwna7DYJgZ9oL4lOGoxvBCoNdNZUTTSnXcs
+UjPST8SP/fajRMWy0eJ4p6fD2SEotflSt+kZNdGmyGCwexNbsI3B7f7EJk4f2/d1Hw1cpiqA9Gv
PJr4PoR7nLoUSLJxUZtvajeHTzX2lveLOOkZpfKM1ZOB4TKHm9oZCh9yeDkhQ4WjUh7Wd/qViMwk
2yRLiqPt1nVyiSqKWnZ5o9oW9Bf5dt39f6UCkzgRdJTAm9KWC4jK2Mm9LdGcud6AUoCx2zv12zAg
9ow7yxd44RsaziTw5Ie0S3Ft9NR/R0iKfMnXHCebGr3zY4vu0iEF1ErwqEo7s3Y5+zw+yHX7cPD6
JvqkPBiqLcX+TC8rSEjfZHU8k1muuR82nu0Ht/6aAy6QkDwPftF+sDRbeLKrNH4ayrWbyaJ6GLFo
RN63iSIKCVGZttFNWRWhOoYm5OdQHDC1mGlKfsoOgSQ6r+Y58snug5aA9PkU56ihN/3qFl/7p04d
ZEB805kmlfJS49nkfeRUHceGhO0nkprycpsBqDjlMaqji3FCBJtWj7hTL/GwS4jJvWIp4TZ7ORN1
eeJEXTB5EsUi2Co36nH0cnR2aV8YEhort33M83FFgzsKnFzrlhmFNNLzZeevom+2vzEFqCAY+4Ew
PyL3aNow+kY95/BekA7abEph3Bg5VdfcOUJAI+h7NG2yERSPnMtIs4NhYLyEk9K5HrCCiiNgFEDI
g0NEHMVD5TJD0L6jTxF5GsFHxZ5L7iC8zkCYx9p5XVeezcYLxwDTro0DZDMqN7ubhgAaAEMs0h3a
EFPari1LvGb4uYh5qmYz4OaZzAtMaUY1DljTD1LWEkEXNC/JZiDWqUaJmdvskTEbkptgRH4YJi68
rUjnkFCAnHSmq3KcNf+FS4fKYtZ6gzyM3YW0FqPOrvb5HSoipz7aJedl4EeU4ZXuwlqcdD0hhKhD
jwvLMQOvMM4NXumkSjz3pKKFj3aYCdTaKHRD6YGOsLtJLTspz2PYkXLZDSXPuD7rcb/1TTKLbde2
43LQaV+Heyd2AwlBX8W7mK/PHDJEZQWeX66VPYS0oHmzGFZlQD0STmaA8diZJjKdva2ii8Ti0uK5
s7PO8zZeizmOQytipy0RZDxzBy/uQXXMTJIaNMlJ00J5B0izOtzgtCHSVrve9JXbtXqj2ZiJ8Hb7
5YfTe0jZbG8i96qLvTfXmf1XnUn9Iy6dEHQGFvBiY02j+8X0mD1072AL2TGJ8eeDP8rh5+hP7h+F
evs9rMBMBH0TTxQfcfDMU6v2N07OdXo0xtQP7DgsH6Wr0zwTexuRYW614X3hV/kbcw2iFX1UCRTS
bdcNO0RmSbtp/fW5L4jWAvLc2igcyLiAyAARJvgBNYiRTJawxkTdTfQFaeVANiQgeXwGQex8qsyK
SKgZYOCXfmS5N0vQ1cUhIwDs3VdrMrENCIVRgzZqPOU6L9L7LmVWuNML0Sw75Xe+PKV9K7iiOWax
L6mmAtgbVRn7Le7fe7lI7ogh95pfVd0N5qQ8RRXBI7Ug87NOUCtm1mJKsi3xhc8tuxyoy/301Oge
AeugfKqGnsjp/mSIfYVOMbqry2fKmut66jjOndGEnAqGDQNzP6TnYOtauEeG6ef14BQC4jYJCtEu
JnQgoNdP0wftMTnfoK1ZiJSzo/wD958cDoabkGyH1K1xeTRe8GqVIbH0QjYAi4c6BvA11dlMSQAz
+m6G++6cCofJBxdREr+GguEO9qlawotKakZuXeo7P9k1aBtTJE45FCwN+cVwW7LvaZsAhJBdFhDm
jC4r29RyyYMTR7N5C8qKDENrdrH2Txajpw2Y8NUQOFWgoN2obV5rwny+QNHa37IKmPweg/XIl8n4
ajvIrn3mxIT9YDA008kT70YqcC5/KVxcn3JWYBtgz4j4OJe0PXtnNvZb5MaETQ4D1q6tATx4g1vY
ircp3B5vP+br6ETUbsrPY2k583s5UXR2GQEz7SoJjj2lc96AWBcqflOwIO5D9IooedCaPsx5pYAv
2FN2H06ZJLE0rOSJBHITHhzblLdo38vugH4nCgnijIJnPxtn7mLk9dBfmF4hmOkLGWDgirpkz+h+
oaLxMasd6Kqi68RiE791sQZ0iO6a+i1izNruYUAnv0hOksWhkmKVOxIs+uSwc+VLy1zxDlE+wqXN
h1AfGkZ/8R7RHS5rRTgghCxYJKhDjb1NyO15tfAtRYQ82zm2+1oTWiQr9kXdZEpAUZhCns2Utzz1
OR+mAzES+Q+WzQyRUDUSYK4hjizXNZF2C1eMrN6reVbUSKml2k/TOPije3KzGQ31hN/d18a1ijNa
rvFLuUP/08bVlGMKS5B9pz1bmU0nYFIcwIjYd47yDQkl9khUnzvU+bRr25BETyKCwxvNOUE4FyaJ
k+8Mqr/GDtO9oqkSI5QOW57VOJiew0M7Pwq4ge0WPxdzW4Hz+TWzCBJHlDgHd5nXuI8zk54fxJTg
o8PvJT6TrqZTclw/DY4Y9HtGHLbf/CJNoBY7VgHxLVEjNF5up+SJpXbRXGTrBVcx8tCOgXtDldoz
uv0KyU/hfBqInBai8aNt2RUo4bx+yT9BNGQT91ON7QE8GQuduk0BNagwpdIeM8UxO1Mimi3g0QKi
YCKD1aQIpeFUK8+/CA8mRuaCFuIcZXfAqYkwd18GfEsHglbciuiYShPCoSM7vcJThrDMLD4EpKDl
YqFjG+stRTx3sU+U953jyvkdtAJK6VaF3L6UoivvyggiaAXLWuRZ1qyfkkY6X7JaUrPLiBq4LVqF
bBr7wah5ENQqBNsh7EeVDFQXkbN0OUCQxDDyiLksYN5Fqdkb1pkA5Gm0szNbNvduVL3paFUxUoKv
YLK493TAhEAxssH0WZaNuzGS5ya/SjJi8xqWkPiLMiYcPWJwD1ppqLyrxtOpuxtIeLfPfRe4t2Pd
WPf2em1TYvHA3bV9YzOSJdONF2IpPLIaatxrwBs9K6PKXcSdwkCZ7NGYRNVmzGfuaOzl0iKFLOCu
VZrUeWhwlnIP4RCR50C6eT7um65gNB7WzGQ2dVBrYsoyZhrXHrfs6vbh8XiTMxcVu5rp27IrPVN9
L3EOim0T5ujdI5rNB+oRgY2LDHMmF7MpnouWvmCfkb+7NtSosvc2d0p97JbFL+5H2abjPihRHm19
hsEWVsyGAUhUMNohFdDuCJALmtjbZrHOom3AF4wjghsF9oZAfLStKuyam2Fk5LXl/wp/heHsBQQX
CSStutaQcNTaqRt60xu7TrHuRWiMOL2aWRN6Lg1K64oVCBLbMDJXA6y84dwnUtwxOwHQiPcLJhRs
swhpXJsmXw6uw26XshIsDoGmrz7QeeLWtRIUq4T7ZhimEeLOQEDaUuxtp+ehTFB2UhzwjER3aaGc
W6tW9SfJqgIQGDMbDHFZ3tDZRROkqwL2YLS1i4xAYCw8dEpkSdXo5KNGANuTc/ToFlGojyF4pfUU
z9aYhljRulomtE5UwxMEhbyli7YKsYgLZbBvHysDqObJYqDd/yB/m8O7AcPE9V1G5OPxtC6jHIRH
BXqQYp8hfc3Us7waE+SwG9iYQU6vi1F7g4i7nA7N2OmroE/MK8/MHs9y0/K8rVLPwouQtUV2UnUx
3NmeOwy3tAlR+2jlAH4Q7nrM1eLYN29IApgiL6zBhtUvFdiECGfkPMO3wikG1oAA8v1Sg36j3J9A
P1gFRMamEv0jqqX0vatTNOcwY2vCr/Afcpr/b+rOo8d1Lb2iv4gN8jCeqUSRylKVKk+Iisw589d7
6dmADQMG7KEnjX4d6t6SyBO+vffaMadVrOv5Le+kPGF5mcMTUaeK5BA9eopHODeKPICdRN+VupAU
jUw1d3cdRkzqTlzhqHJJZAYRBRqwBAQxDNNWj7BKe0DO8nfFtlvSfr1QENGXwXpvKJ/JUA7owl0P
opQV/at51+z4k7N3OSjqYahb9NkqVZM/OZfp20RUjezBkvXf0uyr5odbDGYs+HY0YLyXrFZ5TYsH
A+R6TfI2z4CBSLaIJTMU0HLZpJHkSMpm3jMbK/tNY/UIiIFdQGWwJI4CUh8VK4SeoSauGj12hr86
j2Bp1S3EPMa3EN+ekCKijjsVIffRsFk/wGFBNBBJYBn+GKHLrLhrOkDU5J2kkGEq2IYEo6AT9TJ2
NmqDeYki2sq4FU7C+ZepU7+bpE3yxlQTWL5R3xZEjmTZHhwEf30jIdPF65oNYrnNsaZPvhE5vPZB
oCWLC0pEpYhbs6poX0JrINPBIShidmtFZPAVuC607sGz3lWjKa8Oh718YyutZuFDp+TD3DKXGepw
Lai9go0gu355qUItbnalFVX0oXCp54OqbVFxfQ+c/ELulH4Wlapl6ovKmPrVlWwCJq7DkjMJa9pC
h61o9yVJCrBWELuKUiHdGlO0dB8xWeN+HPsJl0WeSi+o2MzQiQyqdWt6afCQdxGt6hmFXKVAI1z6
Hf9SoCc72UTrGvEw5T4qnDWwAm1klPdleliWPR8XEdCMuC83Gsz0jMwLxIJVVVntT8c2dcMYHXAn
VHTQbFo0UbVJgbS5M4KxszdKh48f7FwwUezIrLdhkKuCS9RbrZtXacogn4zzhIZqFo0zHhRzYH0b
ZVctvtbHJCE0RO4T9dTwTxM707yiTqxobaV5LX2R5Cr9HnUfCtbHbAbQmCSM3/tGxL4NepgfbpDv
eK7CNE62ESH/CMhjTc4L6idry65OM+u7tEv5rdXduKxGPAt0IQ62Ulon7g4QTzu8CxTEVKqdP4OO
hlQSppDE/hz4p37ajkl+HjMkgN3AvJQq+QlNYNMZdnRhxNR2G+Yo4B9gHjrk5TDU9MXLzPUVdNq0
tPauw2k5PQaC6PeO4FRHmt9aAKfGDfYBiDFkcdYdMWowdTHNukct1DnKL8y3VJ9KKS26TE1syE1k
2HX1JtgUi6uuyFqBjIz1Y83ogimgHlv1v/vC/k/+5v9d7fGl+i1uXfP7250+q/8H3cc2Lq3/2cC8
Xn6/o/jzvxqY7/+H/ygucf6FbY3lGAcv7jVx7wb5d/+yJv6lYmo28LYbtrS5z/6nf1n7l2qatIli
bzZNw3JwbbX43CO8wc6/gHg6qm1wDrLwh+r/F/+ysP9xPv4XAxh/I0s6+KdNnT+HHoL/Zi6embAq
liWZCzalc0M3vlBzJbeW1J8BWre7eiZZOScq02yIeGtg1Z96Tu4pzlV7w/JBNarzpRrpQ1zH5BFo
UKiM9khISV8pnXFaSrM4k7AjF58UtCugCViFfbZ5Wjnol7sFwcMYkKjCdjpkTbutIo0wtIStkGQr
WZ6asDxRnsl8ojxJM/8gdf5NXm5rdM1fq8iT3RK/rezHSLC7GpsoeyG1WE6HQb50i7o1g3047osk
PmrOc1rr55aB7qoG9arSg0rQVFYF53LzW1Zf/O3WsMRVi1r2QENQj/MrSqarihSLESJ6/UJoZjen
CC69pwfhoaUmzjbmdUIcMDuJuFl1KSdfU/lOUvV5sRZmWsuZ/MdqqvOtcj9ZR7QdmZekeV8K8IQA
PasZsiuGkjDag0Q7zQbBKhYr68ugq71/CfPK57NkVV/J+DTpZ9Hta4b0HfxP6A2/Sqg8gWwQ0IlY
lo3rDHKMteWpCT/vA2ENRFF2C0qWepFstXryZk1QZxxcSQtuzAhgRKOeIqPaLmpooJ0b5sleUh/y
73cwhftWx2EzTKY7T+PRVscLsRp4JNEWqCJ4NW9KP0vQvbTeoZfSaFUosSuEH4fVw1xoWw4Za125
GB1BKmiO3U4YavIQ8sdGMGtTfa8P10a8JAx+GdyvwVlQK5YkbB/UFpL/Y0gbyWjHTe44pJpYp0q4
NgMkbKZCtnYNChNqDxCZprmG1nBrHLBmtQkUAnV/VSX8kzLn7xOd2yvbmh/C0jlwE+JmFjsgyhZP
7Rb8X6rBmVF9bE0+5CVN30DjdGvEszV5rD9N/TW0znZFOZzm5EVtczyR+A6RsJvhtdItbkTIzIlJ
PV2Cyopc9EyEbwXsajWqxOiYA9FFT94PG0UBj6BO1nCOLtZ80q3+LyFl1Upyq43pOl0JdxqjT/qe
V5z7eyZyTn6I8RYaxWGObk09urXo3N78nPvsuQnlFk8bqlqO7D9cW+im3JGOLao9FOaNBVa3iH4i
bWF2kr12or8FcbGDvQjhCT7VTHx9firpUzBi86G1sSBW2Y6j3HbUx9Ncqt8yM9+jWftOmje5bIkJ
uUGHUJc3O6N8QWrdE8JjBnVpTJssEeVwkyS0qvIYWrhcUpL6Q/4XhYiTNQb+tTFqGk957zLtO/fL
0H3aDEllU+45bPFldF4RIQ7fQeoTPHvOTjiM5uSdNP6rdHhJFFP/Q5f91YQ64CkYJLoxy0QQQ3FI
DkLJ4CKEbhLmVwkvHXfKw9QrtZebsG5BsxbQP6abnYTgg0mn4dax4RnrAp+is4tKrmqUpYHPdJQQ
cSi7IGWiKQ/N88x7hCx7UlWAGWzVRfG+VJvYNN8ADG1rjJgsIre4+9Ywx666fHEtKtY46n4xFThH
cGjFCNEp6kk1pBm3kZis8lrlGn/J2MsfWUcpBiULqxW81oySf0bV2UBswv4gDiKz6xv1Z8eYaMKO
Bd3w6/m5L9L1YogBw5j9FmgczIfSuKU2ByNKazdG1w4c5phUqEF7m6NslVuzAHtYcGxN/YUsJLgx
Z0/PQ+9ZYbVsA4iRGwB/WCQALxD5GBPGeTHGuPZQOnLTl8HFGUqFPP/RKY35yczV1yabr2mSHBLb
PGsFrZnGoVeQUqoh/iVP9chhkIpvaf3CsEvwCJApaOck2kK5MjZQDZJ9g3fHzelMGhg+vesd9h2+
eCddzyZZvnYGQDA0CVBHkAv2zNtkKMExGJfmHNfcLIEmEUQ3sqPNuHMbdATAWFOL7tzVxp23G2Ca
kf3GiXXSgboy7IRTltyy9WebZCmKlmrtHNSTm9KYiCcN8QCTIgeE/uDtfhbzLKyVL8ApR498ZPXA
A5Js2i6Mj9Q+Q6kmK+KGrVFurQx6GYajegNBA3WPBdatZytgV6S5qdaWk91Ir14avjyFQroec7Wu
MIoT36aKo0FLmnnVx2p6C3HcbBrmq5swqsodJ15c1+VP1YU3TVG2ek2meBaPTLn0Y8CR3hVNxV2L
FetKVucefZVWcW50o/P0qBu+IoW5NFe0WdvNNrlDziMm660ozvboLC51VvUF6aXfzNaTYk7Vbkps
1seZk/oU/un37S8UH0ahqm6E+sI0Kd+nVTf5mYPz6i6H0bvKbTVNd3D3DUbMS+5id3xHn1I9/E4d
TqfoNQsxY6vImlPV75BIbnE6FyfDTtJvJiHY2IDD7IMUCkWZm866TqbKnTUKEY0aFhb0a80n62h5
fO4cCyzxlScJCjAJc2+x6sxTyvZqGgpuLTD4WFKVbmNWwAHy+v7TdJAUwdDkl6IQn9wwJ9/ERs3d
JtrmtfM06uJiqtTS6qVZH3uVg4L9QjJR+ks462umistaKecvkeCamsMp5uJIbF9tnXmLsC78lq+a
e/tpnnxMS028/IVdrLlSaQhvWs0rhcI/gxU+AOdTN5GTsxqI7KTNybMet4Q+51OUaw+LYuMFLrad
2T+JhjsSI7g6WL4nO/0oa05pSuVTSIBvPfOJ8PiW03PD8ALjOE1UQcI3kKW5j1vTl2BgopiaJW10
wQSvxzba08MRAwLq/Qx7dz3XJ5TuvZzySyh7CAaXujWhZivnsqIbUbc2ykDDLFr/ujW0jZLyahha
deaz5wRxUwxuY1VW2O9l0EIIH5YwXMuI5z9SB+2SKaRS2xzezyq3KZlIMR1jWEAM2NnkLXyaLOFl
FQMCUFTil+xGo4iZay9q7i6jpMJjaTH36O1gbgmU0O4Rk8Fem7Rx7etKtw8ckq2vFIYjhcZBeRga
5iZ3T4lfQjF6QM5mZ4wEOlWLr9BVFkAxVkhntGDmvhoGkMJUY2kECNiYwIcshyEylEeN4L3fj4u5
BfqnIbaXycccL/VjWbYgAuHq0EARL8GtBpUIoY606MrBYWisi3oaLia8o12N5r1NQPa/NsYEHnDU
qfRQh3hA8yhw7TLie0qWWTs1DFnuzcLmX45NjonK2D1IVfk0xwIdOquT7uz8I2ah4VMNXqvKOckj
9FqniDFKjOpO51dfDQBDwadySKELx+TWaFc0odf1poSSsl6w0LPywXK0xslETB7zfRMLdg+bBJbH
+qHrzMj07UTPzx5V+E204OU8rVPNVxyotKgO0M1boPpXaU1Ujcv8XnVhRTZ+cHT6Z2vo5c5QioUv
9V4JAtOSlQ9eiAYM61CkBNeXROqvepIHb7neZntdH8cCotrCUZEAyifKHonqGqYii1Pb+6Od96ep
UJK3RmbAFTWTu7IYc2RUZqLDz8JgFNKbYqzROj9wZ6osiLrCyL43TqJ0HmNp+ubEcCSEBg+pwKsb
5HVV2dchwQ4znnKfTxIjfahA5C3PTjO9GIghoArPYioNHqVhmg4c37HNDjSa0HlFyDkNPnRj9DLN
YoaVFkeE66OM2AHBa+7UvnxyxvxZzxYP+ZpNidIGo3xiX93rLWOpYujcqZmgFYTJO/ARbWUpGmhM
0Mk1RfGbMWmvd9fwusanYZsIopL1kq7d4ISp91Rp0U62nzyD5TpLx2ojrfAFBQcYcADKQxEcANV2
h/kk2icYO2EBDOSfFcbEeWi8LqMqNj29QzomOTwNzpecLEbUAGlW1hxTDjwb1RNxBIpv0fCelgzQ
PwMOrJEjNz8juUOdE61hoNg80/QhsVEQuyJvc/cAW3v46W4f26GHa6S81E0PAB8iH76fNGCQFVS0
vymEZA0PnfRx1j7gBKx1hprm0PiBWqzZUTbg05gOFXwyyQSPQ1TkBiZ/wjo/pnx6sOc9k6gI40K+
2kLxDeieZ6kNP32L19ThhO1GYLi8DP//WjNVhKuyg3i7sviFuQOM6UFlMO9OQxm69Fj1bs85lH1C
yQ8FjSGkpc64zvp9ofbXiiaLVWybjo+9pUPNjXwcHoy+jcBtmToRAmJWs8mG/O4maWw83gnMPLrE
OV9RQ7A1Y7JKasOSgMpFdEpLW8szctU8Z11hbdCtqK/X0W00DTZfDg/3wFWOl0AL/vEVQVcv1czY
ktYEAEMf+fOkKJggQGheMwGnB4XVftWzfvYttWn8DimfbMkyyVf8UsvVGqzhObHm7Gabvdiq5tB5
0B27eE33l/kqqDM4RYQmTlmhyBu45mhdl5khVi15OK4zY73DjJy/jmgST2FW5J8TrNivgfPFHk8X
rTpWRG9uD1LhWQ52f+nTItkrkZN9EEWkc3BIh8E3igYvMpNviRBldW+dKYJb2iThIxM9NqKhRcsm
VhbnT70+6x9UojH8J8OtFatJkO/VJf4+6FNoUuioTybCoucU6XRO8WQcYNVyBcPyS3A5126BwPpb
xo1ywmRFT3Bj1+cgjZFkDKtiqU8ydBeM5bV1ZNFfDothcGtzzKZ47Wj05KGZ8Y6qjXGjJzJ6Y2rc
0Iwcze1rj2gp4NtM4oUBwrSj7NhAI0rLDZGv3dIp8W7C10FyqGvEIxUtzHULDrWuKOaUj2ZgY3Za
uRZOHL0wszY2NS1QVymG6K83BkAYLV6wFAbv0vNo2VHgA+Km3yIQmrf0NjdDW6nmA5ovBgdJgQWC
ckCGq9gUdcvAeyyOEU9tLCcIm8lah9Knq1rrptNdjusscjTNlX0WT87A6SBAwEl646bmEVeYNMB7
MMZbbVLyNUdM7NfFQr4HRy7aXODW9zKaYUryX9x33XnIEnAP+QCjS0YbwFKrMFAckLHpWxkIGqps
yBRUgSQ6a7adxg/w2iUuNsgoVfpelOCWlFm8NRhpkdMLXnM1fHKMhqmyGTByKAg4E9kd11WxDAfc
JRRD/i3MSqiKWg29+goPYyf7e/qFXgrR4kFtBONpNQhITOv7qaAiKSYztQLEdCzR9QfablaSC5he
5S630fv98cHBRch/OA5bK+hBqA0P1vKcoLsT0VmnzJOgFiKpoE7FHcMBvSxdTqg71S63ZtOALhm1
kAufVp1E9duJy1Jy0jKncZUxBmbqYa+11DLX0YSXWBmZZDCUXVmOK+Uhrj1d1BnvUHz38OAG1QoP
bPxvNcXZc5ErJ3pfm42NpQibHWVcmmg5ZQvuUykWTm5SOz7KH+gxYkUvtrIJ285L6b+xhHVlkWON
By/Db/szD8VGrd4CBbuhxbgkCUgjFyU3gQ5o9npKBocFITV9Bs389bWe5VJRXroQBnJecyeV1aFv
lv6gppZGQiryaZSTmwbbsUs/2eCmOUPCO6ZXbUKPVKOeUTKfvNc4mcK0+gaAObpxz54ZYt9AdAgc
aHml4bPrOPgvi3TTlDC5I4JGHBwqfYPBut7WvEIIoWX7EJKyZ8l3WFqIO2rtU1pOx6DHf5Km5UsT
UipUOZ/UcQ7rrihiX4OzPwC66plKdMq0EulyIl15N+Zj0ZSnMFDJqeGe2NYJqkwVtOYG6DnjFjl/
UQp+7GVgnVmzR+q42oMRDws8bexnhcTUyqSX2qLoqDIH2lihkXyGS8JDaNW03pfTnzZ2prfcL55q
kyWb0BHntDP2EmoRw4zPLI7VoxFaxx5MH4MzTbsgscvTNOpUfrSN7SOuuyKaD2UVbHooSexK5p8K
hxxXkjxZPAdEpm6IFuWLPi4QRjPmt6NCaE5WZM1QkpqVGtHTQTTHPCpMnG40OA/YyTFpdW13btLF
p0DzIS840uuDeJm5a4OAlmddYH+irnBRGcm0tH8YhZdjGCEq+AzlM/Nl0VuQpQMO7EW0a5fSAz7W
bJpoumowwJ5wibixo9PjkWO8MbLIBqRa254o58RPCjtbcY53HrD+f0M7xfdl7PmbvLAnnpQWn7Xt
fEqwW9twFiyF4Fs3pBl3Jmw0oRkxdqsC34pSXutAMl4EeI1XNPZFkPVrEm31hrT9QXLiqaln+2Cz
0jjbx5uBUdCxT2kpIX+duCOGi+sQa9WFo8FJ69qDdX8vhtEgrTQmD6lU7H0bhL/aEKWYKpZvy4yh
Qmq0WEzZwmuflg8KjgWk/Kn3QnwMD3hMoUxmZQ8VVhscr00Xsa9MPBAzJfeXkpzvttVk7KHQMZOZ
objXlGWzcV0zi+K+uLJe9D71x9npXGFX1ZWNxy9qVW41gjSX7o4QLFiDbWygCIs3jKCsV/rPUBGr
ZVe6u9bn2uURTdcZRxu3SOpnE2P7NjRYUefOw82AkV24XQ8YwPqIDSbRVEXql6jfhQHJCvEwREi6
6if9O+qNiBt9ElAZ9lqDUZabl3GbxZz6TrcMT0UAnn5xpv6SYAXdaGW6ayArnswIU3ecOO+9gyOL
s9dLzUiMMTsLb1/cr0wjWYIMMRpnfcRvOlXHRJ1SVwb8lz0U7cPdhVeol0GY0z5RynrV4N1x7GEj
BpCRTb1RrdLYpBEvRGJhjOmUOeOgwlC2r3eQS3eqppxGFNOBfqfKuRspnzn0CqIsYls3SrIxKYtK
Fi7EjF1fVcdqT6ih5srIbRO7aa/RhTr4DWtumtwjegZOJ8FtX8+3DWZ1PH/oFW9p3aGT1qV5uFsW
3SDujW2BOZmJAceuEi7Yie0SCzZC4Iah9l+k1BgDUzIUDlG4tFoSzxJ9y00vUsy9mqJMBOYd30nV
ER0yB9TQ42SF+i7t07dmDtHre6vZ417e4dCptolK8rEnK4UTrMpcNAsEy77Vfh0VuCm+0mN2/9iV
nLdEb3FO34lu2oznXuh8ls2X1AJMIUowwcM1x+Po8JDHgb1Hpmm83DEGV29EuM+19hvTe/uEAP8b
YdyEU77vmSCPNJl5Qx+xI4WYK/sEDYtCJDgbU5q3X7VjfkIVxkAtB/2pcsYnHoNrn1uxW5F+4PQj
gJF1e320zANlBodwSPK1GjIClvMYYzGuaM+Ygo0K5MvVEprTemXchZVOBc3CBZKStlOaTFdhaxcr
DF+JLjNyMHLfXMLEh82zz8O4WDU1Z4Esj46Qn/dGbuFgFxL3K0fbFZPOnjS2zlJlbmBk7lFwJV6P
U9Tv7Xxrp09FCo2+uXBNdQG2e8FsQ/NtrMyz6451kXYxW7FXNVYmN7/Lwz2FJ1VzMgjzYzd66BXm
mVGTbqglAN5jygvsomlFlHjyZParOCszv0e/YV2uyylP12XcbnW1u05dcjO7PNyZ/XjRmnrfEB1Y
G2I+9+Qcqlr9CTDTMi2PTb+OOyh+/A8uNknoVWp1+d2ryHumz25mf6iN+sdRe2srTuHOSu8ps3OT
dXIs5vjSBf1PYcQ6TV3YSuKSngoRmuNlVsJDM3ODq2ArdyGIB6ciwV2ccyV7kCE+wIllawFOqM/b
gmY3d5Gtb01yj5NbUlHC6AC47qqt54fBUS/YpY6j+lyTyqIsBq/j6Odp67gmFWdkp298rSsOShDx
7rn2NpDXGf7vqpKszNRYhHmTXmitO/SzcG2+zZDY37pY2DXsIPoRUXjSCm69QsWIA4UR1Kp8hSZS
rPAFn+1GdZ3wat3n85ry2pvUpKpzciHotLgOnCCaJsrlEmu8UoSOA6wkMCGYqbzJunwoB34XUIq7
okeMos8MtAB/V8UHU/uu8yN7numRykyl638G3Gw2pWqN6WXWWcrcC8G0SVucalxtVh15GbfGqr/b
KN4zQVlibn2NUfARsrdZ1bhZio0Q2tPcnABOnoyp36MHr0HIb8GKX+I4OID0rtmKk4QjYExCRNU2
DbO2m0UPBoWZGNqjumb8ZnFVztTlJhF2n2oCT7cKaO4aT6b2pJdjQim5GdJxxsCqPHBZ3hsFZipT
Btj6AEHsMW6Mrs5TnHD/YEJttC5IPRyLi7IL71beWnN+ZcHSqCHe4sJaMhodcFsnwwzIuIa6mOZk
ozElEtVyQPRzCSLwmO3qHKDq0F/SuOFEpRKsaTJMQkGpPKR9s1ey8KFJYPo7xiVSsnTfRDl9sSok
TtkdhACIKulq8CYnfMVMfJmblABJg9sJ+8qG8R3xKQZJZJmy4Z82yZwZ4nNCyY2qMlKd73wL8ub3
eLy84Y2ZADpSptQWGX4L3agOiui2iQH/YVgecwG1mJsKhG0jeYi6CAFNKvxOVcxhSkhCYlHr5Wl3
Id2woqKPM87id/N3F0DBhyUMN7inEcDMM+5xDYpwVnqiFb4xF48O+AXRSe5zP20XeRzrt52TsrKw
dO1iepuLfvAhgXgx4zaSKajclicTnVNGA/ZedUfzmGgD0GO4qpUbGU8WnHXY0Mcwqs+xUNwJq46t
j9X9WzPepV60dDSkBi6SVLwonYWF1Aq5y8BzoPdg6fntVCm82HqihHSdNi9GNnuBmZ4jI/RC7GOD
m03He87MCL8l13A6OdcYybjQ0TnbkPbM/gQQdzxN/FZyA5P4zeomT+++I8MjdvyWJc1nMCtXdbx7
C6iBJDq1REyA0nzTdEfQJGs1/izoMqq4bkJnZan1EqvddAlbHUOZzHrHfMZyMdBDk0hizCDKYGJW
tpq5JLyCp6oGYhaAbOAWp9lr6ATqbnG4akOQt1QQA3Z4a0inXQui69Rj1MMOBxoWIkNSW6g38Zcq
A8Mvep5opWcdWjftqG1Q6kl114wW0B9j1TkA7DHuXgJ+1TmaT1XVtwQUi9HvBgJJJUmvlyIWXN6m
lqUeHkHrSlJ/mykiOgS35N20eYPNau4Y3GbhX2vY4U5NWaITQy1fe60bZs6rhDybxKmoRQus9ZIl
F6KFAKnje/lYYjjzfrKTnB/fXlOOA08Th/p1WNCLprUIeeYbTrmtnZOpbJRnu6OSlVHqezCTZi/V
e2SIRbQU/UOrGg6b1QuCeemXs0HqaSyCVc41gcKDNWC9cMVsOtgLSXVTGmTfIrGuiHUvYjB2Ior+
RjPlilHRwEzlZQeFhSPLY+c4exkw161gmEmbWS6+5osa87a0UmJARPmqgjdW+dhNKXeLK93FZEIc
DxmQlvRpVau8LWO0rVAxDFFCltG7h3mcrJVT5tdm7LYUqJ3DzLjUpv2hCPNRp1IuwcK+ZBRWm1jm
RDtiKcUKSAItuWalZd8DNrdJhcesd28Gu+tqbmCuECgxt1WmUC9HAl8a0a2edEgWZOYVptIljBNs
zUeQeCTC01MQlCpTwv7LTP8arYdUzOF+zS0VJwkjXj2dWtrU7b8uYp4VjGxthFpwL1DlIvk388Th
NBtMUKcRAd/+wemI+wWAJvQp/egl0N0qrH4henzpasnx2or3zQSNSS+UbRDCJgamsy0UzdeN2rOX
cC8tZJ/ALFG0w0MSyBcOhmddUxJOCOAGoNlm0Xw21Hu/jElWMs+Pic52WuoObx9dH5Z9X5M1ym4C
MN4jMaeiZUJCkoR2jyB9qxbbdyJqY4zpLihiLCykq9Kx51cmV5ag+5ir/JIELXu/E93UCN9dTXrT
GoJHOgTXaiY+gIjtjK6/wCjyQmYVQVT9CUNRvVDIp7jEO9HWXkd9RqMSsTf62neAT2/tuZi9Lp/0
DWwPGjkMg+06M87E09Z0aFzBYQNyIk3CZfKTUBn9GJbyofXgF4ZW+0u0Wa6L5B/VmyGy01+jSbsE
cjoLNaScIiBJ1r2Je8HUQMe4PYNM+ZK9F2cqgCDIC3aXAoMAxpJJiRfYpPZb2aTqsM2S+JfCGTrm
VrCZV4mKM590kaZopwyB2mgZseRilzBcm7Tsce5vjr2bY7F1ivxhym+0o7tgj+5WABNQk2o2ay6p
XNuClGrO6VDPdrqJRqySU2SiuxTxwV5aQoBacEmIO9zbfhfAPCUyEjdbJsocblXy5B7uZz+xKSjF
+HmwYGXhAs6w4+TWD0zxI9aPm0mvprJo5Pb6geQ707qupURdSWZ4TczNB/a0NZbPt6ya9xlZpbDp
9pbUHpHWXDtxTsw49lxXZ/QwdE3ulyt64st1SN7F1+uZzH7pU7vk97KFK5WQc0q6XviFJhiw42fn
kUOB5BhGT1NJB5Gj/hhJT2Wq/lxX+Vdg54dZwvknm6Eoga/2AW5jbAREtprvzkkeFNNgFtU3jw7Y
H0qvdzE2cUuERwmOQMtp9u4pnyHio3TDxrB/29R5bqb03GrUwFAsIc5NVh+7rrtEI9SBvAEZMcCA
kLhjQ0zyhxLwyKqcsLhUSfbGIXen1s0nVN63sQ10dAj7MI3aC2ysvwIhd0UvDD3KqfKk8mprDKD8
Zf5dzLanRYBVMhQOAQLrk/FxjRuJZuQ4qq/sxXvhzFeHwCQHDP/uyrh7XBH1R9fIo5lfMYUewTdq
zuKYFPmFkZ29pp6svNPBjxCzO/5JoSFOm//iHt2q4aTakSJ1MxVlNmsrAm7hsWkr2y2YmK1gfEAR
aeN8bfdM8Kiw3jn1oJKO40+qtYlSrLwkwsjkFm+K5lWWvACaU49BihOVzyh/bq1sXQrla+k6DFHR
U6/YvhYP/MQhIfCROtEhjoBHlRWqWCj0kudRo5UFJ1RTh+W6gzMBTw3fBpdAv8Lb4zfWYED5j//M
RN4ZBAynE8HcLvdlOHx0Vu86lJJUSDDgjBSGerFrD81H0UxHOExp5FUGqTCjwpJhmS8ETSHHqCZT
jnbYzKTpyQFHn0qTPJsTTWnFJIVLwYf5pd8rjQv6VyPtcxy5Z+VV9Q4E4ki9XYYaEd4Fqa+uFe+l
Wq9NlNOEUBPdrRpuopoV7m2R2CRoKQJsIfIjtCKMDPHOcMSVr+ugSKxoSErXJDPcSuVpotxiTbE1
LHjIX9Glb08yOk/dSwxN1u0sa5eIah8uzbauh0cny6qdCkZgbWrBk9lZmCN6TDAz+QSQc3tLn97M
pLbONILYLgrubanorZX5QaM+tosp1RZ8hFjH7ajxDCZiK1jKit+RoVVC/T0oHxoFr1slF0+hEwUl
Ej2L8k0aFDxGciuSrA8avsYunF5DK/uowfEBWUhulEh+DxgOA/sXSPiqReQdTR39g2RsR1GwX6W7
2axwK6C6ptnp/lokpZdFyzpMnnt0Pdk/xswDxk1quPSOrWL17rKGgs9ERJ+xGgLxZI2PBamRXt07
Y3qMbCxhjrp5juRau5h3hR0zWpg+1JEVPZGcDB5h6jU8DK26F3MX/9ppsWzBeyi/qZ2lmywaituC
/fFPjxx2GNF5Gg3Hf/kYR+c4N+lSFqZmILXO3WuKSeuMizb3C0edcRT0yWFWOmc3/xtz57Uct5Jt
2185P4AdmXAJ3LjRD2XpRScavSBIioT3Hl9/B6Tu3awid/Hq7XR0hEJbElFAJdKsNeeY4Lk2Drke
ZyNboDOilIJnwG9kc2MZWGC1sjk6DWKTeqI60pQzx2fH3gPIlyfPRcsCpkmV9JL0Bru0UTU0eqDY
rpEDFmdYkitI50F8ARxGHMu6u6szHiNIMgxNUOPuVBFjagM3ZZxI2Is0NOOflU8G0Bxp6GubSZqr
oQW8kslveR3cj06HiM2+q0MUpjLMCGfkYKwyHEgaMQ6AQXA+IqrXrvB7vdjGU87GgiRttYhbcR4V
8WUZWwufsBKNAsQRdSRtS0cZNpg5GQQMNpdlqK6rwAkx3hcrcJTopfRsOKkQSq+GBLCPSlqywuRD
GDbAOl6iVizDjhMInZmGbnNDP56smXiE8kGPyhPhgyPOexyfXX8mMbwqei6+fZmr7oim+KJkY6fI
0ejpLQbaUdRqq9EofxjRM+59ash3vLdL6sFYef3phxZ246aFMQGcgtQEHWMzlITpyVDeaSOQnFp2
jgmaBju7RXUSK39NpeTCj4pjS6eJO/oIBvXwfg5BmE8vJbOKv5qiem0ObJsijCWVdolVbVkx8elk
runH8GIuS2V2Gyds10YivIcYfePGwCxPquxiwDCwGqb8Psi2XRGe5uF4RZIwfxCRCtVrTn081i4n
3AHrS9XdQPo58zrHXfiNm60mJxyO9Yn8UD/q0WMH8BIydLOXntCcOyqDwcaYXPb9pAIs3V5sumzu
A6Bbg4+EFBRLKEg3BwPcvGepcIDDGkUwPNhqkYAKw7R87sfTphvk/dRUp3WDNjeztuFIXGEVuT9d
nSmS8or2qHAoL8Fh+eeRjWMHG9kp6SbbLhm3MTYGzsWxQ9LlAGS61gHPTwNJk673M9DpADboXDW3
Oy/b4Ew1rxCmEOaYbJFMa5yW7ZA8seTy6vSo3/LhIZvydU4gMow8SPgJJ8PeBZkAwG2VpPJFRS9V
UaNC193zXrH/b/mNhWR0YbHJTvCNLwtB4IWHfYiJpHfWIdSiC5R0C+Zml06EojLa5mvf9W/Hxs8J
azHUa1oR2iOot618WZzQ/j+vQnFHhxsTupn0KK4tQFlxUqd8Ctq0v5wFf+SxOOieeBn+z0tONz70
g+Zf/+jGmK/391+r//XLguG/5qun5mnnN2v4l8141b5W4/VrTSLWv/4v//Lff/P/9w//5/XXT/mK
Ei9xRvyzyeLmKfuf86cqzPL3PgtaPn8bLfS/8EVIxzWN2dPgSFC+fxstkMVagv8pWNaGizmDhPFf
bgrjL9fFmwH81NBNnV//a7Qw/uL4BfJUZ1ZSZHKZf2K0MPc5u9KEbw3t2jYtUxn4PXa5vg0AQN3u
6b8oRbUQ4W24JdIYC3RGAZQIVAoPAdHvsG6wd1pbzGjHJhqiDd6DW3Y+6zbrb2b6BjXXoDyrcuvO
SENsU+nYgiThHBC4pb+qOqM6tmnj4wQA01OXRI8FVJTIg/NeE53RqYMfWxY2TY1BqDdKD4it3fQI
hNK98pNi1cE4WditvMFJzFLFdgddUbVA4YIIpX4s/PY4K3/AOKAz1NikTJveLRDX3xTkPxrmt3nK
//fdQe8H7j+P752/tX3NL57S13r/R/0vfAnsg0kJq1cENlX8/gWY/8G/jUbWX9KyXNu1pauICVCM
sN/j3/kLVj1eRiBzriRKYx7k/x7/lvoLLzJ/BvoEBDS//D3+LfMvfpzO6zGT2U1JiMN/Xv7L3/4h
5o3fk8G/f/8+wmAXa227LlMj2W7zWwaGXe1zyvMs1mZzNszYnKhut3SxZTcoRUdQWkfv5oVPLjUj
uf9raPp1KdrhJlcRUhqIH3bftDhU3mS2qELRA3LkqNjrhmMdnw2qQx4D02Tbg3X5HhWVsy3CLviC
qT0buj5cXxmWoQMSI0SBeWMHVd72wUhswtTAe4r94FLqgbPWYaE6G5IAMygsYQqGyKX3GS2RLgPI
DgJf3iijUy9+pLxLKpCVWqGr53QQoRZ2F5NExLTxYlK98J5HabZVMurfyr5UpEVikkC25fBIZ4cg
fZUuZ2kNyMp5G5ASofvHr4s8py+DW8aPg2kcufazjw3+vuss/btAh3Dudmxl1+Bkg++Hvw8pdyH1
v78RZVIVMa35G7HnwfEu3GEESlNxWG+WPYZFGETC1J84F9AGoiSQzhn1tnlPTUg+JbWtE0fu4GKF
YV2QaGpPRvkTxysV+CjwLKIGE9THdegXL7UcgKS5mOG9pUVNh80KHLlom7C9f5ED+/atD3Xk1mv0
PqBKnCTPGHxmnXiH2vMIxE7+AE6Jym5IV+jaKjk3QoIAvAr5UwP06DpVw950HG7rWNXpWuMu+gs5
tsFFN9SljnK3CKxvgYc0bUMrltKTKC3maC0aUlTPbsExdbD1plrHPQCCRVXB5CCtIhwU2XtZ8ySA
q6ERs0eZA3/VlQ1ZJ1faqq4N54cnAVkd5SpA6RmwO56wgA6KUx1nBs7uU9vc2LT4/EsDio4Ovs8J
nrDk6Da5s3TO0dAO9BzsStVUWcFnl+u48XDaFbjWmpWYcCKRaIvfYBVZIQ7eyZwse1FOndm2aL/c
1lyOJNqCWZ/62DjrNM9Vp3Cn6xKTh51ch7Ybgu0dNDIbdbqO7crEbqKOQslp+oUbpqkLodkWWOSU
H17F8MP7cw/2m4dp3ilQQkSdTJBquvT8MOfoCUwEA+a218W1vm4KmrTfIvzXMYaACNuTFfQJZq9I
Vt90/DWAhRLVu+it6sxGfoSO8LmdzCBE02youXMM82oRaaVdzopyTjsqdqHLiCx1kMrEQHbWwNz6
jRZ7QwhFxyHV4/Dg/2wycphypTJsIYXFdP1+6NeRBcxbtM3Sz5W7RSxpAtqvy2+YPpAUtT2K16nD
zdEJPG9O0npvh6+/m1/w69VzTUydtnBt01bzovD++o3U4Kg4tMCKCAR4U+XmqV63JOdBc9nm0o2+
yKPYC3L5fUH2YQpkmz4bSvfyBGhugi6URMn3xGVRSbfhHQ5ZdTq7S5+oVMA7Q/KzaqwBdihlpuME
Lf9z3sf5yAGf03IaeTTJLM04NRAuq9/7539ch+Q8+++uDiZ7Ojw5QuHGZa+4+0D0FMhiWSbNstS8
/DJ3R2qSBkfvHqQmvPAhhMHjD8ERtnmEz/mgyyU8vmmTp1qzrREpfrFafVwtWKsFJl9iXjABi3nf
+G5uxGGbCSz2YpYtlLTMIqiqC1q06fLwQPhkErbYH5isR64ycRXvTcKSIgGWslEsg7zvLoMkqqM1
0xnEytSs1StwTBSRQ2Qh0hNVwFkcWwRLtWkHeEokVrBxFVdj/1BaEyAcZCg0uJVmJttUq710RV4W
XtjDn/nj4LWkjTBN6dC7SIDaW0kdi1SVzps/cjcVz9LI6y1KlZRGaBbchPQyt4evJ+cv/7+DQ9H5
BR5now+w5hgiXtjdL0NT9J58ENTLTkvMO2CjsCbDyu6pTPsT9omyz4JtKhP/W+TG8V3fQ6Vd9GWt
bQ5/kN1Bwb6FnYswJMcRFOr2r63c+0EBhK6QhSQTzwTCfpVwesE9Eo+3h68yn5V2bne+jORUgq2J
9Bj2aLu3K/u+MGFrQvJg4s8ANQMRTsvUvg5Bub/AGvc2TV1N36kgdGeeT4EIq2wWCTKN7TjeaNLJ
5VE+lE8UyJEZHf50uzPn/AxMl662YdLLd9hJ7U0khUMvE9lauaz61DvGwaWth0QGWxQE3/02jtao
k+TKK+PgFBJfffPnV5cOg4BMAWGDRd19NGGlI8VuQRGrqZH+ugHqtIDgggVkDMgMnIZcQ+av9xi0
CoH1Tk39j8OfYHfT9Pv+dV0XDH0mbsuen8+7icFRImCTxxjosogmNvxOYlKaqBwu84IilBcllN5G
qtmHL7s3Qc7XtYRJBJhrMUuipd5bMQwMdnpV9GChIyMP1zCWxPfEL9kakWcQn7NXA+JR51RbUzuy
qKoF/QAOJ4yRSljJVGxsYQXD6vCn2p0Jfn0oxerFQoqi0yR/efdhMEaEkRj4yaAndgtl+s1xK4YW
YYI527Yq5/7w9eaR/34i4CFw7pfwF+Y9/Hz233n4xjDBXY9ZxWRmuKtY06x1LAEgaZXT3KTFXCvL
AzQRYC6/eP4f38n5yganpPnK6NZ2rzzJJAONY7Q0Ddgq+tCp1p7CSHH4/vaW6V8P1OGIxCTn8lyt
XzPhu9HVU6ogjbzqlkkRpEe46b1zA/g15X6Z3SL1q+a17hkpIbgmPFyLAF/Pd7fxxbk54r+rU9Se
wIuzJ4sW/RfvninmtWjv8UtI7EwAFEzIt9obgy0IoxoUabkEi3IJgN+5CjWQ5uRsEAjD9ht0ZoKn
VJ/mXl57YbXpmkzjlRVptKXjIV7Cw4lPYWyR0IC5zcGrZVQsbwbRTSXcpMZ+QVaOCwawjZavCj+i
AorbL3iwA8uN1knN9rnw6Gcz8KdL03fvI1/4Z4olw1vH4MoMTjGhYhm1EhRJbNzeLGwQD6Y20DnP
miCc1sIqEO6ntaiyTTYUIyp4rwzWtOL047618DxPaYP70Yt1D3KrbTGlOWPxaJa9+KYV0klxPNhd
ic6ai5/GnTORs4LVSa1E44XfYPLN8q0CKh+td7c+Zs9Mlg9hTzZ2lriwbvrcRZjV9mUEwMv05hr4
SO8LLxaINDbuqUGzPkT9fEIgJjZZEghIlQ1C523yHTysQ9+4323ZulhQObgNK7+etQxWU1avuhcA
QDAsnPVIrrQQxEbNbtrHBLgiE6O5HSwjf4BJV786vkF6PKxthKPkQYBKlhwBjhmbaE0MspEtenhD
/8y2DYDGxI7oVoD5Hjb25CbVES8+ju4IsKm/iRzdQ3yWy/Fb1pKc3RLf9owZKsDhoyEx5Wbcu67O
Yo4AYW2et5rMOBbnekCdK8xzatmDbswMHDhRAH3TOCaRQtDTJ/MQ01nhM4ct+mLik7EylOS+F0b4
kAK5ohEkR77QRgQxDVWvrdDykpC+nWyVgUIvCnc1yIxCtSeJec+qROEChtLAz+Mc93OkcXsHCBNm
Xddb3vFQ1ngaoJ2jUI+LEZ9maQFjgjVWR3cO2ddPUde45hL2qngEmi1/coxA3t3KdHqzaUo80PTF
7RaLQaLCSEaabYGWGbeVFpePeduLq1yX7pWW9EiixGigcskj6nkANuuRtJIesklmT8NF0005qT+F
MQIf8lr1Iumho0dLFe4+PTeNEyt2bG/LmWXuPuRGW631wvI7vO8dx0MN1iH2ZyCh/qabEXYrLKq2
t+p+oSdHK8w5eMbDcAyNDdpgAveT26DFH57gi63iVdjFLWPTK82GCT7gWEpacvlkI6irlxbGQcj9
MtRnnkIuQJsVQ/mG/yp4cnIDWD3YpNZZjnQWOjJQWloAfkcJiifZorqNa791yCOzQb6UcaxBZdID
XPfQocDTs84/exrieZgJpV1At0qKX3o2X25J+WXj1RoCjmxVDBC1G096EnQGzs8GLx976C0d5rSm
5o8RDbuNjT6yhYCZbWleoILEnewbG7ybLgO7yfUHDuzEOTmhZ1zEDNZhUQmqqEe63YlmVTXw59Zo
6D1y3RG73LpYVBC3+rF7kfMdOSvO0YIOBy93wTcYNmeQAOJ65dtgmRd0EKndVqmvP/ghgjhAKKQj
cJaK7Lu+TnR6Lggz6OtkXvRgGglyJ+TArXYcW676UeQN5JjIzeXLAGruiiwleuethtp5q4Way3c+
etlM3A7SNeUXdY3Cg6hsBMW8SkljuI86VqQ32HZ4fK1soribtPNzHebXznDr23GcUNDoU+Fka1xm
MAis0GeFqRWdI2n5bLcaI8Yu5gWWcQkdbUo3LINWc0SWq37e+KRMrW3Y2Q5+zUQt+6IrKSIUnXnt
EgtqAW9w6gkMZFkSoBO3/U0xsrws8k7WI+ha2oy0SS30lvB807MwlMSwdU4TFAvuW5waopwuO8xX
N0L00IGKBNb9guARuBDkifn5EQQ7sLYtDQgQQHhGj4wmo/FTD7a8KPLIGDZUgXz8GqAk0UxF/k+a
x4TUDfEgTkJGhLtKE2wU2P5NjlVuk6J6UV5HKJzT2Gy06oQ4Qz+upyut17NXMRnRPT/BBHXkQYMh
NCx7dNIKhXoyxWFI1FdIw9I3wgJYkDNjFQPbzxYGFE1mvDqzruk5BMbp0AnszwaR4N8cvWi8ZV4a
lApF5drXg1eOdxHBHWrJsX6475J8KE7GmsFyZNbtiOCpq6yONhsH/1WNtDo5GuRkU48xTUSWnCOm
N2ZOeeFChKaCVDvEM7RdgPOamEiYf20BY6PtSRch4w7fPMIkyCbtpq/zGA6z5Rex/q3tzbY/CwK7
vkwCryZ1VOZ2B/GQVhpE3KFEB0e81I8MQGfPiMPACmZ+mDSQeLIyx21YEhR/LiEnkoIU5RFYjtBU
5MjpUzfMTUmMIE5XeB6eWii2S5PWMfOGDAABm46N4tC1u6s4t1o0AKF9V+oj+JJcgqafkjQ+14ea
lTDQA7wbkdG27RaD5xrCI3F2LcbbI9MjPWRZV9ehZyNlLzsfEX5Zn6duVhPGlBT3suwvq46zFnua
E+gj5Ll9sbH7eGyyJYGgQrocIA0OqLv7xyTn9QwrmraWHkPGyZAQ+EtY7gWKEauKX0IramG8R9H0
LSJ5EWCPmjcGcNaBBBC/1NbLEYmdtoASTZDYpIL2R0WgVr2A3m1mK4Q/ITgIlPPhgkpN0n6x0//k
/MEBfP7oVHmFYRp7G2A8f0VK55kYlFL8ilSMtsWYIrZrC9n8FIBwEKzRGQejXx1TVBIvBdKv29AY
qBZ3IjOGrx6pMD5sR6lCzC1EwzH1ee+8+0xhrloYC0i4gUXtGCcdrj7egD43ntDDUnl1cdwWq0TX
wjslHD9cFlWM9Un2YYSvzSAohTj47srNcjZVvS+ol/Iik0hCTSZ0IK/I4BVlQZCu3KTp8L4EDko6
L9K7cb7kyHZX04KffUNC5doL4GQge9N5H8DgJs8lOgSJkckt+yWkYzwCgu9r0UGKAZzTjd5NmwLq
pfMy+rcew/2J5KbBWDV+a7xRpRWPCUwLsERuCXAyzqAhLEVvEpYWTGYDZdBzXOSkPSPuaOoVzGMb
6eB3DPaAJgPPqB4Dukc3MKxTC/VNR5oXEOMMNgwat4XRNKpcmxTXtVMjj8xpZfktQkWbxBko5WP8
FtbolVDSz4yMnv2EtTINkxiRGjDPmaDR9cPpqumpi8YowSZapaC8QEBpKx1yBWVf9nbpGh4I6R1t
UbF9Y++Tb6wsTcGZidyDxtOW961bSaQxlipIP2yoyS4zqFs/fK3FJoZWNlmjGe7k1lF1/GazT4PY
3nbmhgTQnqloQhqAMifNMbwAxPUguozNNxfsM27eskcM7NCFXZaiKGq8TwEp8xxji3P2p5ZcYmqI
NdQJQe5+USX5eDC2gQDacPt4/BaH492hWfnSaUXtgaGvnHwjxxRAF1reFfKMebpEeHR4fvl4MqMW
QfVUp5Go6zBUdq9HjoJASu0wLeuZdepieb/PCenYkDLDnH/4Wh+nMosmGtegWqmrD6XaNtfcMPEI
zIkl/W3udKD+MbEDh2V6Sk0bk0yTEHMSReIC66f+RRHu46O1DG6Wp2rSHzWNeVZ4d0SWI/GMHsXN
ZRW448UUeMVWGytzZbetgAkFPvTw7c6Pbu/Qi/FLMXcrw5BC7c0yxTChaKvZXmRD6T84BSDATLbD
xmHD8t2top6doZdcHb7oZ8/YoSNnIaJ2LXMWTby/SdpCVRd1NgkEblicJe6g3Ue16E6mEKfN4EHN
1YLW+x53hb5GsS3//J5hVbi6QcMAapnYq7NoGVkHoRdw+Twi5yNt7LXbozTvUPwsVQBMWIyxOD58
z8YnN80Y1n8VkxyH6sfuTcfmnAyWdTXM9Lr7mTEEzKXsKtaYPiyyBtV5E+ORomXhbVFqNBaRhMH4
FDS4nqnLNCGSq0KvsvXQTP6mlBYcE/zH7bmrE8BHFlg1R2j1To8dv5DaozBq9sV6kdxOYxGv/CAC
Hj7FqIRy1wBq2eVylTUKM2mqKqRnVt3lqEczZ0ARSlYnfjA981cOLWvQ9uXo2SufzmG9dSFe0YYT
OLZ7EeKTzBuFMfvw4/qkIqVIMbfpPjqC93CvShylCGc5TuDuJIfxnnU/nonLs+Hl8HU+qbkpiq3K
oeyLVMfYm1o0rgwvwWuXYUO094LdLOcIaUuwc/mVhzsDOmGN8GmhV/1X9/jxXbcJZ4YoQgvAweq9
NyImn/QFewjoluqB3LrwG9bY+p1lgUbnRIugFxy+10+uB/YfxRHJH7rAabE7AgVUqcmsiITzfPig
LOOwU/ts8L6RMEiIV0ovRvvi8X78GmkAujxhg9aXjQ5q95KAi/nvRUMT3iZKIgAfSoSBZ/xHofaP
HbaPLxdlGzVvmOSs85B715Ek/tSVyaytxjq85J2PNq3Pgc+XlfbQplQ4LDbix9QlOxK7tejy8JP9
ZIFCYDXrvCw2X5wLd29TCC+YRIf6ohsaZ9O2hntJXh0OSyHyh8OX+uRLtKhJ00BhlaJmuzd3CqfG
9x/13KmaxhtcoTrJYb5CJwj/ZWEFcX335xeE7D5/eXSpUOfs3lvSaEKrctngdrMiEP99Cu7QTm9L
0KZnpd1HX1xPn5ec3SXJRlGk0yeiPcT7t/dK5tlo17ZgzFQph6oldnQoSCmwo1WpO0j8wRmA/Orb
8bawLa0GWOaadwT0EP1kYYCNMH9GQYF1sGsvakA68Lki36zIYRza66iBmrMChUZdfYRNj2jer+VX
/YxPhqPlzr1vZgpFQX3vmaVtgMMDEOLSpwJ8UrVD/C1NQ+oApYXLXJEDg9ldM9Z1FhnHiT5M1hfv
3cdlnUnNRP1izQ0FGgu7X5pPKa3NTI9RUnuA2Z3U2A5iLN4aL7YpH/io7QRyjMMj5ZOXnZlUF5aB
lmYOQNi9aOGqsa2J1yL8lEE50bk6MYJoOv/zq6C0oknLuz73EnavgqShkXrCVexcTVcVO6QlEpHi
9PBV5CfHL+UaStGkNJim9b1XmvdKUVRJITPqxg9KydVpUZcUwTlr4PJpiD6Rmrqk/kvBvCnHdRQG
+kWXpeMmFjZORygtoF+++FCfvBpITHn7OdGha7L03XvvporMjXhol42vQUU1s+IItkt+18gCB5Qt
envtFF6KTz8Ko0cGAbJyvW2/OpvOl9l7Q+nj0K5jbUZPo/a+aIhlRoDRhqNpW5oEW9NO/V7HqX5T
jn6Nfrmq0WTH5PJQcRmGV6fq3PEyIXj9hb2zjjwudhx/ffjZfDLiHVrKcm4g6jyivUdTd7WTKgPv
da95T78YXEZtA+nuhmnthpwMezQPXzyI+T73n4Nl0CqifkfrzNzbrDuJRmwBodqw40i+QY+frKQJ
C4DacIkLaWiwC3biLOi6+uWP79aVLADwQxy0CmJvgvEH5uTIBa5D2rO4xGNE80YfydbF3XE0WlXz
nJDF/XT4ovrHZ+ygIpbcqTOvc/uvXh6S9UqNjFfPzitnqVmt3lywrwmLVc366i3qmIiJZVC6NGzw
TwztGjTgJM9KPWvu1aBHHS0LE8v1KAIdJ5BvOib6rTYZZq5hH1HOLOQFsjPU4cQ7vAbEXxFSLT2K
Mr41wDcqzVSDRpXZ9jboQ31g7avH83Ty6i/W2Y9LOgIHFnUgBgav+n75RUsSsBMOtUOtRRmNdxo0
qO7gqfXC/Pjwc/1wqV/HTbSKuqtQvM5K2ffHodiLUjjzzgR1qrmdSsiDXoXHswBM9acDllWcUtLc
uaZt4uy/JKGTjqnsKXNR0YccIUvvmCjybCk0fMFDLeGtGUV9begAiA/f40fZB4PVkbMazDIsk8+w
e5PUBwzL8/xp6dqJuMmI9Ma1ST2cXKj8aBon+zLJUABqE608GikGJNw6v5JBaWLR8NVxHJX1Bfl/
TB+HP9mHVcvmk1E75x2ehcf23noi3BQ/TC3xLA62dx44gKYsHxD14asAy96fLGaYE2pn9MiK+r+5
t60huV5Py1wflkOO5m8TShfuYaOKRF8r2rMPjUryB0GiMqosa4ApQUxhT6vUmFXvIyW/cdHTpkyA
3VKaWeA0qH64Q+w851E+zKHzfeac65zWM/DZQtxoWtl9S526KTdEuEU++LaxnFbwsMGMJJwP8qUs
NTs4NvtSbxfUcGEMaciYZ0zhZATrAQpbtZFd65y7UTnH0Cmq3Ph0AwqKoxkKMNl9xeE0nmqKhWHc
PtZSIvvU0wo1kwlMtcInP06vbdli7yHyKRCnVUDa6QkMdOrxfdXWHcdcAT+0j8FGLjAKR+Nx4Woe
LTvmem1V9EZbH7W0RdV16owgAUlfbeBDl7313S2H7qfl5FN2BGQtcsE1GQU6w6rC98n8UxgbDq40
zCo0yUTGw98FtObpP+gkwQXsNB/nV9oO1OWtLsUJmzYejQOCxBA7K81/tZSPq56oy5CGgV2aL2EJ
BwCqVdk+xmRLv9Fw1k+ngWxElr24cNc2yXwwZsckO6cBJKOTKYqJHcWTL1DwGH4DwXiyAragrkNJ
fExwW3foW/DWQczEBp3VnI5UaNsgNHoDAnFtFtVNZvmV2BY5wuMVPE1krH2TTXcZYDKYT6YTLdxh
FhtMDAYIbDbdQDyaCRjLtu6Lb7459C8OdjgBTK4afzSTB3SpxOX8XWtLmzyDuHEwtNqxUS5ijnQk
XMEs8xDB9SDlexS+wZGaCCvbQgrNjgQCpOqI4oGTbOKykHjlI0HCuNLYcEOBCRAklPE4zG60Rn8z
w4Z0MY+jfMsRiSluMaBnqFgGJDSRDOciPmJYs4jyUsCvbG4kO/6YZDjyx+d2AQGOxXHZkJ+Jxdzp
ARJFbWuuvCATc9qEr4xtkPTDc0G31zgLdM/diNauzTUp8/CGyIDvFJY8s3qomOUuiT/CKJcEZXuO
4IgQwaDUb1u68/m6TgYPPKs2V4p7vXKvXeLjbiN3IKS2pwb7LGgnPtdT1+vUoV37Acy0Y5PeK6Ee
8oah59TCHtNfSTAf4Qq0HIl1rD1tVUnKvihNNf07ISvFuqqm8oUDQHucxoaRLup07GC5Ba37QkUV
s3DdwR/JzCmj82+ZPJiubpCJV71ySgw2GaUbk3y5ZJlRTkST7swQpizmlQQ5WLo/rdwuH5KJcjfp
QYaJkkWXxakcG/d17Dto+Z4dYEwTtQ34NAec1i66MAtoL8Ms1VYGiijSTYmvhw3mo9Y+Tdh8XrD9
x4FYaTnCPGrDvv7FGvVxPp6bHToCVRsxjnL3Nt5ER6ZJ2FPsJawaxiNje1toxfTVevRh70bZBQuK
S+UFkSeas931qIGf4dK1pEncwvilI97aPxIJZC8AKHrCWKov9cTpTguzGLdJkJePaA0YM3niwLmb
RWGTXh4NI4IZHfkN8dv+Y5Fr2vecr6H6Yo36bPVUSpfYWRw6Qh8O4TV1t47urgC9awL89QHSfs/w
BJPZSpvtlMYfwHNlD8M1E493XdJexjEFUaHP/Lg9nXVPNi0KWd3TBgFxcHhx+2QDwyFXKItPJ13W
+d1nyR40yTCF9Es9jYznhtb8Mjez+hEm9Bdb0A9iWU4/gg0vumWHEyBNx91LoaLIAXnWPYmnPQkE
HqJ9dp1O9EpVxP7WDm65zdvRWdIt8s+DcIDQTof3i8Phx6VcUT6jMjFvZSRtz90PYREzxKJJuzNN
dW1LECygpnJ4NKzGvOjoGH5xtPn0crQ/aEZIRuz+PQ8dVUiIscQEBR20GZGmz4M5xceYEbA2uaH3
xbvxoXrBM6bXMic02Qrfz15PIGaV0URI+UqfKYhOTCoMNL9sPM8EAbQkh6uj3puc65pO1LpyPNa+
w+Ppwzlj/gDUt1Ci6i7Pd2+vmDv+2E8DZipBJhoI1xSSeTWpJyuKXmH19Q+Em1n3h6/5cQxzTbZl
1GtMHXXN3k0LjfA0vc6HpRfGER20kDwKZCFIUX31xQxnffKFSgmrCLUlBzh9zu16v+H33FELTJqu
S5paYbgMEa8Mi7Yy7ce+d1V7qoKufqTukPhbM7Ko0toiDM8mz2Np5802r4vAb+9DLdJvGs1HFYTj
ZGq3nVXI77DdPXKoQ+sC+5N3Jei0A1ixUvxLRl5RENCmQjxPmQHW1EZjuE0otX3PCjd48oQOWjfj
nHzad5l7TiisQ+yo2VkdO54ovXS8aOwW9lBnalXIctoOlgtBHLa176zLKsqeRiWDcJ1qRvEMeJmV
Lxl6kwObiUIGJDx2k1Cbw/J6oQXWllSQ7o3aM6R+vZ5AADW9W/nnHQqe8go2vwOWsW6US+OrC1lR
MRN+VTb47KtglNkca3W+jP1jCa2HxraMkhPRkAD3svWzIeXutK5HioXCI/tiaH9yPeYMCpsc9GhC
/eoSvevvOSQCT2iT2MC4EuASWdIawixVpEQK5MmKgS2+mjI/GdkGthhqWPx0HDJ7sxW+LUuTvE+o
bqcJZBEbAViW+QVKmfoJ/Fy8CfJarojgHDeUxCpUxojNIVQ/FK4Yj9CtOesuEgCctTSqvpjbPv1w
LPSS0y/PxdkrZGhljwnY5FRUyiG8NwKa/lHTKSpYNryPw6/4J9MKqlvebWQe9Fb3nQdNSziOZiiu
5UZw1MqyPCvaSZyiMi35bR5sSSwbv7hB/bNvnJO2Qc+PfYZy9iaWNo+CULO4wy5wsUSRzWN7pFPY
QOkKcpRsNuiwhjfkeuv3QalhnyTYljCEBiHkKgjDbjzjjWSZGyMKWovKT+OXwvGMhEZgVN4j0Wpu
LEpwE6g4k6S1iVwZeC6eqdbU5dp1Z0VxuS2KKH9DGkyPEDRo43wxpX0U0HCwhw7pYPsybYOvcndK
63hxB48K39Kx2+oupCK1oYBLdlYhM3fteyQ202zXYDOhXAsSA6FATFIf1hq7PquIwjw6/F1/sovk
8zhK4rw3seDvbe8qWXgu4ml0m1kRh+xi6c8saB35X5zrMSTv1QA5yxMfh6GZyYNf996uCv+pW9R9
D0B2DI9aKfJmPSKUvRpVBjIQqg8LaW9HwdNEBahZSXvowQ+2qf8UDQgYIPAYwXFYeVZBaoedXgv2
FuoESLOO3I4Xk0RqNQ5XVI6G+zDRBNEqYQ/LzqwDDYSfHnj+0qPJeBpDyyCZJLPzn5x85WusD4rD
uLCyayy80Zka3eAyTpASw1lvam/jCIFGO+q98l5OBbqtWKFjWyIjst8SryRPZAxAPy5CPSKf/fD3
86t+vlM7RdVHK5I1nk4WHCJjd8D4jXIiLyysJWpmma9sDV8saTlGjyRm6lAeKnlPcU6/djTLRfQX
E6J0gp44BQes7Ou4MzP/iq1HbW48umztGTTN9In0KFy3RawoVEBGLNu1qks3v1EqKtWaFTWsfnsP
/wga8I/EC/qXfwMv/nWQoPG/EAsgFVPZP7MxLghSe62Sp+xn/Z4N8Otf/YYDqL8odfH+4b2ZV1d8
Ff+BAxh/sSIh/0D/gaYHew3Lwn/gAAYEAP6Ef2hCnUaT9184gIAbwBLGlhDkhoFE5k/gADNlYKd6
L3Alzg40zHe0GrH67Y5A6Uw1R+MKFllRardjTadk0TRIPxa8EfMC2CCZjE2yc2tF+ABgzAg3tgIv
avW6wYtFeTuIejj5tuc+TtGQ3ZfD8P+oO48lyZE0Sb/LntdKwMlhL86DeXB6gUQkAYcBZoCBPP18
njUzkhnVmzl9HJFukaruzPBwdwBmpr/qpycTZM9cYLc0+NFZaePkAb6iOmPWaIhChPPup0/95u9b
5mfIwefdOm+DbSRHQkZVLirmp/XF8uaocyPFzrBYXCrMTY+UlNK2gdZEYUxVUyIFbewwClA+1mL9
aQjyI7z685384xfApIGfBxUVL8Ovn+PsdRJv8BzhnYNpowpaEPoxx1fXdz0t3IlLv6VOTXLeUvp6
CIdypoZT3FP7pM+aFiz4osK1S9Ejv6W+hiPaXTsMEPYjy8K+jbQ6Iyple1vJtJRW9lY84kIVgA6C
+LUY9OJdecougjWowmXnj31y/vdHXS/mT6vc5x0Eb5WpFw8r7Ggsnt5pN/PT7q1JQ8uEJa1zQ162
dyW96EyYLV/vlqWNA/ZRBBvY0BTBqpwiJAw8ACCxSw+RtIrooovNWJGWTwKaEibM6TgfU9Z9ZhuU
EG7GouCK+/3V8feo99evh1FNzGnuFPEKOej/+juPrmcqu2/g9A9ddbTt6VsPA34reINboP3moqbY
9pzG2XuHUyW41tFa9Wnvf8y1qa+NO8FzlQDHNzYMGCYThKCOOd2GF15pj48LwZ0vKfbsfisXlc9r
wHjdI5qVoIsENNycu5TWBo11E81yVySNt+dr7HYC19WmgZS0n/Ky+yinXl2xlqvn0nHn7xR6C+Bv
dXUe5nAwk6R1jq3QYu1JT2yZrJVYukt90U46vI5mrPnYL5v70DfxV5ksj6qMlic5dM2zBNf/JMKK
bZYNKJsqtu4iTzXnuqGbb3TWVPOajA4V7WU9nddLERzbudVXSMr0izoEF1Ri3GeA9Mmlb7OJjuPy
LjSLPtJnBABMhnW7K7E+03UhCuQ7QWz0lDqiXXcpViFA6iuU5EvWwv4s1Ut+nAp9bSiEm5TPMARY
ejxYr07bZbAmIkoYikmwujeQoE8NG9atnc/QzKfGBHtsnemmnqLiKs3SdsOhyGL2Lbm3A+hMK2Dw
9F6V7XM0i3hnghMTDWMpoNDhvCs7e6fQUf+wvf3hrPn58kKqw0DoMqg7eeq84NPjpw1SRBZ/Ttc6
MuCugqmN175Eutw7bau+D5NjHUgbUYVX5PM1gXd1NQfhcy8cUW8Uq/pMS7EI7I3tmWITuOCDKRPM
D+Z09zvQLTYzU7M/AQP+sWvjceVCRbIZygSUWn/aHjaRYfQv2YoitFqbonUjBGjyOA5I8MPEFUTb
o/lm01izB3nsbtncQVDGNfj6+9vz8wOFT4/fwkXLYvJkY9n49eacXCGzJXQgWk6me+CkRo1s2EGX
HmagK6oLHsgL9H/6zv75qiwWITt1xnD2adv+66tawOwcMYxiVaOnGTAfY/fihSr9AnHapVGmTiFJ
+8XSPFJ0E9OS5tekz6ZhSF5NB9O2z2LvtRu0vhSIHMz/7egi6CZSYTVozN9/QsxC+W1+ucJsVjeW
N7wsKLXYyH79bU9yNxRoTMV5fCrRG0JCiMNHRmEPBdBOmOxxrm9s1c0ufm5f7nsTkM51IHxOFURT
raErCNo3W3IjN35eqWPpzOE2UE5O4XRlb0YvUR+0iRxyIfNzZkSKop3m2Z07plh2Z6/zRif3jFbr
s6CrrX1YeY9KpKMNA48ub+9krU/SNrpXSRZvsCRTqWWPTIGyPhyOkcW/rB3mgitbQw+I0+pyysg9
gOILKbWOqCnszPCsHRefPaTLG4Kz6UqR6Epot6JEcLGW7C3HXXMuwSztCZmorY7ThNqlUgGypDFl
J8YuuNezBJ8Ff3JPDwYDqzxQWzR8VuYu817hmPgAzyt+OMVBwQtpcjA9nSxwjc/leNkI4Yl1GGgq
Hxx14/udvu1FY756aU4TWL2g/dNdmmwSzyzndTZQMlm0AD9B8k+bcOrcq8x3bqUuwG46bvsSJB0w
XmDRRx/6x40oXOc8TUALwgV2aXutku0kmZdM0ilJTtXZuQ7Ucq6qwOxrl/aaujWaZzb0pJoogKRB
uw19Km8Jr3/oDpMmVnwYpoxV3K0P50juBsZ/+6Z1R5A6ALNnT+jDRFnqNsrLnHoXTmPvdkrRUe9i
aLNwbcC7H45zjt2efNx0WQDWjKjGgprpvzAAAwjSZU9BWggcoDFIG5NfRTM7xa4mGkhgSx8r4ctL
akP7fekv8UfNaoOBt4toyKxkj6aT0l/hmoHv2ZfRVR/RYzhXyZWWfUSzMVXgpmyqK0BRJSlOcMU6
tG6gI71lOkfPP7HBRaGhq7XG0GDeVcFWJ4Xiknf2BQc3SgGTFybW8nYcg+iajEC3GtkLPZKwsp/Y
RgOCJGt8YaXlmesu0d6eM3C9EWiHuqs4kldte9fTo3sxNRFt6EXw3IixWgfCIzcUtPONiYnaCkoR
DkvNdraS0Z5EPCVpQx+FG8PAg9+NvAcI5IgxcRXrTZE3I8ndqX/jOxzvK79/I9mcn8f95NwYk/uX
fq3lOctc+ALY0wMiH0h0vjrZ1CnhKneovs1ipupCDidu0QSoCvx05ZwvXUzrQUZ5TMABcqW67Jv0
ekiOlJjlNMPDFm+N/ZDQMbLO06W7Gix2pzvlSHHbc8PcjgTlPmiWukLNgG/vKfmFvRjURxOfriAM
YedEQZw7eOyctSM1PDWdc1+0tM+gEFvdqnJP5RI+F/KSE/haOW3WU8Liz4eKL+DYIO6+2zz0nwWF
KAfJs+cxglFw3WpHvrBVzbYE7FB1IBuwMy5FWOzpnazgJVcjpXo6zyh9Zp5CURrtl4qMTJa8iD4I
qGmA961C5VIlx2T0KtdIrLn0xrMqdZw911j3IabuC4N6wN/KwaNDdzWDzjjY22U6X4Rp2l/kVb5c
a0f5F6FP3WUULs9uHnyX3PGnuoM9S2O8Sy2nXoOCYAo2EF1m/rlJKCDdD1g2300eHGRMV53VTurA
bqYMn+ha7vKViZF72B/l41PoDJ27mQhJbnyvsrtdLuiqGDuZfplBnqBO0dqOdFJS6NSYZT8w71sp
XyfbmKwgqceZ/DRbgSPpPIs7rxzFcaQV9T4rGsFjodX5nrZbUrWelR6ShRyRC4SdDBJeediq08eM
B/iia2VzJXK/bGmbi4ptb6bqax60tIyppX6OGsyQowq8jyEBj54Nggc/zUkJxQnvsfHGK5ii6sAN
bR/LmAH/GFL0RUdAKCCCRW0TnJup8dZpSVPtOm1OKJvcm1SyR9Fjhsz6L1/nbh7czRyM6tzmOVas
MVAK7oDTvd8S3iE1nE8HK7Hq65waimLbAlqOtyZxHVqtpsaZHnNk6l0LRIoyVzwiE6FVy/46Agm3
r02hSQT9eCVQrMFV6ropTOTTbTDjtDuvu9miaWawyZyyjIzOrcJfIL/SNwdCm9/4aGRCQJ3UNaCL
NLCWSzbq82bgXttq3Udwu3wW4AJuy75thumGoCpo+S6Q+Z6KavsYRm20WZTlnhU+D1/Klui8G8mI
3zShdHgQJyrzt4zvVbvTavLc3QgCZtxQM2rZgGcHpqoRudQtG8R8P+a06U11FMEhduInXrzq7vCd
FMVHMjWpe+MFWFbWHpuRkl2w3VZAyvCIQbaLAKnKrO7pJ7NAsdeaiGyRg7E+/apUWHpnIFjz/eyM
9gMgbHWgtds+YgFRB5tc05GMAOULuFho6mtVtGFY7p4lrDKXdt1oZqind59PY7ytvXK+U/Hssed2
pHyUy8LM3klntkCuNNNNDxl6L3qwB3eUW2JrW6SooMXZ3nvRSS4Ne5pDdDzhJ/aOgAOXwViOOS2H
px9kNVAI9KTiS9/XgH5BlL2iafJ70I7NrNdS7Ws8KIyoxBHbO9jZIQn2KkXajWniOzQy885ONX7u
Ggob34Zui5CKN0EbLf8Mvo6vUwpqQfmSaNGJt0MlxnQ7Z6M6KE1HG6n3oFlXdlxnLJyxvKiwEDMn
ABjwBE+cj24qmTq3ytFfPUBjT/OC4ra2Fiys7Cgm/71KbOvZjg28W2lPU7trpWduCiSR70skiisv
ltHOZ8AGo51c9gDsIXLq81YlVPgMQDFumngR2wYk02YMCWNsqZiqdnEusq02MzUBVnNrqcV7r3yi
2v6szka4cFu96OYWb1B2noplPGZDBrRHm8WGLhwmD25VqmnLZO2LzEh9EI7M0nMIcPMhVlV5HbpF
eztUjncFVL3fyKrh7/WuOh8rm8BEHJ9OaprcjsdOYheFSfhh6+6EsG5Heeh0hceiP5VFJXn1VYfs
OjqHWL8F9sydI3Yq7VAf4Bk23xuAwld10lsPeP0Gyp+XgAxK0Cs73zVdO7wuPXDU3j3RpkdJb2B7
qpSlOqOzndXiNvNede4BVYUgJd19WlEMtlSHoM+SmRXUzS+cjmU67KV9dqILU7DZAnXky0gGthOB
nRysqUE51mL6hodIbzx4iGfKtaZzmLD2XeEpJ1hrTv4H6S3plVdyZ68rMz8ljvfMHvM+zFI82NRU
ia6F0YyhZ18N/Z3nwkj36flG/FEfqQR32IeSthGu+OsWUt9q9mtB3Hxmlx7laj8v4jYbrRh3G2dJ
EfjzVru4hSqK2NY9YMHrtDfDhcTsdq3rZTqgIkRvbtY4N3Ufn7KjpXtdnCIfJFzoofCZq+KMSK90
VSbHYBr0bZN1xaMR7jM8B+/g6kge3WZ4FyahzJNCq4ARXBvDiSbhXkFtP9Ad85TKLngdwAZgw0rV
V5V7xMuXSHMd9KpbLQGUEEdF3t4R7Q4kNpmuou9ve4xJGmpFhESIqwNPguPx7btf8wbXmjNfLdTP
r2Sltv83p/VmLCIgvb6OwGIE6VaOxK/YiT42bDvz2boGE0c9JpGBlWurDxy4d9HgfyFr/QwIAFiu
1d6pZLgvRfGQZZD3y/ydwPjjj5PYv6V0g0/gP5+Ztr/I3P8zMfx/ER7XPlmQ/v86OBItGvgvEvjp
L/wtgTveX0w2LUJeGD7JETj4Vf6TD83/w9zohIHG7fC3efy/JHDvr4g/aYeMrVApmGH9twTuxX8h
mjNLZB1iWsof+nck8H+6aRhbEW2IGA5b0KvjT0MYC0efok/WWmMKWJatuxQWjVd2SvlSkwpQ5HWo
6UamUD2+WWg3oFWjdKe9M3DJb3760P6FjH2STn855SPt47o4eYMJd2CA+/WUbwAQddpFnR4qNQNW
DymhVepuJs/9B0XhT6/0SfvRMhVtk+JQJV2k9x2xOA4fWXZXqPBPgvFnbd7mTWH0OBmfIXGjkP/6
pqrQnktd29Y6jQOYPZyEqOHx2k2cjxUV1gbCh6HDE2NVfCGi+E/q0r96pz+//KfP9AQkLph9gDIM
s/zadWHU1+lg7kIXBszvv77Tj/r89eHuZpCP2APg79OVhIOaCabkSopFGV3K0JU2vV2lcKh7iW1B
eD5TfwIW/kPG4tMlj3CyDUDNw9nw66frA8IAM8LbK8oSF63oxLh1YBaQ69XiSG2fA9MlX/4wWf6n
4snLRhAA2KMz+8Uv9OvLzmk3N+WAqFQ7Rj5H9jDQeTcs1E2YMQDz4U7I/YpmC3vjR4ptArts60zN
BNjf5sWq6fFMUSahBgXQnGTTLN7Klw0VmYReM+sKjgMYHTFn0tyERUWZ9++/qn91VRAeITiCaGv/
eLr9PMSoykYaSgVsBvIIYYRxkvKAtEvdGeKf/IPAyTztn1cG4xk+Ki5xHlqfA4vz4sXoClG8Rm5a
zArWMoNtjur5rYyaDFbDkFG8a7xKVGsKisLL0O+osOpbH0hLDjuNTkUhE9SGSQM3srO+vbSFF4Rs
CXus0oNPPvCAnusSEFS0qK2LpZ8eZmiiAMgiIx/NBHXsEfJwTr9ROtT5uvBxLoM48ow5MFzovjuc
4/IVpJnmhh6lctrA3jCQw8IcAunsRrQZhS0DlgO7BSUJRXf4sK2Bc8qNkuxMD20X0W5BS7ANnKgp
lze65jmW1AVJuSsVDSpjG8bUS/mGk2btnwKKNN37G10m7DzcbuQwBM4FH/cioi82vA7cvR3xVcrM
uujOniLqicLBh8xma/wq/LcfGJtTe7V1nFGUm2mwy5fe6uKbwWVTuYqV1z7COLDCq9EYeeuXnV/v
ZzlInuvVEkLWa9NpjSLqXIdKd698TFS6RKMzfMW5xKByQPlTG8I1FdGeMPW/jciTkMVsk5RrQ3Hm
l8Cbw+e8HoIXF2ODzT6+CM5bv1++aKdYZjz80n3xab85klml2Jpz162R4KLRPJPyrXQjGYGhY0fF
iHBm31RCN9sAvPCfZh0nSGgymKkPbORAW6KkWEgA/NpGiTT3TDqiuwXZjIJy41D8ORVR7620Uy2H
FrZGw6m6JlICgHaJSVBwjl01KoRsLuKQPiQ+lPBLQP652C+lyL/3hWdjZvNEeeklHcEAzu+x2Syz
FZprP9XOOZVKY0s3k6zuWClDatid3Ak5cOIpXJ6mJKVCKhCTF5xn9Mx753lknEQzCRoNEo8bFY9N
opwQriuEoxXxDozHUobqUZNoc1dwor324AHI9M88NtpyFxq82SsvylS/SvLCH6g2kl2GblJ4OneO
I5XpnCBtndI6pWChb5m+TbepBdaaY18Gx49zIa3zduIGE6MjWX1xszKH/6yQkVcqszADx7NBphvz
gbGcEPSQYcBCzJr14nOreCG5iqIP+0eXBQw2jMtMbw0EsUe3yZcy3LLB0e9EDVKCXh5S3tiWDcV3
S4GIaGJHHNMaiDpGMki2KxWkwXhVLq1i/ue0zrj3zLAAnKhbJoKdi7F01UMMtnCmxGHcXPij7xeP
lLlbAZXbBtc//DhmQzMj1vkqQc4QV44a5vl5wv9mtk3boWNBVCB5mOismM7SkRa1cRWGYzCsZ6q/
qw+Hm8yjlabSR5zK9fCkKR00107vlNk1eiEiouZGufA4zmt4V+lg3eIScJ99q6fDdQlmqfbCSsV6
qvOGWmHJxRqu++LUHssYQ/VHLoH42WKYGJzh0qdFKBGtKtYOws5ypjO6mdc0HeV3S5BMNGaGmUcq
yqHU2hlzl4ZYzHdXxtEipSza6qgTpk+gWMkuFsOBMSYHJGNbPEF4aErffoZdnd2EbTp+2P6wmJek
pjupP5F1ku5NBgjr/VqOQ9lYV5ljOgfNyVZ+fZG4SRceZJAHkLiYfQQN3ceqc1obCcIOveuaVtDZ
38SWrlJQOGnuckRMcHGaTZ7S1loN/kAx7bSErICNj7vQzQJnvHKGsq73owcujUQNtVEwYoDiUXs3
9Q8dzozsUBfA9GkKjsjfDPwwwM8Uxz/PvrUkK3tuyWjQbIzuaVzaj2UylfWVp8F2HfTca3mP5AqX
B1Jt8FQOgXkAMBlfCltlBEmCBaB+aSchqruXguUEaoIhI9vQbF6uJ4v5SLaY9lFLN7n3ssnIFfoj
OsNik8WpcIG+J1mV7HBr2SsmsPOdzlr9yGBOXhJn7Tec/MxTIsjdRulpKBIGW5QQygzEdEWyZDoW
RfUuKURhxsLAf9sAeNxo6rhXva7yrc5is/Oc8VT3kyLr9yIcVykdEQ86N8Za+YNtXRCn3XZlVG6t
lrPmWLymRZBCKqqAiw6EIw+yHvKdACLyUg6xWC34zpTp/fyAs+oSflVylVN2RMdQs/NBo63GyQou
4MlScSUXs+MBVJ4H1BquSeDd0zG+iZpw0uuGmTParBVsi7guUWrN1oR6zySWekf8wFwbUVpRy2b0
DgZvtuut9pCE3TPFbPJUgDdF7xAKo10oq/owNP1wRiyleo0nZzqMiED7GojJinl2dJqH8VQJ7WXe
tt70BaHpuaTi9aBktqVPiyXAQaul8Na0O/Tq4gqjDTbi0NXoFq3L9NZO3rzRsxkVwB5dDSgyH2xn
zpjoJYeycb5EY0s9LBLcW1cuYt3PiKWhpuprqOlpW8kCx0ObyOdkGoPnRC/tA2z2cM3+MroV8+Ju
ad/FThMO3+EKBFsRZxdad1+QktTGdNWtbPwzBLFiL5ziObTDmzEuJgohWKXL02dVVlW/TUvPQSGd
h3idWErBgyVInmTKAmPM4Cu3H5zKBb6DzLOOm67bjYUO6YJO/PO5JPTY5J27prQSxh17A1h2THdf
khzQ3SZR6by3G8c9FlGDo7CbF/q4nLEkK2ScCnJj9+Y1XXbfOIaSt8jqwV0pzOQkD9P2hoFRsOs7
k9Axvjy4fmgfx9xnxXE6uH2Bfa7y+FC3QBQjLT+y0TkWMVW8ahGn+YQ+ozBuOQdBcZ2DYyISrslf
gX9LwljQkHF6rIw0OlPTbtWXLRXs39kpRh8hcinsu4WIWRDj9CcVd1EsgQ74Cc68tgyRNpAbKdlq
UYNqGFmPWU4vs9kkq5miIYSe7KzFTX3vj+71UITfrIG/0zezc/B1sTbS+j42wY5NWn/NlB84RxPt
jePqdSvqL0nECM1bom6lXMq+x9S8TL4WZ96S3ZacdalbLphrOU4uyOoJebtYTr6yqRXYBEu1c3Wo
dien+EAKn6up2w7B5K8obl5PIxnInFoTdoPJWY5ZDA0RSmjezLfSU+kOhu1bqk107zb2eRkBGhXW
sK+zsCRdHF0l0MTIhb57seEAI/S9MMVZH89rnWYvvZs8zAP+cdNBJJDwFckCvJMfHleoEDaeq+RY
V2Ib5PTcNMx9L07ioUjY9Qy9/UV3bMG7UdLN1NnWPivZLoObjDbYgy2OpQyAY+3wh03qJfu0KMil
zTIPXuSMeGzN83erQh7Lmnmjh3pZ5+qjrV1GYInTbHTwg0hbcXPOb56VoX0Fw3YRcX/pRrTqZbMk
bsczD/tUSvXkko6PBC3yYNvPgqSrcgETWwFe2hHVzbBdUYKCtpSZIUmzviRCwN7xJfVTlx/mZfMH
E6YFY0I/89jrEtA5UalyihbFcku7Sno/Mzt5zsYAHEXo5x2fGkiHeOVQuwhZfHSsbyH9yIyxgwEg
vc01162rPGC6lIBJBk7vD3z0TTUS5KvboDkD2whezhf+MrzEXbjkeyv3u/iMbuL+WIC983Z2gs2g
RJ5P1l0Su4faojzaYQWm6yQJKiaWypno2q7ig5hCuvGIbjBEJHZRhitGYu5HagdVtfatSudbYtPq
Ox9jRaqyb6yNzub4q5ojm1FZMnjjquxoOVnB0huznR778C0eJo9pWTP75owuE/uoUXj4GIWVPBRW
bdJNlYXYaue8kmtX2MXR6mkq2qjQjd6xLdgsBChQDhe1T80d9C6mlLzLItki9XfRhllpP56sD+x8
HX+RlKhScqY3BtvdE8fe+7ZuU6YQSDeMMchJMdxvMhz3zPH5Z+MZUJmtEdl36PJM/geU1WnTatH2
e+RWBqzBIPIzm3n+G5OseQu42HmiOBDYGiWL+pmMjFKbaW74lEKIWAmQuzJc1m2UBpd55fbWZnGM
4n/OGsWVztIVcrYb6qcgnPMnmmW5UG0idA/Q3VjGor6M8hVhQFNtCNmoN93qgs9qpk4nh0ZGDSVm
7ptsBjSzpYEyY21IS/DoYdhXbziL8cCYxm4PcEnm4ax3vO5b4oT5Wz025hZ77PgWSa87q4Z2psRb
Np27DQGJPvcKExlkXJI0pbahF0EqJJ7QjghlK6eIIS3ky2B/mCyPn70k5nlU+ScrQl8K4psufOFH
3YqAjTwXpmEwXY13XtjJryXVaTyW0o4BH2Ga+ZLuNLQ1b1GG48oAGXFb5u5odoAifckxefbeLCwP
D25QM4eSDl4ZyjH9NlmVUayQqAaGQ9Qyz3Q4+3Ezfg2GBqLT0ugMSCczuDuvCvvbNPHr/FzzKnfV
yO5gVY+JMHuM7yXr5QinrM80s4fcjZaPpPbl7Sxwd6w7P62eEul0X0xlLdclnCeQTcJvfS6GtHs4
FfFw8gWUPm46YL/Fxsei4GxS/J8FexkySWtS66m7iRPfewuaBCcD3rP8i9A4ilhyE8CMvCF47knW
59+bfHJvcYtwCPL6UOsNe4TlJVpkxxQuCsFU6d7MzV4DUHskvmuHK7upm69iGDxoq6nq7gxJYbmy
lgb2c8SjNt0CKLO+dklLFoMCkTFcaycNaHmBAb5sJ0DEA1XZ4wxv2p/ny9w1Yty0/iReK7qhwMcu
mODXqkqSZWWiSZe4GWhIWdVlBXii72dOVX4CaXsLJXVS9NxHYJ6Nc+qeHmmtWbt0Cd+5+A7xxLDF
f6xmCI64jiLIpUvfZvYK52zdH5inNx0+e9WemcHM6Y6iSXoeij6wz2q8fPaOWWtPlCToC1wtxonn
K5+xDintwCmehITSvaIoOLsN2bfaK+GPSm79ZaTmuesiWhukWzc4G5XiaEQufvkWuXrI9rFMMKKi
uoi7KLNIs1k6rKAm4yotd36rRuJrKpBryjmVYIfddLf2kqflikR1qQ/UU4T13qLI/lb1E5hyQoJW
sqV42eRcWA7CsSl7TMfhqHmeJ6zhnNcM3qV4gkfbBtFzgkPMrEPJErVLIQEMO/Lg5fvvFbZ/woPo
cKS/LsRzixqK9vurRBhIL2gZqGebisT9HcUqBU2qDtP+hRViL9xhDlc9Tne2K5HF2I0DtDy2sMwJ
zbTiwdFld6XTJbN3v//F/qHS8nvhd4d0geznu5/rPfLY12VJP9wGk+2ryYuBDbrMeSCk+ZYNmXXz
b7+cR5AUCdzBoG3bn+TvMu1UMExBvokxEBLWZXpsUB8OIJe+R37s7n//cqdP9RcNmshAgEZ3CncB
bHE+mSk9cIVObvmkfeBm6vdOJip6wssot16WifktHIVdvndmktuFEus/KJ3/QlZFmWF7fKqcI8rz
SRZurFoiMzJWmHmIryLWEUKTgbUXDU6o37/Rf3yN4Qmd6QRk2UgB0Uj06+VlgqLE7cJLgXxYdl3t
lhu3wGBCN+Z46JrqTyHJf/HWTm8KHCPWHxyzn77HcCB/7reI+0AmWdKTbLrgvudJLGDV/P6t/eOl
CGIgLhL7oP8UwMCnl3LdMVRZVvFSKXiM0GJX0/icD9zF9v9Ocf9b88z/2bDyf1tyh0zNT5/6qV/3
P9twT42k/+//3LfvefPzwPLHn/97YOn9hXxjUwLDQJB7iNHVfw0sKVb6i5HkDwAB1iybP/bfoR3P
/SvEdAk/Fi82j5ZTSg597FR264R/Mfu0CNowG2K8BxfnU4Pn7xo9Pw1ffNzaxAR9KpIAN1As94Oa
/VMCY0RJT/GZwTWrTA07JBUjmQVCbye/Th3sl7TUDKHGGbBIaMR0qkI0y7BJSyxI235IKqZ99CQO
PI586gW8qkZjYSYQqS0H8dBbSxgz7Uay0jCnIzEa3f30Wd/8/Tz6Oa9j895/eVDxJk6EcezXpKIY
wzDP/fX+bWdLo5qY7wMPM3PLi5p2DeWdfevUxxqlsl44tAVsGLa2cDFj5f6yR5f3viWxU6WveGgH
dx+omsYeuFFz+ZyG3YLFxWlYc8p5IR5hGOa8D/CIEAE69vBr5c4nymsbgnM1lT8EO6oOHHXfnrTJ
wqtceUPzrk0go0YL3HKK8DUjy5P2D7GF9KQTdBaskQVv1zquROhvi6BGBKw5RK9zu+1uBFm+aJ05
gge91RXKrNCXpx67MUeVDRsj8ZjhTm3WaZ0nag9apPnusoOE78i+ojvmdt69Rk4Z2Bc9vel75BH2
dWwDwNGw1YZ0YpICJPYwsC3e5jp0KorehQUlWGeXyCCes62acb4brZO/yZ3a+VU40kphW5lB3C9d
KstdQUokOJ+ncZy3VVnk9LdAY0k5mo37rEmxkctI8Tmy0WoyFLupm97423iyiPOY8SGLJS312Iva
YcfQE+OolUnrrsCV418ZThe4XnpsjRusvai3nU66196yMawJSmISjsFGfe2QxMN7wikcsGEhtMsB
pLaZ1sU4ja9+k1fVLotmG0Y+gLmFiY7dlbuoE+W48js7xcINQIrTWW9n5/54ynwNTRgCh3A7945W
EUPVbZHzLvrCaSlmYWhwVo6Jg/s18uUaYH9/3p52zFt2Y9m0m+NZeesuNVN3BBbTsk0eNRbAKI27
euvCgOH8gmdQrlyrXs5Dp0Otra0qeuH45sQbY07Vzy5Vp7TJY4miCrotva2f4JA+ExiBx5Upmrp7
HfO6+C5bClXx0nmp/VX6arrhGL4U68HgJMfK1OCf7Si4PCfRNCa7RPd1tGYokGMK0kPRbRT3VLa1
pJ9mj2h7tPjIYnA4tlg9d1KFYX6Tl0kL1SlJBud6UVBLztPJ5od5udQzg8G5OWmr5ApqvNy8MT5d
gxR/QY8HD5AOkLK9g42GgZFKAHvThaMhs+b1kXcWCTgxm54AIeObmhPOjrRGlW0Qh6Yb8i4lEO2/
b8W+VyZnWFMYfkTr09v+NkkOKAe2Iwu+e5m5kwR74GJZ/OqVbrXQtsYBXgDcKDk1QFOn4Sl+mjJO
ON4mD/BabpZ4al8jUHvOdVXWhonzj8sVHA2W9YFjLgM0cSrz+vuiU2NWx7uI5dtsoCw01BGXo8vd
EVQlJ04dvYdeivDt5SQHNsqk/gvuDhmcNZTGEE2bQ3fd+oW+5TM51Xtks/cq4Ihe+hz4rgN7FDii
i8z7mMTo9asmkV+LsrIOjusUFxnJ763BTXg2MJRfB02LIT6NHHNI6+Z7yilmA2Y6SHeBqMtjWDlh
sfZKK892BYr9vDJJ7zJAs/xx2xSJ9TwZe+DRXzrbYinm1wkuylGGVvMY/wdn59Uct7Gu61+EXQAa
jXA7A0xiJkUF3qAki0LOGb/+PKB9tjXDOZwjV60q28trqQdAh6+/N/W0fjgOguJlSFXnKp0iUKpJ
yUMspLFeW3c5eZF1UaSfgVkdov2G4kaCGg2rLCjjezG0JeBQbItdgOvMIsywwmfiXZ6I5uVuVqDE
pxep9pC7bH3oOmraoTCR41uxzvtpLO6b+cIKwJOWF12kTuA2vh7Na1in0cJ3qyq31KzpMSlqhQqc
BKp7U8uKazirfANy5j512NesG7+h5WuNBPaAGwPGtHSfAllHj1NJzBjv0J7u5ryrrgOMdwiE0cDk
0vY5sdr4dtLp0GEbBy2hKCRlrq/gh8s+SwJRVvhfYGw+dTht7Nuqq695+nSh73ffRqAwrseRv0+c
IVmXaVds0c1jTdaWAi1sFOeH2WBBE13dDitltDWcHB1iDTTHZuXGWl8N3ky+EbtZGv6iQ5k9sWNn
KAMwyYKcXzbVVnUCaK+llYV3A2nciTdUOMwBrdKTSw1QPRQzttTXcZXF1zPauHBt0y74yw5TgPEl
9kBxHRrV34uZxhqEXP2FFn4BQqpY1Y8oUkzV8311eoJLZNKZCypUiLguJq41tQsx1iDTvghM83ZO
U8SwTWZv2Um662xILKIZjICIWrvapbk1v3D7x7+30zvigGj7i1WgxsUPjsYYRn4FPRAAtd0BVROY
x02Nni3Nd/0QLVeEXYrNF8hFxxejPZn0PxU0uK/Ybf3y1bm+CXDbc1uqqecJdsg3W02sF8Ueh8gF
3sJAaQDhiKfIX9eqb+PqacFfjZgXDJUQh4yPSuxcqWlfPRrG5LtcQkcCx5yhfJ3UtvkFk7O6Z4ev
cO9h7d1yE2z/0nCUeIIJ27n1oEFERidpXWMSjICkTvWUNrBuP5Qoo75n9VQ9xIoZPbJhZh6x1/MX
tJ7yqrW5kcI29m/sNAHiV2ftS0fFtdEhiT8QF+HQKWsdEvOmws3MMui/kRmXs39YTt3cYqQ2f5qz
UsRrpMBLOdbUZb9LFnHzt4KiknZ7qiCPiBOST1ZaVNvoZOmq3gAqmd+SZGaxYw7gwH2VOUYB0E7q
hdGR/rLbwUBDMpTNZ7tGRLJiO7BTlJ3zzHniI6EJI9qHcDv6bq23+GJw0jKJVrmZC2tDZso4bjgN
ki8wjHvgkGTurwxStTG6UZ1027QNUrLK6mW+LqqiVR+mwm52bZvJ1ywOisMcsrmvpBAj/Fj6t/M2
1PDCWc/6RFCIQzFmgEfyDexn2p9TQ8eoy9R4lVrYVa1wV7O/6hU/GmRSkiGUydE0CC0mxslVmj6E
b5ozjQuDxeVqGnY9Lq0U5RX2QahuBjqtvhukE4awUtErWrEk6w0QEjBjLRfrnBq1HOiFYjm0YfE3
VClLnO4amkQXuYlfQ0JrKt1UHgcropVb9DAkPJtzkw6eqaXaSxEZ2ksncKK47xzCcbPJMMotKWum
whmgAljmQ0/QYA2m2t2bVErRteaPWsL6J+TngMLZQV7Jdp5cO7HTfI0mo3zgRLb7gxENJA/4VB1E
06UIhhERl+XPbmplusUCyoE+PRoddIhRcHyk+APsRDxkwTbuW3JhQ+yf1/1sG7CkB2nCmBEqVavh
x6b2kFZoTxbpYH8vBysDkiPgYdth7XSVlZ1jE+fBie92+YBOdbl3sJlE5tXkl1Jd47Uc74QfxI96
N3KuGqUhf1Ec3ZpA1xXvUK+sgyaaEXzBRMSyQiCCbRUbvpJtMKSIr1C3iCuQ0NLYqp0PxzsNmsS4
KrKR+a+AfIP5KAO3amJwq2/g97ALjHmobhPOULmmV/FAHm2GZXmnQvsQpUrRMaLKbl1foRRDKGzQ
VEbMxWJPVUN63Gco1ukPhN/rPGif0phAnRUWnclNrXXmK9lnzQYDqmntS6otb4xN5TZJs/LF0QIS
42Ju33yNqjNpFxrlkK2ito9JlZvyroEVUU6gUnNEsHzYYOC3y+Hm9JBpaOmuJB3vZJOpc4X81wp0
AitnqVwT32sTho7GXTtw8WnNdSm66DM6hUZCjcztr0NWB24kjammaR/Znyuhhhk/mr1n3ZpOuY/7
UBz00rZBRzOL5VujKed+IQr9s13G+bWTI5FeTaIF6kWJY12b/XK/C9TOeBZtUnwz0rLfJq0TvxiR
oJjXCBz7qbda9WCjxiD5CN0kignFJEYRkHDYE3aBIk8SvPLiY7pPX/jtEhCm2qhfTyQxx4Gw6T46
czVv+hlQbdcCNdPfVAyy/nrfHyRcKf+XkEN0pUbquOf8twE27PbaafIiXlcKmADBhYKcZ/B7QtWo
/hp0ALqYv4RaPX/utKkzPCgJ85PV11bjhfjVXqUyiX7qgpiaFZYT9v1gM8NWeWpoAKdsFlKrhY6c
p292tR7UT5Tf/Uph+SOLGqIduAsXwhBV4IoXn5AgYhdQUpTaKy0r3Idl+FOabUlvOxr3LLoBAYQd
9KukVjM+cquYuzDyyWK2y/CBYKz4tTYy41fXS+Uxc6LFlzZ0noLJDzyL89XVLSVbsOAZfJZgUuve
ZPm++sNijVlyZfnadkFeYhA7h8LN4cZW26qerG8asY/kBzbqtIKYBHI9aMCCZmFX0x1NaZg2YdFu
bNxejJWTFjW0jV5J1iIX/a7XjfwAi3/cclhioMud0k4BbNa+gP+7MtXxXqXy2MZO/SUCZ37WFN28
0msa5hFdN5SO447qbbozlEr/KkvYG6usGsIrrWigBFCc1FsTI+p78geB85ntSbAdjbHbg5E0m3DS
+ucx1aytFVDAV6ogzF32d02rY4fhN8K5nlPrJ869pDsnfkjwzezM2RVS53hHNiZrBNIRgTBOpNuH
iEj4PafPKzh18NPE2Xc3hcjSbTbV3HWwN71WY2SBLryXCKmFjAlOaNM2fGSXTG8ym6zagbwwtoiS
2clZ79CeF5gNboYpBt2NnGDdYfLpojWhtAVKRvJXgcvEfX2fYZ/uhaBFN8Ocvkrgl00/tcq+NkV6
ZeBnuut9E5F0lxlepSnZK5kxwosAxe+ctDEx5UAtJDdxneGkvfiW3hrEdTzATEq2FlE1B8TUUIvg
+1FZdlZoQVsIEKzVbQUFNHWwNUmVjPrab1LYnXYRH2Bh9Q96k3+fg3I8UF60u2Qy6+u0wzrMJlHt
Ts+a9DMecn3ljXYdcTZz0H8Z4nHahtJHVqzpS8SEDRV7gy0Qc4n5uffLOhK7MR+cH0YeFY95o7Z8
fOFjZFWHaXulDSlZsENUqY7X4mf+K60rLi4aVQ37pANUWpdRsh0Uc/phIeO4a9D3dQdpyv6+sRQW
UajPbPfKHNc/1TGEXa8m7Uwx24ovRHECR9Wdlm8Tyxp/+EkOpB9TdbB6J2TWZOVxQWEaz9TktRGo
EHqi7smwMwV/GQHrAeMtfy3IRcQtkmuTV4o8NLymM/pN5evfjKrSrnCGJ+0l11pUpsgFN6OivKij
am31HrthNJ+0d30l2JPu1RFEqZS4a0ycrTXObPhLaDhcIM0MsSjLpx2wsfY8thahnOwLkkzblt9M
NKX2hcRNEigAakbaUU5yH4xF9SID0oq4nTfFp2n0P9VN0N6RvGch3aoVFo6VGF38qc77TK4srDFg
hpnxcB8ZPYkHYNr2uidO4DOhzDXEQ3XYEo+L78sYDAYoLPY9boWy/JF6cN5og9DxUtZk/SORef29
S4KajlnV/zUObVK7nZg9Mm/SbZ+lwDIxTncr2xmMw9hXpddkvXLLAVj96DQluQ9lgNbO77GINOdB
v9G5+hdLOJe/H9J02Bdckh6yvt9YVmrPLsbR6Y85akt4G3XiwBzIrqC7TlBI/HCnGRkbRTdjqgw3
5CsKtLZb52Znv9aDOi35s1za3JZADWoAMLGW+A5zfrDmvvtaAR7uEBQ17f1UJ9MGEdsLx3H2BPuH
gFDsc++zKdx3PO22UzoWum0m3asxmIPEjbqd1UNg2c3gVdmovMy1rL7aWYtMUs88mITmehRW9DUK
cvWxruNsLedEp4GmRt8cCFc7JejoF1rKE/bXI5YldTahOIMSRxtDodrmnoxgfTCza3idyZ7rZL4V
WN68KFmkuQnRETdA625bAGO4remjbApnme/p9bTu0OjTviMf+7GJOYmoeSRLQTxqVtcdaPphCM0x
tamxKrjxjXa6BshDDKjPLYit0wgoNMgPJ0oA2UW3au1o35C6qTsyP2sEJYlSXDloM+nNlfmLFQpq
uHT6pWXjsKnQ4H6Gg9VRWPlgSI6MD6MT1jdJMJu3upU+zwrVP7TwnxYBkJ9k07CCYLnldykJnQaO
wZ9bIw+ja8Jp28+NIZUDMuz2m52r6NSlSAr9PqaOGF9yaUO87q2OjGSyj+MOxzICog72QDItisrM
4Blp9eXVfTRni+Yy5eRxQ7VqPlmZSQUooFNjwr50gnyc2KttKHoal5WAaus6baGiG8Mr7nmqjM6t
0IiR7xr2xpUCTEWHOArN+8kYsk+cuHW/MfOIWgr2XCDRpAW0B3ouIzj+QAQtr9q28EO3CCmqVvBm
hsiTCHsh4cNli0Hja7aZ0bC4dPFNbZpPEOj7C/KScx1zZEGSgnJxDDNPEK8KHiWeW84rVOPpYGed
KncICyDPTNjW4wrU+QUN/Xq6tRKl/Ppxw/5YwLB0683Fv9EENCXeBvHqcbfeNvum0oqZ3OcGxb0j
um0wadDZaLq6kVZ1u0Kk3aPiJ0a2hp+iXsBs30MeNlINfgEiLQ4uLLGPxw8tGSqjSSd5VskcRzaS
WzQQyTSZ/oLUIPtPJTIPND4kGdCqV1T1RxxDD9/UFt1Nb6iRpqyp+avYJRV7TPY+8crpFYQQX9/K
UM8U10iaarwvZqRq0G5joVyy21mQ13+RWV4hdYex2ENj9cZfToNSlNDUaGYTMgz7OSG5ow7pgwOM
AmH2Pd05r000LaVUSsB0QtQiFO6ptkA1yjh8NsiWybZzrYy9q72hNkh9zPQCWK2d+ZHIXHAHxWRG
1/idx+8ZphFBndgeIpKt437rC8UsruBL8bs4uJF0DtGrk7RgNcCvvOQ3FMmB+E1IdRXoJmZwQUS7
BwATT6MJL5ALi2BB8Y5eI8DoEiFowyrQMSKzTwBuGttIZXD1xsordVCVvy26Rm9gm2olPapb9g3M
yMyIfr1rFfVk7oOxmdNbJw9xpoMYihHTqhkJbHDTKme6NKNgpvjVqE1XGQxT4jTboTXtC5lN4hjW
JSwGGRqNL1aRLtFNqacuUbHEFSSsYIJBE0J8m0yp/ZIGVdl7ysTC/o4TiZa6A9YZyU2g61josF2G
8W0wmUV4JXEKljuyjNGd1ESvphsgMFTxg2yMeSVrJPeo20GD6AQQmjIgv/4s5WKzhqLbhJ4D29fY
VNTNiCAyrhrU0pW9Vewig3DDEvjFjSl+BG6n1xphW6evCcZUvpcheYoPQxOan3AggWdDsGxZXFgd
Jw6xy8sxMNe1DTRl+NCTp3Q88WaAiQw6JqYSfKbwVolsrjZdi/YJA5OxKBDA48xw09QtF6o6ivTp
anbMIDlIZB7TlcGl7Y7uP3YYTg5ES4AnLPwdm2gSXxEqYRubzFRx8MRaXm/cCu2aWNkEtk9X+mgX
ERVSrhI2iNNJbH8vzSyZ93Rd4q80+NXp059sphYUAjSrNumxTAaVbelkCoeDhrkGiTerzMbrhAo6
WCNHSfeZmpUHM6rpB6hIftYtli4eNmZZc2ERvbFA/t2L+AW85CUWTcWYUhL4txw1vyHIczjKKY+R
UmBd12A5gx8DReRs01P4G9LhNVvG3sGK6SuGUCgl07BedlYt0P+SoSzxRChlZLg6zVl/raf0KjeZ
GLqXPOYQ5Pbp+3v8o/3KQ9ZpbGWXIOKvuOxGq1zOCp64me4rnjRoVG4/frtvwXK/PxwIO/pLBJjw
NSz8IPXjh5OQGFXfbH9yM6lu6LTkBIN2Kb+eDoFzwy2y81eRZomDbyXhd+xEaCdaVp34nmrjKYyq
PW8BO1TTuZvojLr9FMdP+gjDFkxJk09ON8VXUP/YU1Rf5kR1ExJau5hmaDfRaFu4P2i0zW2MWhO3
zPOupJcnGy9zyvrR8LkMXRAzLqSD3/ZEMhG4i6psK5bB30toC8dPnCqFlSL2+gkxGlxNgHpwhyia
pXcGKyFf27Se+g1zrLhJ+2CMtrKg70pNzrWmrUQ4eh9/ghNwf/lBNpa2mlg4SKaON97xD8oMI6KI
gO7cDhzn+6Irlac4dnJkjB3W7O4ozOm5r3oId7JNfRwl5GT718QwYVkguxZl2ABQHa+0QDq/UEjG
rRejFb21RCK0TVcm2a86kkCVsqyym67Pq/RJHeyR+9UCcLLRlPgJNvKT7OjXr5BS0b17+28VCJ00
69VeIcM+6KPeDRQ7STekkzBFirYKVmrfcH2TTZGIlSwzikUSo5pyjTh78RmeRRShsxgXol9PRvgK
K6Eu5I8cjGmdsYu0Xwkc5w9L3xBIPTNEsMutrtrhxqdtsNhCqAuftyM1Fko4F4XEL0ZPxGlVuLmV
OcY+n+IFalf05BqyqfbcOBMdYUnYHw0oNNroGTLnJlVLU1ujsU0dT7SIkUAFUxO0jLeL37zWATe9
fdg/ogvhfcB//pv9wTLQ/5oBw3n5Z+CFnXP0D17eRu300L3W0+Nr06Xt/6XLLP/L/99/+Q/f59NU
wvf5q0Bhs/xpAUaWR7yfxfnv/+1s8DS8/nx9/3/419kArz4bJqGwdNLdmOf/OBuo/wPHEAKXtC2q
dcxZ/5cnZGJfwKaH4QFbP3uUTp3wD09Iyv8RSyAzdDZkeosjwZ/whI7vC2iN+QGcqSY7grDQCp5s
8l2KM4gzwBBVynHygHathzSx8DehtbrLapqyxGDhowbY4l84YI5Lnb+HplrXMGfAXJFZfbz+9SzA
oCwp5dqqWUmZbpQ3Ud9Ero0T+gXz8fNDwatix5cI+Zd//9tRBgMy1PQ5l2t7MCoX2TKCjKqsSC9Q
hgtPtZzL/x4sfz+VAx2MjVaDtXSaW6AFeOaIhqfSotA4DCjvXKMyptvf5tf933/e79yoc58NLAyy
KL4UHNQnlVCXBUHslwXZd7Pp7Fox+XQa1fLQdXm1B59EpIfRgPDyLh61C0+4/NnvntDifmXqMHaZ
tscvswP+SuO4kjTl2wa9hFHnVCVpsekz3IaLIbLWPvSzC+fXuU/o8PWgCTMu58bxqE46lJiPMWrU
4kQbqBPpBCiWdpgANPuPX+7xPfbtE+rcbpb7LOQ9IU5OSrvFSVbLTFg++gS4UndCbEwztB7MGsG7
oXMchDaejI5djzd+2Qjv4/HPTCEmzrIf6DyufEuX/G225lEYa3bKx+3JS7rSC4ceNx+zlRfGWQ7Y
kw/JOHIh1mHyion48SvtVWgUKJcknNF03pf4pK0Um5SBMg9rGCChvfv4uc58QvjNJgWStlzKTpNj
bGVM6OHAHExUgEkipYChJs54VPDxhTl6dijKdMOy6QfRDzh+tJSblSjtTKIxq/5K69LaBnbaPoQy
uWSScm6yCAaCxK7qVMsn89LvwWhrScQ8llWlhyWWRlxMFmg32Lw3n7IR8v56kGX4WU18ZN+9mrkf
v9Uzy5FEBQ0Sqim5NJx2fKB0aiALXObCUlc+OX4XIbcJJ0LgsvG5o0pxbd9JL3zKM/sPM1SjX4HK
kWPoZA8oxgm6nc77LeAErmALYhBsC7kJsF46JKXSbbvakZuyi+pfHz/uuS8rLMZ2gAAh1y7f47fF
kfWEpaLnMNZ6jq9oqnVyO6cJsjP03hfe7NmHBMKhzYEBCO5Ex0NphBw1nIDGAqwWLjE+8X40R+1H
2fTmTdZN0X2f4hW/ikoDfdkfPya7j+C6CQeWDOOTaRVFRhyopUTnGsbprtGj2G00iECRhov1x0Od
3Aze9jscl5b7NGx57kInzwnEZiUaZkProKYr6VQp6aL53G04SnFundJrim+dWODKfBJZoXpabP1U
oHJe2HZPTJb++R28Zzog7A5IFI7fN0KRvp9DfgdkP6azHz4DszheFC4szrJCwBzKbG0ATMNpwIKh
U18/fhNnNkRKNH4IeSgqe/8y936bWy3XtUANDUiJecv9Q5HJlUio2k1jzDeJwJrk4/HOzGVhSVQv
6lIgcs0+Hq/MZ3wz5cAEg0y5IUlMuECtEVi8csk16sw2hQBx6S+iM6HgO3m0uVfoPtMFXad+GqwL
q0e3aGjT8GQOXb1HYGbuKqsvX61ySO/qBVP640c1EJwQAsf9BW/qk/k89bra5ErKHJO4pHYGyDi8
wQlB7/TP/YNbQfBanKmNzjyqbS91MYJBwbw92SHKsu1zUrOMtcURdDcZIsJhsIcnNoTNJoX6DIKp
Bl4CRRXDrrDyPn7SM6f378O/83lH7h0Uk4KbZL1M2UBNNhV+0xf2puOp+lap05vR3i7O/NOpCxjd
qqEMJ1F6uHJGK6Fn5heweeEWDjovWsfJHyb5cTMwWZJEk6A24a2eTtU0B49PndIjpweD97oZ3Lpc
3FyH6Du24sGFxzv+hm+Ph76FxgzaBW1RMByvDPLVfHD6rsXPoVFxHUsCkiP070lp+JsGjvAVWUJk
4XRdQPJTaFzYEY+P1H9G53TTdFaMzhXleHQFR4kmgsLs+VLDABo7QvzTsfsGTUH8kA6aR6tG3H88
b84NulwSmbnE/eB+cDyo1gU0eDUcywctzvaw81NPbYwYX/I5+UUGUAKo2Q0XPuvxEff2pDTyVc44
jY7jO7zBj9PYTpIShlUloVdEhcQQYzLXagWJFHF9Ma6cAO1fMJfiwks+M4MdVifO+hROtIKWn/bb
Ztv5XO6zsa+9rIW+2mJXdN2WjgMvx9LACWZ1//H7Pfeo+K0t9SAPTGf1eDwrhDOg6wOpbSrNtjEK
rIMlByTLo2leI5mo4gWXrR9L+OIX9vmzj4oBG/c16lFW0vHQaahklh/yaSdriK/QzOLv2bbjZ9T9
lhdP46VXq+n8gf9W9n9/Vs2x2OAcZwGVTrZAtdfNPA8MaEqlcDZ5Rm5xaYazRn7KXD4XllnZ6xLD
K/TwCOlfAZKc+9jnRBc+MnKtH6xLBeNJkfH3TyJAgS4DEAfQ0ckBhD6XDtjc1B65Kc+sL3vjBPQZ
IHTCfCBeZTXWunkNUwyyjkp0UDwMYgNTsbuwsxyfuX//jkWhRz8bnzWq1+NvgS/LkvNiNN7YGQkj
T/MhGQLb1fA9vrC4lhl1+hWkuhC3AGMpKk4+u+IQA4qhVQvT0HJuDHKbtz1ai68fz+tzk0vSiRZL
m2i5hhw/kMZJF4L9tJ5Ta5mrR066SbEfflY7E00XjMI/K03/foO0sWicw/GWdAGOB2z9sLJA0luP
7PV8Qy7geHBsMewHEYfbP382k+LIJK5hEeOezGNQepqcHR8rTavKK1Ur3815O60MqBVuQLj45uPx
zk0OSLgaHom0iUBhjx+tqadsKISJ3qXuh01nyXZXQqpc+zp42sdDnduOqPpMwpFM5septM0YVbon
Ydh6bWHqbiPn/FPR2MldauDjmVCvIxVIg3DVjqizPx76ral3OjEBdDBI1fmPfaodnRGDYGUTNZ6d
mfaedFrDGyNgncnq2w3GkN0nLLT8v6YobHZhirnzrgWw3ShtYYXEPqf+XRtiIp6N0GOuzFTHW8pQ
Qn9vaCSCmKk12RdW0plygEsY7HaT2cCKOtm7fR1pmA7hE3J3ot049ng9ClW7J0A+vBuDsbtTI0V8
j5op34h8dHYX3tf77XQxZASYRwpO/Xo6LVIZTzQyga9xIUEoEXa+6fVVTAYNuBfd9XDGvwDvmMb5
XtaL230HOrGyjRjTpjSvnwF1xeePf9P7N8Lhyb17qegpF962299OT6Msq57gy9Lzbb/dWGFnr8LY
ag8zLjovlTqJ54RU7oesbqaHCcvmbx8P/372Lmc3ViwWvVuKh5MrY2+UYnCKhoaHxE1dVomzXqgh
W73pIPMUMHznFOMwbarzC0v05Ja4bD/Q1tm9VYdmC42rZT/87cln+iiW0QFK8WZM/AubecuBpYot
HMjyl6XM5r4xh+BqSQcNPdGb+p0WqcPzxy/g/U6xkFzY16G7LC6nJ7tuaPnaXGBL7gmltN7cwFmp
WnxnTcW0/y9DsYXiGcE7PJ19rOKiaH2GSuCn/6hhLpC5UDf4cVmheWGhnfuu+ChTdgMIaJZ1stCG
JJEiFn3pIatvsPtBlYjgpTWt1eTb819k21irqhqtkQrNwb7i4yc9N6k5LtmBHfS+1ITHn3aMs2Yi
w6NcjCr0K98M7XWkBkR3YZKxTsCCd9xilcXHPbwy8ktZV8vEOd4VsZjmskG/5e0wPakMYp8okVZP
Sy/u7Pw2KPuB8giHvqtZqsVOQ0t34Qg4MyBFN2AObxps4vSi2uMmCfCpZMiD62AXVUq/hvQmISRb
40z4moalyccveJmVJ49I5YMqb9lJdfOUF+OL0hoi38k8aMMlrM44vJlIg6FP1/hXcJHVFfTT5D+s
WJ2pRIuZcbnTLWvptxXb43WKkDEpPKtt/a2Ak38ziibYjOgOHhTZEeLq9Eu8VNCTh1O0ya0Jh+jn
x49+ZsFy0uE1QqsWGOG0t9PYeu5AoS282ui1H5DOsy0Jx9lGl3V9YW848105n0GAwNaWoPSTRQT7
bJmmdYXHShe8NrqTH3JfxzW4VWsXx7W5uvBZz+2JS43JvWbp8byzK2lSvQgmG6saesAoVJWqRcNp
+8knlCv+tCI8pH+p2EtLL6IHtEWO4reuCHycWf/4LYuly4S1CI1LiIDHn5p/0yspBmIeezds5hRr
3cMwGpqLeSa9xY8HOzObeVTJrLJooXEUHQ8226KvkNTg0IQA6qbLMnE/m4PcJY7zwOYfeL0SqRdq
geXbnawgsRgrELzFqjVP45IlypwhmnjAgJzA+6GXvsvOnf318ZOd2YYxEGGM5VpOj/vkyeKCXy4n
WXqdUyPORQt2INCiWc8W5dga7tUkMWfo0nI722H8H6Yv5S87BOgT/mUnR1suTCJoRot6W/jNNe6o
PYncvT+uc2PUtibZneaF+XvmQ1JFLEgmvXZm8Onjtj0cPOGXnm0hMi+hKCNntYZv0Nh+qgSJBaug
V/Q/n6oszSWTmn7zwrU7nj1pT8Qr9G8e00K8kyWOfdsOc/6Ics3++vHnPLMhMDuhIoplnvJuj4cS
ZaOVSmJRPwqEUmWVaKi/M+VKixbNqlnkFyqGM+eoYTmalJpBtYSw+Xg8vpVFQmbaeDo+nHilsTC4
jE7WGr9cEyp5MVzXSIY4aFofh+Npsi70ss7/AJtbDS1D5tHJA8veCjnI+AHd7OcvGJp214juyf9B
+nJdOqSwyBFrVZwYiq9xrX/589dt07DEGAl4k3ri+PHjLo3VoWsaqFpARNgQV6SHYfILhVYfD2z4
l9hk7/stC665OAzR4OFv7OV9/HbCWRkdNilTx7Wxed6RUETA1Tji7aGMn3DdFfueEMA10S0KvOMs
/jzh27eORwdykGL3dx8//rstih8DpoucRDWglpw2oNVkqLAzaR34mUN7U4+oZOFNGZs/H4VrItsg
Di3cmE/mmO8kOVmIJi6HFvnncUvAUdXXl7ApyYs72m7xuOccBSsFOMCS62SUgmfUZ2iu7ogiGS1t
ne21Wg6LH0Sw+/iB3g+FoRIdFA6ShW552kcpA4utjfw05OFB/o105PHZnho8WSts5/94KKo9UhGW
SluFJnI8XZwxI/aGcEScXgK830sl6tqViAMIgWNhTPGFnW6Z78cvkU8EpZhqxMRuyzq5rMnaRi8x
GMKF5/wDAlvvyWEqN3VvAYBkg3LhRb5b/IwEerbc1mmhsAMdP52WTIHAnXHJdQpDNyIQDodnrGXV
QfY3KoK2A8Qf+HJ4js+7vq6J+vz49b7vNS7PuliLLYHpVLknBZhVFgvvtNPdng12CTvzIcpa/mh8
IXeR8LnMqMUXA7kvSFhW9QlkoHiiKIZejHKYzKv6wgG3HGAnXwDUDfKKakEBo/14/EqGspoTLc2E
axNs+mKX+NnVbVDd60H6OCkNRqJl076GoyYvzLQzn55SlOgNKLz85ZSNlDVmo7QVOFRaRBO5XALn
eJVkw9gUyiaeG/PC3nPu1dOVoDUBboID1qlxntPNohs7c3Zpo9EwqTXYMutsrlm9adpBJm7wRyu9
EZVK705gPM0KGIlwTTX261+9qtPd+3g2nFnX/CKYIALkClf9k3IGhqOO/XCmYiQyxXvs8ct1SXix
xypvLwz1vg5f6DQc83xm2u+cf8ffWddzrQ5Um0wx0DkvtskMxnqkv5p6I99kDu28Xulzb/G2dKO+
jXG/bJo//+RUpw43nYWd9e4L9IijiXoQhBJaWrUvfNQCOtInr8Scwxu6i553Z5Y7nUQgeyQX9lKL
Hz9z1KQDGfZSdYURtrgHh9WNhuzk0NjYLmiNEJVnKE71AFFkHNYzpa1x4bWfmeSQFpZyh4407Tlx
/AsIN6WbivOWS08sOehqq69G3Mmf81GfX3E6R8T58ZQ6s5xxV6MjjaMCcR2nq2rI9GRyfB+RnoLv
3mGR6h0EVkJyyWMjkQ8gCLts6L0oUDpjiZD7ePwzr5yrByeISo3DIy+/77dyI4wlLAF8QV0FS5mN
ms4tEjf0G9sSPwm58qVVP6Wl7m/Jh5nX6RT+h7OSAsPghRPH/v4FGGlcw0ysZ3cYcJOKyVMhKi9A
UynCSxaOZ2orQ6Xlu3DGKCfFaS05YjZMnKhtuGOX432QlIjKB+b+NWEf5D7HifWtwWHXtRGl7jCL
Tg1qLE3eTrVVo3tpwwsSnfcfnyNN0HeERU+1cNr6nGjzaVDJpUtaQnlDsMO4o6KtV10/p4c8hwJO
kl+PwuSim+X7wo7OFO1eDjdQNOO055hgnyHRCEs0pka0g83fHxSW5AWu7PvVRAn0pjhhdklVnuxh
0QS0XUaGdFlW+pMdVIQnk4rtxqIy3CRhA7kwm99v0Ay3iAAW3o0kfPV4NithA9tZBCY2cEnm5v5I
vppoohVfutx8vHDODgVQRqPPMpHVnOxVQ9rZip3mpsthrK3tzmbdNLhU2yMuLh8PdfY1LjJMWhQC
1sTJU81BHSkaaS4uAoHrsYuDTSRS4fXEM6xJL4ouDHduVlLbQQUGLFu6BscvUdWxdzQ1bnf6VJWf
IASnG5ZuSSJkEz+WM/4RmSb8bWEiRfkPD2rR62Jp4pJ+yj+cQVOxkSAWXIu0et2XS2jIEKo3Oekd
O/CSS2jM2RcLHqMu3pDvwXTNLvwpoA/mOkCbiLcQ5zqB5F6X+vkeN//658fP936zpbG2LHZYPejx
Ti2KY3LPUy1hvMHkBeoB9kDhJOvrYc6MTeAkJlYMpYkHmZPsWwRlF6bsuccF+KTNtchBpX6yHNuR
2ICEuGxXLyeHDC4ptlCaApryjnGYx+ASPr4sgeNSFbWPatpk8C2ErVMEoJyGBJc7MofQntU3KRj2
k9KYgtqx9V3RtNYmMINL9fHZQbnKoXNAT0rL4nj2CgymUomVngvj0jg4ASmoYUzxVNqTv5uw6N4O
Ja5Uf/5hLa6V3Nm5+aG2Ox5UG2PhELREshgpWcToYqO1aeCkGESn9eavRA2yfq1qUQI5JsqxT6qt
8NPHP+Hcx4UASKuUU5SzfJl7/4ezM92V20i29RMR4Dz8ZbFqT5oHS/YfwpLdnGcmmeTTny+Fi3NU
LN4idgNuowHBispkZmQMK9b67SEf02VeoeN2UDQbnedGWtN5NbQ4arV1jIQYjzKjPXvUocjKeEYo
hm+8RCD9sqwoLUaaaS0/dbiZLqA9mz8NkPUWwuFN8eP+AnccLmUvcAKqRoCsnfpBvy0QaqYW5R3L
gq/AgHg2XbKLQ8h7Tjzx876lnaVRKkBSgXsCJfK2tZGP0DkwfA4NGTDrHMKTBlGuc5bBy5B3kPi8
2hqYaxDXRCWAtm5UHItSk2ume7BNIbEhIC4KPahHmRmFqHEY0+kg6LhdHR6IERlw+qpusNUfRbMj
rVwtSyDHN8qLxwN9mnNNO1V5jlJmPE0HQcAvPOi1G0BeEEQJDXdKiN6WPriFaH+FHIwxWmRifko7
83/661B9RKFNf6evlv1XBU3Uh5RR7qesFV3xgIxNetGrbH5DK0Kn0VAPkCHF/jcCWPLd+/uvXs/t
zyO7QbqHeUamODd3N7A0euJ1GkeuWbqP3Mz2ZC5wi9y3srfr3BQb389DTrx/fXoHCDCYxYA3MMtn
aB6HJnvyKu9L5QXD06iNByf41gnSkuOBCcAMGWCGNnfFovdH5DjEUQEJL+OySCmjlWahBlKjyOV4
sMsilRbdX+LtBaUkRNzAV+aB4/ZcL9G2GPBNXcVuC4vXyVgreIOKxL4QZry6XUNoR9RMiAISThXa
rk1BlQdvQjuQF5epfB4TDxUXt4NivmwhTZv17mVtoFV79focckPcD8MRChB8bTSXqaTr5qIPszhg
W/RKAFn1xOdqHMeD8fSdrYR0gFj118QewqDXprrKT9IiNlMK6oaFZIuLFp3LrABXwZbFw/117V1Q
hxcaMAqZIP9ncwPI/Nx5nmvkCGrZ/Nu6U/9+nlcB8zM9qge9sloeantJT6hX9T91Abn/UCdNHc0N
rL7jyFMDgY/4uiD691ZRLx8EpL8izs0VdSiGAKLlluqUOq+3oylL+AAhLjvLaSlRTjGs7DkzW+19
njlqrnguESdDB+ADHEHtu7ifs7cDVFIPHWSBbzurWd5Df5iArwCTKvUeeci87sV7U0vrP01E/FDG
RObgYei0I4neG1UKAhHV/GIYglI6DbDNTYT5q4Eac0zPQq8/N61ePkEqjf7TCqtWDXFKmFYDch+i
NcPZK8YHjUeV4QThvytrMzmDGWkPdvPGE+HrmCWkF0gnnX9vAiSFEavndLUh44TtJ6mLASZBmwpi
AZfPJwfRlsv987VnkOvCA0DjShV2rr9ePNaNBr0yLO+WYT+a6WA9t8KUEOzUzVOLOMXBeb65PMy6
YQZ8LsUzF397bQ9WdmE70Lef4LiEYohxFeAJ4BFW5rUPXN5NqqQafsoK4wgWCLjNXhL0ajn0pPZp
mjunh9nDXP9jGEwWUhgV9OwL/TGoEG1AlnI4ML2zSogryCJIeMGDbuMvjWRsqNrOPklN+GfGtGAC
p299sm0hPt3/gDdpCxa4f0pcRfXHt11cC4VNSlEMXLjZvJ7RNfOoUMTIR1XeCsnBDLFJtTSf4KCf
4C6vjoDlt4Vg7COCwBViYoA+0eYApVgEN5Rjn5EeCJ7RAIZ3asofW8/NkRGkf448WgWJ8yUzZuML
dP7L28Jru8ekQMP4/mYoY1e+SP0YQD2MVFKbpq19fbpaUBCGlzD9kpgBXH2wS0bIiA2vv6QECxwr
31ITatuZLb1LUbH1GvsEln+6iABuYg3QYgileBBBb3qUGu6uilzNVNOiKh++XtXCgIgngTGfLDoK
T3Od1G9EN5UHe3cTlqi9I2lQIDc84jb0NOYKmMg82BDmWvE/ELCTBmZu/aOgaaKdAMvbH6CD9Q4G
nHf8D/BbMnwqC8yo25vMKCf4M5BMRskRrZbviiQeYkK31S8rWs/5ebT6o9rQvkUuC7U9itlbmB2K
bZNreMztdFCUhpUNZbieQHJUWQjCjjkEfa89kxbPIrkYRWTGPratzcr0itWssWcKU3twcn9E+shz
Dvz47dfDCj1GkCoBcdd2kAbS7CSlPM0wFPTT7+Grz89WHyzv5laUADchjoFcXx/+n2TM/3cG63Yz
CbrQMLG5CTggd/P4kwVxpwVXwWac8FHEff5oQ71xzvxYf3H8Uh4s89anYw95e6Ivj4fb2TwfdN0h
ThkCQNMwy51tT9ZPAt2cc2BA3EvnjzKcgzRYAw3YQYC54+gwzVAJZCY+yn/b+tCS2NoMjto6OWYB
t/SImpkcHfPcD14VLWCSw8SYkMAUco6cypQXzdWsT7oDdvf+gbp9XCzouKhm0H3irm49LsyCcevm
ODnNmIpz3HXpSTdG79l1oB+5b2rv83KuKMsT3UHgsPE8kA3PmhnDGpGIEe331pKn3li0R9PxptAY
xvkgOti157C3auJYJabXnm4oLWMGM8px4mCdE61iA4VbItbn+EzIDstB+ru3lQBHuJmO4szZIsuE
O7ukC5A4FL4uQkPPy2hJUSYVhnnUnL914pZKTYDhE//Q4tg8TdmgFa5VY6r3EnGGOHKKrBp6udd/
MLALFBAJaakOb+5HMi9JGneQRs3M+MIgXrrogi7Q5sf5D2/yjAPftud1ACCBr6JBxCaq7/lb2Sem
6Wm2nsFg6zAgEChz46Esao1pz354HpjsPg1G7R4cktuIhzIea+MWKN0217o2arQLzV9vtOEDNkBH
a3kgPshFikfdm0lA6kb2H3ytq/6woT58loUuv9/f5D0nxOAwIQbvJdPbald+WzVsLktQgAE7ob+C
op0uGIoXXfZgaEHwhXy3JZmpg0hz2/njfct794NaLQEOz6XH8q8tWxKSbHdmv/2y7S6DjQRkljXQ
nCXjiGwo3ND37W3ps4hfAeOg4karwecV25JJ1aWjF66ecCGRY0KXEK5apiVRLf9n9kl8I7MqzRqC
kNitIhdKOj1ckH9/p6Me/t2I61yGdtW2dmjJ2kjOjWw9kqoMMaBQimaCHj4tUbf1QeZ9GzLX+E9J
0Xk81R1kxWgWr8XAhGLdUiVx3fxfyxvl34Ura1iWYoSdQidfRR2269QewBt2jpiaDQLThl8g7Nqc
6xHi7WZaGRDv0DdSKuluaCEpcs6gpT2lnahPS+B2J5NqXQin2BFu6DanJiCiPG87cPVwubbXOLCG
oHViH52IFZbZxbJRmqzcXv85l8YAMXXei8+jASg1tJ2C7agyy/zSGYuLNMyY2d8bHypkhJD7DrZY
NL4+OJno4tCkvC2RjhQE3qC5qjxMaL0we5RW81FAsuNaaQ2DefpFbkBqcH1U82WtnLQnsPM0W0ZG
sJSfYXxLQhLy5Xz/lO6ZcugYg0qg5wfu5toUZKNta3AhOTfALvl0tGqMYeXVKMeD+uyOw1OzQf9r
avMg1lALGtCZEQQ4wniZ0EL9vqrUKCQLROoFRKt8lE6zXu6vcNcsFMcMoVCnIL67XqFtJ9CpZKzQ
71yki217UEzDs0CqUm9F+z0IMu0c271/YHdnZ+meKgY34IUUJDZ2U3+oZcrvOem9VT0WihqxHf3u
TWzqP++vcNeSmjYkrlOoxk3RsKyaAYWzgow59WoAwdK7BHbXm2Hlud1f923tPMW8jP9naxNlyLqZ
6gRO5VOKjOPnCS6cv1rVl75vZXdF8ENRUyFodLYUr7be+AjytjB7GEkHirsLPonGrKGuj49mpfZM
GYpmj4RUTV9sTmXWBG4Rgyg8WS2KM7AVVRegOsUjUj3p0/1V7ZxE4goaIbTwSBO3oNOp8uRspjHZ
zNIDeoLL4qL5M3XddkoeirwzPi2ycv68b3Tvg4FtUweDphY58PXxz2D195qJD1YuFWcxmxjjNUHN
37eyt4uk1wQUjHrx0TZuhPKpQIuPpQ19b/6Z9PW/bW16n9yu+C/OOkshSIF8igrX5nNZ3gRAdZIW
+g5T9rZxOl4RM0naaF1j7eB77S2KcJpROnwx+cvGVqsYI2DjthAhnMfI0YHdjYKiZrMsR0O8e1+J
YBpaF4u5b/o1118JgYcZ+nx8owH/7mVFUe/BG+NXIx2p5amZXSat2SUO/bWVFqrw2YUR4+SN/Q+i
vu5cFeZ6MVnQaXKn+PH+odhdlKqNKpJh0s7NolwtWOzWF9QnKJW+QfCFbCsuvViP7tvZu1dM8P+v
HfUdf4sp1YtjonhmnayZOS3oTNsQ1XQB+idYocQIymeEKoKD2uFOOEniQxpNa8GEoWFjlKkWRB7r
FaMDg6ZhHA/ZtylbRvS9PO9tOfoIed9f5t52kp9Q7XEC+G6tTWCVG8WQC52j30Mb+zSu7d91opsH
Wd2+EQ6Jmm5h+H/zai3+VM2mO1DhqabxOehyoPomQnH3l7L3xdSAmU7ZjLrVTZvLQL0RCS3rBJAp
ewPzDHoPZdZHNVIQzAj7L3MQ/+e+yduFUWkxKe6Af4QxeDt+kBuj2RozZ78kP4gCp3U/GZPlf7lv
5Ta9UfUcg8BfdYaZer0+iqg8mGnKoC1TJF75MOfD+mLmmf+uRq/0VKH0ETbwTpyQ6xHn+5ZvtxTL
kGRSUMZZMTl2bRm2iHYGVs6H8+vqg6VZ2TdAzeIFItb+ybLjGqJ9QM33jd5eAgpJqvKoMLQMYqlN
/+3mUd1ERIXLx/jVrFIZBxH20oMD3hm/17yil//GHHBOJoR+1c2uzRlZ4sLao8w1bn+ygiw4xTyg
kczHnws6Cwdburc6vCVE2jhL4EXqz39bHcI3dEVXrngxCaatgOVFboooi8Gg/9dCVNpBPXfviCpv
ouYiCUS2yGiolJnJSchcyK2SEx3N+VFPffugBbt3UMBjUJj6VbjZlsDyHjI8RhBBmgRD9o7Ed37Q
5jyHbHke0bjr/IjRuTq6/+V2lkYXCUIRNfAIUmJzOgHpBiMD2UpEM5lfUAhMz8GEl7lvRfnc6xYG
2C9ST1DOipF7GwjbnedWY4kVUS0Abb06DTPbHd5D+FW8OpkhzlElFP5bqqnbXtxMIWpyKy66metx
pFkyD/0UpZZgbZuTYdfiJBEqOngBdg6kS5tedas4IjcNwLpbM7uteehSW/xpFIn/TFOr/qZpM3zs
cVUcxD/qo1xvp5qXBWlBj4oe5xbF6zkVTdt1gQsMoa8Pdj7LM0PH3glmmORUdu18QomrekZTuPrk
o/1wcGZuvybDEcQOOj0aRlidTbRSphPaq4sHNL9K5r98N9a7CBLw6rw2SyIOtnbXmCpa8EFdxq83
eU01r1IXa81EcFf0Dx2Cgm/6dXEfyFKNh/un9HYCAgYa2/81Qk/59IY0vtYQF0AEqYrSuUTyup7k
WedKnINcLC/JKFHDlXAgydRhMFiTb+zJ7z/c/w239xG7dKvUKwV3zBZ4AIoGaboVLhy4eOWTjuD2
OcnW9MBf71pRby0BJ+GfrTb9NwdKNs4ZLf0qmk0xPiL2y/w6Lb6DW397K1SgwiiNKu6xKvPaijX2
EnFtimjWQLnbytbpyRyn5Dlz56UKjWYcDj7g3rLwYdSkGRi6RX8n9gBRMnCCaO2s/tNoFO7bqUXA
8/4n2luWByYE/Iqp+C03m1flHvy2KIGClyuQaJFQAJQr9OaBLqtwNJIje7fvAjv4mz31e377WGjf
QBriYM9btLcleKhvELMuj5nT5Ixs+n+NQXqkQXKzREaK6X0pAB3lupsZET2G0r9KYHuVZm8j6S2C
02x7/aOtkOdG1hzB9m8uOfYYCaAK5cMaekOn5qX1Oow5WkSWlmaXtG9p/FjAG/iV44Hz2ipDQDeI
LUu1ETgkzE5vIkGJe2wg8q2ioZ+W4ISiU/KdsyTfe6uYoK7Lqpqm21KelkoE564NrL/1DNWssC/0
/M24puZXhBvhFV1yKHGR1KSOJCf6ynZd/Q3rB78fybBvJPXDo+H2y0cq2BOUbVYnQ63pDwK93Z3D
Z9GA4YWlW3p9OOoWmmfJdYqySrpvZt0TZwfZvos/DNqBJ745h2rjMAMgQ7GMbnEIQnqWnEm9o9Jd
/nJmv/4b3eDloc5HFJpQV82nk11mR8x3e1YVQoxRSP53MwRYBykxpSWrqNGM5RyssmX+AZmTGMac
SzVqOjB90zjfv+J7u0qxhAFk2BsB+20811rkIu5cDRVaBx6yPjeXaICAkzphfQTk3jVFwwesGVyC
5HfXH3BehwUJVd63EURYiPJIh1TKHEcple/X+mM+IIx6ELyDEVCFp2tTEF3O9uzbqJHNSGJ7dNWi
yRnR5inS9GKhK/XH/V28fU+VQWCLNiMIUEJs0ReapNSGZCaPmUzQ0zbsJrgAdC6fRa81b+ZkHV40
mQ9w8hbNP1nQmwiJ5s3Bi7pzgLAC9IO5NRoPWwKXoAI92NR+EcHF4EUIPzbRKu02RK51eRfEQRe6
lV0fGN35qrhOYkLK6jx8W3TLUI0MK/o26igoMp9jqIi+rIY30HoBKXF/l3dNUZ+CdJj5DuKy66/a
1SSXy4yppNeTh2Eok8vkm+Ld4PTl650NiB3FKqrGnW6a9LAPTrZVa5iaukBJi/sXDUKlU1P3R+WO
mxCX6Edx2QHrhdyZFO56VUmVK5hSXEAEUwWRnhTOA6LL/cmZguCn63TyPBlQp/YKsQCp1FFatLep
ALMVVRepBIWJa/MdEZGrx8hy90rzfRIazK2tbp6MNhYHhZ2dtxaYKcAH1SHACWw8+OrlaVc5ooxW
a9KZIOvbz2UMU1UT9zWCoVb5cP+87N0HCqdEfy7QFkov10uzBEUSt5AlIo1m+1x5TnduWrO+wPuz
ngqjqtCGzrsD16MWcZWxqM/5m9HNo5st1Tqh7FZGMrYmKJSrcvnMULf70NSF91RYVnoJCs9A+ME2
iz/vL3jXNuUssBe8/cAmrxfsG3IZJ3MlXZGj9bLW+hgSGYKYHKz01Nfi7wJBrWch3SPg3t4honKs
6HBhbAVvcm04WOra17KsjPRxTR4Xct+vuU4BAXd1BAvdNUW09uuZVLRN16aobJW10nlipMD4uFa6
97mZPAaWhR4fVCn2LFkBnVxyE0Xbv1kUmyZtpvWKCGxddlqHVTvPsi7PufT6y+s/HEOjjL0T7IFI
3NyMmrpg7uq4GyhC66elynvUP8vqU9f12oPVMrHMI6nRBOjl1/uW914uapH0WzDvMTmn3NNvMTew
UwgKZwdPt2pGZAa5del6fXjyFxfRtl4ilOtl/repS9GjNlUrfaLGdhCq7t1UmuVMWOEWeLU361/i
rFB1kyIa7Tx4EmYKVx/So6eurP82fPiyaeUc0brdpFBcVIU0UcSA5KHbrlSbmWghtgs2M8Y/pT2I
j/D++AcFtb0ryVAK1EWqjsHM5/X2jlWyyHQICtyrkO9rm+/poxN84bX8y4uddj11o9e+W1zoLA42
de9hUbIPzM0BlvS2KOa5nqAx6qsysiezb0/2mM1nORTJo+MU/bd8bP2//SCRKDz7iFEPq68fKTPs
OXw1gQ8OA3oPopLN4kXRpZCPFpHLI3cifQYbguxqNOtUb/LaPhr437ux6gUlegdQTWX/2l5WukYy
athzcqdEtC1YI6Nz80uKauLBjd1bGuM/JP1Uh7i2G1N5L70hayzCHgTNw6DxXUb54+GxdOvlPA+r
fXCObpeGf1UknnTNqC5uW/mu3RtrnCQI/cr5U9IP4nnUCTRLUDyvDuiAYFCSUb6I3sg2HikVyVeA
RGlU5a14mHUuO1D56VL1k31wQm9JAxTcg3/oRqtneuv3gqG2KQZXRKxaJv80h2LqQltkEE/BXL9+
Xmjq/TPLUp6GQGQ0xR3xcWpqNzRh67hU89wceMNbP8SPUTypuESmL7eAwlLXPHtcC/ywlpVfmtqZ
i1PpDPajO1OuCuOqHb4moq2Tg6Bh1y4VFpiGfbAG2zavMJOqHyckBuFB/Yl8eXYGeuC9EQ6lcLJt
xAqFY32+7/n3ThTTHFQJFAngDdg+oPdlV11TRPZsoH64zsXFy2f97WKhp/FfmOJVgysPL0CedH0v
11kk/KV85h5048Xxs5Ub07kImfRH+lO399IEq8EB5sVW4P6NyxmGdHSEjanZNptwKph1H4lxoy5J
9EfwZubT65emXi0QNsBCgW5eL63PXGHWZcdtqZ33qd83J97y+uKP6XpgaW9lJAqcDgXWvHmvljqz
fG1mZaWbKW4ixhbWrkpCmWXD57Gc6wMQ3e37qCAiRM0MZJBVbj+abS6J5iGbGrlG110mTxved35v
HkAi904hsBdF969m2bcNesNsqPFXbR5BbYpkt2a4Z6eg1SXwOef7n2pvQb+bUj/lt0inzuyxTkdM
+U1hvC/GOH+AwHv6L64yeRSNSPD8TKxvYnDJU2gkiN9AGlbIl6Ae/bdxD7WoM8n4h0dH8tSOh335
nbOhZEYU+wp+i+t8vbRkqFHRnlBQoYv2TxxTuqlWy0MDg/mzhZme1+/kL45tIKUk/dDLXJuLYaVC
PNzO4AHohgtqwvIDM1Kv0z2DQRow2a9CGNE+zYrtAewD1DbTDiuiaqceoHDcnLq+zf+S6Ie/A156
1JHYOYvMJVBXIBLlpm1rYTDw+Vi01FmU/YkRMOfkpimcyvkh7cieKR48CgvUM3n9Nm5KCL2VtD+y
SLeyNkxilFmmxBjxxRSO7h/7vUdW1TGZqCJWIdrdZExWWjDtjdONyjnWQ6RLjJ9GrNl1GGeKXaVE
D81HnCBKZaA/JLAmnWBAKR9qUdenuXLF3/d/z97SFSxB55iSWm1ZRG1mzWdH6zNI2bXsvbGW8Vuc
HhxFenKEf9x5Vj1apHQraVUyIrq5FgPiV261tlmEVgpa117XX4pWgLVOs36CoshAtbUI1sfXLpDX
B3AAcCOYB2A0u74dqUkbz9cLhq76LDibUvRhIXEITp7lBynq7b23GC0GHsbsO53grcYDkH6v1Yss
iyo5l2E2dNMZwBpaLQ1T/YEBt+79pd26UNB7qrJKsY9FbvM0JoVBiY0Q6q9QxX2j1ludmRvUHu5b
uT0hUCd55EpcDlrMW0iHKKRbMteeRnKcrajq8g6urAGJHcRfwvum9hbELCuJGZxVt6Ttcw3ZXG1o
SUTErgF6Y1J5pswf3beibvN1TQgLVIXR/+AUcpqvTwSco7QFp1RGNZRUH/U+yC+uA+9UT274UPCf
hV6i1R+HbvFff0B4xKkuEg2pltMmTWHy3JMByrERLzBSLmMgLoM1LP/Wa45aRF0sB2d/50ASDanp
BtVBYejgeqWILsWDM2Iv7qsFCFVToqIskqfA7JYHt2Sm9+AD3l5xkgciPfqvMDfyDa8Nlu0Iv1BF
hDzkXfzQMrQLyelqnmKk159pVtnPVibyg6BlzygzqvgwMntIxtQB/i2SmAqLyFxKGTE5X5/NQnhn
b0DjynCF9sY1k+ZjhrbZQWCxcysAB/+fUbX1vxnVzR6MBAAIOqFufGq61X+hCTWf+rFMPt0/r7vr
I0yH5J+bcTOUPBZlP08t5xVx3OWHYczIZviZVl8yc9GioeIo1Y336ukx8kAGEbny1KKheN18ShtS
oUampYwKhykVum5LJOEkfyYGDajvOf7r3Qz2CNEQE1CJ/OYrtmINEM2qZZR7S3ci1BnPNgyUp9nL
vYM3eMcBkNr9IgKk78VbdP3t4lgbJoTTZTTQu3lZ4Vs497HFkFGe54bxCBeO9hAbev22sVA8v/8x
d1wc7T3VDaMMQ1Fkc24KU+aiC9aZ927+PKCk9F52dv7lvpGdw4mOMpPH8DMRa2zLIURNRo2G6xyJ
1FL0iiJ74HlvoyJbuoO8ZOdwMuxHz1I5NmgINuFMkBXF0gR4T7+mO98X00pFUq+fK4d+X9nmwx9a
NZUHRnfWB+kBJTzlRw0e3OsPuOjaSmkmmyM3kEGY1qUewbU+PObePIT3t1J9j+vHgkluxsQZUKf8
AtPCtSnXGWIjmBn350Rmf2kA4U42I1KfqOJVUU7h/6CytGsP1CZIHMBHVD+u7S0gLtq5Jx6yF8d/
rkqZvU3LpGXeWCbVjy4Q1YHB2wPJAunNKp42kuZtx2nw026WxjpFRo9GStJN40s2yPHgJdqxAvOc
AhgpSiAoMq6XlaZrYZmdJiIOLKPNwCCe0SeqD5zyzuZRtGGUESgOp3JbMFonaxAGr2o0pdZsEVHP
00M8J8U3rRfZy2r08UEVYGdZakxKMUVQn+KdvV5W48xNRlNXREFj6w+tN2nn9HjI/vaOEbbSiICW
XNnZIpVX3yy6wF1FNDpD9iHpx/hZ65cMzzwblJOF9wFqk/7gi+3tJQwUhCmQOanU8nppWaYJ4hVH
gGmq/B/w/panJJfyMV2g3c4neUR9c3unycCoOyqSTsYDtlDNIeiY+WqrCR2oCqGcNOuee5sDQ/X2
CMa789Xor4Bsot7GKOZ2engRebAOY82Rr6fuucst46FISUnue46dBXGLgYNxiakhbh+01cm13jdY
kIzL8oOZ9+M5txvUBdMjctVbS+BFwFsrtVESq63PoFmVemPeEIv4ev/eHnTnS1BVq8lwYhekB8v6
NTZ+7RGx9usrQZSMC968ntBtTRmieTISWdpMcIHXCqK/Zr4XwmtBerXSZXkUSbVMDw4xDew/S+bA
IFXnOilsqztlGKNM/HNcNWc4FcHYfJ3nZfmp+UP2ZUnt6SdxawBQr4MJ7XGhxGyF5Wxaa3T/A91e
K2YAKTBAlaE4M7YokYnBhsJKsjHKEuo1YSqr5mtB2yhhTM63QkjWGcIK5oN7dUt9QEhOdYihAgha
OfKbxyvA4w5V2o7RxIDXNxmvGqzHk7Ma51aIZXzIxOxebKWxe+lnhs/dJbb+o3l964ZrkdrBgQu7
vefQbpM7KggHHOtbvW6ZJuUw02GAe3zIXgYy5fOSlOhXTcX4UmRecvDe7NmjJw1qhNY4Z1Zdzt8C
Zxup98LIR4KvyjFPFdy456Bj9jYFOxkK9LMO3oTby06ZGz1yshIczM2DOky0VcqGuDLzsg6sQ88N
rIujaHnPinKVdGzpueOqr1eFACgwbcCY0VTnwUODBO6FllR/cGJvL7qiJVKkhjzYxCOb4GBae6NJ
kJeNEtPPztTd+o923BWhzh18NTpEmSJGZRicRvAWQ5AvgNnLoCP8R14sdNZq/qvyEGMlJJePbtwk
f9y/jHtLg6YC+iX4LhUz+vUGtnCvMclEXNza0j/1kJLnoVk38JdZbvnz9bZUIMLxo3hPyeba1qC1
ggMDWdUy2OkLr198pvhUvJ20pT5SmdpxMhwIYlWl3USgsFlXL2WNJ0hI3nShP2oy8ELY7pqwBYT0
1C2OPJmk6ef7C1QLuHbRkJkQG6PIwbsAsPx6gbHRyWDUlYuWnQCsmKWfq2IWSkzA/7zAGPbUxpN3
GZbJ+H7fsvqbt5ZhbgZXBNCPpu/mhMogCda15DOKjqIqbGtQj+D/Z//HfTt7x4XoGK4uNZIGWd71
Cv3S8wQUXaQdKxXiij5iWLZ+i15sKw82c89hQTSEHd5WctONKRoIy6wtMdRmXL4wh1Xu0ubQF+R+
/+IW8/Tn/ZXtfDtCSXhiVLRngR+8XtkqiwytWJWc1o6BTigITZEFbRdO62o8LiN6xGkqgnCy1iOi
tZ2zqgIv0g6uPSvehHygMwyz6gviiGQtmJO0SqQJMrACljlq32kR1qH0Wvlwf8E7n/LK6mZ/rTJZ
1nWm0GBB/oNMYbm8GEkiT20gjghd9heoys+KMpRjc723LFrr9AWnJvUku0jbXYCyNNQ0BG8wmunz
i18YR/oW6i/dXAnVVICsWBFvO1ucpBc3EiIOAxbAQocgOumTd/G8vh6PzZNKJ1JFVGQIW0rSUs46
BLIZz1yQfB/L3PtUrl586S1hHo2d/poc3K6I+h7FbgIoBBHVNv/2hENcEK9jA0LGHfzqvZOW4mlK
YhvocNa8M6TU/hmXfozMwRue4YNuPllzMa4nnEPxaXUcPPtYug4CG+4/SWrHJyKN4T/0Wqm+ls6C
NFwijrqNe7eKSTpSNBrfiHxtKqFxMq9N2fJymumqCKagBi97wJUNIKMIHufmnIh6PdPX1w4e0tsz
R4kZl6jjjul8bM/c7I7OWHgeNFZ6my1h5xftR73WuzmkYJ99MNbFN54E4z7JgeHbe0U5Rid7oySK
EsQWxTBNFpCRheLvuLjuZR274IXsvgzXKY5f7SIxpeb4IHWmi7QlrHZHPXalxGfli1Yzw+tNbaT1
s/ve0ZpuCIvBOqIt2l2cyhMBhwCO2dKQ61rXQ9kieFZHZ46yLHAvFTIaYWb2xuN9/3R7dFgcfVWY
e4CUc3g2pz0WZm7DgxRVo2dfRnMt/i202n+PYO9wbieG/ZyRQVBdL44g+rcvD5bxVDTnKJ5QO7m2
bCVW17kBd3ppV3kKChm/aSpeujSeITmoi7b/fH+puwYRW6J1TcULyOq1QULXbgkyFSv7XvfiMcIX
lk3enKpempc0Axx83556y64diQ+XKB0smhQqg91sbWIbCL20+OMKGfTnrLfm58CAgWdB+SmCn6n8
3ADmeGimdg3ttf/71dZtT9XTLX4AHZJNIpuYZSfoCZL/uTZ95SSjaBtalY8PC/rxVDDfcWHErH6b
Z2I8G2Z3hFrbOcRXP2D73s6dZlSzN0ZjRxOP9ggYkrGa3gyOPBp0un2ECCpoXfF7AbTSfb7+stIo
vKAKahGhdz1E0EHaJ92HuPX+ju4tCG/HhaSSCFfs9sDOs+O2UyeizqVlHy84miUWKMHnwasFNChC
UEWnNUG4osjWrxeU8YetYQsR6QWSqbFhF2E9w1PYLpV+SrVDFqm9pTFKSODAyoj5NmHZVPeydVpd
RE6R1I++hiNNx2Z924LUPN3fRWPnGqqaG9wc9AERpdqeC0t1QXtTgPljZJnoix52WCya94OWVrCG
aAE7F1SXl/phMRnzP6dw77z3RepUdNoEDEOgJQxxpsLcfC6W2H3jNVmeQkHgLEe0z7v7ohQcIeGz
qJGrP/8tFqDvRjWoHEVkZmP/KCboqWSffsmSMjhwTjuFE+JEpMIgGAATSKn62pSc/CToDLZFb9rh
0g8NInUaJd22z9tz16efc+alHpDNkdxd3T/5wTo+M7LVH3yfnc/D7yCIoN5GQrB9e7qFMVwBUV3U
iDJAZTVbnRDiNvdEamsxr5h4r052eOdcNphsgNB121VNUYNrqzyZI5lm4snzJ+qV00TRzYm1g7Xt
eGQGB8Cf4y7IG7ftDr1qAOUt8xTVroUSATNiT2te5RFSI2PEaCEQmVGfHrs1XSOryo6QlzuniTo3
1Thsq6xuc/KFyyht1vh0W7JEf/ZL60eF+M4fU394yXYcIukcIEhuGZXgLRy7g6Kl1rMYGue6tc5i
LNova9xlB6QAu+sBaE6RGf0kOsLXR9bpSjslN50iWKTW53yd53NaZgZFU609+HI7YQq1GqgwmHcB
5L2NwTovqCs6MFPkuGn1VaxD/VzGgfXJMAsznFqkqerMkGE12q+vSgHyppRCXcoAahdsXICncaJA
nE9RVXZGxMgNsW7X5OclHa2DgGHXByg2P3pxwHnw/NcbCrkxfEsOnb9+DLqLblTJQ1XnzVkW6eex
cYoPk2OOb/BFVTS5axGKwG8eBLnRwW7v+QDCagbMmVUGK7nxRYbw/c5vyjlqFtjxwnId6DfpRim/
pbUNYDpdoEq//yzsJBKgoZkfZoqS3q61uRv2YrrlmtPUDboxo+M/WQhTud6LvyCzI1EgO2kxfFH3
je5dE/VhaYRDt0rifL3fC6OEwnQE+03+FJau1D5ZS5N/uG9l75oQWasDRCjGJPm1FS+3MsfuUcGz
xsQ5x/HUhOtSdO+k2RxNmO/uIueGZ4TCEcCGa1NBsuQCZa8pQuEYAkUjZsQ2E1Nzhgvy31FW09dS
t49KAHvr470CScGJ8Xm7ro3aleEIt2nmCGIOyaEUQxPpwjXfidI5epD3FkihW+d0qi7Dtm9X9mts
zumCyzGm1H9ynTHLPnUwSDtfLaleqaSBLdcx5/KoM7R3J0CfUhbApfF6bGLMeV1se4RoIWp1+OkT
gvionQZxEZkxn8EUHjF0HNnbxO+xEUurzbGXtWMe6d2Unsuuby76EviXZLKOWMX2vqKDsrzqlIPs
3ZJXKD6hSSzNFGlg2L4huYdCtohtcUYVPDvokhzZ2hxTSzL+X5jAAICgmOd5cYLneqEe1izpEUZ/
1xTFYlrLkFTRQrw+nMlodTBEAgCw2sr5OooxO6VTpf8Paee1IzeSpeEnIkBvbklmZjmVVFLJ3hDq
VivoTdDz6fejLnaVLKIIaYGZRgOaUWQw3DG/OYGI/XMOHx1eEBu03daceluSyAZPGSudvVkp0rug
budedAkKwON4nF+/UvYuLvRwMEhcsW80Fq5nxQPklpY+DCFEKlM7lXzPYWUhHN3Ke5uQbIDdjjwT
4OvN1RVnCaV20yUoNe3kyVRym66Cld7VjilaVISXo/O9t1yrcStcSHJXCE/XE3MxiUewRgCYJUI7
q3ZvnpsSP7Zo6vWDysfuUCu+AcPWHaIInV1R6ktEoKvO5SnDNPSZjdFTE7DSg6H2lgt0Li0SiqRk
jpvPKCNXxwM4GUIvGtrbktzug6IcuhXsTggsuc0zStd3C1ZCoWtxY2SEwgoWxSW1Cwyw7KGv/KSq
s4M3be8eBmX2v2Nt1qkzKsNNHQAMqA3kF6hM7r2jTO73LofYqaixE6ZQy/5i19OvQ2UBeDn1zjVI
/C0by9O6a/qUK4rSRvVfoUkYXKJzo4OoYPc7/qLhrsRm4DbXw1h5nvblyKaH4Zymt1ouzLtYtK28
qBkY09dP8u5g8LBWrMaKQd48KxKIVyXmmpxgaM3IN2orvps7qZDqadzy/l+MBiAAfUo0irDkvp6a
hoCVOmTpLxhK9WhHI+4gk3En8kPtrr158e2w1QHztFICrkeKtNTRFDh2YIdyEapLJG+xBPkYD5Vy
ADveSw3IPUghydLRIN+EH/bSSLtM+II1VleflQllAafSs1X5OjkNXaf65aTkwTLln1//mHuVDGwa
UaFGv2V1Ht0cAmF7SlaMZFnoaC/39ojJd2XN1SXtBxTee8W65IU5vWvqIfmCflJ0LxFHXALUurNT
FVftxU6F8U2N+sJ+yO24/K83hvnn6z9ydx3W3gB3OFIh282M/nidah7vn6eO1oc0HkHX5or44Q3p
kXvJ3mNBjwaUBYDJtRdxveRWCTG1cXiUyshDoJb74Wy3Mwr/OtgHXL2OSNV7U1uhLUS6IBOAnF6P
15VawlMy8bRnM2pipZ1+NlcN9Kpz/yYJhFFIC23NPZG8vB6KoxvTqmRqdpNiyYANlPyMpPZgB0mN
nchf3AnrU+EiBwS9a5t+VavBICwMQj8tjW4QIehuSj0xAowN49Pr22NvzUDBrXkXqBXwptcTGwYn
FuZIlXhYG/hCx8N6Kk3qaIXIMNb2hvzb6wPuLRqVTaoGwLVIGDb33WA2nWskaY96mancilxHELoc
4oVD2kUHj9Tes4v0HCoHFA7W1OR6ciTzTjWbjFUN5vA+y+xOCUkHB+dgvXbGWTuuUMegMNKT2rxL
jt7OZYFYbWiNRnxrFXNzyqOm+Pr6l9sdBUwAMBzyrBedVhg9xYDxMLXIom2r81DF+q1I9NG7/P/G
2ex1KjggE3kCQ6BZkz+7Uw10K04O+ncv7SJAACCD9muP09Dd5hvYJiaDhhFsWOtGPN/ZeTVpflXn
XEtDk2df1C6pvo9zJfsbo8o1kpE+hm1vgir5jq+VbpzU2WpvNVUocVjQc+79Mskdrjfd6b7JUtMU
XzXi5EOXlLkeRnVJcUFqCJo+DjIr12twNgZ/iEpjCXp4tBllhtS8dVtSiZOssuVZzrk8EoneOXAr
3Q+VGBISqmabEs9oj0DHTKx8hesiG1Ak8wfDroYbs0pLZPrnI37T3q4hHGTf/IKTbzsJWVSaXo0e
RIg4blr446hK3+nq+ig93gkIKc3BrCWUpiC2rTzobVOkQ63S7ZESIpoO6p9oTQ2rutAuiyzR8CMt
OtiqO5fJyqqgAU0Bkvxu8wIsdBYXo+Njqmh63IzplL1vGc+HH2D+eQhPOdxbGz8oIhCFXt8lfU5V
BRfsju2aWRTAiuyzQV/4IJbZW621BbDqcq5svnX3/Bbh1oo+6Iooado1qvIFZOmY+iPV8fD1I75X
aFzDFlr3q543j+j1OJbXZWarux0K1EmvhrY7iXdDjqt5UJaJ/W/TjnBhGtmK8c0oy+4D5u3zP6lt
K9rJ1DJ8Tl7/PXvrSPhGWQe3I3gIm0MBYrFOgY1y5RjUrhah6TcgYn+WWncEjt4bCT04wFsrtwKO
3PXEm1Gd1GjBId2lIvZ10Oh2ITGbTX6E0ehBsL13JNa1JIegNAa7+HqsbBJZ3hpKG2qt4mhvdOE4
gBmHVKkCE2nb7L2XKm7uI/43/fP699y7ZCihcsvQUeGx2ASmc5vLVsPlNowtFauRucux3MGf563m
CTuAmT7/xQLSEIVk69AchS5/PdXYUlxTUQbCiFzPfMVRHKSVUfavbb0+2Lu7cyPAXAn8VOO2ogs5
ntdmNlpdWHVmd4uNkx1EVjxcBrvub61VA/n1b7m7YwDyogQHcoBWx/XUJFVhIlvuGLMdovu4Ugws
dDztzoi1oybH3tRoMK/m6BSRgNNcDzWgVdQNKAdAIW6tSz/MaRDXTnJ22qj7pDD+Qdzy61xtEAow
eqkVrCUDIsr1B/123RD9jaicwoIoaPIExdC7nt9N0309lYvwx6KdPpaLOf9rKA0PK43b+L1tZOXR
Qdn7xL//jM2hpD7XmoI6fDjwWVDGh7iJXrCFGkos/uLF4LoD6fJLNmGLAYljY8AWBw4Ngm19kJil
Boozbc+NnMzT6xtn7y5HCng9f6vx1/al19QxRSONDDielSzIdH18oPSqfnl9lF831nYNMQGmKkJB
ZUVEbdbQNWU7KVMPC7Zy7FM6avPZSNwmBPUP1dh2xwfLSKuHuASfVxWTeWtkortANJWFT/lr6s4y
6x04DRRdLmC/q+cysqzbjvz5IB7/hX5/8VutVV4e9U82+ua91lFRLJEb66GWye6/TDjDpV1KTaXf
05kQals8k4vMaYeLrmfyGXy+9yU2jeyMN2/6PakNrcCf0m3rUNZjebBee7uQJibppMZykVRef8iy
RjdIowYONFU6SdCMkXsDZtP61kK3PbhUdmoWDAAIiY4C8g9bOfWKmmYropmD5xgkyFMhThleJcGS
AM1BMOlHBz/7pp6So9tzZ5LQnYAVI1AAMe7FiZfVshDAUdAdpKhOXTNx0K2UoC7UjMnNDm6YnXmi
HA3dmxuGtu2Wi2qi9zoOLlykNHJN3+4RVy/N0fHHpi7fAPvVz0mmftWnsT1IL3bnuUq8UYfntd9i
dZy2gj+aQ0+iTDmCNLGKU4O05UUd3CMJhr1blCr8iqEmOUPgfP0tv92iJcyl2dAaDnppJDfN3Ot+
6dS976VYHSud6wRa1I5PQuGKUcYE6wFj/mNbJ0amhQnrF/E3EojtTR6BgIo7Wl+Y0dX3i9s1Dzqd
a7/sD9t9+/MlZQOxsdpSbH14HTdtQOVThh0WTXlrlcJ6DwfMvfNG3FPUWGb+ssxOWCAl7zvG7Jzc
NDp6MnZiK6Kq//0NW8SrC4GDdAQ5+Vpv5ZdJpSlt4znyAb2D8m6cEu+pTYvsz3MAYlOa05wb8pzt
qW0jL1aKAvjI0A6jj+KGfh8Rth6MshMFrNQGWlYUE1YPl+vtJBBpBUDMKBquDs8iTqs0aMzOeVzG
WT1FMZWag9to56WC+7u2Valtrf3+6xFVNWn7qFX5mGY8L37hSbXy9dgz/3v9rdo7lL+Ps4lvoAzG
GCpTi6QDUp/HqYhOTQ3yZizG5kAFbHdKOigfzExIDrcBaa6JRahWz3lAFTFMsVAI4FwfVSD3diH6
q6jLsBUxGdkUmGwD9co6Zal6kzBf6NEa+5rTqZ9lE8bctTfFbB+RsXa/Iko+q8YZ/9y2eVy7Qq2z
/1XRrco7dUbQurOwIsNEIT64vne34lo4APeMeOU2v9YWYBNdR9/KrtBCL3FT1vzF5X6DcJeHomzb
D3+xQ1aJIgM+CoD/zU4cXXSkxUTMZDRGgbLsYAZpMXXvDewzb/9mKOIzEhYgyFtKljYvrjKvPTmt
xf4unucqbNzUPTmVcUTc3lsxDKxQWue/lKrXV/K3B8KUKMlrynpZNVXzqW8W8Q1LD+thLLXo+fVZ
7e37NZJfOeIIlGwfXPL4zunHtZ2kpu4zFOr8k4J2wcG+2J0QZTCyWsThyNuvJ9SpClSTjhePKp5y
xt2j8cdM1jdjqUYHd9PeFoRdAooZrQf0Gzc7QuBSMmkuD3md9+KM1rpyk8s0e16MXp6R6YoOLo69
Iw1MgEmtGjZ8xuupSajoArcCEgRzasK6V723sZgm36XqcUpiI8ard4n+eX3V9r4n60U1FBQSEcsm
LrZTpa4nPFJCUWTuMzT/EYPwvr6PRhTVXx9qLyL7bahtVkLunDVZTalFdeNiOidxojzmlaPUvj3G
XuB0VvFmckrgkVx3Xvj64HuLybuJlCmxAyXzzb5Z6jQxawWc9uod9IZs821uSTVU9Xl5k+jxkQ/7
3mEA1AXLYK30gG+/Xksdt0RUYUdg4aYKWci0prPSqn8u64TJGundyi3jptyGf100ELqPShf2ItZu
NbfG1CY7lHXa25fsx1WajjIEULLrucQRGk54f7Evl34GozPPpzSnZNxJSz8bmYGrR4w09evrtfsB
Aa7RKQH2BGj2etBML/RUtJQJge5ll7rDhgJKyFFzbW8UrmC2PSVJUB+bXREhAGLYSU5jYypqYAT4
y8xdVJxen8veGSNcRbME9Dmp8ro3f7uEpwUOrjWw8VM0Oj8naTn5kHpm4TuZ/TcB1UpTgynKy6K9
AMYivp/3NgUNp3atc2pVBcwa94j1tXeaiEW5GQ1ozAQg1zNaXd3TuFchCCldh9K6uQYCVnGpi6y4
dZxKHJzevaoxUQCImRWswJibd4x2ngrwAgYltslgNJPFu+RKYj+YyhKfxggYv7HU1rlZUsXvMrvE
rc6MLos+H3nJ782cTvNq74FEHC2k65l34zDquTOOIW2l/odh5mlQAHXB/QwbCk2k5tc/3zvoma1O
Ijgcwwe4Hm9ysNjoO8Yr9a66ccy4OtlmLT8PxjweYKr3DgOd0RU6gYLCSxf1JJpdb4TXFk/SOwuv
zT6OmKhe/nxCiFARZSEcSCC5mZCW57GhTVCh6khX/FJLRTgrLtGr4v0Flw1qDlw2ds4qfrK5Qyo5
xiDv0PdK7S7yUyuq/EaLhud8HueD7snOHUkLgb45sB1kPLcF9zZrKY95q5RYbNlnI21Lf87r8YxK
moTO4LgBbdkjmcKdB3W19iR9QrV/tSW43htD1Ce5q3Uj4gtK+k1PXeOmkkMfGK3Mfs6GXGCKJk9e
1BsHO2XnQqOtB9KQ7jap/7aTXgN/oJsHP3BQEv1M5/5HO0jrRk3FQXTyYktSLFrJjytbx1ypetcz
tAdM05MkpugW520wtwAFKpqu71/fki/O9DoKrxsLBzSJZtD1KHHWlFTvc0YZ+vHOBlnzWGIVciY4
fB8Pyh9rnK/DIcgAB539Qvp2PZzIjVEONfW1Knbdi6L2MlQGM8WcVTP+9LDROCQ0QISKC4Q3YRuG
zHQwo6qrw8ab+jvTK5awndPiHrWto8B8/auuCqwMRexPoxJh3tVL5npWaicKpxB1A8xhXL0kast3
pJ2d51LxbiIQvj7qLc1tTfHbH73pj7X81uHJCRFBhUxGgfF6+AJ5ryppAf8UCB6dqJQ17+ti5ZYS
ioWybGh8yfkoSHlxDtZBaZau+H2egu2ca1ViK1aIJlz9joIWRvq5UvD2NJJInF/fo7tDkXMDaKMQ
zva5np+98OS2llGHzuIslzbVuVtsgvVaOvPBY/viLmNWBA9oTVIqX015roda/atswB11qHpibdkb
UftVj8t+8kVtKk+V0VlP0DLij6/PcOesAzpa8QJrFgky9nrYhp8iR6HV4aRVyBXMA9GFqLq/+I7r
tEh2eL6BS1+PMmLNS+rLPimHrrwYlqKHbuJqfjcK7/QXE1oxAlxhlEi3prZidhTPjJiQrjr1e6Pg
kFJNs5Eben2cva1BvQkMJ48duunbKXWUuuPcrBH4SoqT26Q/p94DmDJ4R32lvZFWch6ifUyIWv71
x0Nn2FMok1ShrS3ujQtoxW9ST30YUqv+0yeGTUj/ijUC97CCRq+HEmwSZXSojFh1MmLlPKoXd5l4
S1szv339++1c/zREILyzKeDIbJmWbIFkQMS8DEVl943fzrmavtGJ8W4zWphJUDtu/fXPh6Q5AOJr
lQB+0Z/HIM5ImCAeqO2YnKCPmn7aTouv4Z19KV33qEm+d6R/H28TKUx5xGIO2INavWYGVd0pQTrp
863bRwZ6DXF8qZvsSOloXaLti0Apg82v8eK9sCkpea6tVm3KUFfK8kRNXA1yKir3Ml8kQqd6/SBQ
pAiMydYPTt7L6cIjXe1DSB9hwTub6TqJJe1acoOVSI3d5mIxwrGD8zGIvPugZmNz6+gcldfX9OXh
WMmrlBhIkeHRbcXvPB3gSjMg0MA/DfoQpXI3kUf4OgoRf3yJsVv5D+UMRJYY7vpw9BWRGXuZRms+
WZ/aYZr9yYqKD4V06oPD8Uvk/noVEQKFW0LfDpAFVOTrsVLLzpWFmYHIXLoEq4nWTf1SqbKv+VRW
MAIxCg6athBd0E9a+wa4OY9tBvVM560SyVc7yhBVcE2gsQcX38sXg6SasJCLAuqLuz24zVA1RWba
fAbFSD+kFOcCFauVj6+v68vrgU4T2AiErSkRoCl1/QHwi+zy2CWwSVUdtniiWD7dY++5z+ov+ti5
B+3DvUkxIHk6lQJg0+s2+61YsMy2NBsqnKFrd+ZZQgFv3uJNbh9pG+5NayXQwvVExORFdZP6drmw
cRrIxw3CY12cZz44U+GXXise2145qui/1DeExUMSj0Y32CC27mbXIuukUnJj17ppLG4nMVWPZjVX
Nzbb6zSblpL5+qQrb2CPmM/OHMEiREyrfRP1Xv81s702jDKv+pyWrn3fdsK979rU/mkWlfWxbmIT
N91UvM9rLaF91RyCcV7eZvx6DHTX4iwyD1sGiBORMhtmIuHhdqXjK16mPjWLnt8ZmG8+ek6nPpTW
bHyZNcU7SC73lgrgwopOI/hD5vV6S8zob03uYBBad+bPfhLeo7c05SlxzU8S/O9RVXFvOCBH0G/p
OK4A5uvhjDLxIlUmbTjjVPSjVKzppscFAy0Iw/X7wjwq7uxcnL9EzRxuTYKYbUk/KW2z7AZFItSh
D49xJzWf6ql5W7vjkejwzsPAUGuWRwZA7rU5XKoZd2qGWU7YWnJYzm7T16dSJUe4E4DD73KjdcNW
JMlBZX9n7wCvoYrJLUpNc9uF0UYqDnRr2zDNRfSxNWHqXSDqtdO9ZcxuTf20zb4mMu0uWg1C8Pz6
Bbau1+YGJ8KkRrw2gHgXNkXOso1yt610Gapj339JexMxdbeYHqQ2xiiu9cYnNAlKPCL0MXk/l9nR
+Huzh7cANI8yK721db/9dqN57RJBvG7bUIo5+1Ljt+E7cRLfNo4iAjdJl+e57sebunKOOg47O2t1
XScd5dPzMm9SCgiEltZNfRvWruKEjT2Kd7oq4nsgC/nT6x95dyiqMTSx1wrlFsLTwYymb1IhAVPi
YFwswvR74HtBkYDxfn2onfNJrWfVm3HXkui2NVr1Ghx91DfCXsWO5rIocux4kS0gnlo3F6dWj48S
3deHBEB1vYRuauDGhMQnzskO3VHbjRKyQctWgmRR5oehtaY/5emilPd/kwSNcD1i49hzqiiRBKy+
LKGwJV2hbl4erMw4uhR2J7eeTbq+v5SvrocalVZLIjNDqDUbjM+J1+cPy1ArWFPPCQip3LPfvb6A
ewcCYxGK2SSh3ESbudWxXatLgohprPeJH1VldesNyX+Jnsh3UKDnO6e1vEdUEI7YPTuxBaUKkKSr
PwfdqU1cjMZB2xqJlGHUZzaUwkIGiGv9eZYIK40KzIoGWlvpm0t2boresEmzQ6HW36syX94YmhZB
15y70+sfcufQ4d5Hq5QKF/Ic2wJo29bVIgbSKDvCYRJtviYcR7wikL09Qv3sXKJEP0yLXh6U5G3P
3pw1vQVVWYTSMPo2mLS0uZc99D+EgZT2zkVJ61M8jOVdaZbZQ9oDsHt9ri+xT2uLivEpcJERc/iv
t+niOoNTrtgE/vIJS9/xxzBQxWuUyrxIg0KNFtvuSRD/+GVnexei9SMjw52TAp2SlJUghN/wQlYs
VeepS7BuN4sxP9upOb4dGw948nRKCi+/eX3GO7v1V9USsjlHBWzk9YSRQ2+nKGPCiFfE93llxx+H
vk0ORtk5jIzyq+ikWiTamzci77XYIeRgTlgIfx3UzPY9o2jeeE5d32cYH7wnZqmJ+paje2dvSxHS
wTfnMkD6ahvWTe4cj1KlCCA06yaWtRuWKa0kkaTjTZu0Cj01TQ+nxajOjjvln17/vHuLCdWYZtba
T6OAef159TTLo9qkJpBqxsKV43xpCCvOKNn+VJVYP8jV9o4q7R7uO8CKhLGbxQTJY8ZlwqWwsG0m
v2rL9k4vs+Rxoep/cFReLildd0ah46ITd23JsZXryXRokGPzxmh+im0rCgqsNHxQe9YF6fY6FEkE
Ayrih7z+TbWX01wzKtJ6E7EgcKebNW0i0faxqNvQsQRGf1lsJSe9VyQXLT7gua/OunnjLKN1cpTB
bU6qM2eXdiij7JxVsemrXSNTX7ELA4VABc7PYI7d94MfuX7r64AQ3C8FCozQqRgSHl2vvGuLtEpG
hETlJOZ7fVlfoj6r/L6bSgSw3O5hsd/T0g89YY6xr062dZMY8o8hbCQY4HiQOFo56LRCrn8G0hJ2
LUSP/FVl2LedMnwVLVZe82DmZw0Z1FMaLUe10pebHqr2yhZZ9akg4qx//lssKha9SkTUwnLCkSY9
Kcs0aH6OjqZ6Ab2OIqTXyTm9vP7BX24KYl+TNh2wHrpm2/wNUJlj5D2pdo8DSUDzUQTTYEdv2zS3
DqoHvxAL12vrkJyaXJc8wHRCNmvbzxwJr0CKKlI6EyejJioWv40MT/e1Oh7vugRV8gv+kE3lGyNY
mGAo7emfRSqDcfKMFHEXdbHcN24vZREoTj98HXWJM4Xizu4n1HDr+Yz5sOj8tlTbt9WQ4+n3+ud6
uUasjcUHQ0hi7WxuohSQvVWUp2zKPs3VwBxtJwAVpfwUVZxDlxyK59fH21keshNCCIpc1F222RnO
yfz1TiZDJzWFjR5m7T0tSB4+S2vksx0M9vJyArRGLkgPh4uXf7negXWWptYsHVzOc7Vq3mS6EVlf
x2zEvx4JjcJ9BPVijb6CH28XKrmC86RV9Gl0duibp+d8XIWqZ5nXn3X6h61fVbYe+65axW9EkVAh
74c4olyiLI9GXwzYL3i197GpYXH71NEwYYhG13mXLmX8vPRLrfuqgwD9OUqt+K0Tuf3D6CqqCKuK
eMhv8pg2cpYbyCWCIGyrEygjC/fiCGxfMCq9ZeFeju3fzQDzaw6mepyT8xKXKXaPEGjFXZHlveFn
FeLlgZdPKpww9OC8e/xdRIpZdpIO505p3P5+IMKLv0jwnjgX6J3Q0R700L41hBq9M6ZMq29QKcMT
o9Ry6VAUs91vS40I0h/nV4AgKLWAtqZaRf/heoUAmOqxblO3Fk7i+QJf9sAaRIF8sued8jl2Tgdb
gr/v+sjCQEJJ+BcgYqUsXI+HYYqttcC7AQzn8ZfWbOpTh/DSu3JEWf71oV4eLXJTclR0lEgAyIiv
h8IHQDSQPJtQH5viErlafO/M+HGSO8730E6OEvBfPa7rudHIY1dx8a0vzba2Y3SzAfYJBO8cWbiZ
zrpcPutpn/SXjP/DQ2kY0T8tSrwiJIKNxLt8rswiqCjMLIFjR170sXKn8SNPdVL5Gd3f6N6UUvtR
1Y1sfB6X5nPfmem7ZKqoo8SJWNxHJJ9J9JtBjLeFkiIfR7alT4HM7Eb1Oz3xYlTtPOuT0xrii4XP
9nOjyTLyLbuw6lMh8kn4S59an2Rc9FUAKKb+tzTG4oOalsrXbgAhh6bE6H6KqT8WvkxEe0vnNl/C
pOzlk0gV9T+w5sh4116ULr4zlwTs62p81nuz/4Twm32Xt5n+3zxgWRLa5pL8Q3wn65M24fHi1znW
vW+X2C3ojqSN8xQPefsJi6KFOroStUVQt1DL74tMcz8uEOzEY9nGquUX7NP6w9LHY/zOiQyzQ+Cg
TZc81IVaWu+iAh3xwCPs4uChF3CXu970yehiqwsUoxm+KLJIWphZMpnPFUcADU7kg9BlwKoyC3vA
ZAVVjSh7yrPVdtrUov5xRKdJ9fsS9TpfG6iRnitqE8+9kpK+lviGdIEdmXPq99B+7pfeq8Z3/bQo
JyHogh3s7+1VvgqnE8nSJefsQtLY7O+RYwYaGNDXZMv6Tuu8/AFmSOoEcuYPDgZb74Hf9/Y6mMNT
S/AC9QVo5PVh6jr4EnNvaRigqnkw5b1zdqP+COTzAvq2djZW3z5eprWAZxnXw9B+NxvYfGqgpWWs
nEpXTPdUmqKTJbh3fal704dIWP29PTQt4rm5a45+7qpKGmil1hwhW/F2XUe8njhhG04pfM1VI3yL
zURBUE+m2cF/oiSse3b6XBnAi1meRKfcTqzPo8Dj1mzNlQqoNcgoiNEqlxuUVFIkTstm6oAS6Ap+
73Un608T1u8GeKkxBkQhyjEOdU9mjt/WvUxvImwbqGzVnaoHAEq66Km20sw4Va1exH40JZF2ygob
140WwsVJi6P+nRxawf86j9crx8tb3x3dSpwBKi5DgJ3kXPq9NTg/RzVpyotnDEl+ShVPe+KmcMpT
3k3eW6m307ciEubiN0lkJZemEt0XK6nrd27feN8HU+GIx1HLRx+F3U5BbFfm96YeAHUmTds/RjmM
el+0htY/yyFbniO9Vr5mlbAfHUTFVFhpUoyBZglES5uizh4Uz0OGLstL/MHNRq/u0ziehgdT7d0v
lWzMGUcaWdy28dKKIFviRj2r0p2+0vjrbmc5pQBCskh77k23s3ylr5B6zET1liZSlYaTWLCHa1w3
i/y+dysjELqTvoEKzu6imTY/Q4Z37rAOILxDX5oeSlFFvetjmoSjQwehpb+QWqHAmeXzci/yogQy
jiFK4KC5843zwC/UAQPc9WpvCfi0BbZDda5U47kR5gwxzZ3SDzb8GC0cMqshJ4uxbfSlI7M6jIYi
fidKopb3vdvIb3GqogYtcCT8SIevdP0p0sevJVKTCnDIqfyhqu1i31RIFy9BphTulykRUiHiaUUW
AH+wvlCsnT8Meec+xi4+sMGsdN6/Cz/+wyRrDBzQ4LC/dpWWFoGqmN5HdVqi+NTacVSHc7loDrCh
SEemNzFq/AxGEXXB7ETiba+VsR5MHSwiH+dikYLJMabEL+zZaz9Vhdv+GJRcnU8g4utH8GU0HYxE
sx6KpdGz0OubwvBlA/kXYKKiKqHXVulZFgp6URItCONMb9H5UXb5/B9JvMNf3ei90d3mrgU5e8m1
/idJRSlPsTstHy1YK/NHxxBYmGLGrrRBUspReRhnaTWBE7tpGg6JYz+h35J86GFDWvdWxtfzyZ9X
2pxsE2RISzspLpwj8V4ag4ufWCmXLuVN7IYHtJkL784SZjUGQzLZ02nl2sX+2KV5eSobm18el/Ng
3JbtVH7BDred/MZxlEucdjgIoFMT/5NMZfRYjW6TY31Uq18sYK2OXxiGeOpH3JYhO+hmyIEgLVRG
q31nKlauB3Y8G/8NMnc63+xh6vgTai2PeuxKtmg25B8EVGT9gtBUfp8NkWs9OFoEMFLMZq3e4pRh
WkGaZomV+qJ0Sj2wsJh9MLwG8yVl0jmvU5a+L6O1vDZly/Qc4aAWAeoVdu0XUTYOgTeBu5oMvW6I
QzQTg5wKTtmjTUIkbqIhqd/Cyre/1+XoSL9bsHMJVrcqeUbLph98Q7Kp7szUyN4JxRSE5UZfO5/b
TOiXYkxIoixRGEGc2KJ/20d6njzpGPw2QZvKKkealhauT2qkuaHSDdN7x9ClG6JA43ZIutbTB4fG
Qxl0RhwByhFuXvk2puaDr01pkp8VWcYQmtwoXu5bc5T5XbGY6b9KRNp6m6eimk8Y/sTquXHRLw0A
MjteGPHJFt+dJoFb1KyM7/E/XZm7ZpI9ok0OkkRH06a5g3Jq18kljeoq9iuxeMWbQdjiJ50KxzkB
5J+Ns2L2CAs4+ax+n0a6uj6KJqMVSi0zfpBxEwtVc2pclp6yY7AKGb5DkaSIgqaOOjA5zugA8dbT
nEqjaXXqnaJUnuAoLsYYpAs0nTc6267mT13vfR3rztvB0cxvIvHG5Gap69F+Bx24z89N5cXFucwb
9WnOrGVetSvLt84Ysya4A8XYpCT5wrbW8/o21a3iu7rKywQ4lPZP5lC48QU323K6m4ep7H2lKrRP
SyE7rmZ9iu8GJD4t+hV69YWanTkgLlWOn7IZcXN/XJyuwwQOo+hRGhyXCg5Kcy7MzH0apIZ9y6R1
jhUCJF7cU94DzPHzxJoYvC3dn3LqLQn2oCk/cSzVwcf3RclvRz1S/03Npanvlr7QnnDVMPpT2lb2
XYbCXn2p87x1+UiVfB/ZNtGjKnV7eRplKu4VQlQii4hlES1a2reOqPNnJVHUlgexLb4n01Dpft3U
6j/waxPdj6K5eyMjtnk4Tuh73SFq1VYg/00rOVux593Y07BAWMKtVvptrmKWE4/d4AU1wJ+wL+GP
hODipHnvxbJDUj6tpwaEV5Ot5TFv/tYMKx7c07ruM/iA7m0eazNvpZToO2Z9pNZ3lVbzYuI0lnwl
yjQxnte8qgqcAbDy3ZgMcRKY+IHXRAeackeYakGjYtcv+QULviqDsJv0JvqAc4XCvJXWJhbQnfFJ
yoa7MFn65Ae4XaH7SmPm4rbpk1n3K2PIy3dR08IHrJZBb96kLvImHxdC7+ShoqMS+3RXFg/jyzJd
wS+x9jZbtMLzbaOI+tPMsR4CMWi5QWbQufB482WWvj3MNH/6Ua9OQNGWlmpH28430f9wdibNcSNp
mv4rZXlHDzbHMtbVByAQEVzFRRQlXWCSSGHf4QAcv34eqGqmkyEaOeq8pVGSE4C7f9u72LlKd6Xb
VJ/0Ms/joOia9sOgFe43aVf8sdxJBHpAS68+tDnsiDBJuKn2bebnfgCOIH/MtLy9ZaJsj9FUGO6y
R091NrGsKcY8JDjFiN67LWSRxpnNPKQU7/dlmyiaEImZ6sHkLeyOfhDzVWt06wSKZzHmS8NYqBQ3
+okdiraL7zDtpm1uJG18p2mGrMMERM23Jcl9azd1eowOfKvzmZTe99dG1+juYc76rD9vBeSJxyzL
yOTcXIrHIde1McTb0v3srXQ/dqYo0Y5yTRmj05aVyRVa77EX0ESW85VIbekGK/8qEMGG/oU/mloZ
LI1p0fhIMs1WO9l4M2Gl1XOKd9w7iaM9Tx4mlbl8cKXKsf2KdeeGwso7G0w5a2HNak+4lybIHico
dAxWaZV7Ozc5iV2GBfShSKSZ7XU6534Qt338AwgBZF9SOD29d4t2sKLWsdrH3HDLKsjtybj0nWnl
s1SG9SmlwYC8mVZoRySJNG8nzcm2Dtzl3aW7iSQEnTL0ZxoGAn/KRZIKzF6865aStEm34jQ+Lt6c
6WHeibQPWzGLfId2hfEEQ0HbvkZisHUNq9gVseXJPZou9Z3ViAQPUWWqNrD8rFsDE8b6VxixxI1i
sEFHGyXuB0SJuknDJsm9+cLigsovvClfGs7yANYECT33fK1AYgdq7vp4z5Hsu7ByxvXKrgcz3nky
KVWQAZIjrrp2T2MDgNkclpNs04OEpizhYXTMyvNB4COcSG86ZqZmuHujqc1HUdMGPiD4wyHoFl2/
pTzKisg1as+/TAs8GQM9Luer0hJFcVYaBKugtTLUZ2OmJvf60BtjlMpV/4bnWq/v48Ts+0Nezt2j
qy+MkqghkhsxU0iFXYoQXCD8ucVYdVCMDEYdo6XEqb1zMmsLMjqt0upA40pzdh0TUx2xdouzW6fE
mz3zGi0NnE2sDYMfPLMp5hoHb8XOHAKbmoNuFX4IPUkeJJQQa43hY+wL3s+AxNDnIUHhh82ZKi/U
ZeqRUNbiazGYYxeWuARxGbGtCeW0Ty77pUM7bdAHQFomwyqNLoXbqaAwx+GqXspiCrrKXcHoOUPZ
hl7Pvg2dtRTW3k7oIASx8EGM8+0hbrFyMgXt3MrvQ545NVdP5X/KHekZZJC9HWcBvjlOfoidGcAf
k53WIw3DjzMogDU/kDjbJGq2M3lBNyfWj7ZGPyww8Y8a9p7WtflHr158JhooormBENMyweBrae1X
vltG0rWKIWrAFooAIHrbhhU0Hq4z38d+pF+1ajiUWWafr9aS8xjoTRmHShSVHVpNjm3RatXFGsJM
XIzQquV0I9Z0RmUOvMVzlyROSUWQuZd90+GcYtZe7RICkaS6ibnGv0gxEkFy9uUaFKuzXnIzkFZb
TU9qgsOv+VwXaXzbV3X3eVgrrbq0iklpqMuJJZpTC+majbESh7nvFg/6pFQXTvFsOkyVPP8iT5S4
5YsYVthTBuzhXJhulNXT8inJFTiXAsSaEdpTbOXhIhL3wkRwxeFw6e2VmBXBvc+8OoPLxmR0F8+O
XZJstdou7zWpQn/onZ+OWIV/Idox/ZRiPMLXl9PyWUqmU7ti1PqnxvZpaxmT7Z4ZjT2ZoTdY1s1i
Gaqm49eVl0uhD4A5i7T9aDcJaeaU5HzmecQ8KXQ6POiD3jKrMayXNr4wO4TowhmCqbXLlrQqwynp
0vsJHeEOvGsP5CXzM5letKmcY3xrnLkJ6GuO932ziDWahtRuztGWF8+pm9nFLhtbynHHmBP3qCCC
Nbshc8Y56Atfe1hrs29CQcOwOZhVK/eOKSsvELUDjZY/QVes0qkEhqlqZLC605Jz7Pw227E97e+E
vvhbquWIR/VLK7EP5z6vMHuPxyfRjdK8cqu1HCLLH53nhSkJzqFrW1JJk5gGQ5Fn+W72czpuBc5A
LWG74o+sFrZkT4a2mj9kl7CN9TzfhAngAAxMSDL1rOIsPU/y0WmRJ0EGJpzoiT32mg28Ejf4ioOm
1xoX4yDtB0QivZ+uoQS+Fsbopbt8Wgb3cq7s8baWTvoFsTan3GWTPhQBjdthPV/x2nvGC2A888i4
fJxH9fKHoRf6TPzN6CnI3pP3ZjtnyXHUIdsdvdiaOYD6Uv+sZnPOo4LErKARWlufl7qcvkk3b7QQ
ixO9pQlT+TRhyrlfjhvXrQ1Eu9pdICZ76kLpSfdW6wVTEhSjbYCwMWJ2RO64uSzJq7hcmt48wGLB
jbXuEssN0CDKfpZYCqQBLAF0uWvQ508jxkbfZT6kBWVUUZc7QFOyoJzJiUVsf/znlnmreNIlnbod
WVmZ01eU3fXsxjZfAyM8ekLuZDJO4JXPe72bxGe9nRgSOH4+jYGVNW4T5NwzddQvuvjZOQ71xJRt
I080F6i78wxYM/uL37uqh/kTxJMkCxMSqHttabWRxGDRjh0DGi+A89YTnCfJdLZAtCKw4hlP24EU
/1NXdRbW7cskn7Q66a7LLkt+VEUTPy4qy75KsmV61ahAP3QGcs1hXCfrg8LDnOezNZispe2pwEI3
JAnNEmygS22WBUaWmFe9osaBbAptM1KLkRwmPJfvetWMd8rLaLcM7ZAXFNMdYbGnAS13WkqECFH2
bj96LhargZ00yy33NT2EfNHmb61mNz+7dm5a6EqZ24fTahd1sCLdd4ugl3Ufy7g4oxqQP8U6Wncp
J+h5aRuAeyWtk4aSX6d166eWAz2o0505iNHQ9QKdGhRfe1t5Dx2V4RSktBu+GcbQpDtQLW4eda1D
+o3e8cBkRaz9DX0cVZJbj/kUMpSp+1tBCZqdW/4KNyA3K+tLnzr1jTTN6ZtftMV02anSmxlNzq4I
9M5J2susT706ovxGD3vx52aXDZ3fnBWMDp4yWv0XPl6Q9Tmiku4tWmWbwBxjxzZE+ssbIvKX6npd
2uk2Lqb8Oyzz+QLtuzgN7TG1HrKx8FVQ1zUNZMko98od1ibBvclBOhgAVzEEg6zFY1UtMuYGdbhy
ZuVMH5Rf0v03bK3uj1zF7X60q1QLHDPmMl+IZ4zI9EbTw4o7+3Y1CNswm0d6kyDjBJpOutHQKM2T
+s5weqnO6W7Y9yvZMlO/icI5WgyclYKEFvxKx7FczqaKnmlYZvrA9uk12vhVhQVekPeqNsLU0/wy
UqO1VGEvS3TPTEB2H8reQvEr8f3Cu7YZIf4sccR9aDoKXs7ilkmnqvDOkriac1I2vZtvOQ00h7DL
kddDktc9WtTOXIWlj05uWBS99SDshunFiFfENn/RauOyS63xPKWREQdzD133oPpk7aI4q92SktpY
GHrOa/tjVkv2ACi36Xbo8SX5Lk4FTgJDL20SA+boP+N5Xi5VN61PZcGdeqU3xswJhfs9HkiFp3Ox
NuZwVF2pHR2lJ5LBkCPjfTX7fn0YyF+++ctCLWu1q7lvY6urdpXd5bf4yGofbLe17wdmqVkgO8e9
hbFcfemyWcuiunBFGwyayT+5KHzJQ0dMNaXhbMe0AhZF6OipG0VocZEXu3SMN6zxMG6ukrUav5LU
5o+p9AiMbqy1CeffY44F9Fce6Y2sEo6rxQEpipxqy1V6iwyjXiOQUXQkCr7IfsTWJIZgnABooSu2
JCUTGXOoAjjrzRIApTcfSE+cO7tc3CGUpbecJ01r+EHrCu2snNRoX8xON59NspLZsVRm+lCtNJIu
U3Qeu32CRG9Grj9RothWK76sFC5pJGh0Ex5yGlbH0fViP1SM/h+QAxL5HvZZI3ayVF26Z4ib3IKY
KvFVMWhOtY3hH8DOyy+iW9yrftEKhmyFqZ8B7s8bJkw9B6Go/OLSYJ41BuZUZDeaaRDbezkNeVSP
dfwtAf/XBt3UczHi5AwnzCtXuwp00qn7WE0GaWRZF2PkTPHwuJY1GNi+5dYIkFzsHyAuaj9yNsCP
EWRDGjKziD/bhZl/GEYyiHCdO4v5OKIuB7n29PjSrK1lNDnJgOvhVJXnZS21ZG/og3bucfE5EQop
dr0bJjeuj8VQrlXoYJ5QBW3mEHiGQRiXtj1KN0KdgNyLKhgKs+lm6d7vzaQJ074zzlYa9cwXmk4e
ciZjIpDpQurqVNPs0WTvxpr+mWMTqLltyTYS0H0+149iWOznV27f+KRHYjWfKjAZ3xsb4dewMEqD
nGBE0cJPMi5tiXJ8yPhtcAO/ifsPc7Vmxo6TUbmoeCis/mxfKvvgGKWeUESk6+NoiVkPC+U01m7U
6PmQTRgyD91msR+bEkz3RYr9khn0AE2ulKZ8I+z8yvgwrVuZyeUj0guwps3HGGuQDVRiGneCRHoI
GKkx1q3K4nzakp4Q0THt3u0QEkEoKzc/lFQ79W1sVutTBejBO2vsWj54WZbcOJ23z5JWH46LZqQ9
3fbepC9gq8IGbuD7V6Ov5s+MLLz2CEequqAg6p60MuFm6BeTv1FUmnmzzuvgk1tOI1hRyoEPLaEI
pypvpXcbk0TQ1HHtkpKzsNJoK7inXdIW3o6LNfFp3syyOzaAvegetSXiFwpP+PKyL62Uy9Ke82tl
x8uXjrB9Z/FxMrBco/mz8VKy3k0t73K0/GY58IzNBzvPW9LYfInplFv8TM8wzwqQIgb+tZZ+STnq
ss0DrC5seLHVBCaQD3trzTG9fVr74quzuGQQZh9nP8BGIPc0ovyZBy4SHf4VA16afl5t06DC30bo
O8UOFVzfpQahCZxJ/yGtk0oPGgfNMJzfnTGJmrobP9o+nmEXksHGEKkS+hzlsAM7t3XWFscQnLG/
gSYp2r3SqLEjfc4JNmafJuvBp+n+AD3a2trGgspFTYycjoqulQzGoYBLlvZGAsYocSs7KHLPowek
ETsID05SR/ZaIypI0meU+2wtgEJGuid9vQusblZiP1ljpV1X9J4xtm2Lcmyf27Tv0+sl8Wa8C4as
IOHBx9JS3KKZWZhRWS4aAJQpAdLZX8uM8bQKncHq5EMnu249kMC0iRbksQW2yV8AbyJMZ6bavTku
tocavVkAkQqSyuEejNzOqPM7K3G6KQ505EVLJERVZ320Md+tr7taW3QaMQQd+zjoDrQqbDVNsuxa
17RHPa3m6ixf5s7d/l6VNRcpehXy3jGmlVRL81avecZg1CS1YezHGmPrw2QIZKOJmTJ/nXXjKJbC
nK86myY6E4N2qn8iZD2tTcg4mUJs37dOEv+M/dXFP9rOh/JiqLHHfSxwXhmfPIPYea17TeyEC8Lz
yyfGLb3+sZoccqEw9p3K+NJordCdfVkyIzzGxjQxVB6s1VuftKXZAD2kc+m3GuhscWCZnmlistlx
K0Ii5gSfLVvTOdyGm5j0ywokhRHI93p7QOqpAaBAB4aJCioPBW8H8sQgXXGcxCq1+0qYDZmGnFvB
sCSeegXEedQ7jpQAd+F9dzrLcb9Lxyvc8ZAxJ03SwF6cvB3oQGV29bn1iDJPPqVrHC3eYmUXS5aV
4wehOsSxQ3hvSH6n7hK7F0sPZeOQWdNUXepU6PbBw2Fjjkpa5+ut0/L7N4HuMSpAwh8Hv6ckS5by
o5Pq2vI1Vgthg1mJ8o89+5tHc4zCP9AWl9OZMU6EzFQ3GaXQXpv7c6VJRJ2dwS2m41DNeImMdZnN
hEo55NcAotJu38yubM77VV/zaBKVVXxF2SPuqHMHr4/oetr6sQdqsgZ5rVZjZ2mqcpll0GwJlbBr
73PBiblDEzBfLgclqGZWnfgajcuILAJ6z+qLTJb0uV9Woz9zuASK3WIX8Rct6Rs9SLRpfkBlMzH3
i+4Xd1lTWTKAPV9iskT4syNUzIrmazIUsUutZfnLMWn5QyFxQ8VnCcflSYouFzsdrLM6AMw0HiAg
0WMS9Oz9QPr04QJINdoNk9Sk3BVevn5VndvcwYc2Piov0V0KpiGLhi7NaoYI5IhB2kG3DRihpFc1
tfeNh3oHQGZ7qEQQO3H6dRySwQgn0Y9TULWt+lyZq5pJZCdd3xnS7H4oRMk/z7JYzjWS/RJYTOOc
yQHBe4o0J9IszgUml8WZlecdmIFxvWQMNJVRk0z2RcPpmYPVlIxvWhVj0Gtnc3FZuphkzpQNlJFW
21bBlJotHgEMxpnM0wT6Xq3G8rFtWpf2qVtO9a4rgbfv1pTJ713OjfhR1/qBnjQapphDCDdVzDUs
QAil4QD6SHm7H7NOAJoumqn/DO7Iu4uLyij2SR277l2D8/djh6ElgB17EU9+MxWKZowY1C5WoqpD
MS9F1Cf+smk7FC5KzYiGleG84IJ7OYzGjFxH2VVnkz6nxxkwc3MloDJllNSC8O33Nb0M5OSY1yA2
Se9nNvX0EtK6KMNWxnlC73nAv5fAXzP47GLXDjrh9l+7hNgULaoCz5FTuhONCx/nW7nG6khbK7F3
gzdU6QVoKq3C2TCryiiLV/mwAhMYIspI9b1yjPQHQvaeF8ypWC4qhJ+mveq67Gs/zsCVvTTNb8bW
zhhdml4DblGtI1OW0ewvqJcoX5Hh9682ekMSGpWTjiFIH+YwDFeZ9o5TjfNBW+G7GmA4OhCsptLW
gi5ex/s0pTIO8OJCPN8l0+l39qKWmzG3ppZXsgg9SLmB1iDp3ZIbz/ABXCXTwHXu+0irHwxamo8M
9kE+TAWi1CHbksZ1vmbtRbKQYkUT1J2Jy20zJRRr1n0pOsv+qPtLXAZc++wbc1Cjeam1fZ8FOpOg
z0kyOCU13gCkuxn63NtzGXnpHjPVdC/1VpOhy/DK2JeGP9yKIVk37J8wr5qkd26Q1kHmtWq4xANt
LTwVpZlSNxnQ3Hsr67rqovedJo1ie8qTsAN0MEaxiBOPWQ9Jxt7rmYpvLQTa+pOQSUsv0xDd3jCr
vNrL1vbp/1AA0oQdlymUypBfa2KvHZYGOjiPUCzqddfpYN/ou6VuEumpn6GS7lrDBZMU1Xw28tXL
otXWvG9uM3hW2HX1MkUcbtQT8qqu8HdfBt8+6/RmvJoWXK5ClJDosntVVZ+bjUYLOzWo5PYkCOan
Tkz9M3cow60i07dmEZ1tnfJzMbywzzGDfsjzfj3mQClKerAao1ngQcVDn/bio7EgTHxhEO9u18pw
yAfeBmn+hisDLY6skofqkU5Odyp6VJejkiRV9GHbvN9XSyrOpvzdVU6psIj8IneEAjjKdD6aRydI
eIqUzqnW2gvblh60W/L1RWOAfSrAdCzKSsIMNfJ3Hu03fN626C84KIxMOorbz/8Gv5eJQSSKkaW2
cRm+QCe5uW+wGDhUjPD/fClckwHroh5FVDklbKHAY5SqaN2wNcAVWF42HhKnkIfU6Op3tEpOUbWb
XvLm0v7LFAIluhOEXjq3Ncdu8sI4b+ugiHFLKNwqO6g8d4JWru+RGF7ZIBtgGE9q5M1ABp58ukK1
awyExAc/oMyzcp2WM4+L9J0X+NpTgWiG02oif/rbBoHMXrnFkvshED4MZ2cQ4FZsFLtyEox98168
A6d8ZW8Y+LibJPKwJZjUv9wbJgjxYYDhH/pO9z2z9WKXzGDMM9m8Jw/y2vtDGhG1Ki52duMJShSK
XNd2WuaHdED6ewAB7lVJ2vvO+/uNsLdtCx+eHjvCQV/hlKfbil5QHfKZtJEmflO05hWoDWPXe5r1
Yeq8KczLNL7rnMX4xGRRRiYYmfs/vkvg+ID5tomZMGq2V/G3A0dp50LT4KUOPdD5MPOBqoDSsqw/
9SoxIHdtW9Kjc4f7s3WykJmnMLkxPIWl6052gMUAeLJZb83HdW7fk+38fatYiEAy0wJ6yz3pnxw4
LTUGRieU8FpaLN+ZnzDcVGgifIZol73nMX1K2NiebOPqOtYmO88TvnyFeT4YMWMOGl6u4V21bv2t
Y0q9J6v5QferCuFX2LsimeZ3qDy/X9Csuyl0cP42SPPJus7i9RoJPedBTGLfYtcVdtJ295Xftjst
cVSoG5Wxf3u/vPqwOBazZwAbQ8B5+bCASRa7K5grjTQz4LIDdQfjp/YLhoPBaBddZBodSFLE/f/4
+PO4m5HIxq91YQC9XLm2OwyCqsUPY2utPpVaVd8pq6SVOi9z9eHtp/z9AoDCi+LxFv+IR6fCMZk1
5O3U+axVJ95Bn1V3MFbmCG+v8touFVS0UIs4/8ap+gBleUwb1eUCXUQPY7hhbiXr6kKBj38nAr22
V4QJ8wsyqbvNgl6+vLXwh85FgSn0QWtdL6OKr22wP18M9Bj0aK3teA5IAnIRvf2Ir71I9O9wQcNR
ERrt9gr+dr1ouU7/U1LZrrNZfS3NRFS70h+teff2OqdU2e0MQqx0IXQKtMesk9gwaAbeB8rxoRJA
FUQClhOXj8aOiQT0SQAMmM9I8dQDgryeLe9PrSq35bnGhcvkEl3UU+t3OZmMZxkuhzEi2aGNWHuQ
my6Gc3OOtqE+vqfA99rOQbNx02K16Nuf6mumiHDkChpr6El92uMBcxtjGrTDH817J0i9t9LJi0VB
dM1Ux4tNnEZEZWVg+JAX8a7qWvvs7W/46lKbR6uJbAVyYycHnHZWnPSx7Ye2ltnfEarACd3K2k9t
lr7nUf576rJZa//3UifBiATDkQya/HBKfcSqTfxEE/pnER7fAkAm3pJvP9rprWkKEpdN0UH/pfAs
TtajuEHMTRYymrXZOMA+WoBmKX9fbN4BlrVMezehhWOpcnjnJjt9qb9WRhgITuEWdU+5i7kp4TSa
poy8ofB+Vk3jnxVMfxHGN5p3zuBrS6GYqHM3ozYo7JM7xkF4v1SjLiHNTt5PIPV2CC3i4zj12ntl
wun3254KutimD7y5MZyet7KUvZkloFg1a7li4mJ86qu5DxhOOHelV77Hiju9PVluI+eiFANmEcHL
kyczRonxiedP0aJlYCQd7yB+kSbgUDA0bRp+D6Z373y50yttW5TrhLzM3go9/yQJzcTUjW4DMtNj
yLk55hTHCSmShx6u8J6MQ0Q0eZrzVHbet1Qt8/0fb1lSGr4i5ZHFM58c/ClhiNaraowq1Y+Hsdg3
zZ1VJfKmSj0RMWptgIw07z30K3sIZr6PtJmP7iGsqZfxYpIk8ywyRkWfM6dxTG0NyVCdn0mfgSV4
+xFf+6wbG9/2NgFcNtPLxToJMITcbIQoZWWhXznzddOnw01sqHQ/doDNtLbR3/msxit7F8oUMq3I
D2LucapUXmZuoidFO4JE781rk7YtUxfPGb+XY+Mfu2meP7rpWpzn42DeUuGVjzSFraiDsdvhf8Oo
LParjM4UdI0obmIrMDAXfy+DfvW3BKG2CQiCMT3d8gtFOq7SOaBkHYJeN3prwC4Rx77UhmPviPLH
29/itd3uQnWBkA52QT/N7iB71pXlzDKyQEVrYBC1Mo4sEE2AZZb6Ai/VbAd7Kb4osnI4xmheTPu3
f4Nfqg9/Z61tB47cyMHpHlFkIBQvt0NPk9PcHIyionWqC9pu1d7F//zoJlmxawe1hs0wiqtBX9tI
lA0wbr5w1ElZMEoB4PT2r/Pa5sRqxiPPRizCPpXiAcCfxI3JiHmd0+qiUqO6nXTIFVoqvhdt4jJj
Wrp39uZrayL5QO6LSCzR6iRMzaWur9qcjBHMoDy0lTlto6jRvc2VNxUBwzu6CVVsu+9EjlfXxSxg
U6oElnDqiGYwBV9T2myYl1sO84Ox3oRjJT6kTFNSaLOanu7zorPf+eSvrou44XbLQeQ+/eLNmC6Z
FPUY6WZpHd28cBxgxWN+EcP63k2NMhiKQCZ7597ZXuPpRuNoEcIQxEbAcTsLf0uKZ+C90rRgeiCY
OT1k2TLsTOmIh7c30CsnCmMfaOMcYPQiT3UEwJKWYvTXIXL6Jo98VIfOoAUAohiSn9CWp3AwFzMk
NbDQ85fW2durv/JqYWvqGHjaBqi907yDPEH1hZGylcrcucgdUPMenkwHMtQhGmsT/YBueE8w55VL
i0XpppAVbCz2k/1LJENp1idmSckMGeUUorOiqV64cRa6Yp7+/IwidWRuQRrXZf00RnrDJrjseGNk
l0q7GJyhv01B9jZ7HW5kFurlmOyV76qbP3+3VP6kdLxYEyvml/tnhDEhQNOPkSbX8aAaozqOotUj
WLbejQleHYJgr27/B4vatDdMpFG23Pnlom01ZHopiMxOkTYXi03fu/eE9iNp2+Wg1+Y1xrqqeOek
vJIOkAawhU3eo4kC/8tFVZy7TmnHY9TE1UCT25L3Ix6bJfGhh4L69hO+kqRjbAGbml3LYqdF/zSC
IJTTTMKl4BZb0MfOxbxa9xpzzGCEvR1aaHTvx2LtP7+98m/mo4QeBqE4yG7CWZvl7cvn1OuVEK98
8ER0CphPqO66Ywj5EwKG2qethT2q1fbih9fGLdx1MMqAOTRTPy8x/n5gGgMg0ZzrdAeqCb7A27/d
a6eKuMzBoklJEXHyEcQ06xo3N3HRA6zm4ZUOeShxrpiM60GcTH+q7PfrZdC7pgNLToZXxsuXoVLP
cLuOkiWV9KzFiHqBSXPykJmj+ecBYNMHBjcqNvXiUzMcZkXWkMIHi2Iw5gdS3k81p/zABUPt4vfi
g29WRfTnrxNDXHTvkNDHf+fkIEFpaxxA3DISVUOvwKjlhzmrVeTHAEtsvN7u3l7vtZsYjT3Pt0jm
PFygXr5Or9bx3VT1FE12rB+XVBpw6IfxAfajgfZ0FV87TVO81zd4bdMgZIqPC5KXm2riy1WnLPXn
BE5BVEthhY7fgSwrM20HMFDbJAmsd77kKzeFBULYtviemIGcrtd63MCMnedIqKS4akXWP/amrQ70
04ovb7/QVx6NTjlScDwfLV9n+/nfwrdY6XWuaz4zhgR+6XqdC43YgYCoScDfSMWv76Rlryxow7Im
iDPr27T9Xi5YNzYMFMgSUdEl8b525ufKzswjVmkt6kdN+84GfeVVIqeJri8TXjQlTssiBumSua8+
RwOXVgSyrziAa7BBlzvviYf/UnU7SYW2PAgHNGS+6CafXHxOCnTMyZYlGvNUHYWFakGXafI2l7mx
c+ZxoPzU65tMDvr50MKvEYO/ftBnmXzNUML+DqvbRuHA6o/TZsjiWiK+T+JeXnsUfefsh/xYQ2I5
JkkxvidP9lrBAE+BIpWmo/jd5Go1LCw0wb9Foh8aIEIxRCxhLuICi7r6sQHJQRarluSzTzw+a7oM
3RGgQtrzaDUZpBAEAYbd23vzlRjGNIAxmUGu4zLAerlVdK1BGLVnqxjOqAE2qrxNfWlClQVEV2vY
xXHV/AFyZWO9U8C9tjK9eRrZzCJQKjq9ZoTEDz5NlijX3ScMJ2wS9nW8hlEuImM0y0dnmLJgHnz5
Tqb5ynZlBMJciZKN7WqaLx85gf1Vj62xRIiip8DLnCLAI9CKRDe9Z8P9ylWKyva2Dr1w9E1OntEa
y8QiHC5oNsQbON+eqwNInYUZ7gK4Ua390e3M6Z0HfOX4bzcNFhQkBrp52kNXhpB90UBsbxUKJzqI
WLDayHUc13mpuQGQ9mjDt7fRb++U3UyCKbbZBO280wqF0X9jLJ5UnL5suB6MtD6YjT0fgFL+6VzQ
ZCk2LAoVZDHeb350bV5OTu6ig7GBLs/h3mVBMXngjOhov5PIvPZUKE1ZfEEP0ZrTaF8brco9R1MR
VGA69FVvy1AAWkmBKc1l9PYr3ML4i5sNEUEak6ik02AFeHtyEj1oMiBhkU3IgEtfg8Bm1L+uDQIs
b6/zykNx91DwmLw//vNfbn8jQfQg6SwVlRM6CDacL/gv+PwmftN9e3up37b/povokBpzY1N6/NK2
/FvgcwofCYKtYQ5ttTuOcmijAXblbpSa2tP6Vo+6Uc77txd97floz1mbnCyVwKkZVopGHmRVA9AR
8DV0M8zsrlb07NwRcOz/ZCkLC4Lt4ciVXr5KB96bAWpxwzeNuNSKAdQS+nNA4n33X/O4//Vj+d/J
c3Pzr40w/Nd/8v8/mlYh8ZWOJ//7X1fZj74Zmp/jf25/7f/9sZd/6b8+tM/1/dg/P49X39rTP/ni
L/Lv/3v93bfx24v/gQIBL+hWPvfq7nmAufNrEX7T7U/+//7wH8+//hXE1p//+dePRtbj9q8lWVP/
9e8fnT398y9yvb+99e3f//cPr79V/L0HCErPT/+4yOrkqal++4vP34bxn38Z/4Gh8yaAiBwsztf0
wf/6x/y8/UTz/uNf5lO0iEElsRW5g+umH9N//uXo/wEkjwplO+IMxre6eGjk9iPb50f07WnsMc9F
b+6v//sCXnyq//50/0BE6KbJ6nHgibaj+99HG8oyMuAuVbBpQnn0QBy/3CekzI3tZVUV7vP76qoN
rsPjxe3F7qe/O753us1fimQvF+PyYPLAb86r4OFOFivGdDXQIAZ/6kKfCRwYyN5+ZlKEdEjLzOWg
itK/6GmVNuCjU+MT5hYZDGvmc6Ueuwjozv+HtDNbktRYs+4TYcY83BIEMeY8Vt1gWROzA+6AA0/f
K87/Xxyp247Mum8kk0wqMiPA+Ya9187DP1ndWX8WJbozqZj5aW3WIF3aoHwltrjfL6pr5Mu2bcsB
hHT/SMPnX3xQtJ8CC/+hY0qOhXDss2zXeav5vYTy/N23qqBEg2b4H7wZBb5+V9hmbC8L6ctDA2YN
LlY4OweGP+4LtuApeqgjAWdq3KoRO2FAI5vkKCPnU4Ri3kpbRP6f9gRvIOlGe5Z7HEMbxt6sjX73
KND1ccw9ZqBZZrjASFckgQdZm+DbVgUjbSctpSENzah30nxgq36CJTCHz3ZU4HfLSmtZTm7WBsGu
nFVbn83AAPhRTzlY8NZZDgJoX/SGb5VsCx+0w3GM/JVLREv7rUB+BMyaWSJYg9CYjyLErrPZ4Zol
aO7Rm6Pzne9aL8yqnd7ypt41pO8Eh9Zxs32G56HAjJ4H14oSrUNRCvlht2Szb6fe7Koa9qW7/ho3
08vwjPird+jnLpCPhc6s8bRWJrQiVwSRjEtjbV46HfkPtt0v5Z6UnfrOXg22ll7RLFZqD5Exx+zA
xbfZgUd2hpKpvd26bVaq1Or8sEbUq09NBPwpHYuKH9jDg4ahgtInhamqye7F8/2AzVRMr1u3dNMO
VYkgNy9oI3WCPmn+wO2DXjsD2hwDnMLuKWD/64usZPgNQBg+vyrLNY4JRqhHNqMOIl1ZDoSmd+PT
rHsHEimL+tdoDCQWYTKgfiLiB1pe+MNnt2rzzg2a8og7MbhMRC5ia8jnAKjMLacqLkx/O0VNb7wi
bWifo2UepgS0aJA4bTFc3AlbZFwit37pm1am2UCO834E51LFSuf1e2fJ4VF2xBYgV9fqGFZzaKJK
qtD2knuTfXkYHX92gwEZJwrVdpi6jgBxJ5DkfVcLErT9BE6+AMtmZTvi2sVXi6T6SF62887sJvKS
Jsy63zLzlLuDmga3G2n2Bi1FB1954dnbzrGy7qmUXn9gkmYPe0DjwcMQCRtUUI2kP55LPHvxZAJC
3Iu20flucrLqKzQsG50iVuhUIn65ozx2HkkKFjrVpJnifrdKcRcqqBVxsyrYvNj3eu/EBr+5M5Z6
NVPBY/vDX606x/CEJ/of6se/FT/MQzllb1XyrShB9PW34gex+Wi6ow85mUA2HBu+zI//9tb4/4fy
vx/C/+MVWI/QgKMvIXDnr8eiUvUgIeqQBCNjuQVHnOH/xyv87eCN+kk7bc8V2mFX8jsEo/rfXIEJ
7q1zYfng/a3eQFGkuF08K56CxPDc41DJf7jC32jPTOVYbTAO8djhgktlZf7XjwknXDE4FeIelovu
cleA2XnZVBt+lLlrWBdTDr3gNyOby65DcSfcMtvbfdDcWV6OASRECOWnwzK1H8tguQGTI7qcT2nN
Zgt6RUjrAPjQXK6mYVZtYjV1/09d9l+7H34D7h6SjUAvE24comT4628wkOk8+ENg4Wq0riaGpKg+
u525x1L7DzftXyvN/3clm9LWMREo3qYSf72S4QLZNRuDodjav2ahrC5zsD2JgkzU/3zv/s8XQssG
SdtmQ/O3C+E99dsSOmDsTn7SlnLn6O4dDtnnf77Mf//kEK7RfCD+4Lv/bw8hNtEuXK0VfjPqUrgU
3a4R4bdF+EdD1/9wrb+2BrfPju6Uhf3tL4zG/i5JL4N6dM1SOPEULidRpQPG3YXIDVtdiuAfOoK/
AU//dbHbyPYWLh7w939t2P+tDyG9W7nhAgx/wUjU+O+Y8HhHRAbpzej/52eZn0N4LEQs/+cPFE34
X4+df12a7QddEHM/7pC/343a7WXeCyyIg+1NrwH9kE/zGDUBSOIpfxA6WpxdtzbBL7sxmnM+iu3Z
0TNMPLUMbuLKouyOvOjLhwp8tr2r/V4USEiygsrOm4zPXrfNYWab07KaM8Slsqb+DWY7d4s3VeNr
tpbWtwx36vcs9LE6qxAlVkyGbUaqmd9MQ2y0E+bIkmX6mrh5L0lypL26gsQZT11IdReTczT/IHxa
+MiObP3m9+ECAXeAKQpUPHz2plar53wMXEBdg7st59bMTOeS99r8MfZ9+digYd9iw8kGCACQxM9m
HygX/09UPjtT/pv3Q07koCkmKA4LnsQ4X2G5EFlnWy9akR57mcLe9s/Rkg8vw6Zld1rQQ6drb6hf
5ZqPj54oulNLrOyxDfJm746ozOMC4hkQmH625WGeWJU4rkZMP1Cc4MIOQixp4dwZbjLeeklEqVb/
oyoNZgo3kjmF51q3y0O/DSQ+ZfbQ3rVynb9gmneXgSY6KQaofxHGj0dL2l3S4b64IksrdsZMOQUS
bAKTyaqke7CxTbXpPKN3esHjF0DOGAZlx36tuuVOGSrXl5yRFwlWVqYWf1epEXMB0UsTGOY6IJTX
qTr90osgL3aqDOtvEWS4ivPu6AGhSUFXOk8UhtELe53BOViMfpu2CMBAGZBS6HbeDd/KrsSEDeMO
fFx+7cta6DNfpp2i9oSQEmbzmVnuigtegnOK3b4Sr5qnZm8gJ1lSwSrGvU5RPYOxAqnmXcdcExjF
kOS9tze2/9E0KUzuFWrebvVl8UjxEOwGVeGz9iu/r+Kx7OTdNM7bXhkGoJHRkeXJ7pmFPk8jfIJ0
yVhsXVo+yoeoCIeTziJeHuilNDhZ7h3noPnjQFYVVltTqzQDu4xXGJIwoOx8u0jw58mies18GAQq
LOnS7sKUNSutORWiTtVoBs150HNRHZj6aZT6mGJN+0HXuap+zqbjW5jss9E4rl7U6BfmHNWX6oyo
uzj4Ok+N2AS+xqhr/N3aRt6rXwtZ4sEWqJyicgXYOPiy+j7AOsWt504qAuTBW/3g0pMtu7EaG6fF
0x4YJyFNH14e9eWHqOFkpSW5QImTOWOKDT16wRRfp97qzir2TXv8shu3SF2DfDNj1fIRG6VP+ez2
f2xLu8eK7Lm0BMB7rKScvsKBsbyXl4qHa2nCObHcBqhyWQ6Tjsspwym6hsabyiq4BkK3JqbLfCp+
dRgVn5lU3+KqMFN9SMfRGNRwEH5FRWWDUcpMkQZ69s7KhgfIo2v56YwR99MHQfQFvcoilA2ZwMHw
x/ERyg0/h+FhobPl0J7RZlnGFyZfxzpgxTT2U44bKkFWvDRJby+5sWevAXGh4JCbDzVOjqu7rR+d
6AsgbK24YpTefsIZy8KDbkEM7WmFh3UHEMXUh8XAPgCtISvf1lLmTtwqQx68NiPj7OZhKvdmY7Z/
9DiESd07Onom+EgSYIUR1buYk1jsB4hSytpbTl+uSe1J3JrYB037Rk3Cjtx6MKqORomVNvZh1TzR
YerhTlpVM72DsNAZRkyzcYcyGUvk/KYAKRNPHNHkIhTmsisXe3nl5xYJuzD9ZQL76b+NdEt4SFyO
DrY2qFjHGUzqxakCDN+FQTEWS9ihBzFY+mBn2hoOwc2MDCYaa1pQ2fLcDtLQeOKMbR80UenGoJ6M
54JIhjw1I1G+bVnrvZG97e3XSvTnqLcKtBVTnicDeWjvYe8AL7NY3t8Z67ZMr8ANa3tXksr6OBoV
uD20fz/0ZIXQTCK4qKlfbz0kCbIjnLcmHGG0L1j2GpnL4Hjj4VingW2p3NfdukU+MMy11y/0ftV2
bsyyJIqIIZ37GIyYbT/HbNBDyrZqKp9802/3ZjuZ54ke0PreTIUlCNf2BvdRUz9eB/CC0PH15h6t
AWrpEaFskeSznd9brvCfBbgOd7f5/QqpzMpmQLYlSSNiz5LFz798yfd6H7jTDd7dYHBMq2mz8iMG
+tV+H+uup9Hy9XIJ5JwfO9VH+R1cEIxstOHytNpG99L2c4TmSY9lc8m9CcgOwRnRI15eO9ov9tr2
53Vpm3xHMivIemvMMXjAB1ID9DwjqrD1rn6T4qIH6cfwaKsvhrdhh62YXzzPEU/Lca592z/ybpB4
81XX3kuIdljTc++jhaoJDpKhg07x0Y+M+K32Iwd787lxAARp7pYiVfC4q4TTdj4NjW/xlPieKsD8
FdaBQPbpcdzKObi2fQH6zp3X3EprtYCR6dbIeXbHTfDJLkzzFU9fPpaSNT5SyBeAeyYtATROv7Kz
/TaF7RqvVBWHoK1WgEHVQjkSS8+n5S88TrBgs7pDsW3lEjcY+08S+5J1raPb5i62ukw8u50b9Pt6
ms2XtvAM6DoR33usTBkF956z5s8GTYpINRSxt60onjmmrQq00QxBY8iWqfqs6zzS963R4EIETXA/
gKcKr5j7TcZEspHTpUMdy9jDrxgSjIKtHA2vXHmZMlNmLFMZu2ytljPZXSB1N0qrpYY8/t1Ymobn
bg41Mx2l62Yv0Js3sVUv7t4ZGID+MKBk7lu9IcDInd48uki36mubIYU7lqFj1AmGRQtaz5BHRg/K
YVgZ2ViegniVfdHJD9iy4X286xHTeLLIJgrvCUevMM0uYSR2YRjaPdxykZ+qzOSPIHbU+9wAVUPS
zMfuMBMnXXPWoqY65kqU3infplqcFQigJBz0CH+kBTbxbOGDnhMmfPWwC3FxJS2ssRTx9EYF1a+v
IYla8wtLix0e4+oc5oNMBLOZBDjjEUVRcV+4W33IdFQQ4NMMxLmiE895+lu0eKbLN7wsx4XFERwU
j9AXMPXhFZSMqf4MxozteFbM0YbSO6jGMATvWiwYYIxUOz/NrR7qfTbbdXTEsz7eF5EwvxEs3Ncc
JISsohlfL8CpFjcOxwj+FdPcZU21T5z7Jz5XPKdD18LMVDdVnj0qSdVbuvPVXMfOvovIm9DxMkXN
D9JzXAoDI8pPAuBEFYNv8y/LrP1H8qLaR4IJuvBL13Oev0em6BNbbVHFK80PvmXsjtMC6tO+6bSm
mDDMb8aCWHLHJFo94WMWddy2yr/AaQ0ZOoRVt48i3Rq4IorQJt/BgNG9FtsCy5JyEdV0v4izuxnZ
jxabAX5ym4wQ2iiI9G7JRvslEEUIDG8rwQfy2a9fY5XV6y87gDb+w5KdVaZT0IJNM5tSti8eQO0j
q56+200yKqi1GONiHgxJqGPWF+1tp4Ojr+al2C22cl6ntaVPaHtzPa8MCU+GBaUBUC8BPVfeGPOu
KaDTA48Zhj/CramgmWzGS1Wf1rq+TBNkqlU47l5EPlkk7DiNEwyTOg26IscAXWUPC8qw114hmX4Z
FJMhKI8zD4C5AGB52LyRSTWgi3UDyjuR1UnGTEa7UW/BE1DhAZzLpsL7ECjyni7Du5/MlR7KBS4H
27p545ELDwFwnYuKejs1QmX8sXKerB1H83rSZpTps5cRdXCB0eZQNa4i/+m7/XQYtq033iandoD5
dWFm77qKyItbjWqmFsaWJQEr6c3vPSpGurCoCuN6GZu99Ay4l7RZBJqOdX1VDWaEPTsBIGkkJdiH
TC7Zdiq3bSU+3igIP7ZUawJqFwMEzGbW1cnwdWCfZDXk4ho2YJJij5v2s5SBIKWqWXq9H7epE9d6
2vSlK2xnPXEsFieaKsLnGuWY5Z591PqTt0EFgXdrHdBWIELIIr71XSXQHkuJEaQWLrJjlQMr6sze
V8e+ygv9DF0cWpH07epxrZrhxxCo+c5hw3DIghp4exdNS2wPNdLlySj1JwLcGeKDWPRkJ9AlR47N
fFyCvd6aarh2TNGD85hBqXgdRch4cuT7DPaD09efDk1xvaMWmZ+XuXGejCVT30NlmcseXhVJEIU5
Xmavcb+W1s7lLndbU9xtWptkepejLJ79jARPXpO3HB+HheLFmPNV7wfXXO5Bt4ijcmepb71JTbLs
TZxf9rP82RPN9WBAr1cnpo71Dzd3h5HUhmT0BES9bbWy+s4biu0bQmsZJPYoHWi1pUFLuKrqA5MY
zG2H1y60Umb0QOugmdHG8P4Z40zZUWL4BKL6HTHyuaOC/upUWvunKqKOH5VHzUAgbLI2Nf8YRXNa
1vOYrqgSnntrgVVgDsF+ckJHxFqY4SGai/w7FCTvtV+JKotFFkIZHsH5d1KZ79KiZRWbWT94zKL2
zeIrkBFll32zZR8woLOGS2iX8r7YOi679DlpUG6h548IxP6fpms0NfkSLYfILdZ70OH05aMvl4Nr
8U5MCHAYH8hQsslX8i31RvDBei5UUcJgDu0t5ZEjl6Nho71rtf/TV+St18zWWZcTEfRESdp9m2bL
hZ7DLw8JV1EAwblFbyvWHKLPPHp0miyF7BOmY+/gA7q71mXdXLmjrUR3bpXyow9Pjt1Zr9ptXjJB
meAx3QBbU5o4zdzGUsliDtsfDhrrXEU6ctPML/RppX7HQA/96EPJCVg0f5p7XxcO4SBEnBAaMCNs
wQpV77UcupPeAkvvRK+0Bf6CXgRTbvQtHFrj2C09MypjIY5x5yiDV0bjZNuyD+AM9RR20KcHzoN3
w6gj+Np1/gkIxO1OtjKIPaoHX5xLm0TOqMlkBDHKr5+MkqQVQ+btsz+ADvGMfLk0LGuuWmbdDZEc
WPdd6LfHeXXqZ5mNwd5kobSDb9g9jKqEjF+T8xujKFtiRb9Hbu3o6+/ThGtyDGzlH6uF7yvhJvCm
tCjMOtj3JoBQhxeKEeuFH2BHYE32hmc8PGyWbSS+zCy2fyv192BXl6JU2zFnSXCSSzRlcRc5YyL0
rM4tqoHXiFXOEyAMNizaWzJ/D3m9B6PmGRtJk67zMjXaP2wzAR67xZ+BxaBqqo+dnTGx6NxhN2ST
8uNusnRqYSLgRbx2oKL513OdtAXWLFeaawA3Mqpo01XF7ysaa3kybPC2DJTk1Z3mMQl71odZsZYH
T3OuedYKA42VA/+TAsX83qy49g4158caW16Tp06/Ronmgwh3gW/PV2FFRELPo/R+Qx/q9rzpxffJ
U7uxDKvnTFnOfNdvE2EKFM9vN8nvC6r4dqJsDab65xZG/ccKlndOjS00m0c+Dh4fIKBrQGQGVt1x
CoFoj7CfH6zN91n63WaD1AFLaB5IvwrWY1mN5noVueV9daVrcRgzF02kQ2ORlqUhgdLLBmrZWptR
EllDUAH9I+lzKGZeR+Mw/4SwTdad6z+64I/J+ujppGLLQMk+zTw6gYEiaOaZelTCC3/7K5OptbW1
sxvtYvuE7ux+ZmrVzwzB6CWjyhMXgLyQj7pQkdsjhpoWuphslnEbC5u9xu75AguMpBkw7vvIElmZ
9uyliZ5ouAn2kn2SE+OTHLydUVrBlZQkgipCR+ZPvlwbN+7ZxFP9cufFNGLL/JKR2tK/G1cWeVV7
MC0CVxS4UzutYcpO6mo2fbmPWuMXWBMg/oTAm7+zyTesvZG1ZEjdUui9TG4XLYOOzaQVmmCHhFRf
AXKXgxl0bkK6Qbke19Hi0lrdosYMc5ZPttFbDwSnEShR34w9UasTsy1ho7XWiAW6K6ETDQOpWjtT
qM2760v12vXTVxDK+W4L7fXZnaPyuq3uximLnk+eCcd8It2oOq4ZlOKddKnHD4H0ps8NUmlwNsd2
4bTthu6OmTy63qijaVrsvDhZIX0s/dPgv9Mb6jP4Cr23a9hexxzRxq+eonKMvYjM3bnn1ogtbU5J
yHQq2TJcMoxP6vl9pA7+Qdox34P0aR33NaEuTVKEXUS5bdKT3QmwRlDGYGGCNu2XCcaVLYa7Qoec
vpRsrgPrfBVv8BgLKylRPzzAUY46gJoOB8fgjh1M2GiYg3vHabo0nEdYoYhZ6gHRgad/2JMuy0OD
jPlkF42KDhm1/lc9Vf6h6Of6y0Dn3ieBtq1ztlWLmdI8rPpQDtEDj+VTXTA5KKBAwzFavOwUwW71
0oiIIUEMEE0CYZa2c9cj2iQfK+ujpOpz+dkTEkzahGIJTlJD9iFpeaKdPYWawGC+snefISxC461S
zrMDsIjEqMo9+S0/f2pqo83IpwcgtXNmGElJWWQaUmrjMhh0tC/vsnwNfzHQ/I0J8YlQsRKM3RLa
D/C3O4vQSp01+zzImhdndNGj40ElYgnaCnUC8M59aMApFEHHxhnodNRe16qu4I0Z4A7jgYgF9hRg
z77yPmwBC3XT8u5m6C1icETVxXLEzEhpaiznZG+9OQEaBQG3C7WS7d4lq6eOJ3ca632Tt7JKKwPq
7l5aAHx3owm97nVpboCngIzDOWXBnK2oUc3sLsxB0Meq7GucMKJxrkY52k4ctTkkuqJlvn9fYJtZ
YVJ5BK2ocAUSyXAcSI3RltfKFYOXwJNZg6OzwgM+oFPxv5A4WCDLqJx8YoCb6QD+eaufcmsIX/HP
mYCcuLOvE+5/Rll9btanSNeGsZMeQ5Y8boverx5v8RZBwsyeDAoO8JbQWDXor7ZQ2gYlNQxfwGTK
7ddIo9U8ztS9J8EZuBwFggEiZnvbfrLyjvDBrBbWq3Grdo+561jqGHXQ98dRAIo0jPZBZr56maza
Y24+mNbvrXSKdBHWYsQR3kNm8IsDGtn0i+ra8LmniyN9JtCWmVKblHfuPGbbgchl+UR03HTUSAlo
oyRy5DEzy0fKOn2P8HeGHWstkHCVGfBf+Uv2S6yTKXdG5dXOjl1trmIpKg/XTNdqlwQNYSSFr7J3
AUQhaTMhwyuymQ441cgU/nmyebB3JTfxOzwmSsZ8A5qfQCdr3+W01iu68Kkp9ttsQDebcuanyH3z
6r0ELUyvwTT/xuXOks131TUfMw7mgKwY3rshG6Bu+eJidbZH9DO8GJshgfb2iPYb3li/3baqHhvc
z4ngrBgPM/SFfeP7JEcSYYYzESZkjylnc8nv6GrHvpbeBNBrpHOFozZZ278S8PTBMTeCX6MgdyFt
bX1IjDnpi8dF1GhfuiUoTij1XbwBYu6IT6mHb623enfZZPQnMxr1i+mYN/ZAQ+Jb9hvEifHUGkqm
VfSrBJUXeZLoE8xCiGooQCHkCtDZrGPISVGWjkhfWCoAokJklXOpi7b4qLKil/tyamjNQHpvIE11
9MZU8GEumtfM8uouuXG/4Nflqudb7FCQjMtEo9FXl7YAeUuGUoBMRa3TZRUMQq4m/II8daN1ILtm
1GN/miohWBnwVd+744ANgygKqN8RKHHYuPZm5BcgX2wIW7GNVzcDd53yjYPwZpteNw+mQJfSCxZD
CZqWIuOHvOEll5WtFYoS2R9NdobPw+2lm48hd54f9TWkXJ7u7yz6ADYokhLKmDvV3ZcSYCUd/ma/
QjIUD3MgqARr5o58VHRv6cJstD5UAZlKiRhC2jOCeNbqbFlz8GmR63gxdKvWB9mNkxV7izPYO1FY
55y8tBLcRjfYMfTl4UcNRqtMJZFK+qPv2VnEQ6SL8iB7h5etLINuPxuZZlXH1Oap1/N2KaJqqZ8E
6zl+s3DMm0dr9MKnEuOPODcAL4ykFQHJD6o3H8wcOHhstoyNvHqAFYHPxaSps0l4alGmLHdtvwUf
DjFzwB0gLNl7RzT+lXspS6mjzDRax0mcl9Fyf1Bx8gkBgurlkV3XW6emjX0O5EVCJltFsJvdhuGY
VHle2a8DpZi1Ax5ldQwWt4nrTcayY3GUEwGDynnF0A3ugSCY2XjvsmU4VgGv1Lgtm/UHX5x1VwZA
+b/X/Nok/pS28cJStGG5MtfYXVsjcF70GBIokzuZSmpLMRCAqAVend3TfBrbKEfJn/e9POTK214r
r5ybpNHL8kagbpkQOedcCfJpn9iiV9/FOMgjOs5WnoJ27OtjIQUqsMWz92gHmVG22RpIXIyqehHW
OkBO7Alkhruoo5fWpBy4a0ZDN89jlwX5roWsTW88h9aaImEgsoVggIhBosgbk2ok8P8YiF6a06j7
kWVNy/m4c6JGnYqJGuJHzxJnfTN8YRXPCmKK5pbNiaJZgSJXsRdK/TbPVVsmZHeKN0WKGDWyCpmi
s103DGKeGJun2xwZxdOYjT2rLyD73xziJU+9uRVHt+gI5nGrZnsvleOie1zqFxjDzJUA3WQG350P
MZ45B7DgaiAU+5ZL3ZvXUcPPvq89ozCfi2LlDsd13AYXj1f2iQAYqzxXbJnpSQs+/XgN7ekLueh4
b9V6QNClIv+ptDmHd3oY28cwD9SLQ9vvYg6a+/KcjX7/lOfWQoi2bYu0Ievzm08hpOJ5yZg1Vv9K
LInU+jXUIWw6ModKIsEAJuudzXt7uRhbXk47y81xDXfLVD46eeNsp8bLhu5jwJZ035Q+wUoC0PeH
MFEgxKalxtfR8+Xr6pMAGbt+bzDsL7tzuA2ySLaIbJ84cqbaI3ubHmLXDsCJdhTC7ZWBXvPEz062
Gjr+0f1Zr5O8zMKTj5ZPYWITQfLek1531yGpThxW7om1NfPZZ2xCEovH5gBQpTTW/LD6t0RPqE2h
JEuvqYLluapGNp+BKe2nSkz2L9fsoyIpSuz9dYOo81tJDcjsc0UXEbN6DGDhlozVvGq6snMLvlv9
FF5w9HuM1aU5JJEYsvqgpVkSOuqXxGS6lfkE9Wg+EDhDrCScLLjTquGEnQkLPwTjMBXHiZ6YrWWr
rKM9ubfARxGNwx7tbLT3WE784ZWF0n3rCVXMvKr5UpOUd0gLi8duqVEVclsJcpiY/3WElaCEjAWC
2el5sAf7UZVTmZYtVknAjvanJUfrCtUNhAf+h6+B7X12C3XzWtwCrBDJp4aYrbqVu8QVQGK16c97
Zzaq8MzqZ/lgUiRSKmdzi9u1Hy/SKfK7wOuDd3PyoW9Je7rv9RQdy7xm39mwg6ZfsXIG+CzGBDUp
i/9fPEvZfu5V9FhJYonN5sYUyQlozlvLfHBKqPBETY9h0nKcfEwmxb3JrblH0xgu8ZgVdvsny6n9
riXxY905D21VJFnDeXykSEcBW+jKPDU6a18qS+nvjigJUWQwqqjq80g6j0WZ9eqIjk/Au3D94wKF
Y4q9Zum4o02jfV7RN7DOrIbqt2ln2zdbeWxGTDZt8si4cn0bNnM07wCg+HwWbttnJ+1AuN3rqHR+
OzyGh8wkTDAhQESOsTDq5pnwYaYOCFmsZ80Mk0qKqRtoUXsWaWGw9sRCTqZoXjohyQcZ3CN/noJh
D0YKkRs5P1PSVs4mThn5ikXSTkFvpFQUvdw17AiPosm35nUttyWejVZfbeq6KF5rTrm045V2Qfc3
WQcSAcSjBxX3bs0sJ2TyijWf9sbMqFtuX1xKokInHphzhvn3eRtsHhTp3ZZbbBGSvJ3zu6lUiKWd
VYzzu98pfSD7llTVbDC85TTZm8vUOWSQxiNOXv1mwIAOOCaNnVI+4TKsdLdmnPf+2h84L+rHbAnq
8lznY/1cTIK1PF/FxSME641tOzCO0rSyivmhkx/Zf+avvVHyXOmpus8BnTINCqwcRQl1epUGwqCF
pannudj4wKadQfWcLJsxEG63FPKnnGtCQfxunL97lcehlQ1F+6i6MVqSmv0WzOFKdPuQrYR4nrjq
s7vCR8s4xu5pYfyHaVzkk1Wu4CJsE8DBSr5JGpHNmmThWM+7beqjW03f4EbrlBvsC9trj1PIObzD
UGY+szhj8DvwZxE04bnZaeVlM59H38eVO8zoG5tBOnkqvbAln4nJQhuXmV/bKC+m7tGpXPtuEUbh
XNDWdcvJ8UtGXKE0u0eDOGGWO0QkkrPcl/Qag3zIpevxbGhxqKhvwA0X21cma/0iR4SU8bR5+iqj
CWpD3+Zg07yAAivtb/ia2Oqb+cTk2n6HoVB8IDlfmdB7DmsHd7C+SPzeGoZjTdY9Lj0EZ9fDSEWJ
trpnDcsn+iCjTl4F/tU6LvhanFS67QAsgKSzIQ6miq2X2dQP1cwHlFImwLqdtVA+O9PQF09sIYr1
BSVBIz8peyQ04HYojp4s6j/KNEPj0EbOXDzSyofzYaKeSRzV+MSJzre4J+l2Ybu/rXFJFvD/i7T3
2nFby8J1X2gTYA63JCVVzi6HG8KROWc+/flYvU9boggR7r3gXgF21+DMc47xB3MgSw8M54VtIAa5
JOacH2ORHqqpkeEmtwPVwj7f0ePiV6B9s1S2xvknu7xkuPBzcvc8YieNdAQ104RtOe0ij/pQTU3X
yinXKEMj6KTWuQDEJPruolBW72ALYJSSAoz7pBS++q5CgMUaUQ5+mTKfclWpQ1FTgMjNiNeiRGaK
Lx6CW1QHhs/WFIf6PrT0Styx48Jk7jgM/c+WWZm//HGS4+usz0kjgU6sEOXHfSZ2NAxO7ker4moj
mf34pcnUaLY5Vr6j8FkLgMEy81sAsqlxlLJAfVPVffNXQPnCYoun/kIKtTdKRwBTzdYlVJSJgih9
jJoRKoQELgPpPgPJ1yvYE9YzKUxgILJvhq8dZoTFQ+yJfc8yjHCmGdW+6B5TNZhuAqkbfoqcq7+V
vERDHLVp9p18JrxT/DOHLzJ00dexFCSkSaswxL+Q65lBtZDU0p58tj7avZxJ0R1YNCxuvNSURDeU
reZLxWvyNhqCGNJr3XmG27JRjyh6U0yGaIG3LMWEjuxB2viW6BZqiRs3vG4txjHaI/cd+0L9rrSD
+iPIuOA7CjKoHCYcrc1N6MGfv6Z2Pjyju9zmh//TDFOGz3XHFh7GSu4KWJH9Mdsayy383cKXuM3M
g6S30R1c3P67HDUlOVhR/HoZHXqO6kUbwQD3gRg9XEZ1AVTOewn/unZUbLl+GUP5PmXhWsa0wVFb
AdpSixRNCqFw+lV1AegWi8gTxiaiGi8Hjii8hFYAP+2BWm6hPl1u0ArW1VJR+gRjj4yqvGT0gs8q
kjolo4s2jyOK3huGZc+XQ6z0GQTqWWBKoT0I8ZxCrjWlEIY2JoRSPBfGWzbtSOJfDnGOgjYRCxZn
3vxMWvwgcx2DhYMcLExQztaDvVsKih3GBxGY7BRs6SGbfOxfptaMDTZFtNo4zS3DlFCLO21MVhqK
5YU5WBKsTyLSejiw8kS40oefqXkTWptw5HmslwGhNUG2NkGRn9GR82KKMZMaEdPFCaAjeShKN1l1
CK37KLz3/V1HuXdLOfF8xGbYMxg2WUNLR1xi12W0kQcLbJyddy9y3l51WbNHh+/ymH3AxU9bZolk
wHWGC5MHanKnXTkYQg6QhDt04fYOCkaHzh1cwRZsyQ53OCO5novUJ/8r3c5pdoPTu5JDp9ukShzB
pfywM1wMpzYYAucrgs+Cay6B/jZ0lPlOPwuRiTasdD5Lsh6H9r0xN/SEPmRKz9pNzyJDA7MRysNp
AHyIyFKb0HbK3dzuzu1cJJocckH2ZP9tN/w1hwqpAz7G/U+rwVo6vus55FKdYmMFSXNvn3zVDLaH
02PoomL+h1d5LHgh9UXimak04GlyjWiz5LtUPKPa0V/rvfTgXQnprW63jMCnwH79tdXpH2rll8LP
6+5oBXdi1OUe9m82Rrpw3ORn5OGz62+PuYP5HRnVzA6vvX1x9RMoi53Z8DFH+09vR060Mfwfgryn
X2JKbFQQUgCw6+z0p19Sk3Y3hkrXbbVunVISnS7/HGm6U41BaMsqMPEC6bruu1y/1+RTSElfh9H/
pQ6fMIePmU9n2wzkFJg8nDFIS6FUumQN5SlsANx6eEdrjzmmOK3YvOCaVDu9ID3JiC9TgXq4vCAX
ooXsbXNQhJF0lHI+RLROW64nFpDdQKK2ElkPVfm5wCLErtX+uRbyuzGTd22vP1DHJbWtVcBj1eZp
wIahVuK7rJyuat+/L/zhZeOrZhrZYjz4KgTUIJ7MBJf5949mRlWPFDthf6EY9yMv1Fusa260SC3t
Lr839dbxB9MWsAaz5ORRQBcJicEfqGdscF9WB8QSyfPMAiZntHFDpsjrD0CtyxSkria4loWyeem7
JMiuYjJ3gMZ+Xm752S1gHo6jkIslIVcjuA+kijBX26N143piYPfUaNuqv8qDDb7N2a63CLbcjDWk
BJKeYB2gKu551L8NXqGXW3R2rhCElWVouJcoyO8utlZwtGPUZophi6O2o9Z0KGKw2TwhLoc5uw0g
K2wYEMDZvy0TSvXpjPENoWmERvF47JlPYyb+QYCRlFpaf5omI3+/HOys45ARQAuFVIphzKIJEOOP
p6esVV2tRbFlZ/lXRUUEb6Mxaz+fmxPTn25jR1hM/8ICWurnYNawXP3RkNKYemOjCWf9RROOQ8yf
cLTChEjAFZDqjy0CqeIpakcYPxut2wCUuNxZ5xPAQnVINLk96egcLZVfi1QphUYzPFsIxYPEg8RX
uneW/Mal9nyxEgYNXxG9NR1m3NzgowbljS93zWR5tiG9N9E+BY+SgcKZPVa/GMWWZcX5OuWyjuY6
hX1j1m9ZzOpe6AJ8TND1yohqq2F73SEXFA/pc2zhd51NzuVOPBsug3goMMjs0/zTXJwNYWiSTpdk
z1bzH50uPSRD85Jhn6tm/u0/RuJMYAHRKERTdWupYivMleAs0g0cfI1n/mR+5XcVVe5IMXE1FTdm
+tkNhBuRjH0Kl3i0HaCBno6aWA1VC9qV/a51avVV0v70cK0ykQq7sUu7L1nX7y6372w6zhFVgyli
cePRlvtRW6Zp7GMNYOcRZiYhUgTab+8f9Q3pQpQkeJcw39n34IMu2kUqd5StTAfIMTwMxVet8sh7
bUj/n82JjxgmY6XyUhCXQjQUiwsTOj4PH+EOCw5brW7QFB7b98sdtlDD+mgLDaEKO4vwo6+zeJl2
jYKHciLzlkOP+w6+f+OWRjlcJ4MS3Y6t9geb8QacPPlcTAjxqYTSWFEh3cmRN2zMzrN1h3GXpFOP
mHddLuuLbauvy8QaDElDhR/VIgOo/QE3dOVNUbvkempw6fPVNtu4vbO+mIYn9xHCzsqRCCdxI7GW
XV2ChuyUEkqo67q3rnvv3t7zb/v5135v76+vbZt/3O/3e/7NvrYPjX19ONgvB/72//+lQz/5Yb/Y
B377mn++8Of4s7v59/mbM/9y+Mud/+Y4tus8P7tX/Lq9IpY7/43/Ofya/8j8R+f/cH/dvj+/3/66
LdyC/7q95dev2/n/wnfebqzW8xmHWs8sq4tOKDmRJftfbUkdU1YF4dPg5lj9lMVp78V3nv52ecqd
j7KCRRRrB/YxsOUlYdsftXKqGlDDObOuKzq4iNptCrirCJ3C+nM52FqjWKSzPrShEndx2KYKVmK4
tRl2nBRPEMWv4VcDMu7vOlm4uhzqfBrhIoF2Arp4us4NYrGLx74SdZOfGTYWuG7uvddl6ZIgdKA/
7LLmJwiEy/HO9zpkqhgtHb0qoJ1LPnWAiW2hRIFhT51a3YpemrhAFPKbQUi7jW31fCMnlIWnyCyM
q3GFPd3IQ6wHVK1GXhW5jfhaotiAYOKYusOIg5xN9VO/8Y2xuwWG826Awtm4ZHx03ekKBcs3XzPY
1LFcseauPzr+Oy3IxCFJSYvbuf3tP69q5RHQlI1Qlx0euj08VDd1fvd7+AWoH77Cajv0t73d2u+F
K9p/fpmOvzfc8UbYWDXznrT8NPRAFVIe85pZys9OIDQjo85Nu1Vq6hSoAihbd6zzELNq8IckhCGr
Zwtm6MYYQFiLuG1nUZGGFlxueBItPK3mU+A0xLyMjjq4kMzWkKqOuRtK2VXeCaOrjXl7XQGwdcoR
nIsiZb8wzCudPkselVYs//UONH+BhaLGLM00O3mcfkGaeF6gdnyBREnOQdzkLtdzbnnjl8QoN8Zs
ZVOAjKwhA0U+lqf44jkBI2OkbMLTKGkCVxJuROs+Tbltbck6bsVZvCQqoYMTLhEHhIHbS/ceCKIQ
ZZoy2bgsrM0QRMkR/uN1OeeZTzuv9JLYbyVQLwgAPpeF/zMytub5ym4DsZnrjkQKZZ7qpyH6IAZT
nJBKqAD+2rXSOZo81HaglRuLXZp7/3RFMTBHkRYzYUBCwAxyeq1VYTiGTxMTL/jdCCqIcWylK3LC
7fcanL++pfAurWzhhJ69DCgE8C+LRkYtegdAGNlWpLfQfwRqgRNvWT/1iAsDZFDDu7y7EQcEFfdN
9RJUdwCrWmuvxfaUf7+8u3/knc+74e+3LLpBjZoQ6Su6gW8Z84PfPOTiNw9NGEW7g/Cta4dweE28
Wy/qAKSg770fx42r0cq04maoo5TOsYZy7uLwlDpdyfWK7igqDK+VtuC8Bq92uaEriwRdZg5MROBI
0S0TYy2AfLQnqJfBNfyDK/QersRvSMq7El/zfw41S8kpbDMyb59Z8u54lyv9vlSLWNFtCvKfu3B8
LmrtFmztTy8utjbt8/XCCwHJOYo9nApYeJ3GEnq5LNFQYhYrwqEszZ9KLKPqYH391yYRhgcx1ors
Y9LH9f5o4x47QJmjRhij6e6CIQXtA/sD/UpyDxvZxLVTeH7pz/US0mX/UVk5imWpQl0WXUByjnSC
+VxQYcUKWhH6z5i0l9FeiahX76hEmp9VpRkiwBUTp5UQxj2mdv4YXkOK198TRDCMe68q+t8o3VnT
HTQvuEcGQIjUzVONx04zUbzdg1xI/oweNFJXn0LtXYaU/iRWiXXDlBka3iN994Y3PJTBQdEz8rtF
lhxUJRoAAQZh9cnQJ/+tDpvoK4Xj5jrKhva3Z0TNNfywIfrnQ2Uue/y9CCzWazN1fQ+R0IT/K8zG
74PvRLnYX03IR2BxLA5vl0d+ZYOgyi1LXMzIU2G+stj08wzgdmtmlg1s0taV4qaIY5uUH6onIJqQ
iQJX9YbIxosaDY4ZwE3KMwyuA9eA9SLJ0fPl7zm/1usUHBESmD2r8JlZTHirmiJMcgTPljL1RVV9
WMqI6+b1VTQFX8xJ2rj9nu9NtBuSD0Ut3m1MydP1hRWPLsitiIGzHnp3UW386adm2pjyZ4uYwtH8
UEGFHd1IfdmmcmiyNlLQxONJ5ErtzdQwT83xX2fOIspiW8LhUpq6iCgdbtUV9YgWbRLsSxBu2tgA
5WXtkZfQvP1RnuN8I7m1GKQqM0s1mfrEQY07cPyXDBWexI4frN30EDrhtf9mHcx917u9izP0Q369
tS0uh235AYu2Jn4pyDAQEidFkljOCzRxNnrzrO61DLE4tSBXpcIQdSDK99Jeew3egoCCnHpTHorb
MqKC7Bg3jv9V/FLZllvt/20V/Cc4CXHmJInR5bafIlsA+JzgavRHmQRyu5zXtpV9Asbx/xZp0ZOK
LwxBXRIJZQ7AzoBxHSV87rrQaTbOmOXK/k+bcBj6cC85s1toAoy2Gn1IHNhYnDMUkpzOfBNn8fYt
b6/lgptDqTCGZZAFFOaXdWodm/JQSef5qZFwhWtdtr4ty++Xu+4s6bUMs9irQwAmuYx4tCNceff5
d6G2hxcVbZS73tWeQH6lWzXI+QceX+b+ExCpFFLYmkZO9HS3ykUtQy52BA5ufI+UP8OYQ7l8rPWN
d9zaSJFJRkZ3vkrh8Xwapq3bHtAxI+ULd61/LcoPSX8r58+t/m2jB+efdNago0iL2SemWt4GzTwn
pOIwVdZt1EBjU+BKWXJBURmv4CQvDzJyQkNd/yq0L5c/YLVDaSG+HmDUOP8WLa3MaWqsuUMrcFRI
h/nlrjEdzf9zOc7qhDyKszhkTUFIFJDI9Kh5G2m38PCErVeitD5qf9syZ1+O7lWpNE59DfjaEZ/1
Z+k6gFzwXP9OS7u50l8bRCY/eb49OaGLD8fucvPmH30+jP8NrSwSOzHeEEoQ0o1D9xmwm10OcJWh
lCncu8K9PD6IytXliKsDN1fjJSSxyDsspiinp9xLHh2a5r9UdXR06U8wur4cbuQTVjsVl0nwoCBC
Cbfo1DFsZdhaCQIMV1X0vQjfBKwxikcUZ/6HBnHDnk0BydEsd/wErH8OvYSVkAjXevUHw8mfeKZA
ltnK0qx23VGkxZqrQFCOXkWkXn62zL2afkbYwIExsDEpVk9Q8kz/bdLiBBXLBGSZJ9Gk0ryfuE0q
euV0WfSpqNWXKgY4joPKELzJxXsWBk+gq7jkT7ve/KomOTiqaofxiWOU0bXaBRv3vq1OmC8YR4ul
TbRSBzebOFLp1tauUO/FwK2El8uDOi/rs3VBNQ7eOXbSkrKYPT6kJ1lC+MIxBwSv/nRgkqNr0m5j
4fS/Loc6u8d/nA1HsRbDGiDqDGqJWKSJv8iH7DHAG9gxXb9xuY650OdQes5/bAF01m5i6oyG4UkH
tHfpF6OOCCCZ8bxAhsdcesQj0b7csNWROgqwGKlYEYoxLglQknKPIDY1blIqe1QCLsdZ3aKP4sy/
fzQjDBlJR70ljhZ+C9PJ1qRnKf5xOcbqbnIUY27rUQxBRW4umWOMCOtE8RcEPBx88pyofTGrjSrY
ar8ZWIrx0CZHsfSJ6/0O7tJILLSSAkLVtig6g7gRZXWGH0VZHGxBVfcUBdn5A5asHu0aauv5rhWf
AJGr5tvl7ls9Zo6CLU440U96Bd3xxEHPzkORp95V/d6S3gLfqaurMvx6OdxGDy5rmpANye2NH5eD
L0CNh+IQKG/+VnV7/dzmWozuG9hCaj+nk0KFmAYcdT6301tj330Rd74NdQrNkPEps+snVFReW/c7
hOCNs211xv8NvHR5lYoccDTC9g6ScsiFxKRCm3t0Sa4vd+PqDnEUZrEJwvFPClLWTBGAt2GQ2fLn
ywHOyg4fW99RhMXWV+LMF6stESb5j9qKNnzH3npX1Re5/BzInCrSjZlvnW6ra/ko6OJ0QzGBYiFa
lkD8Oc0A/HIbd+MwsCnCuAouSKG2DyCuwN2Kra9DCD6w/ZyL2VsHS3dWSI7U/tPljlidsEeftNgq
BbTitQL2kdNFPQmG16LYV8lLJRwuh1kbUKoe2BFRMMRybTFh06JJweLridPIbjh2TjptIVlWX1ZH
Ic6Wnhb6Zh4Y3Jcf4t1gQ1v09qhdHtp9/KtDDWvrYbUZcDFJ9RxbZhEpHie6a//A7brpbknSDJU9
/cHUwreF/eU+XBuq4wYupiwMXuiToUkfdp8H0R2A0RhftH9Nis8L4zjKYo56sD58paRVY/IbNKTs
I201fGu2quNrGwkVVWgCoJdJEy4mhN6j5DOUNAYxCoMHh6bup2gLYD//kOVd6ijIcrdCKFGkLkqQ
MkXAxX+1YHtGz2Zl19Et/BnSuPXG/rh2th1HXMwJjLct1ISJqCNiivuCzBqXkbW563/F2VbhcqMP
jcWEMK22k7EWIZeQv8WtO3SflK+Xp9xHJf+sByGoAOKlNMXSPT1owD6q1dg282O3fjP0sr4CgLQ3
SqSCcim2495EbLdGLidEdfXG1JFezEtEnfAPDn+Cc7zT0n6vDFOzcYdY20lhgZDnwg0MQNminy25
VQMxJwVldmDlUNPzdYCAyXegNIhkXe6EtW4+jrXo5srP4ZXWxCpKgPyG7EzVT7XfKHitLe7jIIuO
5krkm2NLkGwEmetLbp50SJhS3lO2PEzX9mKd2hpAUJI1sDNOx5RrnxnUSJA7cDu1mdqXfb/cYauD
cxRgbuvRlVWMZgGZlAA+ZiSQ7hylxUyne8/VnQQ5+XKwtdbMmfiZSiWRelq0pjXVUQwHVDzy4VvR
/yz/zU4MUB/74fHPXzSmDFrV8BHrcSzStz7+i4Hx1gzpxr6x1mXHUebfP+qyTFEUL43mVkTXHXqL
4k6VYCeYvHBfL/fX2mymbEHKYD6NgbaeRkp6TGTNnJN4VFFHqeHieHvZ2Ng3Vgflb5CP29dxczSE
W2tYtI4Hfd80DkG3dfqurRdA2RQ4mcqmYSyagWh6nw+ojkCBvJpqB65UhjbA/7JUjqIsnYwzQ6Ni
INMO2d+n2GF5W3Vhab2nOAApQosADBftQKmP/QUFaEfHpDpTr8ktwCQOh0MsuqZ3XVSfWaFxcyjQ
Q+lZr7wyL8+H9Y787wfoizxchCp0hRjCnE5FMd20PR0xky9Dd305zPq0+xtmsWH7YijlEpIljiQF
tsnZkLzCWrocY3URAaKE4YEbC4it06ntjUotdxEJmkx+16pXLbwWMwilu2grd7l2ylOF/m+g5Z4g
5yPKOqTDyCLK/X3ffxqFKxUea3qlZleXGyXPx8vyCD4OttgaVFRXcWwgWNPa0954RS3XHiMbiMLT
nf358+TYu7vdTrevlK06z+rcPGrm4qHe51GG6xuRI/gpU5o7RbhxjMtbIRbTP0r7yPIHQiiPiFfW
L9gNPCCNfECcYle65XXh7GysKV97N/uk3vmQ1S737upL+qh3l9M/Mys9mKAsO+Y36dV/yN8lt2js
6PW38K1+kp5vWpfC6L2+uxx2YwItWSW5PKj1DH525BRp8/hQxndme1ci+xR/S/Snfw8244zBcnNG
auLiajH5qGO382Y8xDnmErLTGtp1i/VsLVlOCE2uqYoNA+rVbQ1aDpQC+I8ydNPTpag0HgTwhKtp
HjqeAskythXEiBvh0SuvNRNJBNQ5UAwsH2L5zojdZjhcbvTqA//4C+aZd3QECegxSmHHF/j5gzy4
k+9q/b5I7tE9qZhfKHry4P1fYpI3mwtg8KCXiU3NCpomRFIcdxXSTCqV5qeweBKqW9TaHE9HFj2P
kavcmsNzZy53CEvE2QgMBJgMfbFDJKaZpZlOWCtThF9FPIF8GKz+tgWPe53hlYJ0xZQcSqMYHCOK
FB4kcs8j1ZxEvqwxD13bxxsre22/n4uBoFIM6v7LIgggxzyuZD91vOqlVj4nFXQCL9/o8LWz6zjI
vHUejbGcTWOTegF6wsLODG5085HrUtRv9O/aHnUcZTGXcZQ0OkGkKbwzbKNUUKjf2OO32rGYqx7y
LGKGOp+jxc84RCNKjrq6hXmRe3mCrh2QMPQhYXOtFfEZPu2vGP3zsqgioIx+9R4Z1hMmLA+KPtzC
fTzUcrPRrNU5IM0ZftDvEBwW4UrSrpk1Ifaqi2gHNl9K8w9grY05sDo6f4Msr5oDJUS1tyBNok+L
tqoI/GFj/M+wmfMTAEYWDDBYCvTe4u6S+72HlTDtgLRbpnb6R3gMb4fbYp/d8rgJ7xA856iYdvpD
cKNt3JvOMKkfwWGOABpmeZsfFbOjOY5VRG2WNXMjDxxA2BxQd/F92b/G17EbHcAo/A9T5O+6XSbq
UJxUJRw+UtI/gZ37P1uhtGPrV1Y8lVvVhtXp8TfUMmEnqaOJJiwtQ33RDaMJea7AlYd+A5mwOkH+
TvrlCR+nYaRNHi3qNNB6CEdPHH+XO221JUDQQEFaWE/LiwmCq5aGdwMh6uKnAlo4Dna9//VyjDUA
lQFZiGQMxyq76mKXT/Wk6sQS+Z3emfbWHeZiN/7v6ir47D8XP0g8Ki8mDhe/ZIp21OwzJ8+u48+X
v2GlnSefsLgQtnrt43BRINBTjx6yFZ4oPiFwEhkYzWZJuLscbS3BiiwGYCaeDcBml/VtUUk8pVNp
MZqidoRgIn5jHuAtPATiwkHMwjYRYpOSJ6Vq9ihnbyyFlUvaSfjF6SJ2coQdSMWoqnuB0hRQxg71
9tJRxEdR2Dgv1+4rJ9EWp0xdp3kMiBWpYeWlId0wNbsK1TMjeG8VDnYScHceuuaXu3hlbZwEnX//
aHPRRqC2jUwP491b+D2X/K3n5drz5STEPKeOQviKmSOIRLsE4dnT9jUyS/hNqeK95n2JhV2YoeD6
S0mFfRRgo/45iFrAiDuyOo6RIPZ8i6eA6H8dyzez87Ym2AomEfISkGLJmufY0k9VCWOcrwe+rS3e
UzSpuu/atO8L85BWbyq+I53qotHlXu7ztao70Gz4fvBgORyXxDAl1PIEXzu22Bvxt/q1RH3gqnQ1
J37TnPYWt6xdD/tgq60rZz/PeEQHYLNT211m/TD/bTJBZu0O+3Enf/e+ybvpp2Wn+d7/nT3o+/QR
yVvlOnreOj7nAV7cTgmsWKJiQK45c8AUEYHCKBINbaQ4IgXRufuo2V/u0tW28bSZqbcaF+/F2kkE
URkUA1+JWlYOxvBTTvajXztDdhiiw+VQK1c1Ez7ff0MtVkwZkN3Xc0Ihd5sIrtheWdkBa/TLUdbW
5XGUxaIphhIW+GyUYcYHrOhqJEsuB1gdlKNmzM08WpW4UeVyERIgkh3d/xSi/x1uIJjXbi4WBF/K
ITPuF9GB0xhBUAkVKrOJY4TiDiaZbeKMFf+IPTeE7otaaIx5iGwDBtho3NpeehJ5cU4JSlJAKSFy
UD7jEpKnQFl+kBycqFMUbkWRbiu9tRoSpR/wo6B2SK4uGiuhkZ8oHYUSsjQJlgD+vYTtZtzMcoZ2
hPiBMPJ+2NhKVkYRRYq/QZftFM1ojAuCZtNTrj+J0h+koy5PlJVD8CTE4g5fef6kAEafUYiOONqV
YevX/h0KEubGoH3gJhf7xHGkZbGuxgeml0QiKUX/prXlTYQO/OyuXmMSEzeK2yh/quSLLr3ymij1
u3QIdpIJ7gatCUy7TC24Djt9P2Jk5uufZA+FBvlnCIUIECVSgNnT0GuPETY+lztoZUM4+ezF3U8M
uwD3Nj4b10Fg5fteerfAS2a7y2FWxwFaGJhCMPugCk8Xk68G6J6ONWl7fVLxfrbSb6gN6DitqErA
M0RjZ28yfdZQxyvh3x9ZcD+hI3D5RMiIze80ep+Uadb4IYit5DUXb7Nko3XnE5mfD/NtDqHNJtSn
Pz9FLhi5Q34+Wr02+hdOJMZ7S/xyuQ9X0IWEAbhLpoQ6HbFOw8yADy3X8PRLwpeqcfp4LyqHwXd1
9NFr71Gb3LKzDeuucco3DRckx8FEGU+ora1xrblIlelcO1Ru9EskahMUUjTKNLfEOSLW76BcHMZW
3kJKnx+LGiQSxAURRqMwtswyNkkmlUlTkoTD2OFNRBNNfE9vvDvjXqscnD/u01+Zk94mN8bGvvSh
kXe6lolsQJvWIW1ZVI5PO3oS8RwuRDbgXtenAAFfS/oDu1a/HZFVjm0xacDyN+XUOWGu1M/5kGS8
WVKpUly8BvMnidQUgu1JHaIpbdW6q/SevMPXogMhr7cpmsBy4ud2U8bBm2e09Vs/5YydIsbmlexF
W+fxPDHO2gPW26RROte2RXvKNk10NaqotKs+uZnCaHcJYjqOISCzWsoYd1QJV/Qk8q64Z23BGT/e
j2fhef9oqGSgCbNMpEheAs68YvFH1/I377tiF3cCOWrLUa89N//SkaK+6tGPtm/SR/Uh+P3vyBOG
82/8j8Pv6LYgoOBXIeTMREr++PqtB+3d+6ylh8vLc3VVHEVZ7KRaXHSR1hHFrF/i2ScT2qv06XKM
tSVhILwI1wN2JLfw04nZ1kZUF0o3k4CKJ7nV7gNLOeiYCGEwa5uCt7EQzu9xYJllCHKIhCFUtIRP
1KUi+FJLk6A/OVYl23Lw/XKDViOQb+aWpc/HwnLn9HIYp8F8BTD0vaV6blltMLxXu+wowuKqOJYg
TPDVoXyQP3fe7dS/itGtFdfov79ebsv5GUdvWTDqYL2RS1mK9uBGXSGU3DPNpwfoAGJ55QW7rLc1
0wk2kebzm2C5po6CLYUlSm42FU5RDE3ppvJ9Px7ScmfGO/x/dRUvFzevH3EUyL0rU4k37gzyRkuX
ZDhPSJGyVAlePtTPIkKFnyxn3PWHX8m95t43AZISxuGzdGX711jLQWgpnNHG+9XpdynI3I3PWVt4
x10hny4KUYVlVc79LpZ3FRVNC7+3jQfN2gZ6HGLxQisCy/Okmf2HBWE7YAFlc9j2DZVF/DmdOr+6
PJNW6k/zVOKMJ1/FZFqmjjCJiVVcH7i2Fvu6eRKnL9j8mPXjCAWv+W0q14n6rRB6kFl4yYjfa+2f
k44sehLsyG2jBXWGsfGwp49aLNPx+Kgdg9J+J2/slmsLH3T+LIqiz0ykxcIXpwLBO32GyCqofab3
IlbfG504j/tyicC25hxn+4KQsLguVaUgYo0AYaZH/1+/TccXyboS4nu/2eU4jVixXaLpWfJro3y4
tjyOAi/XZmx0ftN1BIasZmEfpfyIcMwYP9XFjfTvGH5G6m8jl0sxwghIKuZGFn6+x0ajmOQbAXfL
y3251aLlEitxkhlnMlegKLY+PSbZLS8RT/8hNlcAnTeirS3o4zYtVlsLbK+OxblNYK+Mb3VzE/Vf
Lzdo7VSwLAUZeSjzgNAXcwODnqoqm5bD2lOBrFTh7xBdIxsx8xEDVx/fP72Wncsx1zpxTtPNyt4I
qi6FQAZU80NrBuKl8WvT4CrjCOKnXMLLCb36t8uxVroQGQ4DEVsJiCGawqd7IpaSUi7oxMJbekBr
XH8rGh23UyPcErKcf9JilaGRqlJh5GFnSMuKiy96PHxNtqowwzF9DB/8/Aky04MgwatXHgJR2Zsa
1+PL7Tt7tmqyRE1uZszPXifWvL0cXekaLMZynvWIH086VoaOIYN7UHbqFub9bJ4s4iy2qTGqBKUu
0gKb+/rBoPxdZgcF3wvBpJCxte2fdSXBeCLz6ABHL8IZPm1U0Exw1KAOOG1dQy9X5NCmDDq85xl3
clHNfoWY7x3yqos+iZilbiS81roUUYC5RgOFGB2C0+jNEIcZJffc8SccUCOUxp6wsi7dUMtqZ5qG
diPeWtfyhARmp7EQ0VQ8jTc1XueriIuBbsZFt3236pvWu5L8+7DZWHjn2S069ijUMjcz5amqhSpF
FxXzRcRwOnbm4IuGKQYmAJ/jtroWBf3nWMjXIzSUyzP1HKJDcAtW8azySpFtiSWZUL70fQUDVe0x
fUgemz0IqN1TtscQYqJAAjzuqf7Rgeqwta1M4tmOswi9WCVZp6PxoM6hxycJYe3uualf5PguHa9S
aXe5nVuxFtMn6UppwqaKlTL0d7hp2xWK2WqHqHcUPEWddSjwnf73kMfDunhxZbXmd7yyCydK8bMH
rOtr0qOQV06MZx5maCj4asIGGmltlcw5D96xH1X7RUwzKs2iR8iJmovT6qIjeJ+kMHZH/8f/0Laj
OIsT19PKuotIBHNA9e595uaZD6n0SYj3pvw/jBz0+o/TgtLKkrKJ7FzcYspYkKvgwhmmBx85rMZt
KulKU2/NZAMqvjZR0BTklYQJuHEGq/BI9WkfhsJwd8KrctIlR8Dm0B7TfHywUovCROjdF0m/dWbM
M/DkpJp3AW60QG5nHZ6PhXp0ZvBG8KpwLCm9UiziHiMlvNE2rrWrjTuKMf/+UYwozhTsR4gBuPdH
08UkG0IHe5lXyHDXRlDZCvaf/z5TMK2Ytd8Q0aNOdRqyQ/3JnNoAfi1+oIJj+V8x4aj7t7SXbUHZ
CLZ2RB0HW+woeSt7gRGFhWNASAq6X2qEUTqQWFH5nsxy9f1tqG3cpteGjaQtB/2MYSETeNq+IghR
xJ9DCtK0H6QGLZlwj/z6xhPvvFzP9MDlgfcWSBnUpxZxprYc61KPCiCxra0rr36IWMc+wPJPc2Uf
FSq7SH8LJhjmYWMfW+tUsH6ajr4uQpFLaEQkRqiiFKx1cRi4WWDBE34Sjfd21oZ8ycAd5tHb5Tmz
tovNOvIQl0giIZR72qc6HpFRLdCnUiC/tvj7tam8C7SBRM+mNNxZlXru17+xljgZrIE6NYvpVzX+
FYxkbD2PXKOmf6r8kPo5DvMNLrzY4D2aov9+uZ1rdwwUyYE6A4DSlaUZStYGXd2KHPxWgrGw92Jx
pcrEBN0L38mKjY1tK9hibUxTpw2RRLBO+Wn5B7nBoTL6XJY7TEM3LhXzj1puZcftWhy21VTHcWXM
oaR3OfmOhMflflv9+VgNALq1eBws6Qm+2PhmYfHz8Z5/lYLuh5xuySKuh0CJCqr2LPezmIKFWClW
XjLp+9hNdEwbi2BjWZ1DjuaZh9XW/w3x8ftHm3FWiCn+XlzejUdwvMXdcB0fxqfyi7rXX3X7e/FH
2mEvu6t35oFcinJ9uQ9X9y0NQVvIPfjjLMsXk9d0fdRwrBpi42DGMCJlmXVXl4OsnTeAZv8bZHFN
wAhMwT6UIIr1qTSuUbKVJ9NhITjp8Jj+vBxsdciOgi1OmnzwxlLLCCZjIi3l8Ae2LpGrfYZdgUVe
iMLLMpshZFloyFVButCXdCjDHsy45JMU1Rvzez2OgWgqdwFqPIu9Pu1rFmvLZdU0g/6AxhCm8l2Q
uZJUb+l2rY4QBkkk7GdB/OUzRxAjfD01tj9LrHaNfhOFrtb81kCUQ4xWvJd/HyK2ulmXfFaBWr77
IXkFSmYw5Yvxc0PeTmg30ulrPfc3gCnOu/3RmhrLyUwTkwB6/92gEaVxE2wdGVsxFqMT6GpeZxEx
RmoC0bOC1am4sTesHYDHzVism0JsxaKtCdEj/hg5an2N9pJab2zTWw1ZLBgt47HdKkSplHqPx+x+
RCA8bard5UFfO3iOXpjLl/v/R9p17UaOLMsvIkBvXouufctLoxdC0szQe8+vP0Hh3h12NdGF2T04
+7BYQNFZzMqqShOhcRCh6+cgIJZOo5PAeI77gsTqV/bXY8+IqEukeVkXXz8y2hFXayAVXkPU0jNT
1U1qxoXvOvtNocz2LlBKERrv0PjG6RZO94qOtFyJYxsdS2AfeO6QQg2gD993oxmGqiVPTQfBkdBJ
kggEawPrx7AWl7rRQyGyzuT5+d7uuLPxON53lkBiUOpCG8jlt5AJtDI7etZfmbM9axen5WJTJ+QI
4nARohN4S+jGS1+l53DKnaREsisPdoMsEwQvd+pFK0hZbWJrQWsBTQ8OBnjjQhR4fsyHx2H4RA1e
6u0hMMfOmoTH2967mp2BggLyXpCSA10kZSfysPlYegAD+4K3TUYphcq2/6al/jYCCw4xkhbdhUr0
mBvGji/Hwrn9A1aMxeMJr6dZ7QkPUwq/071AyqsGxoKSPW2++hyFKrA0967c7SJWcFszF3Ay+hrQ
G4zTZw4aC+9OSsyMqRHSB3rAnWQB92KlQc4L7INcRuKu/zkGqj3yIK8Zk81tS1fi0QU0tX0TuWrq
CpSzZioco8JOypeMNQuysl0AAelLTGfrAorUl9ZlauGFA1cjJ1PeR63FyTZqZB6oJSRGiWrVFuRL
MZyDbOVVGyoa8gQl1LCMnboRx12Qv0T90+3lWrVlATHfh5ZfilP92AsBkYV21B5LCG1xgz0NG4PV
f7dyHIkzI+3/G0Ot2lT1xoBOuMJsYicNQZb1Pvj3XfR5257ZkalXAxpncZ/Hcwg1D/olnaRcV4vx
hEMPonYdMczsQ7LbA7RMGafr2lsaXf54tcuo7YE0mtpSUI1VkzyYffs47vyH8RS64xe39bcp0FpW
7/nKvXSJRnPxabkBogwOzGrJIXCjQ3EInPCoH3jHdydXcSuXxeu5CghRPFQ8oHWFZ/SlY2hxVgWT
BvMMCKF3sU+g6X77U615Nz7Q/yGAbv8SIRZDYxBaIPDcXTcc9Hqbspo71j/SAoO6ZuncpPVeB4zx
frLGU5IR9Wdlj473Grxzzr9476GVA60kKEeh/5i+B6OhTezQi4kom/KDFaWY98M1nEWnsLaRFih0
pl8rWokvejwgWvmtwQSjuM+i12Zyb3+dtRNjiUKtnOylLWqssCUySJLJJB/2Cfgto1dDOmXT/W2w
NVfAvNvcbodqJTRELl0B+hJVGpdVYQZjJSLnptakn4rA1iad1am1BqXDnUFIgsIhRMkuoQpJmCDM
jjCUx5tEdcfovdUY1qx9IOjFopdexxvlSgGqGPpOrrOuMMPgJ9rl9MwJa5cLGsbN+7p7GzOCCxza
EfwmStASgtgdjrbg+NCyJ0iq3SmendjcocgYEW915f6YRc/YFXGYKlUMs/ganCdFbg49eiesv/eE
pU3Uo8VojE4Mq/k86h/LfpPUD5G//W8Q1IuFyxMIaUewQ1BgQO6MUF2G6NltkLXwiasemj7m8jvk
aS7djGvxsMetDxdbv7dqkOuMvPEvdiiKw0hfYdLUuKpKK3rQpaKH7FJQSnisDOghzV0RmdsoN+7l
4FOXUsbKrV0W0PqFDl0oT6ALjDKqwUOv9+eUQjlkpOlKInIPSuITBXzkocJ4hbPAKE8opbJtE2F+
8WV23rbmOOzqKXJGwW7/und03kgLuyiPyLlC12MPUN1w4kcImEBMzIvsFHQHXmMG1R2HJ+dt/1jd
TAtIKgxVfdyNXYP3X5bluzgz3hpVPEpywGIvWQvj8BEUoUA/q2L48dIPuwlPcZ/DYQHxLiLGL6X2
YsjQFd0KIVr3GA/J+Y/Rl68FGJ2MzJt0zDURYIUfbPokOwQjhm8abxvKaAfWpl+iOrTo4eR7xmqu
Rtw/Vn535y5usQEf9WoU47DKQVzQls+DL5IpPGYYs7z92a4Hjb9d5Z/1/J6lWyC1HoJuN5vYi8VH
IMgV4WsFZ8l4wOi+nfKSFfHBedB/8Cr6fvVnXNncqBZJo/ZnsXjyBxkl1ZDwbfdvAues9DU33swE
cZcfGrQCiVRo2JuD6m/qGveCsPkNLTVG0FndlagzQHEKQ65gfb+EEWo+aCQOJ7XKP9XeYyOdq8yd
fvrj6+2FXt0fkMwWBXQSGVeN8b1Rdlw5IX7G0Gockf4wtMisx8/bKKvWLC4DlDVlUqeQkQcKr8b3
+C0YngDrxBBbaZLvGoF191g/sRd44uXqTfk0IZThdEMSB0qJ/M8peM/BVMW3MmYppOMkjE8e/6zV
laliivW2saubZAFORbl44DooQeHcE/lkryuPKe89xgH4arCyt5HWPh7mJvD2RzS47kr007j1pBxI
eXlINbsqDwGL8W01xYDSHjwRuiqGZMzWLjZiiNmFWBt4nH76Vzs++YFGBgX1WvnUwmGGiIjRow7W
wtuWrR3rS9TZoRaoeOCOhhYAFW0EecObqsHKnax8pVkoRsftET2pIIC7RCh1XcZHwgaTB/E5lvD4
CiX/sx2gezk1LHaOFf8H2acMrQ/sNNwkKP/vMamkNjX8nxN+gvvKUsd4y2WjpSs1kaKv22u34hUX
YJTza4MviEEPsDTZteDg7DXS/zVHH+QTlgZRPp4U0yQJHVIzE5q8JvFZTB7iuicB9/O2LSsn3QUO
dXz3NcfXBf5vhuLw3JaKozXoNwJ5ZaUbx7GVnv0+s9WI5X6sJaScQ51Eo+vT+XuhyKuioSTNzyOr
qLfi4xe2UTtL11tfKCrY5nP5NtVL0jesvjiWHdQ2atGwNSQ+7IgGad81AxlqA4YkjDi0cvm5sGT+
74vdGmQG7iMDYCbNVZuD3jgDBjywn4jSgK2D4RPr66Zh2lPAA1OkX/9NKqSKUSO4F6AMlup9GbJy
TtdDW9/u/Q8E/eJLCq7OBg4QiiNteswjyOZA0Kf8fOLP/Q//IJniE/pvjoXr2XFF4s/0d8z6EWuH
GFb1z4+ggoZSV3pWzsldAzwP0NcQDoNi6rmpZaQAE14rmCjNqizY9VD1B5WKHoHRcY2QAzUpFSgM
3qfpj2I4dFCu8gdGkwPjQ9IcUdIQxnU5p11VCPdi6kTnWE/39fDxx5j5FywcM4cIV1EbMwJeGnpP
Bt/uIzeN0d5XWJHg9iyKOtbqUYEjRBlzmFIATqU1edY03YV9bLah1UuMkcb1rf3HNCp69JmRVikP
pJrHwCSyegLJBFY2dKVsdOGCVPwoocbZtCEuGPyI7mhLDV+r7L3BFE7Hv2eRNYqkY7GVsZyCiiUY
JQFfkwy7JOGl9d6ZqUrWulEPNaHsVFUZ8PcbI/jgxn7Dp9lrUyjO7YNr7d60XDq67NWoRdBNs3MX
vkw43dGjTe2bCQjgsuCoZlYm7pSMBcpYPPqeEVbqkLYqAjEcXd+GNo+RqU22D7eIH7JolmfuCTEk
Yw2OzL5GvUehGYnWfQGsnWs5bNx8PBGweu9bYcpvJSQqNO5LS1h9OKsG/oN0lcuuhJBP2xZIYxWT
ecS7qP/NvlogUFE317S25eezrNJjonVfiu+AP+O2c6yelwsMOsaCxSqqJPiGkvxQjcfJP6E1YUgg
pSyhg5wBthqSQJ2Fmy4Ufwy6RihwvVaqZY89LN5LAqo1OsSgDm14LljM9qtba4FEhSTeiNo2ludo
UT/wiqXwtlGwItK6A/yxhopIEjSK8qmHNT3YuPrO5qTGzkRbAFNlKZg5dKhAguBLaLd8idMfeWf2
LWOTsX4BFaBGUF83RQMr6/ynKn1lrXXbOVbPrMUqUgFqSozJS4fZwuzF7x8Mwa65O6/FxrXSOgLd
E2ukgeEg9IiZMmWenAUwyI82KGmb3mT2/hdoFsyOVYpiQVGbS+0rcWqF2ReROOLm7/UWjm9dvFNY
ZTUWErXFpDhveq2ekXoOjdL7kAtMAfp8w9fAaq5YjX4S8kEg2kWDHt0yU4J5EdrP2M28/so1IvHV
z0a5q1nt4Ku7awFD7y6QJNT+nKmZtA/IDHb9QfUYecVV115AUJur0Tuh1eaXY68/Bs3vUd7edm2W
CdTWUaJSlXwPKyVmEcg5fHAGuZL3+7+BUPtnlEu97+Z1EjvVyiRwgYSu5L/9JxD6dE+rKmqQJ8C7
FOdQBP4oTiFa+NfTyPMz5M/3oI/zqpMiuZ7TWIL2HMjvoe8mA6P14ZqUjMKgNgqEZMskni3RBGJs
+pQo53fxLjrrd8KptKJXfltbSUNkqz48+w2BUku5Z5EqrG7WhZ1UNqHU0YGsz3e+gTNMpXsJoXBf
5Yc4PAjGQG5/udXwusCa98DiScCFYhBrJbD84sMTR2sqkxc+kqy25+3GMCzQCjqKmv64jcpc5nlr
LGADL88EHI+4djrCQXA8VPYc0Hj8Bu1Ub6nbyc0P3r6ysxfeufc/693LbfzVG8fCaip4NI2gJtP8
Zvb7d7l45qRpA4YBJxEEFJhUnWBI/K/ZgCjHooJJHnRer8+XnAaCPZjnMDy7ww7hWJNbjKCiU0FF
U7NKGGbTxHGrD1bav0KI8vbqsSCokNJUk8zjzId/Go42PGTJJ3O04Zrz6XK56FN4lLQiNyaYER1q
M3eFB5Dc28MdLqHVZPlHxc0Es3gVHe8helVfedJvxFNrGtaz5KZWysoCMCymyw9lpnNj639/vKek
vTPqBzlkHDbrEJgYmcuceDtQ/tEkUl/y844Ypxb8vpvYexZZLRzrgeUPBuUbrSp6g6ADI0zG5zBt
COQxnHjwSFHkPzKZ1ZeyusvQkMKLhoY+eprpuayUSkwlXDo0jDGVak6M1umq0CqLXQDlQlYNfz1D
hMI3ROo0DH3RY0apmtXpkI7I9D7UL7NoggAKXgz2KSS9k0+gzLy9DeYgcfXMW8BRR0XlYf501GBe
yP+Qx51eboMco+fb2yjXQjvzTljAUKeBrkiZ3uewitvo96PNH8OdlFvJa/FeEWEbudEuvlNMFivk
qjsuUKlzAVRY6DLJgNpIB/Qz8sNrwDEsm8PE1fphalCYuYtVNPBfngF9lYhq6qOokWA8md8IsQ1e
QwJG9tp3ZW0g01+T1M4ruQCkon7VihwEIGFTAsHXg4orsem1Cppx+LFj+Mbq8i2gqN086UUcDRP6
AVsjvp+ywAx9bZ8MjDnvVQ9coFD7WcTWrf0WKGri6tKul+9S/qSwBmGuaUmpdaPjverl8WDMzY3g
ysfEesJXEJk4lYU95C9dburhHmN1obfv6ocxMiXFATXH7V2wup7gSwKZvYppRZ5az16OArlX5wIY
KlPScFDGd5Dm38ZY9ccFBrWaEloVwHeDpj281wPJStNPrfloJlvwfpayXbIoCVY/3gKOWtWa8xu+
8mCSLL8p45cgPqnGnpl4W33DaCqmOyGChNZoauH0MVFyUK3jeT4OZld+Bh7DB9e/zB8AatV6OZDD
QgNA1bhxukulXz6LknTtHEF6SALzEY5HVOYvAwWIDrhA9xFopTHPHoqg2RkK+nGmNlJ2DcboTj4v
x64o1+nmtkesfSKQYcxSTyAZUGgFKXHIBsXIBgQM9UHT7tGFOIj7mJVBWVtBCXIIEkh/0c9L98r0
YsMVZSDN20u0vJDf+mBA4jKJsYVWPAF9jhjORg0FaS+6vFCDXZELdcj58Jh+N/nA40EeVbLuhuKV
NWChg2IRKOkUXQTc/N8XN/tRQUlSHUDgpD2qbm4LXxD2iAk4yU/gyB97CzPoVojpDh2aNSOR39BI
vNO/+K/gRXdY3DrXz4zvHwOJk1nXCj0IlOc0oeaDZTBvTN5VnNz13G0KcW+iOXjMmehb9O35ISf9
ErY+rgtu5KrP6t/uD+onUAfpMHljBZ6PxmyjnSHaorrVWc0xV246Q2jfvJW8DLY3ao+ntSyUfD5b
Wfxsq9+G3JFwelS737d3w/xnLs5rCoba6fFQFgFfAiYxSN198v3Wy48QrCEjzypUXTN7fGNhx6EJ
HIIpdDtCPKFuhEdiA8qLyE3an5Os7hvxo/EVTMchi6/2piFpORHiX40aWtrYHQ2ltqZKPnKR7nDJ
3eCziH+uaxjUj5q/w8K1EV88D0T7jYk+LbuNa5tLTWPcjqElqW9TudH5k9Q+3V70q107Y4KBAM3k
OP2g4nKJyVeoJUtiPXMa8fdxqj4mEatn9Cq8UhCUWVIQc8NYgvVUzCS7ikB24PKxxRX+duR2Qcaa
2lwNEAuLKG+tW6PhghpwUohnG/KsQVKTCQMgtxdu1VsXMJS39mohDK2HhVNjYePXTh7xliDxJjdA
3HN7G2vVpJldAKJz6J+hedv9vgvQ2AvHEGpQzZQqkRt7+PvWI3ynmeEXfAaYHwdp+qUr4GGfQF4Q
FlXCb9xP6iQhkuyg2s8pHUnRg6QSUWScgGvuhxMJWxDHIFSEqAy1Ng1qqSv4WDNRU1NJp6SvGAFy
LXotIahnFFdiyLsMYRYXRiYXnJOIZL5KpOL59kdac4glDnUWhGWMVS2Ak4EYCIR/GEye0E8c5HbD
etmwoKiYX4pQQK1lQMViZgU6KTBd4HO4IR2S8Ou2Vdc6abNXLL4QFSCqLFbHlAfpGbdpR4J8u35s
trJtmOK52A9maiUkNnFZcnf6OXh4jsxn6F1Zt3/EWgRZ/gYqgqRV27c8GrrMqs3sNLNBuev0rQHV
+z3nWxyrC2ptuy3hqI1QdpD2yXXAgWH1iRMnU4+g81pisJIRQ1ZdE4wlYEZBzyl0RC93nNCXk8Sh
vmrKpTNJh0I+6v7HxPKW1dVboFCRyjDCJBXbrjHBD9Tr3YZDwgKPqaFO7UK/81nXze/7JH2Og3b/
H6uoh0dWloXmdbAK5M/6b80n6Ztk8fcSeHuJ35HCN7mX0eKRUMPMs+Md/cfb3rL6+XCd1nClhxwj
faR1ksINAbrQTS7qSAwumFCGxiWjMroauBYglEv6oxpw34vq5aHFi68h5OJvm3E95DXvPMzyaPPA
KfiPqIAyxUk1DR7WMePOZX6X+T8qf9aYCOWfVXdWo51aHH0Ocp1Pt4FX12+BS0UXTxSmOJh3fI3n
uFDPGvG4EaUPt1GuXsOUdVRc4aou7UC0AcLz7CTnv+TxICI7o8poFcIsbZ2A6JPRarC62xZ2UZ9s
yIvSyIrZL+qdEf0Iu6Nf/1BYZ/UKisBDWxxdrkhMQuzhck93fMFPjQiUwuPMSJOcpM9JrJ+hCci4
FVznTUBktoSiPpSPHFqvZXgKDaglPWIsdNqEx8nljvJdBXr+rW+Oe+OHcHf7w62EEwHZVgPjObPg
BM0sXdRcK/mgR0Gh4ahDWUWtLHBYgTA7Rx3bbnNGxWzFGy/gKCMbUNlqfQy4Qjyk3IMQbQSO4YrX
0w9YyKVJlC8OatHrJQ+MSnnoa5OrrLQ7gi+4yzLTC22h+93ITqXvef2+6vYQdKjDc+1bLQJbwFjd
tSclfouOpZVB4Av2qEv/wSSCwk19DHst/wRtUnzZ/EM2H8JDd2g2wUPrpBzxNvEB0jlkFzzXrC73
lcvFxQ+gtgnk5opEifEDBs/xBqcIwNnwozNORaCZtz2JaSt1/lUlHyahAijJt8powyvEJ/LPwPkV
H74iJ3rNBSvc+nfglz+0JHwq3A/WhA3LWOpshB71oJUGvjw0YHvZkv2aVKkd+u9S9HLbWBYSdSom
Wj5CJQO2Ql8KZOZlshuTh3p89ELWwTHvCOr8XX5AWnYORJYSFAOAVImHSn5vYsaF+roOgu0Cflow
1eiKjrs7ZUotF6Iny0mDeYSz4p2NmgyJU0rOlO3HwYJxkh+Yk8waM5FXIg84TLApJOicqjz9WAj8
ui6SQW5MA5osFeIbONd4FCjAzCL2dqJ7JIpN31A3abH3uyMX7EskD5S9Kp165U3t72eeW3H0Eadc
aAFFeWdPmMjl9zG0t3JLm/DykQjaMCLd27fQgAn1we4wBwX9KrMeXrqgsJvmQ2zdJFVNDdynRbwf
q7PW8A4YNgw8mNBnE7Ii4IrnYGII3ddQs8B0En2iICGT59yk4B6ACOhXZm4c4xicRHapVNZtJ11b
4SUUFWzzHpQsiThDhQcQtNQByEMwqcFZOqRKCkZkXwXDLDYYsPA/w6AinT/1bZJKAEugLjmkkwMm
V9IIb1x/yNtTVLC0ulZO5hnoHzwqsLX1mIV4g+LVxL3wWmlJ4pNfq87U2v9iERc4VFQTdE8qanW2
C4y1aZ2C9vMrV1xpCtxC07f6lDBuiisLObP+Qotew7MFfM6XRwYnBronqnprCpXN+8U2nN7H5shl
5TkETRojaK+sIuhwoeiMBCwkeejjP820cjJ8ozVFxTPH4nlE/1qgOn3G8I7561NR7AKHcsVCkAK5
5rXWzIzzEB8T4SnsGCF5JVBeQFAOKE2SEUol1q3xZDT396b61x1YqJ7iDoiSEvTvBJVWoxEnSfWz
AIslB+1rk01WVwQPWcS4M6zasUCZ/WORN+wEnVNDHigx4pvUpCRn1ZJWP8YCgYr4ERcYYjEBoUx/
FaUtjch1IU16e98wQGguEFnJJR8bpDUHJSaNsu11GZH3b4cgLr8ITaSC0blOm4XtMZuonINOtFAM
tG7bsZZcXn51Sbz8HlUVl42iAWPMpmOoopgYg3EcnT+jZBVhdkgbFANAXtfrPGkmyM0LmTmAIyvo
MqL0vOv1j03MqhPMn+hqP/35hHQOMeuirDE4rG7aPuv5YzmefH+f1PsOenGx3bX3txdhNUws4Kjt
G3l8l0Xi7JNh73ahQbjwNRFdL2a0tTB8n07kt52h14Ux7+E4umurcp9mT7ctYSFQx0Ze+oY+8EDo
5TcvAzeowPD7tbz/hb9QB4YaJlMWV1irROGf9Ai8vPrUY+DbGO+GjrONWHeGEJJT9YPhs3oemeBU
8Aj8Cc0hvYcNwT+lXkUCbPL2nE53tbobIgON33uodzJMXnVGZL1w9KPmcFV1wKiV6stc0EEMCVoU
mR3KEelLU8MYffKhPvDNr9vfcM0bJQyfQqITJUqUeS93pD7IdTEYwGuN7nda5U8DcmGtkFk8U2Fn
LW0DzfE/WNSC9o0ugi8w7EzhUKez5GN8KD60o/f4LD5UXzkjD3XdvoOAtoSjQjNEMJJIyADXffGn
8EV7jE/jr9IgxV4bTcm2lO2Lcu9bt9dz1WsWqDQzcKFBBK1OgIrXKdoqO/SxHuVtkJCAFCzteMbH
o9u8dKHI+WwAFgqdVhaVJiSm4+hBl93bRq2dP0ubqLAdKFESNxFwUsnYqom8D/rQ7EdWgogFQ93W
WiGopLSZYRQeEzy7CNk1Vtb++xZGR/ulLXNQW1wJRn3UxnYG4TYoRrjVW/SUHQQr2+dv8mOkElZ3
4eqZtwScrV4AgqiV7+L5I9UYo/iAVud7Y9UEKstuZ0ICg/tV7MWnriLGffLy3z4bFZ8RN5MqhNyr
KUlfvf4iSjUp+efbGEzzqAAyU9aBDhYg6lFqTO9dIM0+xEQZ+phhUv427Ya72FIgg+7qrOf27He3
viUVUHBqq8FQAht18TIlwllGIZ5ghjP37R+Yb3M1xh1JuD7yoAHGi3N7Hhh9FZoJ0BvT0CgaASIQ
RYi3/RmT7XFkJ5IlprUVRo9jCQ6STdu65Whx5SmKGTtxJcMw/wADGQYZTBmoeF560zRMvgF2rto0
eoz7domVFoo58gTfdvTMKNrORIuTZ6eFzfrQ82pervYlNLVzch0sSmgYqM1Y3fsaapKpqembuN+G
8ZEzzml+qMq3XHIrMM4oENcKCZfbEv9LED5UvFGg9jLE9wbGFAyftzEtFfZHvfQ2UxebWvGELInI
vaV5ZRnFrC/bkaZ6HwLebJqzP2VELjYSJMoyfwuuLadC+qI+1FOMQs27PnE212AyenQEcRNNdpFu
lXKXQ/C17LcZ53rRVs0m0qTbSXfV0a26x3g4etJZQceUH/lWmv30w70PoVMVt4o0t4zpLonOmWip
ojNWZlFshuwcpdtodPgG99XsBUpHPJQltQ14TPPiXmqQEcj2yXifjEQTYkuvNlr5iAn0NIY2ZHdQ
wJLs36v5geueAw2kanY1HeJqn2MIvoy3Wv6Qxm5Wf3j9E+ommfGodZtcJdroxtI5w/7hO5+o4ReI
XoLm3E9Op4l26BE5fePrH7kWmiiJEFyKYvUY6GCxfs6iRy7/kMbaMrye4MLSqD6Wa0RNTd7VnGWE
X2KumLL/gx9PaXTmCqg6oJAidtEm1R24H4ilnr1yk3rO1PxuSjDDHXjvjDRWVz/r8WePIbegPHTl
vCB7ZbIzY4BMiePLds3XW1BiHRp/dBXxjBZrwue6q8dv6BYCG6QNDTbWeX99dVIVcFGDgQvER6Bo
pAJtqvhepQTt3IxjClttWzmN1dohSQ41aXjC30lH7bmy4WGPvE9YklErxb3vTuuZmQt04jq9M0u0
+7WVCPjoAMJyszdjMztXUI0nr4/qAe2buy8Ujl5ru2QYfk0SoF8iUxtTzUdVq3CofbcHeba4K8n0
6pckxdXVfNBs7VjY9WHcBFvNwrS5yw2Et3yLdRKsxIe51fyfBaDWH6oEeeP3+Bmi2Zo5oD1LdRGM
eyd/e84ITjhLO8Tkzfh5OzJd34IuzaeOua6I9ZHXUC+DanCQvheiXRcFASXHbZiVotIlDnXS8TFE
STQF9auUpCfZlPaBA6FCs7Q6t7G9fb1pTVZKiYlJnXBpANbTRseapi8lCbaZU8qkspF/tD6a4ylx
FbNneNP8lagof/EVqVtzIkE1t57dWDN2kuJ6w0niNoyVXDlFFxgGTQQajIWuxhUwItX/5JXNxGfb
IqpJ3X+g4mQZyfDR9CJkpIKYeHpljkJP+rC7j2PWC1O87Two2l2ep4aRiIUxl+RxGbwHv4XkZNvI
ik+e9Rm7gzU94FQjs4xv7egEQ7wOSLqtHVqhH2+vydXvMCRZBiPPrFnEQymN2jw9F4wJL3q4Ro2V
I+qlWSK41tpRHB9uA119XwApKP+LoKlECKdzy0YyJYUqhz0Sb5h8hUZFwdmS6NwGub4nUSjUnhQ7
aUqGGihVSPSKTLifQfDFzTbeY76VzGwgOYpX6d/6LoVK7dAM/OqaX0a9yeX3TfSElu5eYCR55z9x
sT0oCGpDImPJ1XwLw7iI57dJXKavIiepERryx/yotVHym2ujgZHHXPOOWb0b0qIQMEWR6dJL4wht
Mt2U9CgHunwNPXkR3OlQmH9jfDYWDvXQm2SxC4sRC2jgXmcJg6O6/k78gWFI/6A/ogN8rxzjrWLW
rE7I62fZvK4iVG1QxUENjR4z8LXJ6I0w7s1ki1231XjyWpHOltx6G9m4pbHICJiA1Ids/bIF7SgA
1WNzCJEZdjHxea+9987gBjv9xExH8Gues7CQCqycMma9FgAQ5FGDlZsdEQVS4abmZCZzQuq6cH+5
nt9pisWrs82SvBt5oA2WcNbd7itPSD3aojm/zyZXPde4GAVm8wFvGjesc2s1yOAtoH03TmKs7tJf
RyHPM3FKezRWoaW122CKhPSKSv6Nu4JtHvyH6DSX6SKC2uhaYWBZcdlqf7cu2NlAg1vuik/vbiah
M6dTeuc7GDZi4M6PrKsgIMFVQXmHqx59aLSQJvNVHbgoLH3J92isdzwr+RSfJlMBt0n7ycCbt90t
PGpbKpyYNEGQ91AERSdL0xD0n5qhW1u81fOkxeuPsbLX/Qez+ywsnFdg4T5a6yVqysFC/d0fSYk8
tZM5XEciR7WEkUC0GWLYHGbgys3vwdTeix13iBh8sFe3hPk3qJhogNQrVpruAaySotZzaQ5GyUEW
fuvtr9vLum7kAoAKAegs61O/QSxvBhVd3jkp5ciMeP0BkqGIOIWBfheU8qF5H40yUtCQghtQ5O6D
jV9EJngYiKh6xJjKc1/021iH+l5fPepKh1Qfx9Skvb7mU+tBBZAu1uOSF+fTTd2q7/3HRHLVCR6L
zQMIbDf6V+pMvRXtpN1gCqo1mKP1+NcdMJc/gZ4Nljh5qBIFK5ZO25J/59p7PTQN/TVLWHnw1Y+P
BIs+ZznwmKOO8qhTyjCqEb8m1LqyqTgNA+/e/v7XCeLZGk2HZA70hK9FTIdMw/N0jsiY+1UEXOrb
k6PspZSMPxriP2HEya3QI+lUjNvR6im7wJ1tX2wu8ETHUtgA1wjFrVxMB1SpodMBkebg67aJ66v4
x0IqDnfRqEyNDyTdeA3DFzm0b//9eYfQgQldLmh5QfMALq3UvUSri8Dv/RIu6StujaSHd2cMD33m
CllySlntHmvWLNGoMJiqxRTUkBoxR+O19R1MkTLCHguAinqqFiqDMAOo+qMs/GxY85xrl0fke1VU
dxQ06tCiMII4SpLaVb3ZaZ+1YuWNW4cOplkM37z9XVbv3wskmhYkHyQczjGQQonvzCwIkHGOo2Pq
//S92PHB1wf18wbSbcZrH2YYSsuaF77DNIOi5ycvqRkef136wVYDk7xsCDitcYulVnb05VLqMvye
+LdABMNq0FRUk/xwQpMSEiINz3gJrG0xA0o0UELDKBw6Mi+3mBxKsh6UdW+C5cUatUMB+pVesPPa
ur3Q9AaAKhk0duCUkArHjCo//47FVobA5SiVYamTtPwMDZwe+k9MVIB074RUrCYyTkTaf77R0FuK
7noNaif0pU4D83zGy6Am5/RpI0nefV5Ds6ntjnKaEmli3eLoRZzhtFnBBaI3hox/uzSOVzF+ItQG
xLfA6Re0tiL1DlrBBEhd3l7FOQwtw4iAGToMmSo8L4NBH33dl0Bd1ni534FZV+4+whzTVoHmcFL+
dBvlevWAMj+fMFUKwO8XweJbxQVUR4cw8M2iFr6aInO9YnwaOM0g2JIZJoh09zbgmlkSpgN1AykO
UGhT0XFqs7HjhNiHttVTVjQYw9RwMrMW7+oYQ/sbmg7579EkVCVoIvBEHKo053CZ37+lJEaj6ANx
v15N27xnbKqrqDI32qHpHjNJaMOVgHX5nQKIFnlKZgSm6FbW0XFc9wBOHmJaDH/4XplLh7gEojyv
l8QhHkMvQFYmJYWFNAL+iXC9RyrdkmDk/A/ScGT/9mYdDft4dsh2mA13775kcvgfZ+e1IzeWdOsn
IkBvbkmmqSxfJVPSDSHToveeT38+6seZrmQSSVTPtDAXjVHk3owddsUK1S5dbVfstN0v+0m1YQ0i
ZP562L06x+ffv2+3oAKXD+X85y7crGwGsV/53ItgdJETtlkISUqR72Q/fjG0XtroQl0q8iyOpTO4
knkN7SJuHSRWzfUStxO1w8mssr3IwkKzL9lq1uz79KMVQb46y+yZxmYcUmPN0kJc0cpssGwDdnkN
7akuRYYQxv62kLe2kC/r9/+nXf8ea2EFEk8wGhpCAQTfnq14b+2U7uByPk7tcFRiy9a1RIL9YGuE
6uKVMo9gwlmiafOyaXAQ50o9+WqtmEMJPjafHL3FBca6bSobaJw1KRafTZdlA0Cisgje2TBtVX0z
AHeq77SKbugUM3a38W7mZ3H2bBhSlNhORTyLOVAuyHJYiCAqGTyvUEceNUFgmd7WWOLKOTgCbnW2
1uROCxPQTn6rJBXnmLzuSxCI+1qXHsTE2DA1F2L4IrgEXDeznRiahelUPa0upQrmvwjeIU2p3Fa8
i5O36/b50nmfC1nGk0U1jkmpB84wc+NK4EPbmv2vzDkwfHZIvD/BUL1eF3nRv0XJTYOMRsOMqqSI
i/ujvNbHYzuEjiaHz0Ev71XI+IdK/CVJ/vMQd7Qixa+SRC7ql26oxhsacmE6qHDLhERoiSbJF2rY
tkCxO3gjnF5kmwvMhL+szNB+lAokzpJA155VjOPn62e++JazTEWc2+ZsREb3zx/Y0KttE+ksK64i
udzpGnuYxLwOd37Po74u6u/CkcULmMMwpJmsImQK7VxWEFE77WopZNfufpJ8O8jEXTZ98ZLuWMdf
2oQlXf5dZwi3QTJfNcz0n8bhoKfRvohFOpYPlfePYdxo/c3GD1t5mqyfYl6Nzj1cKsvgY6rGPi5V
nS5txsJ2t4sioigrqxUYoCU9vY/HPNThn67iygkFvW2OeS5rT0EiCzuRQqV3TEPTD04VnmG0if0U
V4tL+bkH6t+5VTcW4l4SBuHWFMNMdaQ4aQQn7/vBBxlRKm+tEVr+PlLh8XavH+1SpTGgc2DPxBW7
13m153deaZ4Yj/C2OVF1pFDtSow46Ddi5nSsmmAMF44726p2bCK+LnhFr5D7d9qCuQfVWNiIqQz+
TuRguHlCSkw+RVPbN7bWN//dJbPQqdk3KJJJLAy78EKn9HqwtJRpX6dLZrruAMDms2V+VqtdPO2q
GZEb7krvRGm+y78IiTOYr5XITrMfRXGr5jtT3Q3t45BunH5FoYjLRSoYPCqYJxa3rsddSSGmiJ0Y
dg3VovS0RQ78N524OPg7EfNPeBcwt0NpSXKNiOIXO1nUzAFq2Z3Gt/7n8C35aGqDEtG6R39knYTK
XNhiimhDmeTIMpl1hEa8rx8bmSV0tVvHG6LW9Ib2PFXFOeeA6OL8WD6MaX5o4fAnvzg2HqR2sXZj
5h/dxjz/9cRMqkW6puCTF3FF4sndIIiwOhRTqtyVpTm5Re/BcTR1UG6Fvn68/hwugtBZHlvh8ZrW
3ElZPIe4mjqp1ssIlv7kJDff/FDe+8SG6sevDzmQQUGKgSNZxkthEneyHzJcV4zlAx7rV+OVB18w
P338OAQyxLms2mTl5uIrYQengNA5cpLou6T97rq9rvwugo0QYO3SYMqBn4mAQzGXbdcwFKWgDeXI
8cWbZvo9oXz+8BR2v68fZkXlqH/Ma3gVclyCmnOVi5KG4NazQicikj4IoQZdU6mGoW2FUb6Biluz
V1AAG1QDUO5LH0jNrwQOFEcOy1fEL0NqWOySDiLpeRjFjG6PUGayLQqy+LOmI7XPmrH9nIT+dJf2
kWg8VUNSpNhuMuUDRXmxtA2x9n7XXjV8mgI/+WUYtXY0zAwW+bEzjW9qlEs/Pn5fumKJhCpM00Ci
dX5fZYuf6kUPPJI6ul7A7KOVHy1vi7dw7eu/F7N4MpnssW/HQEwSsBVwOMIL5jDgycKEL9fPsypI
hctKl6hpwwN1fh5LLRkSUYn329QQAbGx6PqrRDn/haKN8mvSAwKD6xJXNI4GP7UU7I+ps4P3XGIh
ptJoFmHiGDobfqyBleLR3oOB+LqYixCajEPH/WC5OR4W6FyMUjHv2DRB4nhqpdgwzBDXyqfRmiko
GsuFmcVt2z//RabBok2L0X9w6+cyG6/yRt9ApsUazLBDbW8K6bnKSRrTp1jcCClXIua/G6cUa06D
GTI8lxah7HquxCwLN/VbkSAx7Vib1P4Jm9LujG5//Wxrn43KCtE5Y84GULJzaaVn9qmspYnjT+ZJ
ZEqOzTM7ud4wESvqqM/ZBwxPVI4uOJ5arY8FS8ggJMv1w1xEiFJgWilF4qzf8BYr14e+k/bi3rGx
SwWprUjBoAwRPZy422ViJ9xjRH4O7PNgJlWEscTvy436yMrxVAOPOwPx+N+/Aeu7uEXwTKhtVDNi
Fy8UmpTzU1GwRzM9en36QWAGTv5M1CJsMSclonRA4TfOvxRmAIIpc/T8Ldgid1vRizM5i3cWimID
Gylycm10mfbdGU14bCf141ZjHjqhwketgvxwYafEUKzUSvLmmzPdVqoe5g32WbjVAFuJXUEJWmBZ
zBnLbCzEKF2VR1Fbg56LvvZ6RYL/+uFnBEOIZs6ElVCCLYlOCq+IAz1vY0cPel5quqePbEfeh+vx
c+aD7ZtRW5rIiOn5axW1mnX37FN3jCS/m0A4h7V4arPfWh3bYTh+/OOcvdpZ7d+pdagCObJ0Xq1S
WZ+SqlASu9Cm0a2AjG0Qgqx8IERhHhQOxR0ujF7Y5SH2A1FaKdwwMfE4SlsQgy0Ri9OMWtD5hYeI
ivmjl8mvIsqKvv9yXRFWTMHZQRaaFoy6KU0WUsxesCdsj0oH40URtnKlFTOHHJrV8C3TCFquAusr
Q5zg7E2csFRfu86wOwtkuxzsyjG+VwRzq46z5nffyVvuBRtNJUh8L8cHFvVg1xX8x3nnG0zZl988
z9z7UPQHeby/fpurUiE4mQvPJDbLnLNPfK32wzJxpjw50Rcqkn9kabAL2G8VyWnNDXFrCegMz/if
vFmH3mm83GdGLZTI8zsZHMZoC7VmkwM5/vjaa48pdWJt3FnR7voxL7qVWPUzuQv1V6XCF8UAuZI3
HZRgr5bPo/KpVw8Np2Xncl6PzhRm+7a+0bfKDaua9O7Mi3ehe0La+imy6SqhOfo8NiE8jQnDqFpv
T1r68cL02VkXL0QdLBx/Pp9VvvOl1C7rYK9DbXD9Slff4btTzZr17ktOReS31aw5o2XtBq353tet
jcZGdhFO7nVZlw2x+fNRYRXhiJk9zOJISZP4HSRwCeNVQkHjsrKL0viVzbW+0PsUHfPWhlQpA5qq
iDeidgiiH56uO53/1uUb9mdFlVhXqtJhoNhq0GNYxOGimQMJ9XrN7itLeckmSZy7J9rtoE2MlVhW
Y7f5lDixJ+NFsjTYta3X2lEb9btaCc0PfmyiHjL2ubaOf2fAdPFrpsLSY1GwEgY7areXn1vjUFCT
vX7/l0S0SNFmQAjJLrtT/wKZ3n1svR38IAUA7Jidy8bC+8CVbxQm7MZ94poupHFuADzJzjNmv93s
4P44OeZugyThchxj8SMWtoMFeFqliiMaR4TrDHvpp3XrufV9eJPfWPemXf6O/7mT7fixcM2Nj750
bfMtvz//wnxIkxnM5Qu8pz7ag6jYytb6okss2ELEwkooZWV2psTpGnQnsdXv30HmffulQTU4Hdku
9Aym9Xv6nH9qHqafrJ/2KQnvvB/XP/TSVC3PuXhnxuQHnI4fwSRYGT1FVKCVY5re5eOW+bjoPC9F
LeyHn4iZosuIMuzkW8nGNbzOz/TzXfdF+GMe1Zcm3hkbof3qVwTdMddRSDKXZd84GzKGRcXECegj
GGS2xRY662+p7H2B9e+p3olYfkXKT5kwISJPQOmWNqPXjcvCusdPUM3+Eu3gj/4JGDTw62qXHkoX
YglyjHYf/tQf2tvow5uIUSqKr7SnoN02QHycG+m4Z+BWIaxkeOwk96dM3Y3mn1zbYntfOfZcmICY
RaQSwn8XVkhL0naElQPljcJ8b7V+dwSIVE22kWm67xpWYN6zXi94oKXe5m6Vp+VD3yfJazgp4QnK
xpSSdyUJkV1SKYLY2UteZcEs7+RoGEZbVofyOPd7w+9139dwH+WREO50InLZUYpQe00sIapYfgAl
dFTXJTecSMJWe2I+xfnH5Xw0JiwqsiytXlpBb4yZR6s4Ja0JcTf2meeodS3c9M0ssGwAY8uEFNrY
9gwkllvLwGYjcyHeNOS5O0DrbYmASo2+D+PCT1lYLMMmacT+mzlCdZ55AAau24FVUfhcSHZEg1m0
RXI6WJEUZVGQOknbzcOPWXgTFOzyqbphC6G3Joovh3pSwSdJXahOVChC3rPE3WGGqL7NTb14lqPG
/GkWYHs2YpZLfDC1M31uJnKN5EDLSvcQNm1fFyVuysk+WY/5cXA1yW0TO7RhMI/vmPrax3f+wQRr
kuwwRF+zw1aatHLgs9+wMHxS3DZzhYRmWnSnaV8C41uc/YdLPZOxuNQxFv02N5ExZY9e+1gF+yjc
SMgvjenZVS4ZbKphqhthQoQ6MaQrJccx2ILirYkAhUeZnT9k4/NNvos6jF7NStVDhBAZ+1A3nvos
3jjF3y7t4lFR7fxXxsJgdw3DcQ31c6fcJcEueko/m3fijezvpJN1CGypsKetj7N1rIWTrUMj0CwN
kcnEBCUTyt1Grn85wY+avz/UQsV8UdVzYZZQ3RmvYLsqdgZoL6qr2+m+Z9Kwc8xH45Q54kYV8nJG
ZSF4oXdCQk96CKrMMZ+Tp86VCBi/abfyU+iYN8aOXed764v0pbv3nC3Mz3yki++oyqSxZLEA9Ba6
ojPF2YQlkoEl2Gr2KXrLoabWBlefSLd+XjePK45Ax69CB4ghJvBeCMO8WElbNZmTS49j19kSc6qi
7ww6cOnD6OkHsfpgpYhKPBKZE4NXG/KzJaNRGwW5VeRd5mSEfuJwSqMf7VbFY1b1iyt8J2PW23fP
rVIqAVY+ZAiZHf7p6q+i70bB1oO7GJri+4DlYE/RnKSCQTuXUmuNSXNwgGz0s3gqXvVZLeQ9eFvi
+g3I0cpnOhO1OBBYHG+oBOq3qXYr6JGdBq96NToBrXX9tmKuZ/pgmXrul6jMHczwWujillNEidZZ
et21KewCj6XS2zFDUt14UAthQx1WPhVVajoKgL5pmIiLd+bLemlkcZc6qlfYYwgl7hQ+BAYZplp+
OPWZC+L/E7VEKHuFmkPyi6hRL+2hzh7Htvh2/TmteEQ0Yt5MQV/GushhSzUlpisQ0XcQN3jKU6yA
84nHw3Uxa7aeGhcNfLpb4D+WzEhtaAm9n4ypM/X7dnoJk1sh+uLLN5rqmmFEBHc7DU4fPRTJU5l8
ui78ooc764Y5jwIDPGEOa9n91mFJiwNPTR0QPqOd28OdebOLD/GhtoPRHvfWs0AeSz2otT/Db7Gh
MCs+R6RuwsYnSm8zAPz81YkCONYw1lJHSn1Y0XgS4X8IGYHng0GjeQhX6kKC1mq5p5NaOGHxRctP
k/y8GSqu5IzcIaVYshpw36wvOj+FGnajnoKtYuDylmlWy872nT08QwT9DM1cKex/yMfyuPHh1t4a
0EigBFDE0HxfCJ0KLW+0koOldm23p7d610R2Etrs3GnBKz92rnyAMfioPHjHamQ3egpPhAG9r+Pv
t37MmoOdcZr/+zHy+Q3EU1oVSc2P0VqGLmxI35kzcgEsPUV70knxzXgJmZCwo9B5+L1xEfPfvfAP
Z7IXlrs1s1CKM2R3b/Gf8eRK/q601af22y/z93QYjrXTHNkcbNjRs3HI2ScDrfP1n/BXTa/9hFnN
37molnG+opq/Rb6zXpW3zi4dhf2VKJ0z7IT7Z/m52Oh2XlSsebczzyh5NKqt0BJaiMTZ935FXV5q
DmPgjLv6nrrXIw27+GnYELZiCOcsHayUidQLXOXox3k1VWA1egCVUF9PkJzLycdNAR17mnRYQULr
pQM2tbwMC1NChUYq/PEOPNqGhLXPxOAAgxI8VCjblsPCnpcFdZYbqVM/1Ifgq9rbHoz3tvj6FL8F
O3aBU5Co7Q3dWIkAz4TO7/idbshCkGZmitDeqQ/+UbJN4t9j/a34CufCUX6E4aHaB/fprYT124g0
VmqTFuynFIXpGdEZNxdaYljTUHipyUZo1zuU99GNefJVe/gpPxEWPmdfQrjpwm/x1/A1OjQb7nPF
QOnzVkGDGQ7s43KEMwVWrQReQGyY3XvBQ1jeG9affgsmvuJBaBHR8sfyUuT569/eXa8Zh1kTZzGp
c/lFUt/0Lbjgiu5TZ1CoZQNyuiw5ZHXbjLEKCX3Bdok+duXsUWk34rP5KyzMB/kBjNoUNuYVcYuv
JCeeqveQGzmldJDST715yI2vKshW7cXTErgzqi2lXI12cVgWdIxAtJdYkzDtRkHvxgzOq0O/823h
h9W5mc1ans0MaO3VGXjF/8laPABhiiM5qJAFz2T6kN6bsMvrbruX9/KjE9jBvfhT3Mo0V7TiTOYi
l5XycpR7CZn5LvgkHnJcZODGmGPlPnho7JPpb93oip6cSVzktoIoDV3UQoto4IB/iV8YxmpsFofZ
kGLtvFfJSU4trEjXjct8jIXinAldKE5fy7maj/MxrddJuFXZL6g7M/twNm4NZK9Fqe9lLQsredpp
ejMgizSs3okczDEc9TW7jdwn47l+3eK3XL1QgwYwsA1658sasal2GVYNcHfV0gPF3UTqpxKQ+fUb
vJDCKmYenMLCLWJ8bNW5dRZFT5xIUminN7EtjW7BdnBjC7u2JWShG2UhWY03IETzGpsJRFvJDvWW
obpQeU4CVEKD9hRYFxXhxUmkftCHAfhYJKPsitv7xYb/vDDofyUgg6Ynu3CWX6RpiyLs5ATceWm5
Wema1ouUWI7488OfhAhAJN2W56HQJVLWy6uCPBKEQ13CP8H6gH786n84LWCCFrgY8TpfnQRkcVtC
nQdaZXQJE8vKs9J2rpZJB9nfsEMrH/5Minz+TcYEUt/Im6Uo8Q3wnoMUto+KUW9kkKtiFO6LnopK
GX5hBrphXs49DQlzA9pdM8A+Z8D5krb/QQwsJHgMqBLmSYzFaSZB1iuN7aI1CEwCGqNUmPXeMGkX
4RIfRp9b2Ix/wjVkLryFnJcZFX09cahn7CHq2eXTeOh9iMiS6GUQejcItirf8+8+s6ILkQsbEJk0
7YfGSEg+VScXd2Hxw/caFypVW032anXQwo24bP4bFxLBDJC5Waz9Ni7WYhtTrhdaQ0fVNGuCalKT
nhHSuDjok/nSeVs7bi8GZ+CPMciRlHnmQaENuND2wFPo9ad94vQg6NtkV+in1DrkgPyMz3H8RZKe
g+DN8jc642unZPE3LKI0Udjus5BKVNWHaUWxValObCPJh8auw1uGXMBjbFR4V0wT3T3ibGaTdSbf
llqTxclU5ogiCL5JFe+uTeKWyskfNlE+XzdPa6JkAkLoBfAaOKfzV6Bmed1rHdqi6Z1o11LR3pvB
2NwVdSnY0Hz8B0tlMGRBcw/039z6OpfXy2YtsVqC3res75h/s02DduRWIWbtW6El81IJGhoXKZ5l
xSPaQw+RtYaGGxsgvKYkew6lhNGYDMx6lr1dv8d1icyrgHfGuy97eaVRdUlVmjN2Q/snYTZOZj8o
6LzaZhKTYc+tDdNb8mb/+S5RqIe6yY0AeUUa/hEDGDKz4TR4WDOhfNaZnrl+vBWbzOLvf483//t3
4kbyzDKJuVDYm/aF8AlemH2+xYqyKmQe89OYXyXFUs6FZPlosT2JMwyxfFMqz02n7XRpCwK4qvHv
pCxuzk/bKo5mLM8QyHv2mb+1TXmvTL/8sNpAQqydh2YrRvEvkGn5tpRpjKIpGrHE3UvSwwXHZHGw
ZXxXPAzVaXAW/IeO+dL1q5E6Vh5EVxAwse9B/CqGXz26rJlXP5fhj9TYsBer4gyUXIESglmCxfsd
YRYW1WL2mlNxMuK7RPld9Uyn/lP0MAxv4ZFXokBmwNgDDwDe4hYXNrcS+1asOyKO2LJ+CYm5U7Jw
oxq0pg6EZ3B2mYRpxrJmyyNi8KjG1lLGuRHbmX97/E5PwwYnveEn1/RhHmL5v706/P/P9TuUSnI4
A9gK7Mes5LUT8VjLW6t7Lsu3eMf3UhbOA47KNLNKDtQkavqbNU/6yRuU6imXu/GzJEzGke5KcQC1
klCcN+rbqKBXbmdVZD3KVt+96ulO7rc46te+JFcMtpxdCaK1TNHbpJiyJFAp8FnekxIWT0P5+bqJ
Wv2QioZiziu4Gd05v13Zh2FjrGYJLM4NTx2TPNFhUKQysKNC8340QbdVKV0TSeGNSZCZjR4VOhfp
NcwT1xpGmH2ob734dYqV54J+ukObZX/9dJcV0sVnXTw8ZnY0L9BRHqE8ekl/0NudPjk+5Gp65Oal
Ai/pod7yo2uvHVQTrlqnY3QxESIJfmVMGsimompuQl25mcL2zkuG44gp86r2FKsfXhg2n/OdyMWd
drk+epmPyKpi0F7V7cFkUtIFtb0DdZmF/8GekV9CKzAnmbRVzj9hN46d6gvYswbykdYQ3zKxOOUF
PVlYiBoWpQvp1lrsNa1R5yIcDCTzGMTCqAXlNGiRRchl0IBTJ3E/phkDz/RZTG2jFLcaKvPeZvuJ
QP6cH082ohh6bTTUo3WjxL2t4l4NBtrjX4NhC8pD6b0aM5mCfV1dV03dPNpGbgXaaAlVC4DLTrE6
Q+KgPJWy9Klq4r3Xhhti1qIgquv/X8xfWoN3YUltjr7czvopVv7Ob74INC3KfB+Mk91FG9Z77bNp
MkErSYDJoOhCU3xNkCI5mWPKwevs2jN/W2VvOEIzBPZobS4suKhp8g7e25aFlvhWZwLY4mvprfIQ
Vi+5abD1Ne8Piebv5Sn5NkzaW5U+Rnqw4RHXvh0ICDoS8xyLuAxljbLLPD9CZ+KSIf1CU/9YTXqi
s1xuBJVrPgFMGqbaACV2QV8VNkqWTwOT/+Aav+XlzCI9Ght2c/WrMSFPEgXKjgs9fwAM6aU90CNq
FtA/9NAtMkGFq5ftVN/ID1ctNLk+JR7MCFxtC1FmLoxTPwHn05vGlE6NpfjJPcFmMdiq2lv6Ieii
2rT1Xo4f1EYLXuRAbm/Ntgo26jSXZyadw7LMc7NwAixDGujGtL4gCoCOz9r1OgsuctdnZUqWvVx/
5ZfPD0Em3ScVxDrEKIsTK12vtYpFpd+r7zL9+5D6dpIdSVVBlG289EulPBc1n/ndS9ckq1AGFVHS
WNm1tbNywqitEGJLyMLHdppWl9IMhUu9nV//tCBuheLg+p2tyQDLhFWkXsKk8cIih2ZXiYMPXCYu
KleHXyU1kr0ibBVJVsQAvcajMUbBU142YUaJcKGQqDdntfED7MnB8LAffuFvWMUNOcuBKkWgUtQr
NAp0lpcGhbCvhWHnadLhw7c2lzdBBVM6gOZiYQ0Fiw5PXcIBF49wvTMdYtqWPi/Aa72PP2PmbglU
59lbOKGWGY5fQqCQJhasHexgSM2dabAb6t5kuYhZfdeLYG9KMCRvYcgvI6253UcmxykZ/VhOkOph
HUReiFQzST4VVfVFLvDSIhgVMattTYid1Ld21y91xU5A4UpoxymhY17qSKf4UdJOYe54hrjvlJ/J
2B8mYq1R6/fXJV3WJFHEfyUttcQLc78e2DjnNOZnSMVwoTvB03bT8F2TCU125Vb74LK/M3N5wW8t
E7jO40wLb51HMqtg0zJ3snE/qI8MEnVWa5cTW81iW2zvLY25uz9mVdnUj1xJ21qZfPEuZvkQCOAO
wKiBuD63V56QKULfdLmTyqc+/MUkXOD/vn6pFzNSf/nK/icDE3wuYzQ0T9MrZNSW+izT+k9blvmI
vyItvrMi+aiE2XdKeN+iVrDlVrop2OB8/SdcaO3ZKS+KD4SdjZ6Y/IIcc2yxR6eu2erd3NJaczWG
4cZwc8Zwto9nxWZE8kJgEDdhucC2nR+6TJS4nSQ1d4TCn/SDoPUVjHe+V9vi2DcvgdYVz6VIILiX
taKtbU8zfP9O8tX4aIDtVPZtooqnyDL7xr1+GRfhDL+MCJvXRP+e4enFL9OHLh9yhexPi7SDMJn7
ItwCqK6KAL7HckdRZnXzrHXvvGCnpzFr2AzgAZN/U8qmI3dbcPALozCfAmwvTTGSaESdixDbsbSm
ViOHTdOjXNJMH+6qULatwPuo+UESlR0oRelbAfNdSNJztuPJPjY9hJs76n03t05a/uzL/0UOumkg
ghLZcqLDTEy1NkVwKloq3kriL7Esj/Ugwk6uCRuiVp8k2eSc3oE+ZADi/PZkQSnUwIh59uaD139m
WtEWg6OUYL7zRyH/rLe3rXZKWWW1tY117Sm+lzz/+/eqkclVGFQJ+4PGe6O8l7IbWRIcTXkwgs/S
dLyu6pd5Jd/u/3Jmgwon9Czn0iI18NNRzHNGMdU7NZdfxu6T1RU738/3RURbWOnvRTG+MwXzRMH/
23Xxa2eF33Bm86SFwGTmufSwbbS2HLLcge33CxPxtpwreysynaAS31DW28bfIpJYPzFNEgJ7U5xb
eucyhWEE/uNz4iHWPg2yeBJGyR2kBiIx3b/T2bQzxtZJLBTa4r9TVd/SrLWnDwgZbh+6GujywqEo
XiAZXcNryes7s2B1640Jc1lpjnTb2KW2M62D5e3ZqJfCi6jt462FzZfpDZ8cFj7+IaacJ/vOL6Cy
Qq9uRQxDH91Iacs+ZRqKwp8A26ALx2S8Ub37YWtlxNqXJhpSIAMjkYFZ4VzoFFZ+GcwOBixfdBez
O89mCrq4t1IgIm34YETejy62mo0gcM0IMoo6MzkAYcbNnIuVlCpLQrnJHei3bbUFRKGPjyFQW1Hy
N0o08wkW/gyuJpBSkFqSoS5zKJDflWjkIntNtF9W3R6YiYPlu7atproxqnwjjVr7ikwYzx24WSgx
2fnJ2sRr25hNfQ6hzyt0Sja7ZekSxzvJLA99/dRZotO13t6XtmZRV+70TPLiUwq5HpW9gOTae+qh
SmmyeX7Q30OlseGI16wwonBepAs0apcoafJw8sUU+9BMykkFdI7nvwsE31UKyAdT1U4J43PzBQKp
26nXD7X4UWZjQjN2L8gzxGgmY11medkUlnKQcdhJ+N5o97VQ20XzUkdbJNYr7wM5kNeCeyPRWw5v
tWbq1bxJwlypPTHbvMNUO3op/RKy5iikw03iDYfrxvdy7mk+G2V2cKfUVSB4PFchtTCMzBSQGYc3
Wn4MtZPkH6rkqEIZah6DyU2Nr5pwl1l7OfosZKPd9EfNeGyFjc+8enaKDzNuirWiSwAHlYchEOhM
OlHgsgNSVT4Z2r1ZeU4c3FqJtr9+7FX1/Vfacj9xN4ws1iix/1nO/lnxK3wP7jCodrFl8tYMAlUk
7hcIJfw4C9vjJfLYt+2UOwTXDvtQ2B7ZvkCLfRso8ctgVc/Xz7X6WDA+kAVK8xTq0q7X4iCGwHBy
OjMjnKqFXdT7mN04anGfpU5U7LzwxQNby8YSMfx0XfiKUwNS+6/shSOPu14Sq1RGdubDjBzdSUGz
oa7ain2l/QprEu3Dy2p7VxcFvNhm7iQCuTyUBpo4EgWGN9dPctl241WAOJChV4Pk3VoOC2mtqnVq
M2LeKis/hH6g2pOa+s+p6Vtupw3JgZns+8jQEa74bj0ytRT445zXa58FnM1Nl6fjxhNZ0SUuV+QP
y/Gw9ounyiYgNR0NkqU8rlvdIQny7iBdnzLXkhNie6NS4ltN8KKtztgcjSy8GjWnebCZkVKIPBep
qR7GeptLVNKoy8vVQ6+XrjzpDotPnMT8wc7fZqvBuKbHZyIX7wb2eJqXAyINc3DL4rMFmaw4pDtV
iJ8MpbLzoAlsIpvBTmTxkFgsovfkjWrY5fzRrAXzP9Cj0k5eEkClI0Fa1PKYKoWJU3jX+xgiYWg4
leZWFVPHi3F46g8r1CmsVwe1rRxJyo4hDRJTP8ZaY1MrsSM9vPVMCsayYA/FFnRkXVUpuquQALKa
eJlCd3Ub+aPFq8s6k2ju1MZvkWcbiuvV/udILW7U8E2qFbY09Z/kNNlHUWVXouxcfzFrD3NupvDR
qNRoS9fFA5DCeCLwCRWhcUJVGo6VRtFaqasNONW6JPJMQO+k5X9D+3epkWTUZdLOJYNIlY+mFBzr
LtnpibFhadY8hGGKbOGjuktmsojQofQQIq1KC8dkQ2RRH8P4d5jne3WLB2JN0+FeJcuk9UX2s7y5
bAy1qInKwslLz5N3AZwPe01k5VbXsiS5g3fsq9RK0jENjOKuNmrpztQr6VbNis4pJcvf8CAr555b
jLDbW0TMFzE6uVhXRRNDwUk4voVJuLOE6r4RxBuz3txcd9EV431Zc2UNMgP67ks0bS4UrCLw2gIr
a3fhnZf/boU/crMz1DdNPpTZIdkyoRfU6HMo917kfPx32hNGbd4ZMSJHR3KrrxREXn7GJTQGpt3e
wklqP52Cf4Sn1jHcrYGXlZs9Ez2b93eix6CoIILsCuhvv5WikwAWqcbHXmk2soIVN3EmZ4603snx
Uk/M6xY54Ij2QikAtxkcYahv2rywFSHY8Eprgdv7G108lF4J2CfTc6NJ8zaxkXwqXvvwRRTcHDB5
bu2v2xm2eFw6I2oUBBp0xFi0vPSCU5RGRqYQulFZM1onrYahOtRlbdY7LIN+qhq5VHY+vKK04pvq
i1hU8pOgWaNyaoy0C+2+mFd6xgo72Fvqb/4eNobxWR5z0XCUSVGSJ4xseSj6TDWOoRcPP2JpyHVm
v3xlF0w+1t43/fi2Lq2md+UqUCu71Ls82A2aUJ0SMRd24fw6Fah1BdqhovTbasT6KNdsPXDF1BJC
twuizHDqwTMfNKGMIHSTzOJJ8VXxUylLyZsmpqboCJI5kTzWoi86agjU0g7yJroBLquQDtGndiUj
qPgNZvvQGR67+BJR8H9IVVi4FNOrV4WR6sId27LftVEjfmdYE5OmiqGeu03qB/peC0r55Pf5kNpN
0QP7TYGQAj5JhRRCWcufbBWcpRvXk3i0SrkX7SZp5cm2ICyk6DZkJRZYHLtTH7MW1inpNf/OJSCh
Y8tIVewXEphXKzwA2BjZaQzq5SRaEouvmrHj3nIu2fbraIzckn0djhg3uue0opr+UxZje69PVl5D
5B95EP54bdDaVRVpf1LLa35IYTOaTuzX1a+2lrL/R9p17UhuA9svEqAs8VWh03RPTw77Iuzu7FCB
kqgcvv4ejXE93WzdFrwXtgEb450Si8ViscI5j3mUj8DCKwbbq22JfDID6n2wcovelkovA956YLnm
dPq41+ux8Fu0Dm5xp+Hq7AjYQbNA7d2Q19u0buLd2HXZFvlTdSvXvf2z6HkXOWoWpvmqrGBhUtlr
2c4wBi09ZEZu+6rURtQrWZPdaHkbHGSVS+VmyBQL06aqLB3SBrYL5Dw1f1NL9MU4AUqKulsOYwFU
IyCN5/e8j8MbDNxrulvwsRgBklwA6Mlq88rw+yREFSnsqlvJGJVHveyjEeA/7Zg6qparyh032oz7
Tac09CDVpbbvO7XyNbytfrVkKNZAJ8kMABWqGAdeOJazpxIJOgz0TRO/X8/ME6dTljWsJ+W4lWXT
DdR1WBzU7j2JbrXEyeKNln+Wozdoe9MeF9zd3AWKxzJShyjzYb5ZzCrlbU2KKkEAVEfGHv2Ftwb9
SNQUDDZ8rULc0LWrXO1uCsCGVCAvqPV8wSnNuEC0hSomsvgqGsrF8lQmyWMaIkR2G0lxVHdt7JtO
x6kE/wHwEa9resa7axoA5RBiYXYSrWrn3l2RmFEptYTMZeOY5i1PTTeqNkPwFGhL6Nlzy0LObMIf
n3qbxGQWHzq4zQKjOkGlI0ta6PlOkfsJ+WfEPLEDL9J4I8V8szM2ZrcE+TJzXZ4FIsI1xqRWBfAj
AhFwImzswvAkKHjiDqLa3XWVzqwTvBkTxgYY3qa+knOVav1AShvQVG7cZn6QGtxTpfxR6js/tlLf
ZpLf90v49DNv5TOZ0+pPzotF0enTxpDJmqlbEzMrS922M3EyCt6IyPEsQHFJrAcHnER6NVQo/QBA
W8+Yk/QleOQXulNmdfctRXwaAlG/accO4AhjQ3CpSi9RQm6jzAQJGFtZVF+3VFqIzGcWhv5MwCXg
sGEwVdyuWhuqaJwmyHQjdkFDjkAj2LJIWXj9zdgfkEKAnj0xHGOcQrCKGhUIm4cc4ZpS+6WxiUMd
EdWTtZQhmntlApsAzyYcMQRuovcYzB54czQCKBkO0VvRJxZy8MOYGW7dMkB3dibFV4Rxgj44s9MD
tAAhCPkRtA3IixilyT6jinUTVi3ZhNQM/SBAY0gYdZKv6KxFrrIyk8BL6i6/65lpF45atuFSI/5c
juDE3MTEU15zxQS4OVpHwleT3dnBp9pvo8of2V2YPprtn+tndmZ3Tq3bmu6jk/MT15EqR5O4MDjY
/Ybk/li+6Esds7On9MS6BWcbGUhxa5N1lxbSaV2MLE8SaguGNpfFh50htwIs0skBTV9xshbSRpkh
NyV3uYn0ajg6Ict8Nv4ItcxRwh8d8E+Yl+rKQuA+d45OxQoGnlRZqpYxxAIJ3+fpkzYMa7bEizSn
QfRSA/VexiAj7sbztdVMq4ZWxuu2RWGPauExoc2C+14SIbhSJS9xV1KISFNw1g1BeK/W0X9POsDR
gJMKOVVUsMSOpbKQMY9Z1cgGyPwhqyQM4bFVGvCFx/fcIToVI1h1E7ESdO4QgwlTzo55DYi/6BAT
hxFfa19Tc8GVzgQT0zALumpQOwIerrA7aYFyS2ogjVcPoZfn9TEeLb/udTDnBJ6VDqvrh3ZWHBCs
bHCZTO0Igrh4NAuzUfAyDVCeUkbmG4XpqbxEgTk8cGl7Xdrc1YSmnX+lCXZRtH0vxQOkldJx7CpH
VT/AolQbqxAlbZC6X5c2t3UTPBcQ90FtiPLmuaHrSaSOYTdCmvlHt3xirfvuk8VPpAvA/fWBbseF
uHdOmZjZAZUrqLuR+BMFaj0KjTQp3CjqfQAJAXWP6b3TgPJmCK3Bbczm1/UlTttzmQbG6wxErlOk
L2xfGvY5yS2OonVOHaU3jxR81yrefX+xMjx8JoRBhC7ALDpXpT0MVoSzNnU7+u14A84dh/R+WOLZ
o/yVqH8z22KQpAVI/Y4MQaZVvuWy7OTR82CCuD7ATMR/dLfQ2lRKQD8x/p6Sl+eralWlthqOB3Yf
VX9SO9qB+wEdtjZdaPgWb0ZRjmD2mj29o0mF0RJV8bpRRU+7Ct6RH9FfEW0Cfx0PU4wSwocItyMt
wC/C8R5wbWkgjpaTwklJvnCuRKObloOK6zRAiw4pTRwEArdYn8ohxoObHkyelO8Nhgna2n65bttz
Wpt6NVHfBcfzBU6txVspBIc02uRjM3syAZm9LQPa7EMchBcjTV6vi/vKUp+epa9l4Vk1zfmRy47G
sI1SXkaYJmSYUm/rLci38vYdaZNg2DUSgLmsAwPsZLC6Llf0Ul9iMeyHvDn27AIPN+8ys20o5o5g
DXtcNPo6qQbZkXOjurPrXche+iZHF2X+87rcizIzOsPwugI1ogpIC9TEJm92EuOgC22oI60BxFdF
QIQ41tZeCvs3qdJUPwG/I7od7VcpbsfXuuODV8eD7lZJ9EA17Uen0BfNLpNbCWHxOmnl2KEU7JXX
P1EMI/CF4G4EFhHQqRCtiDi3TJIrCbV/kCZrTzV/7ZZmisXrSPz9089PNJClVainoYKRZWWNd5Kl
PvXsnqVrw/Y4bf7zqTlfzGQHJ8L0ONNHjtlOJ2BA2QwdpiHNaaoLjTUXqZdpTVMO1sAIKeb0RMpy
tapb3BSqDrRp3dGtFyP5oWnoEuhRJdsn6nPR3VTtSg4OKkCQrm/XRd0LsmHEU+Pk9GZCy8T5EjPk
xFihYRBCVd6VxGMBDk2L0sGnZbigaS9Be28gsCXdc5BUqwBo90tsxl89CeeHePoE9FdibgKUrqLJ
SGZu2n0Lo7YG7ivcS4LCKaJdrfuhGqHaf2zCBKNLOMYmcEkUNBusetUfG18avU6/U1H4CDcFeF+G
wEnUDkjg69Z6yvrHrvQ0OXRlNIoXRrjqbN0dggDTLkj6IaMYYYyudLLqp54htSgdav4j1f9U5SOx
jzpZx4O8puBbB60dSx8boNZmS8mFizfLP9r/XrpgzVFkBRgBxdILmnihyZwexD8UQwP6sW88rUHS
OX4wmqUH2cwhOtO4sOlANpck1kFsO6yaDpTB0OMjgjIYG92D2G0hPLh0l2cbLOIKIQWc2BWFuHzA
dMIwODLbJX3v1K2rKpjVHD5ke6nYfnnhncsU4rqI160pZa0BIF7U+PnoqFKKjNsSuNAFrvc/O4i8
F4JWDCqIicRgAOhu0kDOAARPRlKnDB4z9oegAai5tyzJSYg3Jh4fXrsy8UxlpWofQCJzOsMEfkvn
SDpxuHbo+q+GK0ni/vUDfsHuIH7g5LBPfFiQUt3IFSjfoFC+vUNV0sn0FOJw5i0QogOZQXFKpvoW
vRujHzm/STJUMeTMy3riDlGGqe/7RkMveXG0W+qU1q1amUs32+x+Ta+oCRgGhUzhZgP7nTwMFfRI
R9WTLJckz1G4LQAh3cbo9qGebj3YIP4NqUOKV7AAN/2HjnLBdW0tfYVwHtUi6K0kwFfItYWx0I+i
UpysWUzzX4ZJME5g2ZGpTQsVW3GxMhl5pvSoMxX3qboKy62mM8AgpA76/hryZuXvMhQOPib889Po
c18m710J1vKn6+v98q0XvvfkS4QF56Aj1LQKX1K1oxMXm6bSnSwpbmx1RwIEvaWnYJJUUo9y9SDL
Kzre9sOzLgUeoBQb0N7GMTgS0GUH1uTK9lOjduNIc3q9dlL2ZgExesj5+vo3zwR9k/bQTo5IdgIQ
Us8tWkpYZ5FuMJywekONxLLeJS10ykpf92CrDtoRGT+vtJxGWaoJz5oHtgzvRVTAL0D8qd2aeRuN
htOwLneausq9VGo/9GmW8voi5y3kW5KwL9QOAl0rIQk5TzwMUlcKV7XRb81mqX1gSZJwF6gpNi1I
IIlqshfgqhwzkF+ietssBM3q7K3zrT3xGgCkvm0NIdxOVASejVYwFf/KdrxBd2R030ixr8I3UQX9
obeKvFa1HY1udIIw5IWRN42/WPaI//jRDQeQPTplc8wImvEKP1dfEGoO5P76HnzlbS4OxzTvi7IN
inpiX7CpsQD8tPhgUwpu+7D2rNK6R5IYg/G9tkpUfdXLgBsY0ORAyI8k+F2WEnV5EK1HYC3mdbvg
neYt/+SDBL8xhnrRA7IDU6vmuMoH7ipy7YRkX4WqSyQOHrGbSr7rahMAd//53T11faMmOfnnS54V
8KRIgHqCo8jqECxp0gGYZ37N+ELn99wSIccC0SxiYoxqasLhrhLU7Cx4YHQBxK5Ew86J0fPhpQPQ
+4AsIa3wZ4N1EEy8piWuNEz/gJK4tdnfLBjtvMA/mbBVxSHpoNAqksXwMhFaBZjVraIx85FKXBAz
F4AbSGb8K0dYMNOCAXQnkBOX1c+eapj4UV60Ghm9Hu2uufEY0G5rY2yEyK2b6uG92SlHNKeujDZZ
SM/OK//kW/Rz5aMJngEgEJvcTMkOY92WW9k85KPlEHrUOreU052Fsmy6cNKm3yscNMy8T1qAewDH
jGDXDASbSjTJTeKdqVCX1Av1tfmVnUgQ/KnS6mAJyqDllNxS67XXtlW6SbpXrb9P852ZHnR1DwKx
BQcidmbhgj9bl+BbwQiNllcb6zIszBu9BlKwZhiSye7K6JPV4O5eyfpSuXnmjjImQOBprmBKswu6
NGq8Ws0BK9VNnItA36RSDXwvsvBonXHmZ2IEhZZyGaLrB2J6CtKBbh0mfpD5Wv+Qa6geNAtZha9j
f2EhJ6sSNIkoW60ljlsqye+UdCXFBzAPRfQPA6UCukjSDDejm2cfGK5z0m4h4riuUkucKWVxypSa
we1qVeh3RD62Wn5omb1wCpbEKOenb2QJclwMa+TGQ4Uigvk2Bg/XLXL2oP2rRkBvnovIIzmUmx67
lmBYW+4Kt5UWJCwtQnBnSV7LBji14ULCcK1h9qnv6Q7NR/71hUxWLNrDVP1AxwogxTGOfL4QWvQS
OruwJQCq9KMiRkn+oBS1I0Xg25AXgrG5KBkxwMRvjSSJZospe6rb3Khi7Eyh7Nrh0wjVDUZJirx3
zRgd6+Qoj+jZ6hGTWMByttYy8D/t/pE0m8b4IPqtrH3k1oekoZvsjtSZV+W5p3c3kvUTTahuUqvO
de3MubuzD56CvpNHXx6Db5dPphQnanVUY7TUF3n9WyO8cfCDJHfQxvNCaZzdABcmcqVOPtohelIW
vmPabWGb4IMQN0yvYzBfCNtkod890EPFcOqep35oE7S8a6W8V4I8dFqDoiSXdZ2rk/gxxGi6awIr
BCM0hoqrvkkdxVo6AHMZF5DwoQUfUx0o+Xxp7kQzEjattGq0+AEthjDZMbI3CtJDq3g27W3RA/HY
epT0pRnYGXM92w9BD0ix4X2bYz/CAikQ1axlPLaadpukoCoGkTl3aB0vTS3PpF3OhAoumqaqHYEo
C3fe6GdIoXUYOyqjDCikidvEuiNrz7a12Eg/eanLLcfrdsrmAd5X8NR6jn4+s8fJxBC6U+1iZsPJ
uCT07FtmHbOh/NTN9KE0l+qUc1lU2Nq/gu3pMj7ZWdpqjEHL06P6qeneFfWTEtnj9lNebus4caXx
nls3RYPinrFwGc44vTMzFzQdqk2FBCZEm8BaStv3bkzcdglY5qLDBdHEmRRRs6ZZtMEAKTGu2Dap
1tHwkqObZUCm0P5Z2uhyQDMkBkpyFGZld0xCb8xiJN0eMX3sJdEqr99UgkwpA73D28JJn992pPzx
PgBSiMhVUmUZT/mAk543z/1ww7StxoCfUXr9uKHDRxXcpLqbZNvrYufSb9DJt1jhQkvGUZNIhodk
R5BMTPwEfmVqt6+BxVZWnq3Ybo5p2HithJh2YagGAZ2qyJyBrpn0kKqearnAk4qRhqztm2rp+6aN
vzgM9gSbgpQBrivx3MeaVYQStGLqnRcPkZPUrUOau8DaVsn7MC5cvhckLV8mciJPMEQppyyPKqgj
jvoNcjhK1DmhsuJ8y6RdxDEH8WgYB8wehj2wc/XDAKaymP6Jey9S7k2+VFyfP5Mn3yOYrDmCNKeN
p+0x3rJm3JZsXClweU30rKKjvnkZdBXJlKdiwBcthAj/h6v/V/liUx0A9Ywec3aGIyEC5saeBXxl
BocAha8Uzyf+QcLfoPe7bpFiOgXmj95dwF3gqYybT0xyJFUPNgQrrd0eM0KSlwV3CdiRyUI8vCRF
CBVto9fDHvSBLk02xvBZk7s48yhZagpeEiOcLptb2QCCRYxcqiiuylX0W2qz4jVL4j9Kq4ULG7Yk
TQgdU1bbJAmguiD5NAefRE9mtcMw9PUNEkPgrw36qoZjJk0Htff5NWFYlU3CIa5dRkPN1zlIYvE2
XIImmF3LiZTp5yeXUdQTIGsyYMtEaKNHUXatTgBawJ5Ik4X1iC7mn/Wg5xHNYcBCEEOsnKWRprSQ
ZFro5UTKtnGD9GcN0yBHKVxKAy1JExzMqDchQM9hEX1Z32gB2iILXkUOb5V6hfHoAa2VSPoiHbY0
pD+v0O9lCp6kSQA4SiiWWeI6SxUnaoANOa6Zqi0E+9MvOnXZkz5RwUYvFyaN0ZYhuGzdahvAXuJo
ZXbgmLXl56B1HFTJTxQUrsbKS4HV1Glsc90s5xSLxj504iLhhCtUMP4i0mmilDD+ur9FVjMsH6my
pemvkCNoi62FRV74xn9W+S1uOiUn9plntdrKLcQB6tdPjFtrChTkDRjwjO45ilZp42b/Gff/S7Pf
MoWT14IwXmcMMilAJCx9m5Wodxq3JvVl694u19cVevEG+meJwBWeUDJMeOTzJWIO3UQ7cl67JHo2
ZHCmrEGYnGQU4dNeAcADAUuS7QEIaenRM29B34LFs98VgQkIOIweBtleLn/E9s+cPxdS5Ups9OwC
50OTtlM+swHmMDFLLzeadZtq6yrMHUKaVcBjDyTlK1PSFzZ+WvSldX9/m2DddVFRgHDBuseyc9Tg
ITPf4n5BxvQ7LmQgcwuUTLTkXGALlWVpBiADqlGzqEvAgGaSU4Vd67Qma/yhyW6B5NQt5Y1nz8+J
UMExtak1AkKQ1+5g5c9x362tsPE46I0j0IKrhuG2aGuOi3cuRzeYfNKS8aArz5jzcjQLvEjG4Ona
uC+D7K/M8OTDBMclm7TpWxna0DA4UEmvarNpW4xk/taBFZOBmYkfrHTXNtvr5j+70ZjiwZAdeqsu
BlCzuOjDWJn00WdAmqg3qk03VbZYjBNTnF+nDDh28FloLwMBxfkpAyxWirQuDnULftOJB2U0Wr+2
LNeoQXaqq096mHuYFb0fxnBBtXM3Ofq+/hUt+DAdVUCDTD6sMdtdVBRbtL0tmPK8Fr9FCD4kAyxp
wxNsHqn7VV/qcCFAf0WO8fpmXZK4Ta7xZCmCy+jMTEaSBksBnTueaptq3XxGG0w97stNtsls9059
BLpjB6raZjMsvBqWFin4BJ7VtGMBFhklvYfZWp+Zld8NS4O7s27xZI3CCbWAlGRV08VqAyJlXNn5
A8HVk+zjxivlTZPcX9fp0qrEcweo2TKfVMoUr+oOprk3+4/rIhYM0BQyDnEcdIRP4bGUP/XacTGI
nP39GJsBhIaBSR1DsD6t0hGsjtMSsmNdPhZkc/37Z30m8HDBrgd6LEsMdcy0zS1WwUfUKC916PrX
lPjR4E+mzjelyW7avvp1XeLs1XAiUbCBIjXlgqiQaA5bM3cH6a6QNkb+EdQLD6TZ3T8RJOw+kvRg
tBwgKLSPTWW4euNE/RLx4+xqULfS0MSBASex1JJ0oxTrWgEH1OF6S1m/RcNr7oTymzwUwFmSF/Zr
LgZGh9EENoZsAuq8575WbzCilafANAjtTaW/2opnktUiaMisVSCngtB3ypCKhJJSjpYh24TqqMm8
EiwIMStwd2N8mG4yZFGkpbnPWTV+CxRZJMM6BzBzB4FFvrbV27L06/yPbINPZeFOXBIkvJqpZBe0
L6aVSQVCew+oyUnyS1VcMh6v2/kXIqQYA4GGCdOsGGcF/5NgfykG4ukQ1gj5MgcdiDtzh97FFQaT
og0wUJxkaxy61W28e78LPOI2b4/VTeOxG2NdrDIHKncxh7NwJC5yZdNVffJNuuCuuNyVpWZWlTse
3ySf7rRNfZPfs1ftwG/G2/g12o7+fYKU+F1xQ72BIjhfuE4vit1fnwBaL2TsQG0L9P1zC05Knmkp
AX88+Gz1nbbuvdDruAPwKB8zYXeAV1kvIbfPYFVg2Scy1XOZAwva0rQh8xcdXWXfv8p3w538Vnjv
mFfwAGDhlF6402+g9c0SsPVXi8iFHZwIF8KjjmgxIVmLBe/yjb7O/WBwk7XkdqvuzljjGbtnt/bK
XtLzZF7XxAqhEcXzNuAJxEqb0St8ZGV3SeIQt/q9L570o+1InnmwPBkE0ktE0ercrXWqb8FL1UPR
yYMGfWtHZTU6L9axX/16MJ0GlKDKTr6Tj8TV1ro3OMnrY7NChL5EzHSRBhXNTAin2qwuOzPAJ6gH
DQRAXu0/jE6/ktyvo5et0je+tnaaT7zrx342jsNEAN7wE/0QBsvPba1Hm0FFW+jdcmKYVuWHTuO0
b9oKvUMr9DLfoF0OHKyFm64CF3Mr18XPav5EurjrFSOFZUN6oKKPvPVVTFv+dwkgh8R5QosO5ueF
9XGJRTBnVMkYi90R43WxurouYVaFoIbGgx3qQ1utYD4oXHZxJENEVTqKV2zgpOtfsJyb39kLd/7Q
LX1Cf/S2cdmLvaTAuQv2VLZgN3qlaKMSQDZJWpd2Ls28EKkDqVtQ4/+xyKnjXcbIzwWgsNmWZQLK
E5yRiUqWgGjVOKY/qZO4xj1zjBI0tq2bvyNBAgjV9aJXmouOdDRx/a94wVC6IopSMIlCx4Nj/O7f
kkNcOhp3aevIDrBAfoKHyU2PHwtbO/dWRKkeKwYPsg2g2vPTEddtHBSdBvUqLyiU28kf09q3yVOi
vsSGFya7dokhYfbOOxUpBJxWpHUACIDIErWX+xbc3KhBetkN3yYb4J+bmqPcgtCjdWMneuxfYh8d
ZeEz2levL33GH2NOEyMxmDFEO6F47wVlhbG/ApgxvfkMzB2SHjEzhJyibcNBoK16KTKd2WBktsEq
NeG828DDOte0qg52ZipF6cpF2q4BMQOciSBu8RBi8cKBnXE6GESdMBmRaENLkLCpLAJjrC5XpYup
n5XNh5+jLi9EU7OrOREhbGIWtQi1DYhQKtAf5aNXd8d2WF/fopmzDwobAIfiHQ6SRFFlZtHEoOCC
kFFDKpQmfoPlJJhOfr8uZy71OnHloMkRbwbA4gkOjiqpVklNXbqdsusRHoLipdXXWuBQycmUrc0O
PHy8LnNuj8AQgWMHOFRiiuZHtZjHSQtcvcpOV1mAaqBVLpjBXLoVy/qWoZ6b3GiEZgZGTrSz8NJN
ZR/PbzRkAZRZW5W1NwJGc/TCehUuUZDOGQfQOYCIi3ZRPFjEK4lkPAJwfelqw20Q/In6x7z5vK6+
WdMAtj64Q3CoLnLzco+5laFtS7fmTwVR0Cn922IxbtiX63Lml/ItR3DLYRYZaVpDTs7dRLvVm1tl
iZzgoiKL0AhDs8DrRvPXhIAjWJ9kRawP5Mn60vx+jAO+CZL8pRy1CQRUp5uBjuO6lHm2z5VwWxLt
Ha32zMtGmj5cX+0XaIEQpOJT0MIFJohpgEbYOUXPMDgMOBVwGveUgcDGql66PKR3Fuv570HPehUQ
+NxKQWtiYLyzyuzbEK2iuDQlDGzDoWUb/PJ8nSVWj7E1xCX73q46yymJSXNM+4x3lNDKiSTer6O8
LvY8pPWzAQ7W0mEdBwqXTI3oLut144PaCXmtB2COyv1gvUSkwyhaqEfNPcDLFBhw6fRqH7thrcbH
vJlSVgEfbEctWnRWJEP+2QF5lzqYipV9qhPtTskKvJwLpVF3atPYS1NVF/0g2Eq0o6H3AV2eEyi3
8MbspHoc7HIogXgiuXb+DBX7ACBbge18U9kKiKO0HWKpX9T4lIv60R6Ae6bGr7gwvNTAuEkKoL7y
B0a+HL3qNhwDlUxtF/LyMyaNJiAMuiM9DHsTq61MAYh5YWCPASZx03UY28xByWq9Xjelmev1TMp0
gE+qWdFoZ40hQwqpeHerA0oudEI70TCzZEbjFmwxyUMikzW1AjSr9t3ddfEzi4QhY/4YORM0lon0
EKDMyakMDiMXvNd7ppRrWcr2AaV/cQ1iq8E7iMYqGJBw0xrotDU5xrcwA2Edudx6A2GhY+jhQqJg
7oZCZxwqZmh1tYGIKhzMsVC6Fhh/8HdkMH3SMFSnBqDVoomteCwpgsaR5irgVADwb9pV5qtNRp+u
63TG5yL5hFAJNzHwwL6M/2RLi3aIi5pPfgrxUtt8lnni6ABvCz7/f3KEa6vMs5RrVonYAjCPxCz2
shG8oGlt1xG0Il6XNW2Q4PCwGNz56OMFabwI7hMGPWfxZKZljnSh9hhzdN+QVds993QJJGROf6ey
hHXpQYi36ABZEtkR8JuH9UGme2Yttd3NykF9CQE90oUXDAhxCw8/UthKFKr2/aAidDakSvkkZhM6
o2lkz9d1OBPKEDRxI5RGGy6gcoX7K+uTaEynS4OkFGX47iHtlhJlM8f5TMS05BPTa2u9IANoU90O
VEmxpqyIglH6tvoL1zixN+Bv8J7BlZ+LoZGt5MN0nPXyVwmM3z54jKU/17V10Tf/dUecCBHMANiU
aFyezKCwvuouAPXvE/B5bhXlWWOYmu/Ru+F29W0Dqowl25jJJEORePPIoHLAhLmwwjGU2MTajpDa
rBxL33RV6nb0NkEyNPSqdgnwZO4WUBBXYy5PlScU4HOFpm0h1UM5mTzvtkGsr5W+/4Geipuctnsd
HETyqG9BBPhyXcdzFqkCl96cIOLQIi54Sx5QKTErrDLuq3Wt5rea8RcPINxv3yKEwJC1caqZk6kY
cnQPEt8HwFcCp3H0rq9kzvCxWwAJQfJKB1zbuQKRu0pGq8ngC0sMLefjSuXjliwDsM/ZBV5AiAZA
X40xTkFjhYWMrKrnpduESpEDlQkbhrlpowOqa1IaqzY0zJXdFv2j3fD2ljMGYALM5uJ/kvCRTiQD
stSx5LBSAZ1aFxbay8vcw+CBNLglIN7uDIlpBwkJUACAqXzNKwDdOYEs9/ugtcadHgfpaz+qMXDI
SVC81gEBQmGopCDpMeto31XleE/0jj9VMRl3LXrdgC7CR9tB3sQKnXys8Uc1zsGbiedCiuFJJDd+
awajLaYR83wjZQrxaB8Gd3anFrgrVUyQAVgIhEtcb9da0ZPYUSsb5d0wvCtbDaNAShFspSzYJrmk
bi3J8BU+aquMW8Nq7DhBmxoZjkSVx7VuSPreKPDaAshZk6egAE/ke603QfyQ9rq2GcZqfBlKU0md
zoqBiAvuDaDcYYYxcIY4Y75thC2QM3pl3RRp8i7RSAHUbGSi50gK0Ph03bBmI4oJnG9K+hsT4sS5
ZalEqjJm4WEInmNrHwUFv2060CcDnE5/QWtbEDtl1vQel3r7VrGbOHN6gE4tBFBzdxXBEw7PHtzD
eBqcfwUIwmM5k/AVdQyMoqF19e5Rs/2hWogH5+75UzmCfUOB2tCnyL7YQPq3MKkJhOERefjusW3t
BdUurUlwDRm6DNs6QfwiA5e1IT34Jl2W+kW1EBTOygHyDBAwp3kO0Zc3lNSaWmFNWg2Ms8wrjQPX
bcdSNtdNZc6bnlqKsEcMNTXeGdgjxF97gDg+JFmzvi5i7p6wMcCNjBJQMIAaf24GHZ5xlY4MLDr8
MGvchEj3cIr3Al9JLP810Q4Fsb3l5lL5ds4sMHmCTBlMT1bFqX9COqnVJhVmyh7AJrlEHRXpxpht
UJr7C7M4lSWkzICR3KdWCzVyq2icBryPK8xFPdWsKB8qIi1huMxbx3e0Llg8TYuhYhaSZwYJfpl4
/WKeBd1OJQPQRW49XN+/JWGCyQ9AuSoq1DIR2iYe6HVLM/G5+hRgVPi6oMv7EFxJE0jwF7MPCAbP
DSXgQQyAwgLVHKCBoWg82n4ZdThirbGANjaTPfuiZZpm2cBAhUvxXFSqdFIEQo7KTWvzENEPwpqd
KjdrGXOVcQIwHsxCQ6uW2mxzeYkm5PLMQTje52gEAeXWRQrXVmJN6woI50O8imLjIQFe3F+o8kSE
YI9q3MeYf0LtuTGTlRUoG5kxLw+X0E5mLprzpQgxoJZhl1gDOTHba+FzF4ZOb95XqpcUCDpjl8lv
El3K7l8a5CQUhN3owQaAmxg3ZQWY16oKxX6zicD5G6yyuFlbuepIdvifr7BzUYJJNgZGe6kOUaFt
Ak8ZRHcDoqKWHNHNsXCLXUZpkyhLwRgDJhou3GTCetJSA6qcyMjjlzpboY7tBNZzmf4y/qL0di5t
0vHJo6ukSaWzGAsLlINplw6PtyREzWZpVOvSCZ/LmX5+IofAM1tswKoGmq57uIyIfxK52vXhaysp
7nWrnzeMbxUKVp+HeaGyfOoCqf2IkUNi/aqD7lgtmf3ljXa+KMHq1SyqEzVCvbsdIuIVNEgczFHc
11b3RtXuthm6CDAV+njDzFhfKprOCgdyD1B7gF0GIM1zjbbqRNuVQrgBIHOJgwDst1Th2RA5efXI
+Cddqjhd4HKA1xAv5n8lis4SRHZtmjVgekx+6r65U33d9o0H7g+r7KHgTggPvZZvDO/6Zs70cpyL
Fe4d2iGtY/NJ7Evus9CTNoGvH7oX/U+6zjYAIRwat/yMwUy9cBJn7yG4FrgXgMSBs+NcwyjoROj8
gmBbPRAFdEiFN1jl0vIm13GencLyTqQIrkVChlZTKkiJkS6qjgYd3NQCqW7lySWw9XKfDusCILrw
oqR9uq7b2YNyIlu4/jLEKhGXIJvW+s3AIERGsl6K1mVkbq6LmnUAJ6KEXUxZJsecQlQmdWspHdfq
EGMaGnOCgF+DjT9fF7e0d9PPT/xNzwPeYMYZ3XPknSv3+YA53KUTuKQ9wXcaDMmqcJi0hyp3xO/T
ekOt3SJFxOxSEOOhzguAR1NsF61qhP52IsN1ZjdM8kr+O9SXEEjkOSNEfWoaztPxl+Cei7rlqa0i
FDHqV7wDd13HAU43vo9SdTCICiBb/pYpT0mWP17fp9nb7kSw4KqjKsPvnG67SFtVpHDzEY4Er+Uu
oI4Jwr8Y6HjXJc4a4olEwW+mhh0NyJ7jcpA5YDRUaxXb733Q3isgG0p1eUG1k11fHO9vcWKzcpjJ
ITohcBfFteTyhv5sh7Fxri9pSYbgqLKyBAJejCXp2DWEswH4xzETdl3IrLWfLETwUwP7H9KubDlu
HNl+ESNIgusrt6qSSrus7YVhyTb3BdzJr78HmrnjKhQvEdPX4VZ3hyOcTCCRSORyTqdrfQshPeAR
Ewx8o93J8hdTQcxQiW7wlQQqvCIqbMClRC4VVbbz80tbqszqjGWj6b5aUEW8T8P3sD1q0XNHAAw6
v6r6oU/v6/jQxu/bmq6/Ck6Ecwd7HLuqBLEz1jPHkNa1pt5Exque7mfw9eVPMT1istgaBLfN6n2O
dCOGM0DdiC6sc40XWpttlUBoKSFJFis7K028UVX9WtecFvRlNcDe5EIK/omyJ3I5Zac2tiaDBUtL
clzmJHMMIwKsx+xP1YuJzLEyv5QxQF4s4KPK3v9TOOd3+jYn5sJC+C4b2GB0Vd6a+tecpl5iXvXm
DohlUbMPzYdtuau2fKIz53WkaIkwKAqxkuq3qfVAe8PRQxoo5su2oFXffSKIczYYMUC6jfUjx2Z8
mPECAlltoGX2Pzmbf8V8P89Obru009Op1pmYyQ4dOk6vMVkcCYCuCliptlVaPx0nwjhvE2daVGcU
wlL1j1L7E3HD6BBGuM0l4FaOgdwHaPkfcEYEgtd3jc22KYDgRxPP+QmpiiLqzAgRL9pMnWgAue6E
IeJU2lmkcDB1sldztLsAPEuTU1BtloG0mE/5lCHT/TKT33UhGvb6P5bi7xdxPrFuCgkNCuj8HOqH
2PTH4Q6TWOAUu9LnGpw4O6nV0PDu25EgmPoeZ7+4VRjy9r+Xggvc2rzW9JI1Vy/0vYnIrjNUZwKm
vQHg6aow/RpJLiV96Ir5arAmV07lgx4XByI/kTy+svXwmRqfo/Vetqor9yrMJL7CtFjqjGq86yrl
d5s3PshZQHGmyA5aQFIH/W6ozImSSqu38YkiXFiInsVMn3Uokg/3mHWP0i8QyIGcCUn8+bBtP+sO
9u+acQ62CevBDtmDiarXnfrUgo1arh+U7k7Dm0IyHdV83ha4fvj/CuQ8a9TIOfAnYB21Bg6jzAbT
HAixJyHgArP7LWPgnWipVWQY2Lko7izTp5YbVYUD0r2xOQBzpuh7DyijoyLC51q5pEFID+xY3cK0
qW7wo741cPo7VUYAXCfHFvCLoXZlwOLxfOnTzwy5GPTtDOVxKrymH5xQVAFceZBCPpBnMOwBaPgL
PFfJQF6XsJdhRDvwDCIpE2TytZaoXkhZs80MTJZ78Jg1ORie2kcdSFB5fCfP/z2r2fl3cNeJCra6
Pqb4jrhb6gAZAcw0TLHsaWVzF1Yp5k1VFJP+W+OCTDbhYprgXFH4Yh6oEbIo0wnCMfs21/YRfc4q
gZdhn31uVxDB+pwwY4Uttji7GpZWsabZQG7IAOPoEO1kvfJ7S6uBeKN6dgj8y1lEKHt5ZuDSFLQV
okDACh7cIZVYjXnUoNY034I+zQGLSzT93l66y3D5XAZ3LifDjtQo0r6nYSwJZpOKALhEWnArl8wU
XPdsc4rYHZBYnm9p/ratxOVleK4EZ3M9MgO2JEGEWd5JJuDFQt+Ijl37Xyc+z8VwAcyI/VDYMQMC
/A2ZflXja1g8WESQh1/fEXRXIcuCBh2eyKSYjRHsltiRXh2dLgqyTrDl66v1HwE8Jk0IOJBZziCg
np+aZleYL3H4pA6iguvlFYPVUoHrbKKcb+kydy1HZmJoNlutcIhIxUCE4XiXOtR/GWlfvka6lP1a
tLp7Br98DBC9PAsFr4iVMSB8Ato/vskgTHTOngdJS4oKHBjWANgRVLd0Fx6iDz1yMIpZHPz8RXdB
cXZ7vfwiT6Y3vlkOMtlucwQ5ybZ1rkycsc/QgKjBmJIuKKcIJQuI35IOTyhPvQLO0Yfx3gfoenWK
I2DwSt9+BjncttBVKzqRyUVjljRoMbVjwOYkR2N4Vv97lvBznbjdbTopVdIQf39Mjk29N+wfdupt
q7DqOE5UYCqeBPIF2l8lzYIIwwJf0AHNsWgSFdSEVs+CDb4HFbg1SPhwR3qwkkU2UshgpfKo/Inn
5VSlTmsF27qsyVERn4LFCpioOBTnushZP8HKAR3TA4FiZ4Fe7ykPLXTQ9FavfoIOthKB1TDb5i8s
pGqBiACyNuAecquHF31GugaAHzbGgZX+T2QA76+C1ZsD+jWn12391syNsSui9iTrhv49bHSyVyji
YKimh0/RpmpXWAZePSJUv1WFkHZHGQjEegD2O19CYGukpDBwAyvq5JWGP2NmpgHSKvnSuqdtbb63
nV88jCiw8S8C5OWL7WrrNAdJHKz7YO+BWHdDvKlyprfxNnPD2FG/rMMYLLeG86O8Me7m+/nuvXHn
vb03HeJ0buVvf8/a6p5+DneY6bjIC9iM2Ti07Ewg45bnl20JK43cOiq+fzXmznNSFUQNO4gggX4b
3lQ7+R7zgnvztrjq3yVvuKpvDCffDdCyOJZ+Fwriq7UDciqfM9cOfR2o4UC+hibbPD9ayW1YgXkc
D61tTdcEYbQPxopjgRlCzozKVBvlSoOlqlHs9vRQyE4LBLpCO2zLWfVeOgRgJh95ZL7RdjJpMbeL
iSxy/GENg2OB1WY2HraFrJ0JFMv/I4QzDCM2JdoxIRqcSnK/jE/58IKXCLotRONcazZ4KoozkCoK
lXwBGIRrhUfDzn0xJQVbef7QnUrgTACU3UYtDZAwam9Fsp+SO8SKSv2jNfZa+laNAte/FtHDIQMq
DIPgjO/63J90U9tUqW7jtV09l+C2llTiNPGvuP7SzI9EhMK4unwn0njlQjsfkRNCfX7e0/xTEoHW
ry6ehZjRMlEcwbjhuTYZyaIxGuDu9eG1i45Evs1q5Fvsd1N7S2eXjl/blrdq3iehFfvzE4dfgiql
sFholQ6aT5H4hsv0CyJ6TYrEsNN8IqYxCxuwDBCT6wfNRr8jUHNb0TtrbW9OL2fuFC2URFJUAI6v
HF+HGqT2P7bXas3lnP79nKUtmVIXg4q/X2n39fBnJIljzwDbEpU+1ryBiuc/ZBkMx56TM7PeQkOG
DciTp4wYy1D3g3ywQJiZi9z12r6ciuLMWYrLXAsp9qUmSG+CXIjEr9RKvO2FE0lhf36y+9JgdGhq
hRRLvgKIJ0aiXw1JFCitC8EwpKGgHxjNT+dCll61jc5mqqi/QgpQONXt0I+3rcmqCTAssn8L4V6o
TYTOqgiDX27SAfmWJJ6horEkU5y4f/4HkkyTIBmFEukF9r5aI9udKog0TYxBaOFdOu1D2Qe98raY
lS4nPOkY2Bbed2jV/s6HnezNlM2JmqBe4Q6mBmoz8yXVQFdEwJ5io9N+QZZpLvQdSpeB0Upv28LX
DuypbM76rLkj1RiiCqyWCziPm/vFVgSv8DV/SuBN4eKQWDb5aDOKl7iEvbAenQgupy8HT2sj1Ut7
G21wlW4euibMPNVqXktt7AWF0jWbxGsRBoNGfQ1vk3ObHEw1NJcEt4WZInKIKnesrWNodYIH8ppV
EmQYNExGMMoLtggne9jnkq3h1sWlFPpqnqNeUHkd2GNsGmxv2Ko+fwXxuNh0rsa4ZrE7kVsMbClN
2D1h6GmUkeQocCK2pa3b5ok47rWFFD1QtypEEkYyOVkiOxh52lsTLvncpMAlLjFVFnvmdNfXiyhO
WgsrkIjUdXSaI1VocltHSiVUpsRC2gN5WM1+rOs4ID09xpnqacqvLpwE2q55/dOHHifQtHtQXZXM
6zO0c7mLIxcDpeUeLf/36YDqKRWcvpX5XfZWYBM1KEezF9K52aQ5+g/bcehceKA3zNe42Vx6Brim
E7Di5AXCtb7DZEEi+zT/jZ4QT656Ub/j6h6zWReTZcmQV+Hcdh4qC9VaJFXSrL8K9eRQGBb4a/qg
V2dnyiPwCt6D1MZT4l/b1rVmy6eCOVeOYjxFigeCJzRO98m+BJBTNx22haydTBNGpBhI/yK3zS2x
XNtNZhgIGcDksIQ7Od1ZxqcuRExntsGH3OgqwDi2YoHzk5/EzvpR03qZRSbRvZEtbjXLQODL94PS
HoDnu0/0+cmo34EK6y5R6SpUuVLLWIBcv6orKMsZaDWmdPmEpySpqoSO2Q4jYCAgNvwUnNRF49ei
O3jtZAJ54H/l8HnPqZRbCx02sJgyfSRJ6lOl/lhC2RswflzTX3Miatdbu0QsHAJZkzGXZducf9WW
Ih+UCWBfYUJSBu5Z7JsK78B0Cu8J+FumcQC5YCWF4KBUK8GyrvkFdHEDBwh1ITRUc34B0x9t2syA
gCX6ZzreD8XvBUwobTCJWtTX1hUDxxi8xPAlHumclokySVGm4uluWK91e0jTd4B0Z/V7L38JqTMu
y3tohNcAtaCjo5UBi3KuZyz7GW4OK4qUcj8EM2paY6DEd4oeWEpgqTHCuFcg624fx9UU7qlcLuKY
soxI8tDC5WnBr8l9kPZtE1gfj9ILCCGT1m9eBF5mdfd0YKdgOB39/3zq2lhyVGPUHqFvvriWftRk
ICP+lNMf8SSwk7XjZ51I4vxZro+VlTBJiPMcW3Vq+eeYAdlAEFCtFkhP5XBmEk0mmSwmp+zQKavs
Byd3yivy0CEj79F7Grr68/auCTT7vkJOwptwTP+9hgkyIl1411SvFbDlbBGKxAUlNhrTkdjFSDDG
70GSbHHxxtKa1QDSESSvdoar7JXnoHI14lh3ykf0tLjpjt7XeFw6y/u2gmtX0alc7uHa5aHUVdYI
q2w/o+EwRDeRHWyLWEEvOteNO3GDnJMqkyBjCMDtrb7Qq9CbDtah9cKn6lkZvdIlLgD7vOhn7l6j
ad79J8/aUy25s5enpkSkHKu7qOp9tshBXSwgPXroFut+oM1hW+ELb4bkIEZg0PiJ+TyWAD73MIM8
WkjUWCZ6Bg46Miejeoz0I1FemuGxEvnoS7+iYFgSo4BoesbNh+ryuTSghyrDIlWx+xZ8Boff91/+
7VPkCduULpWCVWIN8RwkCrJDnIFGUk36eCkS90V3boLAcY7Obue4/l6QU7Mvjhz0sdkKmjp4d/Cy
ONdHDTFroKLW5Xo33k3wdvOvX0FwE9w4EIvf+OX/+x/8x845OPgdfP/zrz/0Hb90jkfX2z887P88
7L3rh5eHl18v++19vsQ/w4sHiRITMG8MOIC/tgqKHs6wwrTM6LZuEAAa7/vXXjQSfgn+yAThfmSt
GaxVi3N88lgVWTFj8b1rzwu8AEr7juiCWtlhPPdR6sQUv2Fe4MA2xC4KmtDEzZzr65dr7+Yj2L1+
ac6rL9jiyz4vps6JJPYlJ15VLiMltGNIur65wba5vkgVth5nQSkEoG6FxgfkMjVcGecCksqu0jYB
I9j1jee93QS/nR3Mwd172wZwif3DyeEUwQBHFWcV5Nx8fHw+Pz9HzuI8T87j4lQuKtXs/yDaP/ru
/ulP7T79eRoBhTc6f2ZUimP2r4ftL7osO31/EbJEIH5A0wffQ9RgKr6MWwWWwo7L4e6A5XVcD7rv
XVeg/vdfdrnMf4Wxo3yyj6NZypNOmTAP1u8EjzucTEjy9p5AlHERtTG9NAxxmSZ8HN5r56KApBjN
nd0yUTfsBAQHduyZI4B60M9jv//JWp7I5O7GyM6mvqUdZKIf0sEPgKbj5wu0zQBt+Hv3urs/3h+P
vmATLxuxOGW5C6SngxrLGQTDA1ZOEDzv3t1bkVO5hBflpGjnS2pGilo3CVPPuwE1Kjzo/Q6W+kNk
JpePfU4Qd0MZSd4owDqAoDcvOOycW5GEbyifC0PEOwX9EcC9Q6nsXBWSVqWUzf/aqWvTeRuC3veC
3f1X7X99u0p3z86AIOxdP/4nYrnjn5GwKBYFYpl9ZM5b7769AHMe18Hsdl7rD55n4lQ4uCk1B6AM
CFed3SvoQgAUPLm5YwBFtcTp9PbblvuNNb21Htx9YZUxGtq0f20tu0a9m+8fODjs8LAbFdcoO6zs
B37i1xH//j5MOE745bFjvP1VBjsvG1+ls6mZE3ch0ZD28tlXfX9b4P3r9mZfwb4Fv3EjsF+iLyDM
pPkvAKgKAK2RrUQcw61LVYEZWGswtc4EI6L4/gUX+ei8Qvtb94q5Se8hEAU1FzENZhAw14PsCGDT
cJFzJwAT0TEZLMgdegCw9QbY5u3eQa+uT/LocXuZv8vCZ0pywjiv3KWllMYWweVXOXeRg0yIW7iD
8xv/Bfhg/IxY5OZDXwdq74737uPhcXfwfaj/58/DLyzLIYCfu355uN4/eA8vL9cP+975E3mj8ytz
BF/L7wjiY7YoCAjQEwkiq3Ob0LOxKFEeyJCHl0NABs5ZRf1FISX6iqcQIwsLstiHqClzgZNd2RJW
SGHdIJjPMvktsUKJzouGZ+qEvJYDdoHe66vlTZ/19Cor0RWyreeqOIBOaABg1DCTwt1fTV+ZzbBM
IFSUPjQaO5INXOPQUSx/W87leCcYk2HayIOBp9QG2OP5gkZjIpOQCVIa3VEMZMcnNykBYhUdQxLE
0lsU/mjLYCpfVXM3Ge6sPuVAcDV2gu+4OGrcd/BWmE223If4DiMNHUsNg9wOzOIeBIJafUMtB6RC
Jhyn4tMS9YnkaEuCAghzvtwxOFsIzrLaRarzWcUHaAry2SNGvdGO5pR6gnY5OfOLKPQbVRcsP/tL
t4RyN0JI6l5PRwjtpthP66tmKpw8DqRhL03v2yu8Kgp8A4DpRgL9AoC1De1eBYxn5tpSBYb5Xa36
eZN46uCFoeCiYzZzoZWN1yUKSUjh8MZrZZWpRY2Ks2LfLd2hGF4XEbX5ugjCTgiazZBuPDfbVNZA
yaeCcDQG58Q8ebPyJ4/etlfsMhBhNmn/FcIuqJMLKG7icGkMsAjLrSm3KG3KrS+RqH8rBrSjGFaK
xm9kB57KCfjCeV2Px64GWqA/9VJyyPJEFz2EVg/JyQdxgR6N1aVONBlaq56JxvoYo3iWp4fX5vAU
xg92cqB2AI44zzBvEt1tFNEHMAGXO4tEKGoEiJ549Da1y7TFLPABZop5B8UtJJ9oB0O+QdmyArMT
+qfsxjWR9aVgejoI9oNd+FvSuf2QZm3WZwoTruRd3N0uZoiSz6c1e+P4KltB3gRtI9B43c7+Ksyt
uD1mdCgbKEzCjzx7nOubQvuzrdbqwQQU7P+uKdv0EyurqLwoNROxJB9y82UlV4V1Nyy7wZQFl4pI
GfbnJ5K0opKtvML6kXS+rfoPCdjValx62/qsOtITfThPbmeEZM3ApIBACrhMnbYbLdcER7DZ+KYt
cNssBNuyCc5tV3aZ6TpbvWm5H0eUP2+BRjqVu6T2su4qEk7GinaL89hUMvS0lyCvtJ3lLfzTOmS/
fOaf0aE6pI+10+yyZxjkp6iws7Z3KOtgQBV4q4CB4EJRg9C8CQGp5db1QzL+jFLfTkUE6gIZfPa6
VzOlGAfIoBlmmMHUB9a2cSn9bftYC21ONOE7XdVOn0aDQkqRk2d1JH7fefIwZo5CBId3zRJZiU8F
PCFaavjSzdhkWmPHEvxFfR01QaGgve+tT4AMpV+P4W5brdXFOxHGHWMl141pUCBsDEfMgjyk2uw1
w+e2kNW1OxHCPuLkBIfwgIgKIcTEtacON4UBeD1wmociV7uqDUGPDdpBAKTJv3ysroyWucUVXuuG
U31NAxgZ9MLTFb+hqm/FTzmRPQVl06V0+8abyV08/WxEE56r6v79iu8854m6FHB9QLHGV5TpsRh/
TvoVyZ9CSeCw1qQgIYv3BMgZADjJ+3gbd7iRVTm4q261zLPR+z95luxub93aiiK8ZnzYBiAe+Mqs
UQ9xOxZtDgKUyRns91YCzUUqmBe6TLEhZMHMPmBA8VqBKpyBzCMa8mwmRZGl1O1zmmsOyStrn6l0
RBe3BXZeADmy8dLM6m8sa6l9OR1nVIYNhmRGrNyiv0cJuVJnQFncVt0lBaekFeXqb7nNdUAWhtGk
+pVeyjRo57mqAURTdN1xGMgkoxlDnxCZNFqtofxcRqKZ9bXNQgsYqGYIUnsGP6GWl6oi9Whpc6mi
gmfaBynuBES+fhbgVLDjyt8rAPFFjAPkOkT63L1S1wqhkomFpE2EyZnU/JMzJIBtm1gVgtE+NO5A
ks43BIe9FkuaYuHRU7XXSRQ7USmCtV5dLxudM+g9N3VQIZx7DGOIe7osSY42QDUDStFHozSOMYH5
c6Kz4CCtqWMDNQ69azqGMgi3ZiHqDnSe4Z0yDCZa1cOQC7rHVgUwxkjggKNRjo/6LXsAxGkOZfRO
x+V0SLuv/35DkO7BWAlYrE08Xs5Xy47SKbK1GHyeowk0OhlYlrEIyeP7guNNCwxzAJOx8OoGW/q5
kKpRMfqDqUe0RoQ7JfFtFS/awpMMj+gvUTp6VDqWFqrGorGw9eX7K5j9+Yk7HepomJs8y12Tlj+H
wXS1SBUcmzVzO9WN8z9Km1uFHEO3SH3HtKFHJl+y9GDWBbftWtgH3C0AD6MTlLUFn6sSaiDkTtHs
4jamErox/ZoaPNrH12ZI7+0pMlytzI9yJorCVtXT4FvR5QIb4auaBcqPXThA7DwYMZqTiJel5mde
kZdS+rVtiutmgnsCCWrGVckXpWQki0ujojnQDQjaJY9mdTcbt3FyUMnviu51/UFSn81hvy2WndEL
42SsMyhHA/CU703WkmpGUAANjSa+V0HaU/6i0661sp02BtuiVm9EYqCBh3XYgG72fA9prKnV3MKV
S9S+HRPVVUZy7MBBsy1mbc+Q6P+PGC5iz1swSHYGPPkcksEh4wSAL9Bk2NFd2ov4zEWyuChdy4il
SgNkDeW7lV+X2U0OzN/ybVujy05Edsuj6groObTSgf/lfOWiIplbgtvYxWPkd9+mLpV7xwQtQm9g
/j9u7rMSOJP0M2lETdirLgSAmXDvyEpa/LmrtCE2qQrzoMDFclsF6DCRcH5bJIR756eyWcIyICQZ
sxd0XT+bhahhd9XMcVehn4vFl3z/jDSb9rRIuElmqf9No+RQjzPDGt1b4wdtBoGlrz1E0KH6H2mc
QkTGI3+s4BV7ZUEgLfc+Uq5ONP60Yuk1HOxbRX8VmMjqGgKdALtkoteS7+ZCl7BUJBJEAm70YVwA
JFQnP0yreikBTTWGuaeXiteVNQDCyRuxZ0/tNa+3at9sROMO62v991O4AxgO6ZznFNeOrY8ulXD0
bjvq93rn56LO5JWFNgFgwFiLALyPn+cHo23UhRYhLCcCyX3d7lITVHZ7wyy8yPqQRkFIL5LGbWvS
W92wFCWOId7LxvKDRm9TpKJOgyeTfWWU++09XXEumLNCqwVaSIA6wXettnWjL+rY4/rWzR3yfr30
S+8erYV623JW7lZMDaM0CqeJpgB+jF6bGilpCkDpZPpb2Twb416Xrkptr+St06h4PdeCfPHaOirI
Fau40dGCzOc2rKKX7SXETZcv9xN143K6Vn3Ai/lD1wp6AldsEZMjyICboFjBVDQXe8mS0URyjTun
7a3rCXGFM/UZbASAymFm3htaIrCRlUsOAtFViclPNKryUx2gjJnCTIKrTkd110uW06GkMeKcbe/Z
mm2ciOHZhJtWrfWOiQnxLErbmxrTALUaTKrAk61FJWBwQwsZpkQwqfL95ycxJLX1HpQAIyLkulFd
O5LyzOlKlQK/UnuQpjZ5AMAf+Qqp0QVzWWVBnDJOFA08aVSwtGvXIMqymKXHCwo4GHy/sRRbGOWw
FHxLeqzBJqijZ3AJWeyOqb1AkuHQUE+x6c/ttV411xOxzPWeLEEMWPFpiFXE75P0QCscxNh4qWJr
J9nLPTWB4lRWgiN52crKKPpOZDIzO5Gph1NI2pLk6DX+PQH1a9ip2iGyj6Z9MLU7u/vRFwEFvZWe
HsZQkEZb8wensjmnKkuFYs4j9E2mj0T+GNUgX0qn6a9AEhoB9wckCv+/Beb86tKGNKkMCKxmyenz
V7r8KELAxlcp+Ns+lFjgV1d9Avil0LBIwNLAd4P0Y7dUUQUz6uTIkdp9Z5JgsFx5iJyxFaSr1zcS
OQWwVIKrEtSY5xuZRcC6lBLoRoxaRm4cndzjOCd+V2iF0yvhlxYBdzOLR9CnycqTFCrEG80O9G80
t3GJA0Zse7HXtEeTAaiMUNTG05qLJe2xpqlearCs0PJNvb7W0l3aBpaU7ShwYreFXfb2wo5PpPEZ
vSolUVcnOvJT5V2vlI5EG+r03QOclxtXmjcWqVc26g2Ng1rxVNc8GMlznR7hpKXiUQbB8P3kSZ6S
Cj5sJVzCd7E6ONJnFgg9z7cFSD4SUmpYhQl10YzWd7gaBAu95qIx6/mNgoPhIZ7i187CuJE65q2y
xMy8echAKz+b40FtFpoEyWR3T9urvSYRzbdoagRFG1IynK2BGWjWrDKExKRJ7/qoRZ5MXrIbOiiJ
F0adaBBt7a7DawStK+iRuGS4weNDl9DJjEd5K3lhf1hgsfHvbZ1WL6BTIZz31aallcE5iCeWZNvO
VKeYipL8XCdel45ONUy7BZmUMrUfJtNOnCX5JfiAlSokmNn+7iNb9RNXjEmzTEU8j2Aec5kV/Tn0
P4zFHxU0S7xO6k0R4yHxvi1z1TrhmGCBOKSY8TsXWcgYd0kbmE4+2sA4b49jKEKIX7MVFa2vSKwi
LYWG3nMRGCHMFjTW5O7YHuX82pweJXVnjw/biqw6GwMZNjQFACaJJ0a0KtJQo2LOJirvMeByRWP6
NFuJH/X9bRw13ra41XUDdAsQxAnBc5VbN7mLxq6w4W0wDtlet0ZlH43FetkWsmb1MIf/COHsoU7x
RAc3BpKS+uTZGXWkNPOo+nNbymqwo2LWA70OcKEwhPMNyhHMlmlmwO614qEZFTe160MyxnsprOFS
tH1f29ej/tsEjPM/Eo3HJKI+ZF4tzjmCzi62w8TGw6PHKUveFclw4kYNhjh0p77YFfrHWE07dGkL
vLLwsHMbWKG6J+UFDnskFYFW7szlPQpvtXnXtZHfNw+q/GwRMBkE2xqv2c2pj+G2tG06YhUEjlNP
q0AimIScBJa5FkMSuBGcZhUMGjwKVBMpEWnbGZY5YppF8ZXhB5BUNWnfZ6DrSIizrRD7YC6rBxB3
QCUByAiMwXzeUl9CnP0Yp1tRjoo9Ag1bc9v0o5ISf1vQ2sqdCuJCt7bWywjNMjmwsMunfimfSbkI
dFk7b6hI4lIDJSjOA2eNiRbmxBoQQcXdm4UaAL0v/8nD/lQE0/LExesyGIOK74h3/AHHbialgzel
20duh7ExRXC0VzfnRCHOyO3MlmkCrBt3zq6UZsAAbu2MVgouMMFxEgnizHqSUrUfMqxcGl4p1o8h
v2naRyAjb5vA2v58Awmi7o7mRT7zNKWLtRihhTObW5UzSO91TfdjVAqukjVLw6AijinuEkxHK+d7
FMayDnAguAYrS7VrOVR6sC8p6Y9tZS7HpRAVIm8Htgn8ZPAI52LkLjVBuoEcT9JLHz0l4K8njpTI
LgMDG6cYrHmfZLQ8OjeB3Ud+hCNl1ZGb95bA7ledIWamCZDZMX4OYuHzTyG1MSIjXCC8WjrNAT88
kAYm1GO1CrRuAGwA/nOVUMeuE6dNMVm9GIIvYE8B3oucfgB3LAyb5oVZsnwXbriyDzLzusSMHjoE
IlCf9wCUG1vB3bNmsqciueXXMVEZAWsTucNmCpLus0121Ui8pfsU7LMq0I07G3ppz4mpQLdZn4AY
O5VOPZqeYTZXERBhQJFhe2b3SZZsN46lnwJLJScivDnhDnN3vJYNqjWyBW6L0MlVlFwKR7N+L/oX
NT7n+KabejfTdm3/DxJwYJdBCRqJfRTWuVUGcR9gxQnkxkoKEg3bsavwqKZPneWlxmc6eNuLzdS4
tKO/4ri1Bqi1ZEgo0LnAPHktZ+oPmnFVAz+sYXk4xf6zLW7VhoCzgwQK4x/m33aYJEltq62Rz+wt
b6ZeVd8u8i6d63+iFh52IBND+z5CzvPzGSdL1WsJ5NDiiR2Kge4mJfIsemOJ0girK2ijBEnwj4r5
hHNRQD6PjSalcAXAtJajPZG8ogrm8GdCBCX3tUCFlSB1Hc0xeCBzJgnk1qnDEAIih87vdM9QHobs
TjZGzG4fMZy+vVPMznjDOBXGPubk3lWSrI5iE8LAuVXuhlSRQSamdQe1J51gs0SimK87EZVlwPIo
FIgi4605f+XSPV7GAhlrhmfDEhhKLxiP+VyP0qIWXqUwiLqnTtZXLoqUTq1Kjv2PtDmRxLzbiTYp
kgeLXUFS1HWOBDx+JbwdBsErdM39n6rD2XdKB02uSgjRtcSh5LGliaPoO0V5LmbqtNMdpf62Pawu
oI35ByTnAC/GF6Nx2UR9OSNbP8W3WhXU8iHJn9VUYHUiKZzVzejm7icKKXWJpk4lkj6WfLlKFPUu
j0UQxWs95egzU5AdgT5wSJyrjdHXoqQW8ucFgoUGwP6jXTsGBX6i9sfMpYNGMhXXj34V9cMhVBVX
By3c9qquHGl8AiCmgO+NNBZ/pKcaTTo1+wRT+6Oa/gCeK/0wVEDyMb8GYXfdiqti5UfMHCCxBlpJ
7qCp7VQBlFKGwjqgPBMpAO/Ms2ZMe8whXBeRIZqc0S59CFtYjOmwiusFMfWiNFNPCHYTTX3+aFg+
Msfb67fiOliLHXK4eAvjQcy5xLJt87khqI/F0kcd3RbgpUlzQc5dJIOzSS1PZLOgkLGMjVNaH5kp
HQEHH2xrsmL5Z5pwezMmgLCPalhCkwIuG7iU9JCQJ6UzBSu2LQew9ufuaYkGpIMWaIOxDaeS79DE
0qe1K+zO/gYp4i4QCzkBZNfxwwZr17kgFVVGSho8q5cGzXBO38x15sQaWKkZRFaM3k6wE/pFT20f
vNjaIR6n8TChjeEqSki51zA7geY1w2SZthj0xRYdd0scpwGk9b8xByQnQOyk5b3VgczCz5oUubJk
WiITUPkZGn87nDpz36NSg96xqiV+lteqo0vL9BoCU/c9jdroaCf1/DFFuRk+ZL1K3rV+NkELKiEf
PMpmtLNyxfgVJtlyb+ZqoXqSNZS7uq6B52FM0Zi6y9T04Q6QZuZwBGyTRAPSZkq8U6Iofm30YXyV
GkqIW1ZV/F7PwI5ypCgsStfq1GGPwmAZjGmT2oL7bs2xoJ0N7Zl4maNHj4tKlhrXYKEguxeWndfp
uwbha63tJ5DaaX5hPW4b79oROZWmnu91lPbJnKqQZtIRNWnMyHWxYyG5sS1mzXZPxXAmBXJ4mM8M
MQr5pRQPWfg49F9UWOBja8NbLjAs0NWIGNVGvHWuDXjgY5vESO+19KsmnlrsiHaXgXWQ1NdSCl7V
O5veG8bDtnJrLw4QPfwVy7Q/CRxGYLeBAwrJy4H8GgbdqYrHvAUJ1eDr+uDI2l0r+ZgLlkSd3Zcz
62yuFiU3uE+Ungw+NWvRpQMUYFe4vZl8adXHMkwBWtqi4UeftVdGNPvg13HAsXGYMOmT6Q+4Sg9L
XF3NxNxtL8LKDXX2KdwadI2Voy6DT9FGxXBIpXuS/j+kfVdv5DoT5S8SoEClV4XObuc0L4LtGUui
cg6/fg9nsXe62UIT/vY+XgNTXVSxSFadOqcEeBm8hF2RbNUiE+yThYsUHGckwID9gtOOS7uBEeQx
yYYMPMDGY5EWvmWViatnwbGTim+UwjfN1DxCaPz3dUeX0OGnhnlSRD1TkkECC4XbF/M2kFNcdizI
xbQSaW9kox8HXIESuqeMXmiXRFKwh2xsjDHksom+g0mTJSiFGQrqwFl/J0NCckMzSykcIiVg6pm6
oH2PEn186UP0ix0KPYBdNPT6bpLl9A4qSIafh4XggbIUwriVojcBIJcOohlu59BwbtqoH4Fwkvre
DYBqly0ILpgVeQdzSeLXdfKEisydnq7nKtEcZey+r6/rJTUCmxoAax6o9vE5L3SszVA3m9HuMlAt
P+ulvIqU7MUeciDo00e7Aawb0wSp1IONt4Z4y3gXo7Xc6vEjdJBIR28C5Wk0S1fShBNzl1mFTXAY
qDQTzGMCEXW+vdH800gtVxmEBuwQd/ZWdcGgeovakhMUkV/OYOifPsc+W6UNMBv64/WFWUjRANkw
QUuAsgB+4XInQLqzpMVyhptS9qpp0dpuzBdDEYH5FlI0OIBYVQxlGLwV+HNnoKOhVwjraZgdA30J
TCN20ToD7uS6PwsfmlUcMfwAoBJEl3h8eKMM6GpZU+ZW6vuIlzd5A39prXjZvOvlZ9Ktgs6Joo1W
QaoQYx6ydpvG2yjcyJqr4v9d/zWXq8sq+ShrgLQRh67B3RHllM4SNhZDgWaA+W26KXfTUXD8LeQM
fDkkV8wAgbIRjafzEJKgbTmN0ZwyhphbcNY8PTHaFsz+P04OmIs2P+c+ABMP5BzQ50KPFVD8c3td
1IO1DVAWNwTIBH3qUf+lqi+jaICY/ezz8/bcDJf0cX3UqqaAmWzsnIEcJ/vnVAXMAt49BrgQZeuC
qiCdYiXTYaHQOn+Sn/PZAyx3nc5+8GOq97/5B89KAronGbNu52tmGHOAUED+SWza3rV5jA5xm4lI
yxdakOfZhFszGkp6b7R1hi6Iveqr3qkmaQJJYHScg++6iVeTRDARhvfEKKrhXZ7RMI2tDc4HwNwu
1D6KAjiYOYcepoEnc9zfqJnHLkfBuJ8TUYPpMp2c2eIxKvGA2ecohi1thnqKAo3kca/Fe0sEc1r0
CfN1aJYAyK3ydckkMlDbNnDvwPSUo8gFENyrbjqm7a9cElxxFg5J+HRii9vFY0+aLjFhC49X3Mn/
yAru5BsjAGug+TmjwB2TVQHY0/h0PUct+IinGCB62AZgl+LbJ6ptxY1JihzAre8wlxw1x8mMgUW6
M23q/w+2UGZAeJiYqPq7Bid3WWmos5x2Ze7aaoN+3VpV13Kpu1HTOe3PG6oAVgNECis6YKv89bVs
p0oNpwq2mrWh3MzQFG1GxZlF3OoL/adzQ9yeK7WpNtIRhrpsn0Q3c7ketd9Q/h1RJIXuWJ/v0XOR
1Zei2FqN3yWCB8LlVRXmCWbQcOpBRoivFeW6nYa4jOZuoA9AYGHoPzbcgfVDzce8KV1V+52IZnsW
9t+ZTe5c05DN1IzA5kzSlU1XShZsTG2nt6KOmsg5Lm2W4OOj5YgZCU2jjmWg9mdOTpd8KXrgtaR3
Y3kVW+/Xg/TyjXy2oIQrheAsnyxLhXO5iZrbrm28mfyaG4JHvjvSH1NLssIzuF00G9cDDI6z7Xmy
JaZR7jERpeDhX8S+hpnhpD5IqPQl1biqoJM4lj+mzuQsch9P17s4H0w5dyWlXDfjh5RhIhrqTHGU
OaDUFNxOltILHq+GjnYLFCj4cRTA7CBxVcO/diy8KTdBzIP5gqnw1BATWaJH+sW3A+EFxJk0XIJw
ycSl63w1g0Ed+q5TJLRbXbCfK1HuRIbqUvnGovd4sV2PlIsbCrPGhK3wTkTtlD8eoljPG3COS+D+
+WgyTLeRX9cN/D3Izu5AnAXuUAgi0lYFRT/CWM9f8SbdrubNH8jm7sqX2P3sHcylOjLYVttVJIDh
X+w8WMbgHohbZFSLgH85X8m+aMy4Sk0J1Dp4CaH60B6b4oVOFB3t0ckgWjKIyC9EJrmPl2YDnqIq
wiOcfqXocsq5A9m1PAXO9KO3dNcWzdBfXM85H7nVVbu57XPUbaEMfLTUlaZCFC0WnOsXqZKzwV2W
gzmcMxOSTE6ElAzhC3voHAyvVyJpqaVYxOMKlRoUOhGNXB4BoreJoL0hOXX5lGqZW5eCWFxerH8G
uLRhJO00Qz8BBsZHVCQU5T4SCfWKfOCyfatPGk1amLCicKV3gTOD4fr6jhKY4KcwCoWiqsOWqYkM
h4Qvsr29bmB5mYAcV9ktH8Ov5/smGFWjB7MvfKCNYw6run5QjYfrNi4h6iyoQAeK6ghjc+fvNoMR
GdD2hRfGs7p+673kJd0Ow1pZJ9t83WyqjcDeYhCf2OOcqnK9k9US9vqV8qi89W+q+wDRu8ZT7w7D
QT2Ynrw2PYFRlmH43HfqJBfRpJ2TCAAzrGSYeGEFsqTam+1937lMVcYwbyOpdqoOkjkQk6gE23Yx
TjCVBzAe2DVAUnr+GZUwMRKzhsdmcFNBNfrHGpN/v+C/f5/bTWHf97TL8O9LEyahtd6fLEeeb1LR
OLTID25LVYYW6hNLcUWdOpkC2R8RIuCSn+7cFV5CoSadRIcQJlDnMEPvV3w/H/rNFyadou98D07M
VbYqnytB+01olispxYEdz+MAsyDAmB7us2+oVIAYMZb3w/vr5GXbZxsK14L08XfW4iIosfnYgBWu
GfwLppPBLIRekuTMtlPt9C91Pa2tm+q79Z7uMGU73UbYC6FXO/RZ3hu+YEuwq+c162zLnFwWK7sB
JiLAlph0Z4784gUUpDXEH31prb5Ggi1wyWDPPqyt/y31AMHCY46KLFbAQwJf6aH6rl5UkE6me2Or
rMeH4m3c1Q5wNHtw54ti9rKKAcNsRgGS6fjvggAdtAHjPIxwc4QSrqFjTNQJ6bHWXG3alrpHg2Ml
6n8uOss0tQmAijhE+WdwkwR9V0pwNsv8zpchZehU63yvP4AD5jCtrJV9P2zGNfV/jG1gzp4Y5nKr
AT7iqpdhOMHQrexMyhMBbrHSBTl8KRGcmuESGr4l+gQqzMjquwkqJ6P/cz04F++qpxa4lCaZQaAG
wHtC58utHHVXrshd6zjhoQk9w7Gc52aTr++1rX4n2hcLxxNGItA5JujUAIPC+aaOZaTPNSbRquZZ
Qa+m8iayHe2X6w4unOywgsOAQSXAEMQlHI2yOYV6Rp4jfo7mSVQnaF9HgvfSwndC0cKQcX0wFKBQ
uIQNylRT63LoTVOoJ5v3ciQYb/vLq32WQ1CBhHwt5jsgdgoIBnfL7pVKb6ICuut7UCi54ca+hSjF
mnrBCpJFq3if+O0+uyduCEJjDGu+3A1rHaK2YHhysrvmFrlmH/jkeJzXuVtsVSf0nlPBGlysNPcT
2RqdpLnIilsJgN7IJdIxGfaJ4WsircKLZYYJfEPG1MakVHj+/T7E8Es95FCGoRimeSCaYLuxkONX
GfQ04D9B2R+aB9wqS70cxtkADYdW+1bqx6HdDdEqH7woFhi6iH3myIkhbq1CO8C+CEsmGTSDNWAX
m79I6su14JOobPfyDv29C0G0ABo7/B5LZ5QltaKDQ57xMjqmXx4SXzv+KkGIjebVuj3Eux4a6pFD
j/p9+mBvMw83gLX0VPiiptnCx4P+FWg1wDKFIOZpSbQsl7M6H0Dvon63sdf1IoTSwqKeGeBSWdZS
xZgwuePq5u0crDDRWQKRKsItLMQIum6IPchisNEnbqsnQaYEesusVDdp0Di5umn7AuI+6Kh4P8xd
APmfmDL4mtZoF5oywhQ4GEmx7ppdbwkuZEveoBoCCUaIpmN2n23qk02bFhEkD1sNH4V8kdKx8n3Q
YNIKLdVEEPJLn//UEvt6J5Zy1ZiBL4KlQkf/NkcXW8T6dYkBxHqdmuBOFBvkTnJREqzXylSduHFU
P/BKvwnXk+pIyJvz7+sf6PJJx1nkQi60gXFKR1ispVX8ItkOBDTdfB8eKly1yJduuSIw9GXhmjPJ
xV8rzTgiCEx2u1y6KdEydf/Y7ujKb3Hm6pOjgPHKm9bXHV3I7ahUI96BagS4hG8etsPQJ6TRIzdD
hS55JpB2qwV4g0vJDAJyDHRCbbAoMx4/LhQ1yZj7fAT9U+9Vx9AxHWtn3mYPowNdlxX9NrwQah6t
kxzy47fmD84RsDfHOmbOx+CEn9f9vXwxcD+Gi1arzhq9LcwICgLU1R1oTJLJab35QNzos/WDVe6A
UaPwoPfmGIUTCM77hVR2thZcJGM+CxKhAdYi1f6AFj0sdaeiD0UjglxedqE5P7kApkmhVs0MQ5Ov
OZnTHOsV+KufCjd7aDfKZl4/9y5ZpY7mE6892mt7123QnPkpuxn7FSAOYdAl3OR5wgnLGuzCLO3I
lSSPai7F1dO6Fep5LmQgdIuBd9YVKNJgRvA8A3WxpsbGDJkgHSqJ0lOcPQuCZiGZnhlgP+AkxdUh
6nlxCwPtV4MkZzvpNt6HvrWNPuejfKuvQzeLfN/eikbgL1FfWMBT1y72TlypVQ/LjV+kTv9Gvrv1
fNs4EXDON9Kv6tDEONdFN3jRgnKbpFe7PMoUWC2TVZPdteX39QW93AXAHqHLAudQzL647sXRYGtN
HQJ1StV2Ywft0SJzs20LAGmrEYqg181dvoXQEGA9AfSMkYGANzr/fmk6l0nXoyASae7gA+2PKbjW
Gz5mx/LazAerwIo6L8kTSgah+1tGl0dQqGC5+/y6hh+AwTjkb8ywglD+/AcQCxS0AA2ibh8j2bBs
R27Du8ERFgkuv9y5Ic7TitA0VWMY0h/TA1C5swOkfLmH9Kr7qn6pKwvj8IK76EKMntvkclqS5bPe
GLAJ8OqTvJNd8t5hPf9Yt7ELgK6TfYpI1ZaWEzdNEOoA8YKWCLecvalm9O/smV7pDqF+HnmjfQcI
pEy9oh2cQATUXYwgHJPQm8NVAyclZ1EGfSGVZvBc0oPm0W3mD77t4+RAd8TR1vQ7fDJvQIEyOaY3
fnVuJ9LSXThEGVzv3w/gPmxsG5ivNvEDIIWzkjYzJkkO1nd7ePttrabd6IX7cY/pBB8Ybugv7JMn
AjyhK++O7exWgQNchiCkF/fwyQ/ivjreQONsUxDCVZNvNAW4ylcxrsqhJAivy9wLqCDm95EvcItV
+U5Kk85d0HUBBKHGWyVqAPddDeVdpzarcvi4nieWwgokgYYBCB5Q2bykd1LpQGASmLKKzr5PIL51
P6TNfp6SelP00MZSp+FTa6Zxn8Tj13XbixtXhvgfeCsNYJq5ABtCbZRqC8sJwlY3MHO/EU1NsxP/
Igfh9Yl6A0ZZAL88z0EhrYw0NxjBnd75poS7j9nukzJ+bc3J7YHcMfNYECOLTp3kXc4pqnVxBO4w
zAJXd9QqnVaERL7EF7IZYzaGCRU6kALwCPpgCNokAqLfTbfzQdtrXuXaR9st/XjbfMlfqmMepo2O
98/DLLjWXvp2blk9X87ANuqhgr6DG8XlpqDxAWQ4gpcVW57zL3ZugvtijaZOIw0aKJAY3brQhttc
zyGPnvrXQ+9yh52bYZ6e3G6qPqmJEmANJ9S50OU1IRhTJR7pHweaetdtiVziImIqAYIGJA5yRC3x
jOI5M1D7tATrtnAinXvEJUvaDKSRDXiUvNgHcg+WkVWw1W6G93YPnZxd/zA5onC4zB3nJrl0GMhK
bNoNvlVINzJKkXVzMw03lYFxc5DrKGtbW11fyWWDqItgqhWlST4vKp0Rj3raQQXjbTgCp3JI7uad
5sav180svL3hmI1iLsYy0Snl5yxKOiVMgRwM+vEhznbBeJuCakFVXkFz2AHvQxyiuFqCY9AS1X0W
gwUjYxiNAScThu/OAzMf54SWFKajZpej1iXb1IlEHA+XrQaWQk6scMHSUzPRI2YFaDB/fkQrZxXv
yte89MGKXO+nbfVInyUoZTyIbvci/7iY6Uk+SQZkI1wbFV9zjaepo7b/S5o68Y57B1Z5POuzDhsj
EDE5a+J0gi29mAhPLLBAPUkf4VCWsSTBAj6jE0ArqdcFV4C/D7iLRMh0cTFOzUbSuUDIAlud8xaq
T7I7rOMHcLGuKnfeGC8Qcbbd/sZ4i1fRDpC0VXN4npxmI/gBl93NvzHy7wdwMTLqsVUYIX7A6N0E
nv0V7+vtn+RgbOkR5BaekTu7wr++8Rb394nPXHAUYAoxigz6ablFn6hNdbTCQDWFiR7DNYFMAwpo
egDW8EPuk+1100J3uaDBc3psjQq2jZuod9BFtm/pyljH9/mrfoPaCYh3gP3z49XPUQZYaMbbiFIR
KJsvRB+qZGioxb50rIf3maW5lf00NJUf0/LQN6abj/J9PX7O7UtpUZ9AEuK66+xD8pEGfBwmP1hN
zOS5cgYJLDa1As8zqiSYYjQneUN6SQe3fZkcLKtQnq8bXMoBiCvQuAKPh2TOhfYYDwobxkEOiBwl
wWRzfjuHIgZ9FisXXp0Y4cIXtse4JDASaV+xuUqLTYo7UVc/Nd3LdXcW1+/EEhe1IzQSwr6DAlgJ
MXDQwCBfz64KGKzWvl+3JFo4LkZxHTLSGjOkbmt/hOHGTB5N079u4hIEzqIRJI+YS7CAKtS41EaM
UG8ktu0rk1UIfcPLDtIffTc8dXvR031pv7M6PeaODDQ2eVuqWlVNPECgLQ8+zBhUMaUbg2y6kjHw
/qFJq0pUCl1ewP8M8sBaK+1KzK3BoFpovjGi6gEG2iwWlT4WLxAnjvHKwskYq8pUMTs7cDU9NdRT
f9eW269R3QWMn3r16vpnW47Bf45xN/Oy0JVazVkMJisj9wnx8vRRI//DsXfqFnc518G4jrFoWNHq
t4yu+1JQKV46Vk//ffb3k2PVREVzBEsQcF0j2MfArEpF16vFiGPXOvTs2LAD14XqKbQnwAiOi4/5
WLeoh48vtUwcG2VpaRtPrzKKVde/zGIeIkCQgFcNOF1e5zBE4T0gTE/NVg5x0EOlaJWH0OvuFAfD
MNdtLa7fiS0uClTMqP5fnbOoHhzJuM+0l+sGFho2yA4nFrgIyK0pJ/WIL1QZ3kR3Zf1YhA81cfNq
3UF+SQFJwE4JVxggdaATmouKYMsbCyKkGIEGYOXiZh4MmaF0ASJQipSBOpnZT88klmrbqalVoBAW
5JhSHquH1DSyWyNMksIFQU50o4AIDHOVkJwUrPliSjFBMQedFgyE8fc0Uw2Hqgk0/KL+kap+M+xa
W5CTRSbY5j/ZFlpmT1WcElwFqXlMOoB4c3rMa9Ho1uLeOPGEO8dwuPRWPMNM06ftXjchBRVIyo6O
seE1ULC1bIhHEBruSVUMgl2yeP0Cd+R/y8gdbUNdKpNqYhkfUtvRb9HsfG/AGb6R99p95tW++oDk
uRG9YBc354lV7rAb0N/Q+5K5rEH3Sl3VyWMRrYGZmEX8mItb85+lv8XWk29IadNbYQ1LEVSJaoCK
WxHruiBK+ERjaoUJWQZYSAneVOVKHWuHZAJMvsgNLsPYo1Ia4CCA5LDyYlqw8Xg9wSx+EIZqBKAE
6Zm/GuaUgtamorgLp6Ej6xi89Gh6IwV3dNxct7TQ7lYZAQXe2chnaNZxriSpQlPNKHBkWhP0LfZ9
/50GgPsfJRA+tYU/aBsze5+Cm1K/U0ThsPgCBwUNmxJGJQ98fed7OidJNMdFhbmXe3tF1sXDvCkS
h2xb/zB5pu6UzqF2u8aVBN3JpQVm8r4gFgDPDur653aB3MwpyGDxAWnzUUfSyhh/RaV9O+pPWtII
EtdSRgEYzsI1EpTpF5RxRYH6hjWjJqUSGbiPfUY/R81y9ALyDfs+8Zr2z/WPumgQPVFAczB/o/MI
EAnMomqJ8qibWMV+at4bFGCt8RhZAzj/w6c5mzyQJAteyksbD5cGSLRhjspGIft8SU3Ua8xc6WEU
GnMyuCD6/STEAy0aAWQOrRiMaWGs8NyIbY0d1WrU2mrSrJpg3laRvG5CURd08fqP4UjwKwHUBHQT
BzGsB5XBztljME5vpvp2xjxYVDdHwBH9rCWrqIruwIr6MEHb104FzYil7ILBNuCQQHCCMXK2CCdJ
0rDn3Khs9vYAtaI0Hvri9/X4WFxFTLhpmMAHuRV/WCcqqUZZw/XBDOa1jl1QSvIqDC1BRLADmX97
gh/7PzPcgS1rIDU1md4saH2dDnxuEF7o6COJvOvuiOxwm1kpFMyaWXhmBLjDxpCxSLKPSmld3RA4
tLivThziTufYCoyuRE/ILVSQQdgfQFeR9LElt53p5UW8aSwB2eTihwKLgoHkAaExHoNaDp0t1xXS
Y5jspvlNNjZK/dNpIjx0QXMMxnSTERfy56WkoTlEJdRAbUpdc/RzMFAIR4CXIvrUCHfIGMmM9loO
I5lh3clGd2/nD9djQGSBSwyalmeQwUL2qcDFo4y3eir4FIt3bqjYgfYTM77IPVx+S+QpDocau7Kx
XuXiaHf7SX2Uumca3WOoMrqRblAFn0Vv6KXYPrHKv9Qi3LVTndVvhmQGYctLW5tOaXnCqXcWuvxe
PbXDJbywlocRXc8EQn0GFKHV6b4fX+vZvjPmr0xWbcdMPq9/saXYPrXIx0SeaEVSYDMl0EYxGIVA
95D8mBWRRfe/j8YPhmZqo4Z1ALd6e40pJgc8v5hY0ERYbtFXYtF5krELsxm00YSZEi/OdJyczPhs
h00pC6CdlwMZnD/c0UAmJTXVAYbA/uqG0wckfJTqJigfwOQHBigMmesqbnIioMfC7kK7CSgEdINA
F0C43WXTkDYqOw7TXt61uXnshcP77HNzAcg6WgwFDkWFCwqQQC+G0Q6YCbM6VqwsUM5OHHVORjVn
GiqUw3amlnuDDuGwN7UMBRfhhU8IYC6ERkFRQAgw+eef0Og7JYtVHCIyeuFDsabkLZJ/6aIp1IWo
PzPDfsZJpKDDEZLEhJm27TZBO962BDNLuUj6d2E7n5nhjsS2m6s+xtyemzb0BrxJjonpPKbycVMX
gWOjPHB9My+cjKDmRx6APi/gnnxLkiqSXNEGRz01qhdoVfpR9x0F4VoaHhFSzlh82vGwvm5z0ccT
m+zvJ0spEWnQKyj1Ygd49fxYJ/eOo4HQm7YCpejFb4Z3Au61UEFTeGaAsqmzkEkCu9B+XndWtIKS
3a6aQ8GbRGSG80eDLKs5yDAztuvKuIOwUPpj+SbMCwB4p+Ppw0RFeFBmG1QgLbMMpMPBBiu6b9eo
WjkgBHNaUXN10RswqEFHGYNjaHGcfx1wZ2NLMVNjNHidsdHAx52K6iXLRjA7gvsLPONnIZpMy81e
t1B1gjREqj5PGggkQ8HJvxRnELEFuQAeUypQ9eeehJDwlsIOUs2EKusgQmeDQvq8gma93dtuC6y4
Y8fF5npwL3kGhSmoEWH1jAs5ForJ4jkugZOMWhCi2XVWeabdD6tYmwXuLSW+U0tcRppn05iNBO5F
NgH7Mjnkvb2FuLaHk2b7c6dUAHYsUMFAK5GfY+xTKUjtBEXgcgTfrEzXNTX8qbYF9XOW3PijBDrH
WD0mUXVBYl6ZnZ0WMUpAdpKD4WINQsrI2humM9HVdYeW1u7UEnfug6ptDqYRDuXSah4BGzc/e9vv
tcfrZpaO31MzLFhOMp0iqXIId2FGn2/NwV4XRSlI4MueMPwZtpJO+ASeZqmJligqWln+PY0o3r6a
nT+I5oWWohqV8/+scCkuThStiliVuCvvim47Rf44Ck4FdckTkImhssMEry9olEow9CUy1eGJg4zz
uzzED9PuScLE7LjRVzUAseYO/dxbUEcfw5W0v5c93Nder3+xJUdPfwT7kSdfLM4yuxvYj2in46i/
SABUyyK9B5ENtg1ObNTjUOPEhQ2LrEj4NiijE4mI2ZZyHxryNoaANXBa8Dt2TNVkNC2cSTGdP8ss
OvQauJU0ukoZ0LiyHAvATOf62i3dJTDbhgFPBuu/GEzRi5oObQi/4r70FPlIcWxUWeEANu4apd+p
aIgJon8pY5ya5D5XX6ppWMrIGFVmHoGIc9Uh++pLxc9sa9WbmSC5izzkvhypTaoFBlZ1Kkogwsn4
EZRSs0375q3o5XfZDgsfIlLHDKKIgsVdal2xqVZigBUDlTp+AI32Ea1KCLK4gJCttDjeKqDlUfrc
7812g8MG1UjqzRWoe3sNMm2lb4Uf0FS7S0XaN5f7FCx1OsSxMTaJmxVfLxzSKCvjEUXmtLOdnmzj
8he13gxzdT2aliP4XzRxKQdUf8mYlvB3NpURJGeoF+qW3HugfPgYi+BdLpQbDC0LsFeXzqFLQ7DC
rLRrX4grg2pGnUqJHUHDHq81bUygrufWwfd155bqlLAD3IwBY6hMcCcDGatiNAp4l6nGjZwY7pQa
HghA15VE91ny3lrZVh9DXw+nTah3X9fNL24bVj9E4Rp6Pzyu2AB3Rg1QNd5MxVebZNgp8UoNe9wk
PjKJCiJ3cUlPjHFnrabLcdA0JmphavBQGi/JnGztBvQ00v/ymME/959b3KLqRdVSo4ZbU0Rc3DP2
Zm7iOg6u8rG4pa3s1VHrWLOIk2+p+QfIyT+7bAVOEnqOP2FsCnYjWm7UtHap3jl6VWHsKL0Zp8mN
EuUu7HNXpfIm6NrHrDRuzXiAjEWbrqukc5ReRNOz+In/pQseA5pMfVoPHds+TGwtWtmY4yJegO7d
9Hk9mBY36oklzvvBrO1CieA9GX8RDK6lmxTNL4BEgjAHSYIgdBcPzxNrXAouJpBnasyvWAPF4vQW
oDytgNvxuk8iK1zyiYZEl/SURZLuxINP9NrBJVhgZPE0OXGF/f0kbLRW7yKFZfS5ayFP3x6izvD6
4CWoI58YsR9HH3mee/9fnvE8wm0lGcGYwWggqx6JVNeC3FQpiThtlm6+GGXGK0jD1DSoKs99M1Oo
5NkJHnihqYOH39jQOV3/L578M6Gem+jrOsboCvJK04c7akZA80cvwTwLzCymrxNPtHMzhdYWVjvB
EzKF27opb5T+QcktYHxE0mNLLV2gZTF0Bpl4DaAybtGI3TaSFtm4fIYdGNWcGdwpUPzWXkzyNs6r
LrjVByeHvETX+U20ur6cQuvceka4ljekhqMqCmkFuTeiXWS5Q7lXaz/tPg38ktqBMk6vAiI4+Net
LyaRE9e5VW7MoepqVhAo4hqvS3c21mHceWH2DLkaIhpQWirHnq00dyZBQgIi03jSutF81Hu/BOZf
79eQEMb17UGTHlLVG6kAe7AYSAwLzTaEpvIZWbLTQbYL2CyDaJvXvWOgYZ1b0rqDi9dXczH5Q58Y
9CcEEjH87usnPZsCFaUBPQLDJ67DUkfWKR4yM3nD3XJ73dqSY2yaxwZDAmhX+J7rVITQRCbQr8NT
BPpmSfob3Mm9q4YGpIlV/fm6taV+Dhq8MsjJQaiEAU0uVMICQmeyDnMAPkInLikPbQOtCr0Nx21P
J2PdGdpXG1eNM1pd4WmjFTplMD9mRilicb1cZ0bYDFlRJpqIbh+3YYei1jogCqEEag2+OqZbw068
qCHQzXsPR+Je9/zyUDq3xm3QuVd7SmtYa2cF4ruYDTfvqvHHxUxmBOLtgASwqjD7ESeHkholI8Tx
MNQ2ZsMXKKTGO8vsnwvaFoJiz4I3CBZ06plMFBqY3NrpRIpGXIOheij9akDc38W+IQtW7PKE1RiM
wmbtD/Aa8WVGpRuHFLNm2ObGZxpAq9sbkMNNzDwm+6J4HV9+/IEY7oewWgzqmrzMvNzKKMOFUOZJ
Jl+yNrr1OP8cJQUN+38meBxWqQ4YFCxhogbjSfheGb6UCw6Cyw+jmriVAFkEWl2QznL7S81abcSF
HXOzqb0jXeWSyrxJhRWKhRyM3jVbKoYfAj8qd/1pKRSTLK1HGyB+sPKPsr8vRm+YQHdiAF/jNxLY
qEQkZZepCjZR3Ma8gobJbh5AIVlqFBcBbFJIaTSPMXTHCmNbDCIJNJEd9veTXWSqHQX5KppiE5RH
uscpX0GRoiav1+NNZIWlpxMrJR10I7LgjZ72TmSBXkp5JDKwLU/X7VxGBFs15FxMHTBFCC4iqjgq
Wrll3qSPQ3+fy7cVWV83sZBJz0xwB3Kkl7NtMxOj+RmaW6X2wgKApO9Z1Me7vJhif8pgX8JcHAC4
PICsbVpdmtjwxljeh7X9IFudoOu0aAFjzwSVcja0y8W1ptAoiAO01Lrabekr0X58j4AH6C1AxhRF
CjRPzr96F5VTM/5tn5nPjbbSgsJJgts8Fs2vL0XXqR3uDaSOOeCuA4rXRuaFKWgWzOcwRTuXCPxZ
Wi80jxnDPOqU6FJz/rR4jZQGasu1fasWf9JBFZwCf5kHz/sKeJ2jMMmoxBi1CRe/BsSm5bHHa648
YCZq+0sFo41X+cGvZj35mSM7LzfqTlvpPiZOZ+c1w7RDvws91Aqgc4+ipfMR+CGQItNa9IZZwFHi
p+EjQrMVBVNUEc6drzEfmU85nmOdXoJd/0kGZ29kZg7GWJy6uLHtb2LQ+1aDEDG9l/tmg+7pE/TU
PFmpXSOEKrJRiR6/C3sRtT2QKuKogaAOv93rDlRapoqHVWCk+2Du9nWsrLVKX03YltMsgkYsmQOH
F3YlGgyIaG4JiiJNksFEnNXNXL5PZpBYTjaDHtgt0hRKDnRSCNTcOxA65mBaDx1CetOZR3PYhVXY
+3Y3p5aTGFORO21nATYs0755hgJceqcXPfk5Exg7gsG8BJgmyut8W3EqIJmhSQMm5OfNRF5leqhF
oKiFhIshJnRaoSqBjKtzWzyClGA9mzjl+/ERzbwpOeA+fT3hLh2/Zza47T3pShU2DWzY9dv8i+Dr
Aq2r/1HjX11/n4a1o0Nr5brNZbc0pF5QAmNekPvSVdl2pEBhytXrbRh+x7pPtI/rJi7fkfg4IJ/4
fya4gxdUflaGjw6JucAfpE3y3YDtND/Otq+K9IlF3nAfyZ7CNCKgqMEoMJKjshniX+jyXXdnYW+c
ucN9pKSbhkaRYaOKJydOHWK+TFbm2MpeE2XJhXR/Zoo7thSzqgOlhKmh+FKkXdp8l6M7hOsfOgSY
MbpDmFxCYwrlby7Z17FZlMDN4/aVgjBseNLy1g31B4lo7qwJXhgXHsGWDn1MMO+Cwscg3AeKA4je
TinJoM3waATfEpOwuutEl/4lKwaefn/5dvFy4oJ60oehiQuoU8nheE+1T1KMN2VueZUxC171lxUa
OASFGbzK/vIS8WX7ioRGlpswVTeVN3a7XtsEycYucCjsFR0Idd8wAocO79TcZz++DsA42JjwmILM
OIbBuEPU7iDhUPbQ15Rz4N/NtWltMR3gxJKodXlxH2CGcBggw6N4AfDa+ZFoaXFa2hMMTXPnTrQ7
jiG5vx6FyyaAm8XLEKcuf8KphVxHRMd4F0Zft2WDEx4ty6/rNpbiAuNAEHLCCwdMzFz0hVEXWySA
Us+sf1rjfWm+1zip5UFg5iILYbXwSdAXxCeBThpvpqPJAF4TrBbZF5V9kxHTUxpRN0FkhctD9tAP
mhLDSl3mrEx2oDr5neXZT7tvzBnwYjBRY9zWbC4HtbFO7aL/P5x92Y7jONPsEwnQvtxSm+0ql8u1
V98IXctopSRql57+hOrg/9qmBQvdwGAwmAY6nVSSTGZGRsBMCHqA/GPAQAurnXqtY3HZfTuzAzqq
8xAr9abQkh52srx2BOZPwy+l2E0RKIlBbqJZd5CPyRlAk9vrMXFxO3F2udCWGZSGumC2qzauiaI7
IDvQVTbdDlgkVXkQ87VK50IUQhQRsGdMxgMjzs9d5EMQN0OT5jbUuexwKEg8c20pL8Fa3WjN0Lzl
Tt6ieoyJRkwm5BhFy+ijESvyFohNTLFARiM1ojU23YWVBC5dnHu0s8Q3n9K3SARbCTS2dl2mLyIb
HZTMWyJSYLzEfK9QgwTqX9+Q85gVri4QV2sS3irc10sNSTDjpIWU0gB9qK4jHcSWcwxfsRVk18Ju
mznSwIsIwBVuLu6ojbu+YqaBo0MTrJ1J84jowIgUihGt3ChLH03GWxi8DUj0QSh6/tGsUSy7HhOZ
9giIdSw/ddZRydwYPPHX437p5gJT6R9D3CU5BBHeZhSGgil3UiDild6rDVcf7VLfSSnY+yKbCU4N
tvp2uomVvy1q4suhLo1tgFoTDnzuXMmtgk0KsBKYlZBdSUhdeVRdSS4errs5n7Vn78xzM7z0bKC2
UiZkMBNGYN4OfvUKQz2mcBpZ2hTlWpQsWptvSNQ2wUPB1xnigQ1Cb05wCt9LLIsbUf2I4++wq50o
WxuFW7gxUTYDMag+swqhxXoeKZJQi6zu4JoS5/cCVW4N9vv64i0G/YkF7gBh4liF1IIFI8GUediR
SWoe1DTzrptZdATlZlDTYT4HZHjnjjRxjmkTEajT2gyPojE8QvXwuoXlYIdUK16z0M3DO+fcRBHj
f9NCQ7APwUMAUvG8eDLo5GDqyHzMc1fujoa6N77FqLRz2vjXzS/taZRTIbsy5x5gRTm3nqs1C7QR
MqmJeQAaws77z7iFEvy0sqeXTmB0CXBbA0kBdC23pSuN9pIcY4ImUYz9ZJbOUOgEo+3EsjK/w0hN
TNfumEugBTYYUMmYq8XC4oHMfbxs6vMczFa5rWrKq4p+jx7T9peRKTdlo+3zttbR4Yqe9Mp4iKF6
T7Q0kraV2ou7gLKtplaKVzaM4rWmPF9f9dkyv/XBkYBcD/2zy6J5VWpSH48BUvNeIkqNuRgSMq+k
34EWk9F6atfatUufeR4tM+YTTb7gEguzVov1KoTGHqpZQfthGF5eTnacrnzmRcdO7HCZn8mMSDAL
gdpB99wM912+FbUBsjCb0tpLJQgd/+HuM7E3wT6MbYLa2Hn4xgheIegjpOZmYqvQDxfA41VXa7qk
S6fNqZl5eU/SFbVpkloysXy6dd8bBWmm0DGtp+tBsbRF0ODAZ5rj9UJYErKgM5w0zm1puAuiPQVk
3zQ2lug1uRuN/7JwJ8a4DxWJVVHTLMGpg+l8xm7k2K+zNbTxZb1y3oE/XZu5u4xW9vm6pVlh9kzB
2QbqG6JFCul1FSCfCqSxQwIZ+cDTehBVCAwAqAStnfyTavk+HaClO5Z2x4AI1f4DNGrl0FuKUqST
ICiASOJlbx3HfNAnER50eWM4TVlgh/+XlrUP7qd8soUC3OzO9W+7FEAAKUPEE9O+Kvb9+UJAyqth
U5Ph2zKabJiYqXaqRMO+UADk+wdTWHdk78CE4MY/N6UijoLcgnNFNe2tMcBSi0+60T9eN3OJMIUN
IHXA4oWLEdwk3NZTkCVScX4VTbnmG2n03DXxvu6+x+BL6futGTURioKiran9oxQPriZXpQOIO+k0
jH1d/zFLyc3p1uF8TmvUJgVc1vZYeYLR2rkE0Elx28TPcreSESyepH82jso9BjtI5PVZCFOh9F6a
myE9VvITK7fXHVqzwm0c3erTodZgxTK3Vvk6locOYnBro1VL+wBzzugjoDitAXzFhUqYdUlM8QoL
FTDAtd+iHNuwZtQFKYXYw3CHbY5riejSVkC9FZ8LE5uXBGxxUsgUyOgcLbXItdAiSioQrRvH6wto
zd+Bv2JPzcyZ3cmR3UgsaQW0S1Cllo3nNgXzySao4yZxO80YH9VgkAIPVA65RiAo31KnlKzuN86q
3hktKSxtwwSGz0ZKIBUPpiw0L0MrxQkRgtpCO0ioEGpj1Bc3VlUYH3ScrIdOr7ISlQDJfEyCxDoO
UA+2OxrU7wx/S0ISEGS8Zcwc/CYqwtQLBbVrQF4i0pZETYqWdtWj0uVg09aghEpYYUJNWEy9PhqU
3O37HmwIRp3ppJ8mxakro7wvAzZREicZ5ObasjEw262VHpsltMNGiEgNpemMDFFbWmRkPbuzqkaa
iK4P+ZfQGvHbKKZNTGKDiTEpQxWvqkGdkFLXLGwxClXK+i7tDMWRjVB87FkHoFOrjvq9FFFrcJuu
7EPXGOTskMpAYMmlEuokUvUM4zgYwyRMEIMXUG4Mxj6iskHtpFeMg1TRahuFleENSYfsYFTLRPTV
3Gp02xoT47lPGKjDWtTLfalqCo+qZpl7CSBvhS3Han/ThVDSDUTQetr9APh6pMnlGpXt0iY8DSHu
hKumfoJUMLYHhVBpHdy1wYOBoo+Zrlz8l80VHKUQlsToGaqYIL3gDNWJqEbSXGAch0NebCLDTURv
ZM+mmZIyuQmMrSJsru+PxV14YnL2/WR7DCa4FtEfQ4kuonYpswjlCbS4y+n9up3FNfxB/wO2DmAN
dzJbNYM0SAY7zVBt+gjcLyx5ThT9oWz7lYtveRn/2Pr581OfxryPpbkUPIFAwfwQx2OjxvZogsDB
nSa3To9JtUaSvvDIQGHpB9OFQjdGLrmTOhXbsIprhiKdtQ/ZfdHvq+EzjH6PBXDd6JJ5RvyEfQ7q
R1cuG1LITpy+NdnH9WW+PMnPf4V8/jl7qTKDJsKv6NKOiMFjNaYO5vztIHL68jWK7XhNUPMygGAR
zIkYF9IwFsD7jSY0qLKiJsdcv2aXTPDU2Nz2wZqZheIr7CBTm+ecdRn/ce5Z0Hd6mU0FbsJef1St
7hh3UbVpImunK3FBqJz2IL3EI6+Jqy04hpgLUhlzJbQu8wtQZ8wKcSKYQ8GeMf/5SWRNZmqV8VyJ
jet6j1w28gNqtk4zCg2xphHVWC2S//5UmD0HABRzM+Dv43PGQBoyKqUwStlLbH2n0UiUCl9SeBfo
7268G+XbcVrr2yx+1hOj6rmnIg3QzFURSIM2baDK9dZErVdUawCehb0K5+YWBGrcBrpuXOohKkwO
ilnRPrGgk0rvKuuJItuYlV9ttXJpvadBvpIlXp5Fs020Eeclxd3LbVWK0QmrrRCyNf2eyYWS4i4I
RpIL39c34+IantjhNmNgWcWYGfCtqndF9gH9EalfSW/mz3Ce3Zy7wi1flVitJlG40lTHSSzIMP41
IwmgBKeLxQWCKdeGFuVwIi2hCS7QbRqbRyO7MeV2rYW3eHidrNe8nie7i4LoFy0WOJObB8H4Emod
eI2tgqdLIN32UkDqRv6HUMCOArjHAvMrVBnOTVoKA9jTRIV5ZqmP6GGM7/Iu9pThr5/ZyOn+2OG1
evuoVkYxgp1Iym90KXcbPXOmLHT+PuJOzfCRPWSdCqnc3G6h/2b1phvRyilpveLNJZgaQYGTyAAY
zkBjnn/P96wvY9FE1bUEkS2aKH2gejJoBUcoxzYK3adyi5qZyYS7WIw7V6nG/JfZ0+5GrnMFfBvV
OKx8yKW9BtyphC+Jcxl30fmHLDurtGIxK9ADHDJS0ay2Q9YHbltK3/+wxie+c7vaUCoVzwT4bgbd
YxFIX7WhOkax8qxe2gunK8xtbCkHqmkM8CWN/tVqSgLWKztgR6AdIhFiRikmO9x/8AvgbfRzgNC7
KE2EZZyWkYwSdwziKy9horYrgLNFbzNbU3NeOrWkub6FYqyMrj13jTZ11oTFbKptldsqKO7jfI27
a/FiQTdsjlMwOWA48zwgoiBNmklEn4PNVDkVJIw3sgidR09pXMm6l/UIsK8V3M3SxYLlwwgFyl1I
ATmbgmCJYzmguI0ZTGKAkiybxi1VQSedNytf67JIKIHtD1BkDErBGp+JGKnFqimWc3QUKZkEZ+ow
PKe/V/I+73d59Xw9NhYdO7HGVQkN2jcTpbAWoWxs5r4iNqir1KSIV1Zw8WTBjYxM2kKWB174888m
TFVW57NfoyY6ptZ4ikWduAUrai3YkIIC1PvVAopuZMM+yAwvSEb7733FD0AZGULAc/Sc/wJKizIc
elx4EV7ZAf0EA4xDRbYVrXjlGy7tcUNCfUxCvwdi1Nq5JSE3IUMsUCgbJEr3Jo5TX5GglzANI9aq
+bvQx/qggYWssQW0J/EcRI74Dz/BRF9anTl80fHnIjaedDOnsTBDWg6d2XtiRqzmXjNvlWTbDzEx
jGrloF4KXLR/AApScVOhK3PutAlxBanO4sIezN+ThCz2nmLypZYiYkDbql6TdV7I2PEt8S6ZYwrt
O+5ryqwo6dgwVAtak92wUTV3iVBFPRnUJHYVVEH8pjHrNST/4nMFAwoz0b9oYCKCu4m1uJtVJAxU
X/OAKArELKRHZpEh/6WNhzg9lOpB1/2JNd716J2Xj08IDQBwZxYe1OV0bnkl08AsSa8jIRR+C6p8
k6M6kodrvcqlAxwJO2oUEFnGCBcXNnoVUFmj+IiGHJFqBEHJ/ZAcdYqamh/pG7G+lWVvilW7Ry4l
vdM1vquFr4rXAkr3uO+Baje48wj3hyp2igji/Gg41tNnEb81U7cZU41AAXAlqVo4/IAtwiyDNG8w
gx85Ajg8rJJWKnGaoyAaGAL0jKT8rbCMNyEDef/1D7hgDT0fPE5kZKWYAOeWVoyBoTaLhGF/0Fez
bLqNjHkTN4Kw4bELxmp73dxCvMyDLbPsuYQjj7+Ko7CLTWalDCzbk0laluZuIMmAVjTQp71uaskz
kBfMQ28oF1zAk8Ft3FnoNzFbUko/qnI377rtEBubpq1XkBsL8YkLGBprYJpAV5vfBW3fG11dw5SZ
NBtqDH5k1CtRsbRwMxzZxBbHOc3DeoIIFGi6ArhX0mQSQRnyCy1PFD4n4/v6si1lMqDIA3wIkCVg
I/kjjKF6XoJoEDo4SDpVsb3pMtG1umBbioYvNtVdKjOgYUpPCsyv67YvbyiMo836CuhOI6vhkXXM
UsZwKobSFlvlTgDiTCrereHBkF/kqaVo63zEAVt7ni+dnSjzoKA0C4fqaOieXxFSV7RJZICMXA5G
twkmt2iyrUQ7T2fVHkxZWyusCRUUh1LNz8coWfm0C6fLHDkK6v1IAnC8nduv2rxRmCIyu+z1YeZ3
NAA86u7CYZ6wTwSMfhit5F5f6aVwOrHJE3/ivYad0IFxOwI6rDV+iUAU5hmyretmlvbgfGDPbMPg
SlK5gxPKAZlgBDJDkm/5Yj98MknbaFO1gb64d93U4mc0cRHhfQioGPKb82WMKytTJ02BxjJmc/J5
ILtTnTDXHSlunFSMiNkyh3YvaSjaXbcGGV81z7lqDlQJQwbzdTsYLtK6gKhxD0lJld1GsTDauEEO
oAIYocscfhhachuY1cfKGlx2n7B/JAXIEyB6dGST3BpkGMiwwFto51FyrwM9irfv4FkB+w3i/10S
KH6bprdthElWnFm/rltf+tggZAaMXZXwRudr7rlZjWZlGRjFVPV9Xw8PZTg9CKH4xibr/bqppfA9
McWX3MexNNMcN4mtNmXrFGNOD0kHTWq9UoOV3aliybgMB01DnEoYyrLmSe7zJZXHxlTCGqbQlnYV
Vr73qvZ53ZsffCtvA0x8mqHiaAfyj/tstNFi8D7L5dx2Zaojsptp/GpTUJQoJK/foka/0cPnsdwG
wyOTvhKrtBkI+0uPThsj99XR1ia3DH204Hpl5ca+/KoA5aLuAqJyjAvi5XDufz1ooVp0cTnzYMpo
4bWghh3lz8R6uL4Ii3bQzwdOfC4I8FXSweqUDtjzEvNUAdFQhEv6FhPqO3X1rb5oCS7NkqgzSJA7
78E6VQU94PuA7mMWa3oAb8UYHAb6+7pDl4Ez480gHg4QLvjWeTPWAASCGYA0t+kzHbhR9BiDABqw
160sOYOdIGOuAVBjmQfw162g1SAMAmqlHLIbC9jsfVHJuiP30UuIuZyVMcjLjYcbGsRaSBBQwwSS
/zwapEBshgk8n3ZlBEjaWl9rDVsvDP+6V0trZxkor4GwQEfKzX+islFSoN5LDNpuaPAlZ2/X//75
MD7fcHDjB7wPtWcDKfW5G4CNdKNOu9KmmqOUJKCUqNEN2OxJom7V9vu6tWVv5lGB/29t/vOTQrMk
BbGSpbAW95o7ieGtnq3p28278MKh/2VOyBHPTYALn+la05c2xsnq1os0fxRtYaB+rMcoe6HHvkZj
tRAJM9IH1wxm1FH54s4Fc4gSqxuU0i5rhmaUJ0yik672axasQDgZeA1QF6tYQC7egqEvxrCdpxw0
ClnXAfAIwQ6nxJbH5HVM9KeueIGwsZMGR8xyfQIqDkI0UlnQ65XXJPwWikXw+OTHyOeLXPdRYAZz
Dm5ZRwGd3bJxwzB2UtxGpDFf87aA3gZzrUlws34/DOPKibKwGHgQAjOLewizr/wzWB4SNUqKgQFj
YT7h3RaiytDVdlpna8nUZUo6D4aDtB8zijPBBrfsRSnFsQAZJ7sY0crugHEi5STeMyP81PT2kLLU
WHnjy/PicRGMxAGj4qjUWEjFZ+dPN4lV5WZvNIAC38q/UHJ2YvfzPcF4c+yCGcODOBHJ3XbzDLws
Oa6NGFzKPYOzGKAyYAXwtsK/uFteNQUgOXrMwtdQ+axIeJffg946cjQ33He28qIAzOJHd/RpkxLB
u348LMUVimEWYhznN+rU3GqjfjIISlFXtrwvbxVi7sxtar8Wb8U29QL3X4yBdBPogfmJx8/aDErQ
qnGDdRYewbSzsWzqDzbdTi5qR5s1NqFl106scUdflBnhpFtwjbn6LtwJJDpkThwT/fCu3uRrL6mF
tys2xok5LogM4LokqYNz4xGNKKhNk4GASMXwE7JGWr8AoD+3Nd/MJwGrSwm2agtb/a51PyDd7rdv
7E0nIgJkOKylYT+kH9z+OHONi1BJbTE2MrvWvLXu+Nu4wWTPDvgEFSpG4WPjV89HurYnL58T5y5y
b5ocikO9VMCmeaSbyAFtkgOawFuLeAolzGlc1Rv898gVvdx/WYnT+Qq+8FedMRiYsAPfGHdF95kl
1GMF29Kn9ZX+9oK9bAOa5aE6MO2K7ernXDjyMJ/4xx4XqVrcimk5f051jyf3obdBLYO1ZnboTyGR
D72D/sretHP/uqMLN/eZXS5km360qMBgt7VLDwLYHw+aL4rr4brsH3gcMHCBYWP+hMskuYwANcQJ
t5P99pvuFSdyBEKhc1y53e94+zvaQXRkTe9uAa+LGIL81v/Z5WLIyhUlUZO+squ39DeqDJgDuK0+
KleyoQaTkedju5IRL2RbAORjwgG8BJio5nsMWgMwpTwHTi9Mtyhd3zT5mu6HsnBZndnggqWbUKvO
Y1wXo63a1m3tHqTtaB8e3gIn8NBXIMadvN3Hz986Gd97JyKh50c3saPeWU/Pa0JIc4Rc7BRQ0JoY
s0DRjC/Y9TFEpBNZxk4pnkpIN+f+uLY7Fl4ZKPsh2wO/DlQK+EfgBM47FqRahZHQwYFslCRTjI7t
wzWU8wKsDbcSOEZQs0V5CqMq54eqUCRSkUL90qaRPe7izUTkd5VooPkjkEOsHXYrghUFA/JrJFyL
VwdSTLx0oQuvwPa55UhlLatHsbIHrzM35X2ItMPVD4Ifiyv3/eJinlia//zk4ohFGkt0gCXmdqpd
2CbJrZU9sGgC03aoKZoQDeP3QNxmXdhn+F6se47QZAuUDYu35lrmsmgGdHp4CaKhB8avc0+qHAXr
bkTkhcKtnj/IbAMa4jHfXD8hf+jC+ABHRQm7WZJ1HVvr3ExqUrUODEyJNZ/g3rINkvqGGxJ9a95G
GZncZheRu54Um2BvbOW/f/FCURZPP5xiJgbxuXeONUblwAxEpGG296NubtrG8uJ+jTZv2ck/dhTu
BUcniQIcBDvjTqZOp9ilTARb8nFGPvS+5U4aiQQXXrrAAieAK7uy062R6vw0ly6W2sKY/k/7Uuaf
GG0eR1JaIHD0ff3bfAjx6LqNXdMZPw2v2kS/wTyk/Krc8EncZHb5GXurlC+LMYUXB9gbwGyNdh/3
sUOVytGIX0AntISPRsCIrrmmvHYxrdnhjvCRMnMsItgJKJjI0fFHhD23CWazi3GlPbR0xc912f9z
iTta4lRTErOFqVGo9jrw/71mOcXcJJa6l0r/zCqMqEkrydtifnpqlds1QpMrU1fB6tQVToWJR/l7
lAhjeC8WxFC3ReSirdA0INeVt/Lfj+LKEEgAyg2T77gv+Ep0hZw/T/IAgWQkNg0aANnJ9WNh4QOC
tQJcb7O8qHQxRULRfsK7ScCDEc38Edg94z3JHuPJuW5maR1RiUJGMV8Ms3zFeUCWMuYwpTaubZoR
ySsP6hbjY3vxq3FByQq+Ldlas7iQdp9Z5L6cIY+tBVRKbddu5iBK7vt7qyYt1nBTKSurOIc5t+HP
bHHPik5O27KYbcWsIalh96jrXV/AeX2uWeASQLmrpwYKR7VdWlsNTFlC7eTN2pLNT+RrRrhTmkLy
pa2sqLZFXz9GTusmjpC5vfM4+sbXdX+WMgXM1GFOX5mRQ2gLnAfEROsMY4yQ5pQ+8VUEgkEYXEQD
qXx9vzbHsPSARlYHoDJMAaXENychC83KUAO8UPatg+hON4Fn2WVFkt8Y7PGRRFx3bjEcTsxxoceU
Uuk1mtdgFcGkD2bcpTVM+1Kp5cwjLuLSQM0nRaa1bTCnP6p+VJDEg+6g5JsOtBoaVznOT5KSFLfx
f9rTdf+WniNn1rloHMIelEc5rLc2aEbc9O6j80Q7uDcd8bH4quzo+7rBhWfXmT0uMIWhFQfIYtV2
b93HGXhQiayQJA1IvkYktWQJ6HLAKzBPDwHJ+dOepJXKMOC0F4vaHulN1aCRjRLoVxE7TbCSj/1A
0vjNdmqJOxFlQWaTIMOSvk8E0u90X3MP9wexJOVmIKGfkZ1MxJYADrvWUF5oswKmd+IlF6BTVRly
Y8F2ccRwC7Hs4JD6nftfaxC24uccCtfc5AKVpaGc9VGJwYBf+W10aDbCXjjWK0bWvtr8I06+WtPS
KK4K+GPhFsNUPqVoMjp14/TTGmZ5KbnD2v3os8zPRZ6wrzEaUCGkbHZo8mrwt6NWpZLUHbbV5j3y
ijdrLz9FD+NNgiJB+pGuQR2XalhnP4BzFoNCdWX1+AFm0AMk+8aKO10gY/GpjQ6UYZv+U1U/p/oO
TVxFq0gtv7Tmym0kL3/VP4vAbciKTu1ggSYEdZ5kOx51X7ox/eFG34pfdNsRQJ+8jgxu4Em7isSe
4QOZ6Q8Hi7wY2zUh6KXT9uSD8Go5jFatOI74LZPVkE4/qsUavnUxvGaeDRDLgalH52I4rWI2xWJV
2x3KEkhhfMhW3UXIYcIIVVF1EzvtZroX/bW9s3hvQVXhf4a5T50LkLqtBxieMnvainjrivaE7crm
Mz4uSeRfP2eXssFTe9xnFcQiTzHdiaiWoOCEzkUVEPBT4mntXjc0/0UXp8Ifx/jRClMY6zY18c3E
0TYkMDjeqPFu7lWjT62pnhJ9Xre3eGOdeMa3XAH1SpKugGe/wl3NyDduEOzayUbS60D4GtLrK1tk
zUP5/EgqCkHqQh0etskmL51KRd/Ho5otCaSk/xlr5pbyw1P/uHQKOvMY5WvmSGkJ1G+G6iNs7lfW
cCmjPrXB3Y3awCgGl2AjuRXt9jt4ym6EXwnR75R/aIsCh/u/uOdB1nWj1CqGwBGHLWD5L1S6y7qV
CFwqkp3Z4O7ATFchYPazYl60jWx5lzvUB6SnQUSk29oDzcVGflUfri/iTzXnMvJVHCMA8EgXlLIa
y9JGN+Ca9ajvjBvl1UL1uCb3HWoxULnxSvsVJ6edobQrbkRHev+HchP8/vMDuK/YsySN8xhfUZKI
zG7b0I0Uf1gTSlo8lNECRNEacEvoJZyHf90UhjChFmgPiUjwdCGWurLBFp+UOJBRSlUwUoEnxLmJ
yBoysTXhiO6jL2YnX1FEpLv4XnAyN/P77dqc1nLWdGKQW7k2MZMgsmBQQ4IBvWPy+i6T+nHcFJs1
0dTlMDmxxWWHNXgIxCqArcIVA1d3Wzcloj0QddugY090QiNyH9x/lg+h26B5ld6CGGwtT1z4iKB8
wtgY+gDgKviptp2kVWlaBRmTR2braF4TtF2dThvWJBIXUokZDA4UEbAq2PLcZ1SNdGoSS0WLiFWO
oPtV+gZI7oQJmbI9RGuaSEsuARyFhrwJZO4F0odlqj5VEYBoeiZOj3rDnkd80pVq51KkAD2IVgKa
lxAk5icUe0xzT3jQ4P4MnWBwshq06jqpxRe5wfi4aw63eXmcrP+uny0Ld8CpVf5SpVPayXWroNFY
fJWZ9ipXsmvW+dtfWwFU6s8KcjlJ23Q5eLwBUOzjikiqvGtAC5Sk+ua6mYWwAN0dwEuA4cwYai4V
YUkgJTmmxe0KlUyPdUZnMwxykzwvDqyyzIdAZewpzkAVft3wwsUN4BySPKA2fthVzo+VpouC1hRo
ZcfiNjTd1rqvkN4me5b+qhs7TY/XzS3klmfmuINSDeG+ocJcNWKXi24KPoyEVagvOhLC9LqxhegH
2ZYO3BkiE4gj7lQJVatsQbyHaibbQoLVhkLoyqk8/1zuejuzwLljZJlWRqCLsKtSIlIOxa7kQaX7
oh6c664srdupK1xOHvW4E8BigNKoeKz7guQheCLYjVRAJzv7hzL3mVdczJc6Zl8L8CXZ7SSwA4Vw
jtsKLDxCyeIo5o284tvSRkZ/eZb4/Wn7crE/0laF/CfMgaQzp9sq/lptECwtHyrLOAIhxADcGbd8
HUsHOsoTGtkY5NRI32761KHjY7fGb7+UZ82tkP9Z4tYOfKASxntgafQDn/43ec3Nx4SmjOFqD+pj
eF/6aoiq3/XoWDo9To1yKxjIAea7Uhg1kw3F8STeG52jts4YPUTdyvNwaVP9sYUC4/mBYbZdkkcF
bDXDY9zvzLU++dKDH+f6nOIABIuxUR7ZlBtTIKU416cDSIVEl+57H7Oq0HfMdVz8PR4wloMHDFtp
fiyF4ald7gkzhtGAgjDsxpAIEI3XJMgcUfgnI/+7KvmHWV9kVkl7XJV4bvppiSQ8K3aKKaxsqaWA
0HRIjaMj/jOjev6RAivv6lCFL4b4X5FtevowFSnpKjKhIS5+XI++xZg/tcadgnKkSk0awxqGOvRf
ZjKkW92aVAlI2WCyMWGtuAOi876RQs3W8rq4NYZm3GJWqHZFIYttcALU2yihutNXjemCX+rr+k9c
6pTOsvU/Yhyihu72+YLEhQJ2VH1EUKWy2zWvLR7fbSQ7SWJ5PfuEkC1hXQueL4x+id2+UUCU0jNU
vNr3yYTScLUVJHWHrtFBEwOntNZGThfX8PQHctE3gJkLLTH8QH0/eMl974ebDC80tbGDjfpIt/ku
wsb2MdF0fWWWtvOpXS4f7SNDZkGCnkCRvjbqnq4VdZYi8fTvn+2fJNWFmqipquK4kLGrFGAGm84x
ol2S3AcdsehK13RpD59a4278vOyERMasEGaFf43VXDd/0ayX6yu2dOef2uCiXW/NqWclVkzIvCR9
UlC/SR15fLhuZaljhGEDzF1jvMzCkAf3YcKypwPN4Mokv/ShYVdsW0kgZUJFUfP1eqcCTsDWih5L
vp0a5b5WDbIRExy7OJ665yx90jK8lvf62qtk8YjH0a7pIkSi56m986BQgWWJxwk6P5WDjTc5h9qP
DRdfyy33gWui5tcT9WGtbbkUHOAsM+ZBcjyF+IslNtqOyiZWtC9TNwZZrll3L1Our4hzLEX8qRlu
J5vUhEQWQ3xEjT8VYMiDwu402cwYiSimIMNfuZCXI+XELy5ShEqve/EnIMfGHlIMsWFQDI+JW6ok
Tl+Ihp0p0aHICmKxbiXzWFtTLmDkKFBCRcSaBuIxbt/T1q/WeGmWcrfT9eSCRZCNYhJTBEs8ZA+d
KZMR7A61UT1VUecCSbTy+ZZqp6Bb/RMm3P4GQKAxgwz2lEdH3WWe8aZYTvBYe5M9btFf9OrRub7X
50XiXxGgGZkHFqC3eTEKjMaYBiJUWNQz4XtM+o88U1dMLH0nwOTnCT880wGROd9xUB5Rm1lNw1bp
fZ/eZcaTKK6dWEsf6tTGvDFOjnoFSXbd5bBhyPZwg3nfB8GG9OUWIiTTsd12O+pl/vAufQUrn2zR
ObDqgGZEA9iKd64zs9BMKfIPbQIdRpdC5LcuCQ2ClULHhZ158At8Fxhuw0wHIP/nDnY0wUucQSg4
ANJ/clJ2bNfkSC77pLMNjIPrGmbQZ32LcxsGZKzLToRGpf5rOCQFYX7nedBb34S+Ydm1M7lAKIwA
c1FnlR/wohYw29ZNFGrBJCADeXRu29SrQYrNBiqfmwQyzY85YAOR3bs1jjJbQBvG+p7AQ74PvWEi
9c0aCPfyWji3z1d0xCQuFXWA/dYOjrjnKqLapjPZhd+728nuI0eyH69vvR8I89ne42xy3zQeuqQF
i0pmz5CCbUzSHSgTCvKR2uxzgPNO5KKx91ruE3vF8nwPnFsGZBUzx6AEx6MUNYrz1S7loi3NMZyF
oV+NwBbjLes2AwYyzZAUwn3Xpg7gNbkukrT2r9u+uObVc9PcTi2bQWpiBaZlY9gOkttLujt0D9Mq
xGa+eq75yEVUE8tSkE8whBmVr8qb3uhO3Sp7yGBDIc2Lc9Jurnt2meifu8bHUNLUapKJsIhWm/qr
2AxOchj34UO3AXfffrAlW7Pzo+jFz9JIjF25srIL8XS2tPwDL08w7hjrsB9thYP1GL5kW/aSOOmt
+TSGLkZvMTNvsyf5bhLIddcvT6dzy1zeIWVNPzRSlNqTmUGB+zXKS68RVvy7PCLOjXC5RhXEfVL3
cG9CyxSyBOi3lw+1BQ2XRnwJkZ/SCi/Mfg2bfPk84j4rl2cM8CtFqoHP6ne3YrLBc82Ov0eLtP3P
nMWwk29Mz3KUp39YVGg4YpuiqIOJXG6T9nUqTioWFVyTRE78qngJ1rS2F3cjRrks/DNTW3Ob5P+R
9mXLleLAtl9EBCAQ8MqwJ9vbs132C1EjkxDz+PVnUfd0F5Y5W9F1H7q7ohztRFJKSmWuXEuH1KPS
LzYqh/YH4Dx/ZrN22ypTeQCUcfcXA/pjTNwfvUMyvI9hLCY/TWDDeOJG0g7MT6XTZbVWRoRD1Yoh
NUQJjBjKdWj4Pb1OrT7gAM3W+qnRgrn8ritfLg9MMouW4P5xOjuTFsKmA2ouv2bpjdnjEZ85hRIU
RO//a0AlDFFwjFwN+WgVEAJQyX0c3lW91xUSCsPNDb2aRcHnYyeNZyuC7kVsf7MNl6Dz3Iok5+X2
xgJny6KArKN+KcQb5gzK3GERNDCdG0VDpvymMNwWtz8U+NjRTJ4sJfIi1SXRrjJvDean1NVbSQD3
uYK0zObqK5bFXYWOaPgpJ2vAV4z1USWuDmSkXgdW9jUeb1GFd4fQp2Bg72Xh1qbTrOwKd3BcowG7
bGB3Sh916unZYS4TnyaSU+TzEw3jgxnkNcFQtygQfBxfM3epyUPYUQz0VRsYh0brQxgWPvhjRjee
cq9SNV9pyCmuJUCGxU3EOxhlaeS9QadCPtF8VSRNAD4o4EbRdCZKFWRM1uqzTNMnE9A2RG8/WNMg
cfJxeFWCnIGmY3hZZZ8MCyVptfWGkbyjy/8Yye74TW9Bt+//mkP/3Udzo2VXxaRnKOgAvGv9BJ2h
H4E5pXkAO6tb89qPwcLOhyMCxv9+xqwNC+caTdRm0iMY5inaigg9Rkm9s/TwoY9iyW3+GQy1uAza
mtDaS/EaFcND1jUjOitgy27yyO3RRGF3EFwymT/R3jXLMVj+vm7IOdPYAc7nz7bkvbM90atvEOLE
qhtazgZ8g2Kl4VNtKcNVTrnip3MB2n21BNWhEs37aLSnU5no9W0+1vvWtgdJWu//mAywZS3Szcje
CPtHi0EvbRJ8iEpTL2z9vjuk1nel3WXmLjIgFY0eH0wSOhZG2Qm5dUSALBPVCBtZuE+E9/rkOPlA
K8xB8m5n+4z8cNCqb3qXPWvrrEfr2sLwi042U+xcTZWRKEVZL3GGeeooiPU76HNP3y5b+ZzbgFOB
4geHEJB9FqhHP+4ci5WJZqcIo/QeR+wY2i/cQueq2ZbAM3dMfw4J2aVtHnqhPXwby+JL01j3lRE6
npaT57A1iOR02jwaQdehggkQH4Wu3Y+ftJA9aXqN6mzW5EFIwofEmg8tmLWUARRMYXJvdHlgjnkQ
yQg9NmP1JbdqIC+iwb7gVXqWDz1RGEyXqHqP+6Q2vjHofOXtAyTafC2Kf9rQ7Uud5x7lgr58a1Pc
QkOtHxszQ6Cmu1RGUrTsKPEkxbqA/wXoS4SCwgJNVlNV7YTDOhlTiFnc5wTS7CZxw3A8F7zfhaDB
u+wTW/69tijETWXvsGlCdcgr07lyCcK1RmVvidlCo7GQnJ9bXr62JQRNmtLOoz7AVoZo2hnA3Vm+
lIMkpNm6jNZGlvtwFUvUphI3mgMjE85HKJO4SbSH2mSIh7wMVbf1GlqbEhyoYG0XF3GJsj86ohoO
iRjXSt7DLPIhMu+ChASgHsmZvG3SABcDgGZoLRKu2hSs1llPMTo1rGAp9eoMMuoOQJ3UOYcQZzPz
20yRqXX/7iT85JfoCwVDyBK7i2kpFnZU0RnOJ2OfvBre5OIZe13cEJd5V0oweeHRuR59w2v9/Kb0
Zzd8Qhe8cRxPyVP4pfphSNZ4K6axoEZn6hR6FtDE+7jGwKuYU6zhUEa+CLVa+5xE0pht01lRgoG8
J5p2PskcFzyfTTTR4Ei+Nx60XXGKgt7xR0/fmftol/nl4KLf//Jm3PLdZVHBXAPpB+s3CHDlu0WJ
3EHRtAgwqDWVd/nUD7mf4dQ0fZBPDV4ateZD0xSWrP64NVjQmZiwCujbJyK8usxx16t95uXTbUYg
44bGAlmUuHXS2GThQkUZFvIUguuCBWrgiTlk4Bb6qsznKH5OnGdq7y5P4eZIgMHEkkHKFv/66Bqz
NU4M1yk2iJ08QpXnJa1B4zfIqMg3QxIQaFlL8/wiACvYaZ0wjNRxQhDq3JhxQLOrge+mel93d6oZ
FFpA8FCi11r/9BfjW9kVzut41Lp4iOflDEV+NkuPpHoochlsduseWo9O2GBplMxRPmAWY8sAcRex
fi5GD04C9RK95NYuKTvNrziX8AFu20XzNNp4wZokHm/mwCvStBjdnORekttXvUX9aVZuQ3RBcU3Z
Ufrr8nxuHSU4Qf6xKIqkhW2e9ISrOEqKCPiZs9PJ6o6bIc7ahOAqeOEZFY1gwrZDr+yws4I4uouG
15JC5PKgo9MLza6Xh7V1TwBRCAY+Y4E8iRMZmqXZzKkJN+mLwDbfBmjbj9ngk749J6jRtUZ+rQ7T
8f/LqjiZBu73rO9h1R5v5/I27e70+KVW7hrjAKbbypB4y9ZeXw1SLMiAba7LFAJzQ/pYsCto6wDU
ITlPtjxybUPYbwWQGTTSYcPIGlcBr4QRu7rCAGD0pzaY/yY/tzYnbLwpt7MJugaZZ8VfGYecyRjU
nWSVPmPJDX0hlkORCYx2wBcIRkgWtVWDQMLrJsYgnqf30Zuu6vR7MmfOzik0/jgWdnYGTKdG1bOO
lNucq+DKHLJouI4rxq5a0x5kvV4by4nrHESsoGM1P/NK29xJyhbv6wWvGaJxBW0jdi9rLd7ajeDL
BCkaBXUuImzhGqqBqYBoBBKFw1CZ14pd6XdRbl6xEahAFPj2U68PPmK4G5SGJhfkaTJ94a1hgtqG
IH4DpBN8Wh9vqNqymjJneMyG9qNt3BX2QRskccTnhlms8NqGcOSQvpy5g5w5pKZSoHjnwGgLSPGp
vhXWQZso13pruXFP3QR8vhlxvCyHGBfXXIBMDxNn/kh0dNa8W8gJXj4iNqKAD18m7CfbAitMsyRO
IaXokJehwx46RbIK18apDue2qQFgM9D8YsKN9qxBGgGvSr3+ldVPcf18eRRbv59oqDYbULIHtl2Y
X1rgDU8t/H60JaM3AjxoMrblTT8l2kLJi883P4Vk0VyFrRnhcVHQK6c9jE1gFx6z3oxY9QABGgek
XCToxK38APJNf2wuh+Eq/qxjk2q9AxwzeXQ0d9pDcNI13oq9c55Rc35prh3QEV2eya3dQBBAQUsD
VHogff5oklGSt0axPNeUa0b3Ch5t0lb/jcuQrm0sPrkelqaCg7RdhlX5moockT/nN2HyrIIWRnc7
WQi6uftQ/wDvjIbAEKmNj/bQN2NpzYjnSef1vvoMkYreRRkErD0oPF7btyoq+MpVCziErJNmczaX
vv+lRwgvRCGb0jRTtGBYkT/QTkZ8Ksd3W6p/sny98BaEbPYfG4KToGnS6HiEh5G6t9zkEAX6W3jd
7Zx97NKHyNckGaLtIdElf47LwRKpzvPKSOJ4xpBsDbfC9yG/mVqJCbKVCqLLexpNEHg5YE9/XLEW
0PopS5TUY0pSPYP03fyGHsP+xbDz8tCVof4OzRfnGCapcrZ42p7SXMuDFKD2Q1io8TFK6/bNGEP1
a5UW4UHVonmXKmaE7AMtyL7oI3B8RXp3UuncoxPT4vNbNrWGBwkOBvcYDbWEtrRdA5WedjdtwuAj
DQX9a9PpN81kKbd1FY6tq9rTvK+0Kvqqpxq7oXlX3odlM15DK6S9Y0rdISsFEVMgGSB6uoMsTeRH
qv7NnrMuDThIkXRXxzX7BILXBLdCn5xNqzYbH4xg6eyVEBNAAyy0CGx3LqbmpaUgaMXEDQ+4UqKj
ZlZaAEnqGKTOnW0cQHRUlChNVfV1QsjyZWF67EH47etVx7k7gX3U504x7Cpq1juVD06+76KqO6BU
MBxpmCeRp84xeY7YbJ8Giv5fVx2hwBWEBoNSnJGrxjV0Z8NDNDhj6paN2oBBA5O4G3JGfLOelbdR
o7ly6DtAiTvL7J1dSvtkn88O/ZK3MTAHqqo8pbji3mewsd425WAEihaTDl0vBmg6k9aaDJ+wyOgD
iMxqr2QGQ8sYjfSK5Z32tWO1/tMoEvVusFgaFLWW4E0Z6jnzFV6w1zyjAzq6nIL94KE5nlKi5C+p
Bu2IgmuzVw9TfoP/vbuJbRuyJ8wiN6EyaSjAkvhoj3p6oydm5dfFjC7nCmWhV6fS6f3AIyd1oQNI
wJJg2GyA1k8UsX0HEaxjoTftfZaSagdpPKf1UkKmkzLw4d3qYzWwoPqbe7ZSRPsB0jqA0iQmuwNS
qjmzEJTZbuEsYY4zRo9RlvOHgs+08NMyLo8dlCnfIoPGKLJr9fDV6CFH4zJtms2THrP2S5pZyi6d
WXkKO5U88a4k4dEYsuTQZfp8rw2E7/JsMj0lVKx706rCY6s1Jkr3Bmr4AUjTQs2lHMUTqPZmU79n
TTPes7Kf0AvKnPB6MJX8QEOlO4RJqWiQ3amKbxxAnSdoMYLWrYpr5THSzIb7HHIBT0VqjI961Grv
kFhLvYg5EH9Ky5Q/cdJXX02GzKOrc9rabpzF1WsBpsj7EBIN1OUlAcG9YuRX9jACoNH1444VzfCk
VyApcyOlLn6N/TAGGhAPTzpNQAPCbBSVIecJ1YkgT5z4kWRhep0nJjR7QOffPOmTruyKsCOxqxYq
g8A3SIlfSB0Nx5DltePygdKrodTDc0RabOBCNUfsosk4xnnZXw1Dpr5NBUHLalYZ+HTTDnN/6gvr
nNdIfLkavOxYhYmCo4PW2bRP0HJyMmolu5vSuQPS04irY2XTbMdNiDqG5ozesqY1x2vQ5WU/dM0Y
nktQkR5zmzkAtKFYcMuRxuDRVMV+WRf118gO4zNOw85X6nz6ZuV6tZsNouAJyUeoNVsl4GnzNEVX
SZ/gdedMNNxXRpo/jjiud2ra6D3a6Y3oWDhltbOJnd0YZZE+KOEUH2hMTGwH6Lm5No1Bikz4eMWm
ud8VM83ecqdRXGOKuyCfMuswqFY/ujQye7+uJ3TjKZreVDurQ1namCz7tjeqIUhSbgRFn5nDvqS0
dqDRaZgAExOtcdyhAFuRr8cNi5G3qAFfMUuAhN0eutoB1KVb4lmRlQVUy9iTDdnfBjT6ozLjCDPr
yZsbYwbXvtpkv2LK0Tg9FlX7UhVOGEykLt8sI2wPfcyy3WSw5o1ESnuoTAu4baVrg9qCoDwIBIfn
mCvzq6F16q/ByGzXsrLiHjAx6zpqneYKpPDzUYMjPne5AkTa5VBrM/ReEmNg31sQfmJwYKpNODW4
SXMnqCq3hQ73VPk2VyQh/taNbYJUBs8sG5RHqhD+DHqKt2WGyJWEJ135CdCxzSRpcJmJJT5fRXSq
OVXpMMJEZz86feJ2ta/KKNhkNpafr2wUWd2DEQWRqV38qrIgK27H8uFvVuTPTH0KTO0OlxGGUeKo
qMxXu3gPc2+oZendrefKekWElU80PY6oCTu8O5nkOe3/eyKGrn+/EBKiOXBwQgNTVeVBFTOvMV80
++XyXMmWQ3i3p5lOelZiDG1zSrvX2nkEgftlE5Jp+v0kW624E3IQmdYwoRtfYlbBq/47pAeBLHSl
kN/AA11UXpjULptUiPt6uXZKxkDJEyhgyx5xW/H52oiwGD1hg6W2MELv86/VOTrPB8WjfrcbeheE
wV/Vw+VZ23w1rg0KK5MxQFb1ZVSDp+Fuu5sPd/0VoFd3ZP/s+Oq17JGzUSUBhIZAMg/d5iCtEs4X
1QaZlNPiHJty4D2GO1u578ybyL4FOvny0H7ThH5666zeBUK2ghhsrIcM7wLTBYR1V39pj7dDENlg
YYBYjm95IBMdvrQn6jr78hfEZj3n2dBcMCQk0oTA8ga59C3CsBdBoIzYYer15GFOdirgIJr1pjuv
KlCDGLoCXoRpZ8j4dbc2BSDK0KGgqA59esxCaioutAUxqDT7asxdVssI5Daf5ysLwmEedeBLdBa4
oNNN76X2gwHp5qihSwkqXsl3h7E7o5VRyGzmV9AKpANxicaBT+TWTdqQRkt/L60O6jrXROLhYINP
xotuk2+X/UhqTNiTVWOlHYgnkYuzkVtLjma/67D5bXOXxIcxeQ2NH2n1S2J0cU7RYdYjFPZlUadI
/ucwGicuOdQ/8hPSyp7xXfXTYNzzZ4m5ZQyfzeGxAR5moPnE3IOhVlUUKgu45L6+Jj47fku86KZ1
rdxNPP0u3DVHFCHsc3Qrq1ZtORBwWf9aFmbXqec4ChcXrdmuPLJf0bX6vX5J95YEh/S7RezSEIUZ
5U6WhHUMQ4bpOo/Fy27eJ24OfnLDpT/yG/Mh/obn3jnioAmqpaTdm1kKIHhsJByheoEUzMeIpMGj
TjdKLOhN8dDe2ndG6dr7CmEWCNkjL30v7qYrPKodP3/9m7VdWRbOQdOJCydeXKn9YpvuLcJibU99
YrnFdxukUjvQnvnNVfIt3UMAUDtKrG868sq6cPIlClE4AufUq14GvMkOt5rlspfBL0+g2t7J+lC2
rhcALNAyjxh2wVl8nOWkiZlOFyRxEZ4hOzHQXVvuoYoUykpLWxHN2pBw7vVTPTn9AvBV6qeu/kKi
o5SifOvwXpsQYti0grsmy9E6W8cRUoTgpf2LkAZldtSToHUGZhthSxQOsnb6glN0hqsBzKlO4JiS
FPHmu+VPwUQEyGtN3qhaj5KBMtvXg81ObZL5WpF4JJVxUWyt/Tq0EJakwjM05vESWqh7Iz5Ete0a
9H7O9sV/Z+xdSjQmNcBJgScSQBcf3SxluUn7HKbC+/TW0gLcP/2p9RI9ID/Ch8s7aMvTVrbEwFbX
SmhgprDVa75tnGdj1w9/EzuDIhFoGZQWNTFNW49UZ1oIMF1b3phO4ba5ZAybXvDHgCg/yXhbUDte
Sjr9Mx92NL4qwj0lkmB2c6YAYQb/E8SfsTQfV8VSE1413VIqsPZDtFOqDKJykqhyayRo6oZIElAO
zif0UlHOdhwNgI7EMXdzYIno5LIi0GSsZFsYFbo2JHizqqS1kbeLoaYtr5EQzk4cCcnAapvmzoIc
m1f3HZoLKZoNVa3x6WzuGE2IB7kfWby1tbNQjPvt80Bkid3XrCVzMet4JFjZTtXRiBU/RNDZQOfd
qEk6orcOvbUp4bLipV4hWICppWknIffQ4JKs4LYFCIEAdYx2STHUIYzlVrqUWdpmXxZn0ks206aH
oED9z+8XAxoOZvh6xO+v+I+0SyFJikznoiWZyJSjtxrmUKdCWA+UCEAqInc+HBGQjRqm7J76aNxB
NKrszAh8ZMg3tzNI0ECTq0dJEGXFNZqSzhPy9nPTIavduyk0fcisusngHDrt3IUOktaSuVjOQTHm
Wn+g4MQtpHbnbpmLTnm16V1MT3kcxAXID05VeSAygOXm1K/mQzgAUC9AsJOgupUB79EkrUvLydOL
Q4Tk7n8/lNcDW75klW3gTgoVugkDS9GxQJ5b5ayqwWUTm34KQUTo6QJXjuv5o4lB4SCIUYEnTPXr
ONNQc5eCm7bn648JwVUnWhgoYGC+OnR/eHHudWe+iwIrqHx62x0Vn/9KnrpHWxITbCYd6GpowvXZ
z9CyLpd1Qgdbcm7vdMVF4cX9oV7rvoJG4dLLJOu1eYL9segIuI2EM6cAOhOIv0T1WPPUWDvOvrDm
Wsll3WWfTNl4tyGYWiSJVIiOCutWkFDvx4UBnHbhrujeKhP0yugQ5l10Qp/N8bKXLEv0YYcJ1oQl
BC40pR14lr2+As3Nc1qfzCG+n+vBL4rUJXayv2xPNjph6QCs7dOkhj3WjLvcInclku2obwVJm57H
QirC+MlFP47PFhbObnVmWQn4snsNdDrjU938qqwfoyIJUD63ywh2hOcZaCOStOSw0zr6e5OlsVun
XLnSgJnSc+BrNBBMBdweC08twdnd6v0vpS0z//LsykYr3H5NYk+atoy2Vna67ZdgY+jA/TFasgh2
cxkR3sM/wdRFRJQDstq57kxYxrgEb9BuzO61MnNp/RrL2OM3HXRlSbgCBsVy+DzCkqO/tOidG3e8
c2deu2BVdhFJSTb65gwuOmDIYywMWsIVYCgDa5N+WccKlhLNzzn4x2b9hrJBkqyVmVp+vroDEJKX
agkdR6+0tEdbH95Sc/JQHTzWpiMZ1fLVn3b5alTCmdKkCud6i0k0IucevSfQOey+GXYjGdH2LljZ
EU6T1Ig48AGgwOdRQGafAxylx6XP4RsVe2ptL2/vZtszZWQDsqkUTpXMiseuqDGVFWCgrY4nCKs7
NxsKf0DXnGQyP3NVLHsdURjwe+A2xh8/LlyVA6vvaLBmpuNPVoK+WI9u7TE6Ak/8JeRAMelN9ys1
gahzoARgq0ASNj7e435O2asBlpTLu36x93l1//0ekRa+VyxeDt3vWYfUGtiHbKN3WUwDs9gp1GdO
UDbDX5w0S+4U95MK4KbYuqUU6EwaOVh7uQqhNZVbgVFM/lzWPq4UScHvcwYVE742JrgV65XC7kdQ
LOfVFemvVOoZyTW6IwrrOaEuc15jaWz8mYxFsCkscl7NraX85v3XTjy5zVtMZOm36WNGXNr5RnET
qYcsDZraDdubaQFynuL2wUqCml4lUSlxuq0dvJoCEV2tKBOJCcMUNGb0PmTND6pn+3IMJRmdT0Hj
71EvOQlEpxDVFY4/rYwKkhQwk1rdfqT8TbNnSUy/dXVQ1MD+MSEce05EaNjpMGGkCLKNqwaX/6zc
adkLEFSXN4bMlHDsARpjW62GjVE3mhvn941S7UrrylQ4yEAlM7e9QH+GJfho28RhDlVtsOAXtadC
01EBONSQJKG3jYClx1lKrprYGJyNjp00CnZd1qDGlsZQdg6vSiJ7dm3duRQvwn/MCGOpE1aE1dyA
Yp/fjPUTVZovDT+j5W1HVXSsoywn8e7Ni2NtUdhtMzG4Cv4WzB4fQcdzcH5icOQMENgpUbx58rqe
7/7COdASi+rW/9Nl+niKt4hDW7wtIcwQtddpF7mKNQSsPTvaUyvT2vn8Yln21cqYEMWULOIRiL4g
m1WCEBPdj0ioe1UJ7rRy10cA9fSBob0Uzn1VH9TupdOAuZKMd3uOV98g7O2Iz2x0agyYomIZvo/G
A3LDOUR5gfNWyyBEet02bhvr7fI8S+0KGx5Im9gaGtit58xlzFP7+6J2K31XIsGmgMG4pCWgOL6G
yOCy6c3tshqxsP95DkpIPsFy2QVM7U8zGn0BDrxsZPPI1EEQgzI4mrhF+KgCZH2hRB0UtwCxB8wK
r6a2+3LZxu94Wrzi6cqI/tFZB6duLWdsIWXg3IYlQpxXx9nXynVunPsEpEKvjr5v2rNdfG9l/Dub
h8HKNPloGllQQ+kdmCas9ToTGgfJkxIDllgDi+4cSsUyJafBVjwDzLYJgJgFbhKxf8kseapGMywq
5dMEQlYHnbW7ED2XjACX0R7sIpBM7/IK/DS9fyyKtyuYBVkzcVjsrX2rBxTFtAyNrBBC5HHrErw2
mtJVmS2xu+mfyDc7kHWAjL1Y3EhrO+PmCMnFQrkGCjILb3h0vDy0Te/8Y0JsOIk6XhXdoiVZcTS0
WKU/ANty2YRkFGI3JIQVB4UtozAhgFFnhR9NV7FMF207BkSPABpeUZlDd+dHN1QjjSWKDSssi9/w
571W24faAoV8ON9wk+wHes91DeFgXEjyTZs7YGVaOLznOs/nBFhLj2kvJeCPDhADQ9Idu/CNDO9N
NR8uT+im/6/sLRO+ehhWsWamQ79MqDPvyTzu9UENykJ3QWh/G1V0ryJxnzDNv2xWNkzhnM7HfiTq
YlZ3lBcl/NazKnbBhrwryLvW58Ggl7L34qbrGOA4MRfVYZQRP44U7Hu5086Y2USfdro+PmtzeZNo
JVDn8znVnhNtAi0ePsOagI4OW0iQOcqrCp5Tuwn3BR0kd+TmboE6B1LiYLIxRTIbY0wmsPXYi2rA
uGd69zDGRLIhN2PSf01A8uHjkPsSD9I5hgmCZlDzjMdLmu1tEAnLuFOX5fp0pq0MCRkppTMtdAFY
CDFo6CXhiJMzdstsPvA4Cy57zvYy/jNtaFr6OCbdZsDHL8vYAwdL7+3htdVkl8L/cQD8MSL4ChDc
szq1GI+VR8jmEXdoIjdjpyQEAJ4HrRXowF5oEKu9PDipYWH7c2DRy1iD4V5tA3R+uzO4io1Dn1Ze
PUJJ9kCqc2VJXkmyKV1+vjoD7L7I7FSBUa77FlpPQ3CANr1kaJtGIE0KqVr8A+zORyOEs3y0l3Xj
mY3aD/QJoMwBZgLv8gxuuvzKjHCwALY/2SlA2YBQU7crv9Xgo48Wfv90B24TibFNt18ZE2I+zWmt
AgIjCw04WlDYuYRm+hR9bQqZ0K/M0HKcrlaIRlqNNxIMJfwuHfbQoXct25tkLVeyNVoui5UZs8QF
kKVwBNVC/iPKH2N12uVV83h5jbbNAJaKBijITInwoqos4ryZcSxpBLAXMiGP/Tjq2l853B8rwkHB
s7KOUPqovbE1D5oTP01Vsk+5I3kmb95k5h8zwlHRJRaLOtvBGYt3/xzvjZAHZnJo8Zys0P8ne73K
5k44IOw6HIyugLmoOMc6hNhRHE1kFSjZmIS9imRN7NARU5cjM+nXuhOnbjLnXxNmQ9FezZBMqfKB
BITN3dNl39jcv5Aeg1Dswk8sKsXWVcNa6kCbG63SiI5HrfZJ65PYU8FbfdnUZuizMiWMsgGc2OAl
TGmkuybR5KXGw5ijzKd20be+ZkcSzcGAnry/ccyVXeGIMtQMHd8ZxMF1eEcHiVMaPUfjIElkbq7h
yopwNpHMGUKyjM42/JY9lEbiaVPhteaurJ0gkmHMNk+olTnhhEI/U+doOQbFQF+DRHBf7knzblAZ
ebTMjnBEaWzo7UrFsPSqRRMXwrUqQfI5e+yKVBYxLlHLp6jm3zF9kqDh0KsKExu2HFDIDEf0yZAM
iqudNw+hy7JHSI2N6lNhtIfLjvkZf7lkcFaGhXBqVCijcw7DSQPt5/RXgx6ynT2qboujrMqUfV4+
9v3kOr3tDwhWyz7c6ehO0dHdoffWA3hA7qZclVV2LrsUUEsfrwfeWkYDHjVI8qTPbX9l2vdtAYkN
9gJcT1ZTyTbZ3p5QwNCAjUTroHCwEm0qy5rhEKoZgB+l1xcjQDboltKOI/86oZvViSUnwqZzWSra
djW8/RCkfBzgmIW6ntQ4XPFAd604aNq3hvysqCR9u51hWdkRTgClm9K0CTE0qzqW/JgnXqN8Z/Uh
7+8nba/px7H8UXfPFbufIDcsca5trwbCHoVTJD1EXgqjU+J2GOBcEOI266u5CwBFcUlxLouT0/qp
5XYVwK+j7FJZbqbPu+lfu78BQqvggoNoYOozDHqhdGYg6w9H2YbdTK3gmfO/QxOxX1OvtIxpMGHz
xFcwitI6UESyOvDwI7CW3Y5OOxalEk+VjUzYFxbnpcp6uI2pAP1adi9zzfaXV23z2l+NTNgMJkWD
NbrqcBQVN3XOvaR4snD9XzayveP+TN8yztUKQToCCsITxoEan2soxwZhZq0Tt8GC0fGhzU6zIjnq
ZFMn7Dg2qDnvdJjkYYgSGzuFhYzqaXNTr6ZO2GyUhABl2AhqK/Qh8vqGh8W+ozcJCHIvT9+2oT+h
i7BG4GwcQvStotnYGu60PI08ndtBP3K3sI3Xy7Y2j+LVCSLc7gbYZFq6uBypDkBSumH2Ark+HxQT
XeSr3X9Gki4X0src8jkrz6AlOli0Fuai/GeVnEHVVdno4/UvD2rTGVZWhLu9cVLKSgIrfTYfTbP7
oXW6JFrfXKN/TaDs+HEgTE2dkicwkUAWNUZ0ohAXvFGs2l0eyuZ+tZcyDCgyDEckkrWdXm/TPEKi
fixuFAPiRrn6Qmvr4bKZ7XrHyo7g3C1IITuQmcIPhleUsjQSpMmOaFCxiwIVwq8d2tvdWC4fsvjy
p8N8ZVfwP31Smqabl0sEkKq6r07hTFw8Hn3QlbtQOw9i52vD4+9lChndyloo/K8ta4r/ZsutPkPw
SxLOnAztEpGw7lQa5VUDUFc+gtUbnSOXp3oZ0aURC86ZO2Y54PUFscr8hwnHqVM87spdM7xCq0Zy
Km566Z9h/WbJXG23rMlCTpY3ZVTvojjxYMuZPFVGa7Z5iCw7G6zs9vIW/7gZDGOkqTXASatpbzQ/
gdQpi9xPVN9sn2u1kezuzdtlZU1YK6ezstYasVbq8K7Xz7S/0p2XIYw9bl1BQmJqO8kelBkUVixr
QgWEP8vwwG8WgQJPudFq3a2Lc04CkwZElg7aPL/+jFAEbppxDP5fdP57KCm4EzINc9o+XfbCbajI
yobwNAgbwH34iEGpTL13gId2G1b0bpFDeUBj47ka0lu1bb7XZJg9y5ifm3A+KnaI/GFym9Ra7NXQ
LAgKhmYu3hvgK5ig7Zo6oaw5/3NTAL7SUtGYD+AeKLI+ES6FSqvmVgL0JUFZv4n2Kmp6JivKg56q
QNdkp7hv98bSlL5IVKfDcWxBBnV5vnR9Y9tCgs026SJ6ARGejz4elbmjdMuaTF7lWRaUfqwv+A+A
YtbZbNw2eFO/tZ76oFzzfftsgJjnXrme9pe/Yus2WH/E4jir/dyCK0EvFUxFpQEgOYDkFYQ8aGr7
71agqvTPdnaWqVhZCSEWa8YVXCNV55OCuhErjXNUZX9Vg1vZEaYUouOgPEGLoIcs7oGERVBZjauh
U/HycLZPJ/AwoYkdtTSxb4lRowCsDcOx6HNPIQQFJaq2R3Um0MZ7lXKJue2r1EEbHlpyUI0R60PR
YI1hZsBT0FvEIKJXdBC2A3gxfhrjm4EfHGCUFbDbcRkn++axsTIseEeUOAorANjwQDiyV8ZhP8hk
Wjfvk5UFMcqOcxOhFKZyhGQPn3clDX2wnRSGzAU3L0k0ylMwnTuAsIuuAZnTsRjgGjx+MKsgAeBC
RVRqBEkvu/q39hSamv41JcxaOOq9yvliqro3tMGljYoep1Ryh8isCDOXR9CcdZZcnZJcOwAGJP9D
2pf1No4DW/8iAZKohXzV4iW2kzh7+kVIOhPt+65f/x3lw522aV0TPRcYzEsDKZMslopVp84B2jMT
aaMufqgAbpbh68S4wAEHPbBipMbxKAqaFeF+jOxc9i1S37HEjeLEKsmv63frUo7lJzhjZBIVVhMM
hdy3sUi6OI1NmGwyK8Y88XhvPNW38/C07MhvlTUiqdv630jqrhteutToeP6PXT6zUasYylU/b6Rp
S6FVDeBsdK/6O5D8jtHxuq3LKerzRfJ9hjAz4g6JML6Va2ZhVMSfB6jtyTLu05t0XezYZL3KVvJc
rnwnbizNsyXBc2PpPpwulw/JTUNCQ4P7TMOqjXYjpDnbJ5CvGcrH9bUuNg5PLXE3T09ZpvZgkbLV
aIeQ3I6tQ+SdDloiDyP5xqpMDbsUFX0vCQi5HeYuIaWdr3YSdri28sOENP9RjkB7aKH5Ebw2z97D
rpmp20PnwwPz0vb6monImbjLqU5xKHcRIjazgpX3ZNxHr7VjuqCbgyq6jwM9Rg4FWXy11R9KR/qF
Gavtun4r4N2FXW+QNkHg2462G/IOHqmjtAtFuj9Lod2UwdA5izmiMsBl2IkxTnGURviGDbdeONij
8LO1FKBOsyzu3KssbRJ5xMcj8ywdmhJSuvaEgwqLBctTK9w5V4keatP8iUoR0KGJbiaHIrW14Iu0
wFIk0oopbik/T/K6Zyt9FI2XiRY5f99OMhsNXV0AF2FeyY+9VNoG4INpJmqyLmYAp6vkTktrUomk
MfwJ5YeKrup6P/UvhmTYYfJWR89yvtFBdjY9XHfjpY/zqVXuXSQVA/DeKRanldJNPJm7PvmWlOS1
HqWv65ZE28gF/aqT8yyjWJ853uvK89g9Nt73/8kE/wSK2qTNoCWGJ1A82WqogvFtWk2JUNl5qYh9
smkX7PuUBXrbz5umYXb6Bmx3oFfdVupdp0Nl8itSdrniyEYqCDmCHeRTbD8YOkXG1Kbt628VStid
ctTV1+tbuBzV/n038XmoTiPQNhc4pbAHmLQD7UYvvUHraFfp6mdEH2sabq5bXI5Sfyxyt3tkcZVo
HixW5QEEtrmVGpUox1m0AZI2yDJA4PACfZXVtFb6OYKobXCbsx6lIKbl7e/rK1ncO0Vj4EsDpk3n
904G2qlP1NlKCTp/yRrlg5eMjioRpzTufBTO/2/2uJ1L/WmMIyhVYiT1odLuvHgVj/uIvqfecQC/
6XVji853srj530+iICgDohi6VHgndBOA8dsKg8NBLMAfLkajEyNcqI39rkd7H0a8vnQhTgy9WIZa
A70DqEXgdqLD4sKt4WeRGoO+0c4Bv2eA57jN9DkOj0TdSY2gG764d3/KAHwzEUQEY5F4SFRM39HH
/kahTljmggUtJ5wnVjh3yDS88gEZrW16CO6qzbRBv30LoZoMHSgLPZQc7DVkm9nSIV3JYLg6UFck
K/6jFMrXKU9qDTLnJU2rSVoV4wp0v+8IMt4X4Be/3p5UHRLHJbih9bVpg2v/lbqtTW4m3W5WIqrt
xaG109/AORHqwENa+9iHdrQyJ+1t/WHY1etuE32Wv4MjcePCReNeyFy26FEn+895VJKpo1GXsAvG
UCpZqLXsmo365X1BawPdcHmlWuUncB13BYDzppuK+o+Ll+fE/vz7Tm6op2lxzELY1x8PLEUKDIrZ
yMXZy6vRog/tzntQb73J8j+vRwaRXe7DHhl1oRsZzjwCHxzqI9phktxa1LYWWPl5gpyszgQpnDIQ
rC6sPiNvp0O/O+qsqRS8Tecfe8WBf7K0EzOqXnskYvMm+imUF81/CN4QTAHFLfmeAhnPGhk1ahE8
WOA6P9XME6taNlVBN8JqW3xJECdL4o0Hzr2RPhmokYb16vqJzZ54tkiNoKgFWQbUJHUwJnC31Js6
Lw81Ez1ppcvQvZMdaRpuaJjvB6n5ykIR19Tl+/DHIAb9VXSjGCAO5645Yi5m8CkFq41UQRm0lp0e
qCdmVI45jU5VMvAqpUil+nWlxaJ7cZGtzcYxQ6ZBjGLWMuCMD1NcS+0kQXYVylZVL28kma1MObch
SLCSWvI8hT2mlSoL1Mdd4d9f3+uL1GO2zqBxiV8A8Cnfi8uQkQBMwyA963/2AcXArAiqcnEzYIEo
UPYjJqQggIk739yk84eSdB64TTxXC7alshvA9Zu9XV/H4hmemuGqCcxoJVkC97ItvxSq6z+TT7A3
O6px0PDiXl83dvHB5JbEvSuHLFBQOoGtztxWeNGH5R0TjaRcPit/jMz8Z6aBGU3C3YK6msKpqv3E
xmTKKk7awvJ9pthmo4zrhsXQfoOMl5PkELoboma4RdkWLELII2/qtD12zTS611d92bRAQRHcq2jQ
QPZtnhU4P8kp6kFMD7UaewQTL4QXwKCvWF7b7czSsD212pisuEUzbT3q3iEw/WMgCn9LkQH+qoPS
H8QAEBg7/wUkBMAT9XUI/6jfoJOwUnrrydJ9y/p1ng+OYL1LNxNXEp0aDcI7uCKcta5OagwhoAej
eNBDTqG8AY5uNyjz8r0LjWgFvfW7xp/MW8i5HSIqmRBljQUX9Oec+WgIH1ARlhCfLkZNPZ3iYYVw
aw+F0TdgCEqJbPtGqj1JDNRrTdxWGMYY4izYVWWJS4ZMGOP+CjimtqYZVU8DicFS2kim9oGSFHGg
1jS1Vqml8Y0MbHbgxhP+klU3Rv2UMzAtFF4RAOaVNaPrT0b6rBqNDpWCXHmSG036BklJuWaRpL7o
ngeERTOmThRo0z4ItfRFaj0vsHxQmt+3fjX89fi1poGie47Uc8kIwgDnZyKHptyNCuj6OnVyJEAN
h+GXN4nQKpcX/NwKl6t6LEv1IoGVkOyC6BGPabC62tfd6zIuwga+c2A+pSpcjMvHiirNvYnBRqmj
7RBZlPoWxk0DIXLp8tKcG+ISL1AfNJ5iwtCgBkAu/fbLAyPuhMlPEUvtRXaC0TkFepBQqMRjFsMM
54cjQb2WQS0dNc3e1bO7LnQa87HLb3FVMI1mpoIC8kVagggJfjgU6WXVBFae28F4AA2e2mWJTVX/
mKrmfab/brrCiRWQklCyGvKv60d2WQSbLcL7gPfBmNT/VzA5SYSiztD61swT5O4uo0fiO1n7mplP
QffRsmOoOhq+N5iGuW720hthFZ5iUox8QPWEi7t4tI86VIMTuw8gQaTMKtvxnVGJZtqXV4fmFMR4
VVAc8MLEUdO0Va9hdbnXQ7nkswaI1ttNaA8MAEq7qnnTpbVViOahL70Gy5snL2WMes2z7udeQ7XG
9Iy0TGyjeZ7ax6G48SOQnFmx9CxXG0U0Jrz0GdN1YGZn2VKVGjyyo83bIlX9KrG15hmkUQOxZUBz
QrfB3Ej0RhIASzaKcUuL9fVjXEq1Tu1y9zBSwZ7aU6yT1s06NIdNP4o6+pdXnczq9hAWUAzcP77y
VzU9aJYghmL70aaot2W/GcvU1g3IV4kgP0tOeWqKy7fi3DdMmsMU9SEz7xsbCn4XOU3+w1vg1AwX
UvxoLPH4gBlP0axiuB/iN5bmtjd+BVDYuH5AS/FEn9kgIc4A5lk+v9HbQKmzvsGXliCVeWARs5h+
rLzHFlQuhqhMqy75g4FIwkDUDI20H6D7STBRSqkrKzIneIE1NYrFikd1wsm5UnmsvRdG15J2aP0P
DCakdEPi77q4xeCwpURrCu4V7auSSgtg9wSThIYTZiKuzyVnOv19nL8aZU1i3UfiARkrDBR3IBg2
j6T+bEJBinNZGkJYRTgFSyZKkwhx3BOBVKh/Bjp2osIXKgvXyXif/AjMWE18LI3RCRRixU3mJuAr
aJNfBQHtqJ2Uv3VyEw8vYPMCBNeWjePgCz7Si1n46U/j3LxVC6IP8yaU6Q6qAdh8FwK9wJwR9hSl
KyNyuniTS07ip06mCpx/6Y6B+gN5HyA6KjTpzyNjWUaBR7s4sfG0t3Mfw4ea3YvacEvh99TInKec
uGFcFyzzYxjplfemsfRmbaYrEjz1+ib17oAOv37JLtMenPXJmriPdlmOuh+OMGeATo8alkZuBwKt
HNGzc8l7oa4iQ2AT2RWULM+X1Y4SXC5HtCVxhwHHbTU9BHi2aMpHkjjXl7QQN/C5hHr9TMEMYWXu
mEwPejuhBlNh9Gj46L6ZGBHI78AmEhMbehzXrS2c15k17rz6SPUTaYA1yA5PJQQlWWCFAbjPMZau
/YIWT4/h7OsmF/zwzCR3ZpGuqZnewaRaEVduWqfPD7LIMRYO7MwIF26mPoq8qoIRv09BUnaDPBjb
agEQ0JWCxFFdPDHcJ7AEgdgC+qvnzpFmkZZo47yHyWM4bHtwV2bEbnIHyGAtewojzQ66rzr7Co29
N21MUjm9ZlhEXlHIlYXbxl9VXuIorVv1qj0kLWQ8V8goYs3Kgzu0ea/v/+LWnPxcbmsQH9sMszeI
jyB2Z5VvK9XaLD97ibqmKMUVbQ2XjVW0b9k0Zyle+ZnrTi29hmRFWGPFwVYe3SpcFWSPjraa3zdg
gR3BeaI+MP0tSYN1IfoELYVfTLH/z0GpPCS9lhOvl2X8GoZtBuO/f9BRpY9lq+62EC+zvP6trYa1
rt9nqdMPIp3ahWAF86CY+5k3g1DvuZ9A4IrUw5yaeuX9wJ7UCTR6+c0QCD6Ai/frjxl++keaPInV
Icxk9VsIxk+/2GSlCMO3FDdOqzdc3CiGpKg7iuoNodtu/MfonlQCVN1N6X/mdBXK6+s+u/SaMGWg
E6HoCO0WMJ+c713HpgBoThTC2wqKgIGVhM9m7ibezaBN1sBeCUoqDVIcQay6BAEj8YU2JEXBEVAq
jYfWmqk0Vl5uJHZq1S/tR+qST+IEX7ndF1aIvqDlfwVW/toc6G4U2F44R5gGEZ86v5/Unzzn9FNa
NaUHRm98CKYNpU7arLvBvb6tC6doKtBJ+dFOZpQHfhapWQxlCOlrowzthoIHbB0QC3B5Sw8dxKJI
xLmycAVODfKNDUOFTBvo7eA2WmQl0Cycwu3U7iMiqIMv7d3Jwn7c6WTvOtn3KUhI8J6QIAFvopg0
WLXoDoiMcNmcWbR6liFy2wGw4cxDZ/W1F8lLLQRroBTB86yjJAFP4L4tsSFNKYnhfwrT9nWORmIZ
7Zo+dHPQZfidaBB3IV6fmeO+DaGEJ4Qkw+cS9SsuQcMMroBEckt6Q7GXIs51kTUuIFZ6a6okgzXV
cKroIwJyVas2GG3R1WPcfl/39YXPNCpXKHsQhF9cap5lz9QTVoJqJrZ3xR6iJiuITK7Hm2oLFeYt
s6Xn0Nbu/H1mRbfSr8rK3WId7R0EHKt2fUGOd+k55z+F22ZZ9oysNaF+YtYlHhs3jdZZWb66vuDL
uwYj0NdFQZDNlR4uZ9WnFJ2gYRbvqRNLa50S0pKp+WBK2+t2LoMI7BAQzaMda5gY5j0PzdHk53IR
wo6ifMcgtAcVQ/mqYhAEnDGp2duBLvjAkflinRexzy1y24d3daSAsQWKDne/IBnyVruP0TZct+7T
b2ZNb+HD77R2MelrY1C7ADjRCfeFldzkj/5qcomL0t5a1GC5vKfnP4lz5UTuc2VM58323CrbdOwG
E83QzBUKXy+0pk4toQV7vt2YvSj6bHbjSTOAOkCBPFyZjecfFBJFq5BBEqZIq/xLCwz/IVBosDZa
Fj9dP/NLVPNcOf/30AnvXPIICuzewK/o7QqvBjewmdt8Ynz8fnRAx+GEuDY7aWMKLs7iNoNVDaPq
6OdCbOV88R4mxkkqo/rclIcaCgqJeqTm+6A7ZSX4gix69Yml+XadfEFSsJ5V2VznjvvCYSCtKw2o
GA9WDoXk/rXTjlrzt3ign2bEn7Vx94hqnjaCpuVHpyTv3Uk10Y4ALeB/6ETh7P50PXgiPm0IsgFD
/WhumnZo2LpSW13nW6gFVO23pz3I4dPAbpXoP53dn2YL57ieL0c+oBNYn+JECZuHQQ3mZsyVe8GL
bDG8/lkg3wRXfIxKpjksSZqrJ4d+ulfGN8EFmH/tRQw6scF9/BVJKsx21g2rddDA526KYnYz1VDS
Di29e+4wwTJuO1nglQsrMxS4vaajwIX6FucjUUD8jsYhcvtobyr3if6W/n3GgerhiQkuuIYGMSJg
BvH8zO4b9b7qnsscVK13aisI4wsly3NLXMwcSigloEWIh+hb/AHseGYlVvfi2/3K35Nbq+xtzQo+
bpDz3NU3JLK+v+VfiaD+cQmgmrtMJhqA+E6Cso5vjI+ANtKhRRNYUSzSWlBGv4Hie2LFL/k62WWB
Pd0M30MNPNN1B1qIZGd2ufhStihSmh3sUu8+kR/BOkaprSGgR+PmuqWlL8aZKc5ptA6toMLAPtPk
u5HejH+C3s6L0arbg1K+KNHB9/6aO4bbVc6JEknTMhphdSgn9cob0OoV22eiXs/8V7g7eLYwzoG6
Ma6nkWJhTPkauw8IWXvsoQweknDj/fU4+7wiqgIoIGPsD2OE598DDPrXAUS80edBoaBDVw4YMD/Z
k1ZwWos3/MSOdm4n7juVxA3s+NOdqjte8dSJcpX5T/DbBodHBJnr5OB6PzeRNTTIVQ8yTZ6aW7n8
TUSV5mUDP0zjMgBQ/LOSUFQHzAmcwNCmc41YfZx0ES/3ogmdkrkzBWAXD7KKQabZY9FzlPrKiwfD
/y8eDH3Cfw1w8T1oFHWYsjSx9fQoo5muxndm8hCIJA6WjvvUDOdWVVR2+FJhHUG9nbIXs7QikdTG
UqQ5NcF5VOADHzrEWAnNX6TwneUulVCAwwRLUgqi6eKpGPMIMuBZmCTlVkNjrVdqGf01PdxrDSZ/
UtFErMgCt5gYyUqez11lSEYT1IEKkTLh4oGcLGH+95O8r2oK1PAYYAASmKi0JzIOgHr+hzuOJgym
EFHVUXENz2344FIo4wEt+Hy4kySH5nuSfl8P+gvpq3Fqgvu8JJVfx1oBE8V421CrZY4GPFdxKKVN
W5ROZv41YxXiI8bPMW4IrUDZ5L+jM9ET2vKoOgbjqjRqR83x5BodydgjPmNU/j98Pk/NcetrdAb2
8bmUS6t9r2xC88UkzlhtChGictEfTtbFBcuZA60LJxhqh19GtC7DX7oIxL14QdHEUsCMPXeKuc8Y
LVnKZBMFeVI89cVzGGw1H1C8xygSZFwCQzxrdNn2bQqOSXC1j5sufULWmoDsC7gs429nAGZn+LMi
njvaBwFGowDwZhvBKyauraoKXSYacJ2P+OIzBjpfDeM0BiI1d4vkQk2isJtdnFga860KBG7tC2hD
rt+kxYhzYobzNKWJIiXwYUbF3KL0VoomxhfTMyAyccQz1zwS+/NokEdGBHkdAAXKKXVLKdjRKHZI
qG6UoN/J/e2QZcCSqFlpZawW6CoutERQJQBzDurMMwhO59w7ykho0mZCKLpVdukaJV9Hliw0btdk
sDwXSLJBYHJBnvDcJJcbIlK0ZVTDpLrOtuHDU7b1QWrwyuzSKb5RPVgHt8pR+UVsyakkSzSZt+Q1
BGkPg0TE/B+32w1JGYHOFGAZ9C7HwLcebXoJmK/tda9ZChvAYcz5AyqzVOPudNB0ZMIgFvZVWave
P914N5qi+vNCUwQ7+ceIzr2oq3Rsy9SEkRbSeLnvqPTgme+auWa6raCfmz1EbF0ngsu9dCFOrXJ1
RX8kaNrOVutsF2KErRAxbi0eEUblcUYYmgd+5vxCVGo3FVOBC9GAnrEFx1dUr8noqaVdmrEBZpNW
Zqlz/bzmv8kHEwLkJNruAKmDEfLc5kAmMPcYsOk1Gij1Ndpj4KIuMAFrhg1d672qOkVdhAep8VDb
G1Nlff0HLDrMn0Vr3FmigVzHdF50mX+k5rak762IpWc50pzY4E6u7DuvLCbYUIxtAA7dvtIBPrlP
oN6FEnENWjjJlVX3+sKWPjoEkQ0wb3B0oUV+vrNJIlHSJjCqIZVKiFvi0nksgUTIi5oJEqtFz5k7
hKjwo8rPT2TJKWk7xlq0zKrQmUAf7ktNaUH8G3miLmLgWDyxE2Pch2HKs8Qbyg5f0+J+BPNr/xzT
1X/YOzbLLwPPiNYFdxMkPzCTLOlxYGW2BhspqKg/8LAGBi9HB11EA7N4B/5Y4yeKS6NsgIHBgsZQ
ewzo+1S9+Ww6ppm8k0Gvl0DuLdNEIMNLYgPUsvCCY3iIoiej8EFMGVoF33Z8DsKBbbCnQJ+bjh++
kFHdSJJxUxdPlR/suqB2GHgjPEzd2GOtWdGUWY0JHqFgo7WarSm/r+/9JefBzw/DSwbPGcBkfypH
py8BP+pyM5Pnd5NUg9/NB42SnsuqnbAwelE9eXqnLGHbkLT9JtLG2Kla0H1ahQp1Vr+ZPKuc4uA1
qwr5PvPUyHPkvtGTjVfHLZAd/dDcZAMZQisfDeKYUNT7aqPO7zFDmw5fCVAl/wQeEBK1NowDBqMM
9dPsKn2bQWd6N/q0HWzPBxCpZZXyVIAr+t2ry3DrV0ENDoqwTvdS1rJDLHe5II+cv9DnwVKf54t1
QEI1EzM488042Rm/lTVgd9GUNEcpXEvGBG2Vkm1BIlttCQGx2UipZ4251gnoXC8/PTomjTEvgoEN
HArlguRAAzOaJgyrNcWTl0kgqRVRp15e6nMLXIjsTUMboxSat1KJBr+yN9obT9T2vIyIsIFiv2oA
+K3Bt863Lx1NkPr0EVah7CEp1nbvnbki8XbsX6678EJxc7YENDvGa2QCzPe5pZZEpj966FC39vC7
cQontcwVWKos9RF9d7s4DrZQLHLxjE5scukdhSJlZ/jAFAwr7Tve9S51pnW+T27LbWP7K30rOrLL
sHW+SC5IJnpTGWYHg/Laf0ifw328HdwCRGPXN3PB6U/3kofV6EUYGH0FM93KBMOMVa90LKd7/79Z
4fwvygL0gMp5935Pjn/09ijRSZhkvm5FsGU/VG4nF5j6qtckkPexoz30VuwAZC6dizaioA+zkHCc
HQ1fNG0VrfGjAXa0o7LqNs2uchEX3pJ1f7y+oMVr+8fpfloNJwtCryzF6waGDHkzeY5fbT31+bqJ
hWwbsFlAP1VkF7OqBudnbd5AKWQKU1tJ3gvpBrHXyTt3NB48c0XZOla/TXmVm4Js+zKlma0C5Yp4
oZgX9KZ60HrGLE5ve6wDzUdjhd6mxEcgF3SW/pflAWSF8pYOrAnneUrSJrWaxqldG62bk9Ly6Gsu
v/XgAjc9xaWYGrMwW7quodDpT/GnYHcXTnDmxoSgOTAfOkZ+zkNVoXkRWCoA8Ipau3eLVbZBVSyy
i5238VWLrfXCytbKo/963e7C9p6Z5cq8SdQoWlDArFLfTJ0tka8xPyTQYrtu5ifSXnwyASAGEgOL
w+jN+fKAG+2aMtDQquiqTLaDIOgOSA/677CV6o2stSgxG3ExfNJMg9z60KOoIXcY3gebdn0Dwrzq
IYlztB0aAIKeq1CL78tEaj8LJk2Cr/tCTQBvL/xS0LIDJnMBoA/TAjMUJsMD/diC0wCYN9UKHHk7
3eQrMDnJT7UgbV/4ZJwZ5A5Bz+ehYgMGWX0EvskyDff69i+d8umKuNddo/kNlZCsQX/CxfBBLkF1
CorvkSZ4RS45MQRQjRmtBa2pC4Rn2ZVtqCA/oUbptm18m6Gl2HaVoISysF+okiBlVpA/oN7KfdYh
gFhGfdyndkt7J5SQeIr4VZdSFIp+FyRjMBWJmZJzd+0DReu7CgtRR7sCPDdzu1YFgq6zKqGO0MLh
6NTUjRk6jWkxviLTyRo48jzEbqg+dNmvarhrcnDxibx6cUknZuZNPflEdH1fDtGIXGhcs0c/sVQ7
fzB3yZ13D+jjN5p6MVQdVmjbO6UgtF4yo2oYBAIwB20qFMapzl1+DQ09L46xQuVRf9RuNFdyo0/t
+KnfAnbR2fGWZla7GVPLDrdA0W6idS8C3S+4zNlP4K5YrLNQpeO8ydm7QQ+RaIBr6fNxZoC7YpEc
dvpMr2nrvyE11HhWaHUz8kq15MBtPw0BWGbp2XhmjzvOIEwCENLBQ4Nte8gNkJ94+2mtQUT+BnJh
R2k9vrZWZL+Qp0aQol2qvnLHyV0OSUpIoqlYavUWbVHCpE73qlkYnlBmR7Kbh3j19wHybLHzFTrx
3QA0RF0SznEFFPey5PqDiF5J5B9cSInkyGjSeU2ZGm+NLtqAPPivY/DZGub8+mQNZREk5TRiDWXm
rxhBc3B4NRqrEYECFsMJUBsKuDbBQMFP9eudUgQdFLXsVDlO+mD59APCvwzCw9fXsxDrdVAt/2uH
c0CDxfUIrpTU9qV7yJmCnVxqRZ42BwYuazizwXlabHhqPXSwMfkPkRdbTepmJhi2+00zHdTqGGZb
mX1A3e360kRbyLmbAUCpFNI5WGiQhgVRSynbRb4joqMSbSHvdEE+NqzF8jz6qBd3lT9A9se5vhaR
Dc7txnzyUrWBjcp/mOgm7+1WExHkLkcEpgJHI+Ppjr7ruW+3VA19rcaGlczHjjkMABTwuiaZbcrP
oCLVwpcqeaw98M+AlrpNniRR5rH41MK0tYEq2sx1wz+18rpM6y6H27flipjHLl1lir8aSttLQcfE
eoAX94kIYrxcYACdhYnJCIZ3CneCjR4Y1RgisaqcwfG2xeeUWqgvMDux/DvdLg7ywyBZheBMlzJU
kNv8McsdaiSRCLsASLqxNvGuHFa+ZVW7wW7fysdyJ3rGLl2HU2vcw8804mmslHkQI90U2gEdRlo7
VSe4dPNv5u/6iRWDq21VLKUAncCKXr1lhaNNB9oVVgzC12HlpW/Xb8ViSnJqjUtJFKkcplKFtdry
15C1x5FFd+YtUqDIAq9pYalvPupFwcMjuYHSWOT00AoRNfEXP+Knv4LLSvKhLRovgPtMAHKDHXna
1HbwyNx/1G298qxqXUAZercbBHF1KSbgtiqaQeUZsM557VQocU5lpIJJ5VRVhTKybUoP13f4f/HR
P0Y4H+0nhcbViLU1q87RN+0taoof6b53PKtb9xso0wsMLn0sTlfFuWlbKUytFRhU10qy8tbDk3/M
34YJ3R5LtkRFzMU9RItFQer+I0d7HvKgZaCxcs73wgzJ875BG1X0zFk28W+11+QWlPdV1IcDQpqW
RmjiYGTPx6Se4DO+kPjMcevfsgfngl0cyxINUfbIMSKU0VtFlP0vRA+UX5H74/94xfLj6InZ1U1P
UcCpEYRj6XsYHqTgEIg+AAubdWaGW0cTkAZ6ajBD/D0YL7pgo3ur6x62uFUnK+FS/EmVaOnHaQrq
l8npQQJf+E/XLYgWMf+CkxxRqoDcJvNeoe9i5ewbshWWXghY75ZupjFTvKA1D4qpi8YO+vKxBPBI
akc+WCAg6jfTz2XEyrJblGZgD/MEQHIX+fPQPnt/PyGPgt6JdS65Al9SF0kyHC7tonXNzEe5K3cz
OMAnhlvViRMNKRyxXl/f2jmmcZ+XM7NczAuTyMfrG4ueyEPt7RP9MCjvpPpFJsGFujxDFA5MEKLM
YkxgouBubVr3gH/JZgThNDmw4ra8TQ3JSuRAUBid/875gsC2Aq5v4D9VFA0u8vymLZtsNGI7zWqM
Nx2K4bEvR7snWxmTkpjx6QXNp6WFgcpD08ERhFvAN2OHIoVmVmFCsgLgQOU5Dh6k+v36IQlM8B1Y
vTUy5uUwUejtutLeSGs49ehcN7KQrc7EwIyoANCBXIkngvAgpownEpjIJsVKv2lhp9/MgqATsZrK
Mn9JB+MxdkSMrZfB49wo5/YjxiX6foDR0uxdUOs6vSiSL+Q0MAGoDVxCoYBocznNPNwXhCW4AUs3
e8J8n52uIkCM2D7Z1oaV29mGAGG7LuxjbzGMALK9vr2+tZex/vwXcEE41SQjk0P8ArOzCmmrq25H
ACPpXv7aDNgV5wIjtKTmW30eJnG90o61IRbYPutsRwYwPD61iuAiL8w+U/AFzgriqgz1yp/s7SQa
y7XKyjRJkZFa6UP8onRQdogUG2UdK7wJ156TWMS3o0Pn+qv0EaRv11e58Lg4t89FkjKZ1Jqh92G3
N9NKcZKV9q7cggQfOhL08GWuP74EBucPGBdSThfMt/haearSiMKg90sHOka245duByodVz+0w0r5
jqxetMbLsIyGB/uBzSJo6oT7pkbyKFU61HDwgJIeo/vytnuMTMfYGwXKZ9Oa/VLs2CkxW6wLG5oL
zooH6wxR0zHnBhTguRfp0mgosefDixIvAbms95DI7W0/SfVWkT2R/OTSQk+tcfc/NvVokghYLrOw
jC2t+Biy5En13+mkbsbm+/pJLsRRwM9nYnI0zDAdwO9qVAReWeIgWe7bg/wxjK1lFI/XjSxENJCs
ItKA1ggMdXyNfFCGJjdnsNFgoEhkoTloHpECUoFXLpkBGx2+qSZaCxfMnXpIU0hA9Xhio9AfImER
jmEv7RZYBlA4mLHoqFGfO0LIQikFPTheYRlw2+YLwyhbIFKcXDQCpA8+nLAFzO65Ec1MwqIHq5ct
0WNXr5LW0Ylz/UAWMoKfES6QNYAH66JBOwYsVcoOSDPTW8XTW1D1EGzfFmjTKisQIqG5IKLaB6nc
ZcjAFwddEgOhGEvjlhVMUsoCH+MCpKD1ZMmaN9qpJ3v3AzHh52aASho2s4AYGu1ah/VBDzZuCuwK
Sl9g3MLOS5BW6CVU/MOp7rd9L2kvqVfjNQLJlWITFSSenI4goZJTownWbZ9ggLJDcrWvq77do91Y
3ZbK6Le7wgy1e2My8OWZxmmlNmOwM9RU/qWOOd0NIa23LS4i5MmVFLmZNmkKFD7QmQB7o8+M71TO
h9Wk0fEzlEb9mNde+hhIdfxaxLTdaSweVjpsHAvqG7siy9TASQfW3WiJYbx1ZVCu1XgMFGto+2Z0
FF/KbvOQds4kJ7Vvj5XcfcygbQzT+Uq+bQ34m1X1ZnrfZ1Uz7cBa2nv3TJLJXTQw2tk9sKGQHs+C
fGvqwfhStFWwMsMOYO9caVQHTTBjHYQEjJ0exUSb40PuubcmNZDuEjWT3+Jy8o55U4fAjZlQFEk7
KXLMYgRNQ6dloPf30yCDJGKc3+AYie8SFo//qKUKob6pj9OnEJRdKJ9hJmyV1XX4XTdloq4ks8pQ
BDLNNka5zW/fVK1v3vPJB4FBF9DoExOoxK38VsO8cJaQPbTOUFVvDE8SfD8ui0YoQcszNBCaVvNI
9PmtCpGrBlKJcRg1nWwN/Kiq1KynSF6HmL7xuvSfSBLVGf4faV+2I7fOc/tEBjxJtm891Nxzp6cb
I+n09jxbnp7+LPf5ke1SGSVkfwiCDtBAaEkUSZGLiyttm5CJqADEjgALXvRgd1lVhUELuyc9IUGV
n94Kx5js7EZ/fg5uu2Pk0Cdym3iVy+6zX6FnIgxTMWJLsPI1s0jmcYczRNjC1MHzlRM/MPR5Ig8Y
uTY00Gw2COOPFQeJJp1/RXAuS+v9oTBbiLD8DcZnqTej8wt5ZMNW763c1R6qfXSqbWsvQhqJlsbZ
4zJPjQLci2ifA5WZlI52nwviVJEELjfVjgrTx29LifvVRLeD+nDdFK+8sQGj1hBXgFxmHu/OxW4t
3h8FKH8ROxaq9GF0hvGehwGSiJWZo+pjAXC8AVN4ACuUUQzZaEMfhKdtoma/60CLob9RcyyjvqsE
TmJt6Ut3yoUGaeAPfaDDnfbsh4SQloaC4vya1iwFzB+wiJrNuk0KtRrmpif1JVGB2wV7ABnLQ67+
B0lAc/9xqeq5JCvLYVEwyBkZ4o+EUDdmpVvnPUAsIpCuyHlzmyYXrCh7Cc67GXdKfWjw1BZNRF+J
D02gGRCPGjApuHTni4m6Ue1gzRCNJvkmI8Um29KnEB0xui+C2otEcfs2FHKWjBJy334Z7fpgn6eA
JbZuK9+E4e76PRCJ4jZuUIygS3wUKorBd1sauQCKp8WLLqMFD9OurgtbcwboIUJvBkigQZ3MCauC
omONhS3sSydqQH2CYS/6DowZNgErXSxSijVFX4rjFL1REn3MJYgbM1T7O3eU//E7u0tfrq9qpUgA
kD0ArKgvIfGC6bLnmtFZpA77ErB05jHP2FlPX6ghf8LlYHISMBvaVt71R2tXvvWWK8KWrik+gnyk
bcHuewnooWxgJCWQHaJlFthuEzgRZSq860sUSOHfnWMeyDQa4VHjMLfN8J7qj1TU/LF2WouV8MmR
bKqnKhmxElISuu21pEaBULmZwEuNsrIfP11fkkgcd8eiEQyWTQpxmvaZGp85IuTSH+wwfr0uZy1J
gHaPPyfE1z3jKjMV6bvl46f1LCPXaE8nJM3gPE+Gh4JWZ5u3IKT7JRA7V+O4VIFpIuxAGAR0FJpH
zpWyhgmpfaYADQwPmhHHIo9MfVJGpHEjNyw27ShGNqzd7xkgSeZMASaZcPfbCtEQGBQ69rTIS6ec
wFvLGOjky8xT6tsORWbJEqCm1uwXhphQLFGeJ0dwy0Qk3GtGryLW63XmSdo9SZhvm1Eu70uzegN/
qaiWvipxxvajlI75HnwjFmWt3lQJXE0xpgbwAArY75I+Uj7UxJdCp9IrP91mA8sEVYGVuAD9JxhJ
gYFmeFbwAQuOOE9oj5pgHpJ9wW4Mv9pe15mVW26h0RKqik5oVMy545MAuDZ1BvywnCSZRyY5dGnd
oMsyMr7+UhIasOeuTnCaAE2L8PhcOUlUMtOSgHlI6vYH2PZQ4VBjN9fK3r0u6BJ1AElQRrx+0fiN
f85rXgQ7mBodpmYFV6qp1kEzY6Dogsrzm/DD7/rfk6W+hJkGlsv8XkH/+XXhF899LBDJF4ppFjPk
kn96p23hB+iPAXwdJGpGv9GN27jHQ/8VHa1eI70ZIv96YdNmgQAnI51jgmOa31Zm6IwMTVKgoDra
Y/gwqKMro5orwhtc3PMzOZRn+KqLUi59ioVhfq+bDK+6NTl+7Egg+7FeTUlEVH6h+aiAUSg8uqiR
PYeTOz9DA4P8wqCWQb1KjyrGyWqB6Ml4ofmQ8P1ARa5xJuDjrAjohQsjRG3DKdGBiUmBmNSVtICl
VEaZe9eVYm0xFkIgWCt0+V7C5VE9lFLVyJ00KG0QuY7G5rqAb2d8ZvmxGEzZQAYLKR+0inIqz2pc
3xozPZyBgFGy9MnRyEi7kcb4LpSlu6zRycFX+xMYog6mWe8ltfhRVdNNqQaBK+XypmvC+1xL9C0C
i0Ohtjtf0lU7kDXRAA1ldrIXnwoXhbozLunFXPe+7vC+TcICqUO6KZVsJ6OKPlLZLTsL7XawprHv
yMNnMBE3VoIZm+5c362Vk0eRFYUm9H2iyE453WpKH42No5SjDfoQdIYd1I8A7f2tYSVzJRc5Vgzo
0JCY4MwdShRVVo4BDAGMkN/IW4p8gy7qLf0emM3tJiw3EIWAv6E/gY9Dm1SfYtXCtUQWbCPd/hrc
7CfyV5hrXDX2dvysXx87x7zLj6fkrrbTlyfpOTyUH4YrGhi1YnWxYAT5iEkN9E7ymXsWV7miJVhw
MSRezn4YYz3ZRjvspmoGtDB39OtHpaxNmzQik796ovpcAZ3pcC0+44QpGJUWEcjWYyAPhxaDhJRj
Gk6C1qGVezy7yT9iZlu8cCwkr4F1YxATFchQpPS2DaP367q54j/AWAJ3DP1EPMWHcCZaoZNMwnnS
+lH3b7v8Dd2E7fBoNm+6vmO+AAV+iZCGmi7lzWZ/saR2bE1/jGKQqVVuUd8mox2hdqC4/XTQpQ/Q
Y6CDWOp21xd5WeydpYKECeEAlBYl/nOpSVdaVVmnhWPtkBo0H2SvcNT3ltjU1d1s322Tz9/XRa5p
yFIit05kY4usDOAmy0y+GzUwXAfkLpLe/l6KhnE9yH/g4qNx/3xd6Ded0eYY3kFS8Ii3476qG1fJ
I4EertlQKMgMJLYQHIJr6lxOa/XJYA4FTu0uPA2bbo8JtI7yUZz0TwybFKHaVyz2mTRO7TFGx8cb
AtLaTetKO7qNtsqxPk63KcaV2CKOq7VLNg8ZQG8o2GeA5TpfWx+bYWUqoPeL8G7Rmq9EJODydQbt
W0qY17vQecMAkEHOIAGvzHTfvqkOaiQzvwhV3OTUHSbnJxBkIvL/NQ3U4XEwsUkGUyhf/lNjZTI7
2sBGyc8KOWiq16civZi1mPcGwBmoSL+BHAah7/nKfFKrfj30QBXs4zvz5pn+VvfW7XSQgZ1wTLtx
UU1zpMj9e63XYbJgF1ENhOnipKK8Uvgag83Kajev6QwasoUxziW7K45tKWZWnMWxISFhhHXZwWjc
FaPduYgIC8d8VpmdbI2b4lS/0F11tPaTwHSoazZ5KZi7baSU+rzMsD51+zFA8HSXn3pYrY32BMaD
r/IENgcXTTOYNXsX29WrdECblZP+HN3RJvtKZDxFn8NdRyrFFKkZfE7beGRnPIFR+Ejd0lOfysJt
NoMHWq1ddYruklcnaf/+fUN1HW0MJsYFAmfJ3c6AmoWVFNCwiB4Z3ryAhin9QxK6uf8FWv9MRKm3
otGGps+JQ0BLUNLk9j7t6holPtSNNLTGGWyw1f6hLe4jMwJTe2RXksAhrtxSZHtVdJkBi0SA5TpX
MmnsSFXLQwEKv7kAYH52AUJVTRVhLFasHGJPRG3fzwLUis7l5JpS+mGEEaitWUuHqVdbQO+IqGPu
Ei0DBwskAFiRsYGIuLmrGWNEJc0Ai3XoD/PDOLWuYWO0970V2RvqApruTgdVsaUbcxMIiYDWtnIp
m7uvVVyPFasgW3Waf7KX+pTea0dw75lQUqvEEGq085Y/5NfrxmhtY5dSOYUxkwoKk0Jqkx2H7qUQ
lQRWbt8M0gS4AsYOECTu4FRmAKYd4v+Xaq+UgYlM7Nh8VppTmHhqsB0bwWNlLVY6E8h5qxIjpduy
nAUe6bY9KSfjOB0tT/pq3NGNFFs+ijpfV5cIRwUyX4Rp6Ko9182090nfytBNoxgOzBq2PhLM1PpH
M37hnYluEWMLBLugbrR6bjowEoDHzGSm3Ln1XV71CZ6lCOHbnRH0t5m4HWVNI7EscIwCoIa3Cnd2
OtPCAn29hRNkgQ1EQxrtI/mmRRaDYe7MDxVDuqd7FQ/C6GfKth2CK1Hku7bK5Rdwh5mQoRuqXMed
8CfpoBlMvdMr8nn9ClzaTIyDQrYSpDN4Q8B8np9fJqEOPTRN6bDkSc5tGh9aDELX7yT5oOtf12XN
unAecZzL4o4t6WOpyGb7PLKfhr7NfTseTkp0Y4mIukVnx1myWksUaAfOLk5kT8LPpmv3oMES+LfZ
eZ6vZ4YtIGdIwLwMsljO/o+WPILyZ7bLeEW2pekomPygRHdVIWpTWlvQQtL3e3oRzhAMP47CTClA
PzXtMh3oICv2pp4+Xj+gtQVZuMSY0gH+Q4PPz6eJUsVs9KHzdXZnWMGvoY5uZKRegPsT+M61CA30
oQA5aYCSowmc2zy0GWSpFkCWGpdHxoL7aUQvFCpiSF9skqTdydq9YswUryBPGG5V5YnS+hQ0xK60
X3WSCJa+9rhdfg+/xRhVExUNw/dMxH8tOsXTa+VAyvwQJ+F9k4E9ShldA+kKYqD9bsj/+h4iigBH
Bl7xGFgJVqLze9h36phgUlmJmUcgLFD2gzLzSKRq5GQSHvXv1w96RZ8wAwcpbQOEVRbKQOfSJoxl
GzM0Djj5NNgt2Y7pz6kTGGmRDM58ER/khJYflk4d5fbkb/MxcKtRhHFZUdmzlXBXPajKQVYarERP
tmb7LkW3YeqGsXd9v0RSOCsZlhaqOgxroaODXqFU2yP/qJrP16Ws7xje6CiAE9QjuCthKlNsQA1L
J1VCW0HhO43sUTQ8bX0pf4TwbGUhoG1ACc9HL93k+l1m7OLRGZigt+HSrUCdkcAG7RhG2V5Mua9y
w48HAxsmNRoi1nZfatWJgScB5XXV6RV/q/aiqsPa9s0VAPDbIFOMkTHnSp3GRoIeRBQWTTN2ktE6
yVm+tVrlx/VTWnHLwAShXgOTD0F8HbpKqlgZywq6QAGomoxt4f+6LuHST85pLkRUFrI2MybzfCFh
3zBMFsS7wjAjjHHrUFNPwh410ib/6MeYwS4GotFylwd27ptntVl4mHoKM6YX8M1t4GKMfOz/wDyo
Pn4s8tOgCvpQVtK/KqjPvkH5QOeD//ZcmCX7mLZe4aTCyNwX4asMcHicjQ41QhejFbfj8CkH6ZNv
iXrMLncWPbeQC7IWmYLXnbMWGChEWktHfNxGbme965rns0OvfzDZ+dsjhCCk2ZFxm2du8t4t8hWN
NQUi1JK9DfTdr/cBe6nVw5Rvrgu61MYzQbzbagrAYdMekYFSvxkJHNOwvS5gNjrnQY6K5BoQCkiw
geuN77Vp9G4q2pYilhqOU3tP860UvtbBruqPpXoMGkECce2EluI4PSyCPGY1g7i0HJ0RlD1jvfWj
D2nYtXFqX1/aqiwLbnCmLgbMjzMY3YQxs7AncPnyS2vGO51MD4VWe1LN7FIbBBHPpXlSZfS1IwsL
TD9+zl+zuGFEauOgmP1hj4GehrHpzR9+6V1f0aVxn2WAaAu4A6ReeAxAEWOiYdEniOaLLzI+VvEp
HN1YZGjXdI6CDBWRG2pzGMFwvhJFqbJcM2YpygPFtJhWRIa2aozgOvCy+7Z/3FYxuSrzsopLp8hd
Wv5Q/c9Av9PifQbK/0SUa13TAtzRP8I4Y4TcbsgYsP2OOaEtKNkT44GAq8uQ943ofb6mAgbyRWiE
QOAr8/3A6KLtcxJi4zDK2E7rLRg4bBKKQqJVKTPtETzv3N3B7V5YFwRVWhCjW9LDaAFRbT1KhqgJ
dE3TEKj8EcLtmln1EiwthEy4nMW+iT4n5SArIvja6uGgpI+oGCljoLXPVS0vy8bAtCAcTkKOmSxJ
O2QV0C0ZDB8Gozdq4GeCK7QqkaAqCXMnY04nF4SFJMyJ7MM3+dnvOZBoDKeS9hJmaLXF9u9vKxJ7
/ycK8JPzxQHA3zZxUUAdxh3g9VVfYsA6gleBmFV9WIjhriv1ScVYDzF+6tHunYWPZfRyfSWrm4Y6
CZr6UEhQvrPiC9sGbhq9jtKsdFT1oYs3LTnIlm8XsUOjh+uSVhcD44OxLKBtBYXr+Z6Ful/2WobF
9A1G746aE6fZ26CPAv+9qt4LMfPvFwtKs96k8SwmYRmSx84QeaNC7bYQVGHWTCneYH+WM2/sQk5E
jVQFlwMeSSTca8x8yafgvxz/QgR3U5E8DkDiBhFd8Eiiu8i6mwZBQLd+/P+ugrszjW6xisyKDEjt
JgyOLNlWYD0IdfChCRMHs7ryAcliy/gHDCgC+qbSIYzlYWKTvkFOddpK5IMy022NzOsm3a0oizH8
tdslk/W/7ScfNVAj9jsglb/NK1OfO33rN6KMv0DLCfd2VtMuApc6ZKS15RrhndxatiEaDSzQ8Qu0
NS16RcaUE0cJXKv1OnND1IMhSl2t6sY8mozAxwJuNP9+oeGaPIahMkBKX36CPqgavS59SP3AMUCj
ft02rBRr8YhZyOJUPVTAtmF0kAUCkQ07RLfFbfEDVa4dsNa6PSB4uGc74/m61NWzMtCpic2Cg+Jd
VKgb6PE1SphX+VmrvDT7MkQWfP7uC5VfiJityGIP4yBtNdPHumj+Yua/BuVnYjmd+WT2IKfTBfq9
kgmbd/HfBXEm1g/bVEkrLKgEIRz4dN7zI7rqb6Rt5Fpb7ff13VtXj3+FcYZ2pj0ueh2v6VrSbC1i
bjgMDuLvnmDc+st1Wd9P82v7yOli0g4NaUIIw/iYzJOd6EV3AmCsu0O9S/bWDwmd0p3XHqSttq0f
I7cUhWaig+QUtAmCTq4KbG1Ykx1ABd3wSsZ+q2jvannTqf/hxbE8SM4sA/6X1AFmKDlqrv9KjTGy
AX7agAlqf31fRRrzDTxb6KehBSUAhdjXNvBq/5nkrgEk0hTvBuYWdFdE8KHhzpcNwYWfF3DlPHng
56QMaEylkOvXaHS34r01PBN/lslsyYodjL5xqloQgQjOUONsc+FPTRgkEMr6epOpDyXGPGbWVm3e
+6yws/7z+uYKzAsPBZGnpErk2bzkGBY2Gmjfa8vHVDIEqxJtJWdi0HVJpi6DGLn4JGAtbg8GcPKj
hVmxzmjZjej9IFoWZ2SCtAylQYM8f7wx2tuieFarp+s7N3/yNe3gTEtXpWUFmkY8UfqnYfyljYKo
ZzWNtbhfF6hg0w9o3EGAObQv0yg9KqCQKJXwIQCia6TkGOV3ZRq4cUZFN+6iewNJrKVozpDUplrJ
cQTRVC9etAwD6NPgaBjjIdWjQ23JzlTmaDGmHhlkgX9Y139E+aCcQtf4tzFYXPbcZxnTWjijWNKd
VP6U43AbZuC3AG15Vsc3UyGiSl3VFQQQ6FfBoxk9mefuT5sSfUjj+cYRMK9UvZcrut2Dpe+6vqy6
ooUY7mKDwbq24hF72kbdJsMw07qP7jo0dWbaV2iJ6IxWCmDnGVduVRQvv0jP5i7nDym0o4/sge6r
m3oXdLa6hwc6xIOtvMd7UcV+9fwWFV9umbRutU4OIVdp58apxLHYti3cWp5stXhNuv+0q/8WmLkX
vA7WjAYMAVgmhjcCz2u+NgXIqTYYh3v9+NbC2Tkjr6N1BC27KufcCW0ImwC+cqJI3g+SdcTlf4hr
etOFoUhV1qzlUhZ3/RQpzws5xx0Y1GQbBm5fPLBph6yOZ0l2ECLWbEzB8ta0cyly/qTFtdOzoKzS
CMtr0n8y8yixf4YWFE4+GvtENBRrGjI/rhWAs4mKCuG5qJp17ZCy2XAmG8O3w+hDNU/+WGwwQsoM
RLwaq2Z0KY5TyKwwtJI1EFchIjL0fRqqNjg2TKCMJutkFl6ZfTFK3f+gLotF8noZpq1RavMRAtE0
bLsCrwMAVqi6uy5nzXgtV8c5Vq0w4qRFHssp+o9EduTwPhkFcd6ao5vz86BtRdkQ3Abn54UiEQto
BftYmMVtV/qPiBcEDkckgvOlOQjnzaKtER6U/gmVHa9qRA/F1Y0CF5oMMgq0T/OJNySVqgiscUDv
kcRWwvdGHuyYONdPY/Xi/hFy0ZmERBg4RAYYP2McP6b2ObLCfYSE7/CrAXtRpDyYyV8TU8NVg9UF
9IkYOYBWFu50ckAqTMw1Qipp/Kite13EJbtq9xb/P3c0g5yPnTQHiBGlO9OK7sIEiIEAk9D88b/k
PsAWYwKjACwiRj6eaxoNuwidjFgLKr8gyDWkzI5Ye6hCUf1sXRn+COKHyTFjSNWEQJBc4klRvlpg
CIlFVnx95/4Vwtk5GXGTEeGlCwQ+OM5S24xt9KJEoeB6rgAroQFgxoIaAFhj8Ch1VLxVswMc2Rkf
SGj7D+7wWRxobPubbJ+/gr32kG9HN9n7dnoQIYBXbflCNmdcc6lpR1PDGse5myZIQyfMQBhJhsiZ
rMEuk3TX47V0/Zat+CpFQdOWTDDZFE0wnG1NcxKH6G8D4jr10Fevdw/AHtaFK1kv1wWtvTyBYNex
vWDCxQxS7nIlY57TjFpAAhLm6WO2ldJp44NmNa2nXat/ARRwS5BAi0d6iokI5bC2TsClgDWmgDfj
J3cdJrnP+xiYIZ1VzNXA2OMpfWLZLClasOuouSuH1SDY3BVTjIY0dAcAgYBuRB78qOYsH30FxbHU
Z5g1N/3qR8yoF+zrqhAMHEGZch7ryqfZu4k0NGOoVNFRv886wLIgrT2aIH46SCPIyKRBukdeyjgq
iD8cdYp/xmoKABftEjsKSGbHgeC5tbbZ6BjQMIcRpaAL0sdyVOVs0LDujnyS6ikJEjcpA+z6aPvU
EviJFfuDrot/hXFGlaEMLJcUwoZgAHRJIqOj0prYUjj+ur7VKx4JklBJxcsG+8zflbxCssJqENfV
YwdmzhDhfxpFkquM0r4aI7KpU0uxm6H5aofi+brstVWiw1RD/xgQR7is5/qbh74JxknEQLgi+zxg
Jz9HAo6J+nNFYtRzMVTJxwmDCPFibHe1moHrNLBBpHN9LSvqMbfLwuAYqNkDhHcupLMqY2AUbfc4
q/uyRPWhSjcA0Dw1KPBT4ejalTUBFqzBoM9xFwq65+KQI011c0DfuMFCr6ibT60dHCrJgvrQqhiQ
VEMTcT4XOKq5dgitB/1KF5dveSfZvVLfW0IPtXLdkfqby/nosoNvnz9j8bgwIpoRPQQXtm/mxDOr
JH6Uafg2JUHsRRo7ZX55m8T0FVO1QOs40Rs/yDDeqZ0qe/AxODFpiChSWzvP725YbC4BoQ53AzNS
gjihAgVAp4V2jyJ5Mt2S1lESEJ0JrsFKHIBYBmXL+a2D6WHc6nMkUkBvhnGGZc+Um5gFIFvL295R
xsTvHb+RWhFyeG2/0X/9/wvb8wjK8/1W/EyqNaXBrINuwDyqmDbbtiwagcW8nNmF1xvII+dLAWpE
HOy5GHlq/BoTKrCwcKvKh672Qusml5ys2gapa1bptpYPtKztRv/0TS/U30PMnWP3kSjbtxYCnX0J
t8VJHESYo8dA6PCCjuPJrX9VboW2ji+GsXO2tA9P5B5Max7b0VvR82hNk1QC4h1gAgF15S1s16lV
A26/DBQn4D+1iskG7ZRiG3mtOOheCO15+//eGH2/xpAgw83lc2ThYATocJ6JxoeNhQGcpMbfj5Go
TimqDa09n9GVC+vwf7I466pHGHZDdcgaUVTLwl2OKQdN5MjTbTu5mvYw4mVbS971Baprd2YplbN/
1A/iohnAxt1nyRw9D0Z8oypF8+H75nhjtpF2p/iUfPmgTC43YNsD1UBKZX8fyEr30I9p7k6TqqAb
ThrkvaV0dec0dWOizUdjCtgPJEv5DJuAen0UaMjJ9THC1VTVyp2fRMGPMNfH1K2kNtxEfkc+ri9v
bXXQmDnHaZCZOvj84pBqQo+UCXWVEAIoZIdmuSh4sSaBmFnruQw1RfcYIkF0b8N7zZq7MLtWn1aj
guoImiGVbT0oG7MJvdHXBIe1qiKAnimyrgLVctEvExDaNX0Nn4hQMe28rA/JP1JXs8TGUPLY31gR
88F5UrWPKUyg4XTozldsMOWHrXt9Y78Dcn7J4DvHQFfQd4OthrN80xh3RGMAB2gbpI/9veIierYH
71NxAw9F2wdQWB6MEayBtmra8SHeo0vSy3aIivbDcfTyLebReU/qqXrKHdG7ZeWxhLmRfz7O4AA5
mlL0kjQjFyaCdkHtiVl7fGSob3vjJu8EEOm1w18K43SsD2CwMJMZZgl0s6rdS7X8pfSV+cikKH2/
vu0X/gaZQzzEYAMBOpvZkM4VTUHJMcqCAgoga6/G2Dw0iFz+XoRKFMyIw5xezP/lRMhDzwZwjyLu
KhlFux6aFKWg+Q/vkrMT4oxdmU0GzeYTog916ClHFcN5O4dhBPVm3OS3vie7/1xfl+iYOEM3Yjph
USWzwgaPrb4vlS24rq+LWGFkwVVY6B3np3VS0LLpIcN4eou8ad+5yYfqhHcnxbmfdve+nYFl8hRt
NPCUXxe90jF4Lnpe/sIEkcmqm0qFaPaP8Ty9dXe/UHXYIk9/uM+2g5OUghNc307YOnTuISHGe0a1
1PAgmSdmpeSfIb9X2VHYlrUqQoGqg9NpHu7NaSKzijj6nnMsk3Gb9LKNN7SXlJXg1FaIFbB1QOoD
vIDXP5jsz7dOTVmism/NiAp7HPVfQf6ZsfSkNjBRY/obE5ccRY8dkiW7CZ0PQRIJyM0uSUoR4C2D
ZO70klRulVqblRPYUg/9D6+yJfUbYmE2QZXG0tYn+pNcm6kty9FxIJH0bsTpY6Yw6uGBKQm2ZM1t
4tGMLZknb+JldL4jspn3iTYH0rH21SperwWYIL+j7H8UwxkBH/QxvVJCTFLc+rFb+jcsxgkQQQPT
+gGjtw8USRRhHO+ewVOdRKByw4C8xIg3HeAwsRWf4nF8tthrmKc3dcqcSo5eGZU2eTphXMKb4Hqu
eqTFJ8y/X1xPRZknROr4BCNww2eztOPQTv8Zvcq7UyX7tXcDUPbZzd7ad+AKF3io+aJc+GoUeNEM
CPIr9EucC++CJut0gsiy1QGFfYGy2UOxraPfWS945q4ucyGJM4BomUcL1xzD1i1mzyVvYQiihkG2
w6rYRazfl34vONwLjzjfHMy2mmnfAM/i1yYFY4cWG8SvaIYc7CwZRrdm+l/PmIIUfX51gEIEuZ2L
CzFGOpqjc+xg5cbJjwFJZnlyBTqyggUA1l9GVwsYixWZLzBUU2volYToTg6cHmQ14wszN/V0MlFA
AQRXMVzDfxTIXDuwpczZEiz0Moh8gMwtyFTRc1Kg6xWmpvzZabeav6lUd6J3YeWMsETSW6U6ac/s
QnbbbE+LPWiVBT5l1X8iLThn0OZUGn9RrRzjeqgxx7fFMbBson/5wwPAW5Jv9+oT9e0JsSVaCeo7
khy1wvVNaNaBMa/s39PIK2KBV12zgzr6w0BKh1O/yJ5aQ4E8SornA5G/puatpAbS76ajKyIAlL4q
ycINnbPs9CKDZ1h+ENYUkhovxcQbfYvwYZ40cuowLWBHNm+9rWyMu8i2biW72bLOBizEeQ89zcEs
Vns4Kl6yz29NVLDtXfs2IsjoXqatbz+Urn8Tei/X9WbNNRNoKnixZo4JPkhkSdMMRO8RvuHNB82Z
onvzP5SO4PvnwUpo3UfFhXNCTWQWLKqgDPkIxhNS3RiFspOURmAcV/K2FLd7TqyA2gHG5PwG9Ela
BKmF3Erf5KDImHpFvutQDTjUcpW5Wt3KD5g4zQ7Z2MoUDMNh/np9L9dfdaDHNFH+mPG1nPOHo5Vq
pMnwSN0BQsLs4ddAXVJvpI0EMiRBqLF2cmj5AeQHVLGoMnM+V4lbZvhJh6dRj9m3HxhEIQt5HNeM
ylIGt6WJzMoqnOZrE7iTYSfqDjPO7LjYVLlDtf317bsctoTTW0rjfA46PPMwDrCiCMMjPIgDB6fd
vb8V28wGhcXvYmug9QMjFh3pNDkH8hvM4YJvWHNCBkH6GM1AcwaAO0GG0hFyhPiEesJlYJhcGbNY
oCarB7eQMVuQpaXOpAFOHDJ8c6q3aFpU9moT/jKyRpT0upAEGhwwB2DIxTex3/dTYyEJ3JE67aIu
dybf2GKIvKMamZs00+b6wV2IwbkRbbaqwKdo+HO+ILSeRRNIdqH21T7o3mV/m4nM6poiLkXMv1+s
pCq1EUlyiKjw8JIwlpt60eQCu4smSBOFTO8/rGiRpuUsllYlWgPWfYjrVIyKtG7CgXhjNAmc9uqq
FmK4K8yqilZtheuFYh0wWAbmhubSK22eLWlfGoI1rQbPy9wzd5nVIFInvYc0ZBra9G0KDDvMMEr4
OSxfW9MrCtk2v+RqjwqtIBxYC1uXt4pTEPAOGFKQw8mkz01xS9u7YbqR47vo6fqprW3nUgynJJnZ
V00pY4F+8hQ0ug2GwkZ30aE26VtEzYJFrbkb1AgBulCBjdEt7hrr3ZCrQTfAVLyBMtAMAcuPD/7j
GNi+4OTW7heKvkh+qogrLlqXa9JSNABAkkyOZrxN1QcqqtXNH8s/LBYivj3b4n6po1ZXfTWfUP86
9b9V8B7WTlZvrx/QqnX9dyEXqYZITTTWYyEtKFpU1thjJwi917bKRJChUtABzGmvcztBkhK1BaIg
1NBOBIPts8mlmmAVawf/XdbEjJx55CF3j6wB8IdGpYjwRhQQthOa7DK8jtQysIdy2+aJG/cCDViN
LJYyOddI80ShSBrDxAZonMlPbYARw91Rzjb96DTBLYq3GE11/bTmveJ0YvYfwIxo8xwgPuUutUFc
h7mFF4WKrjGgiyzM/hkHe6p/af7uuqzvit6lsHm8iwr6AcTo5wcXpUnAotpHzcTRne6p1+0ss8fK
7l+iY7vXNhl4HfNHK7WH1K7urb21ZbltudSOPb3BwMDrn7OWhMPa/3wOPzmbFn6S1xLWnp/MLXXy
58BLbvwduNbCo3aInuTH/1Eg53GCfqzKIsb6I2qb+wg0a8EDmLQganjxnXRfbn8LJM5qemXHqXq+
41Of+RoGiSBcBrzaluzEGQ7x5n5Ctj9Hu1YiuJlrT8KzLeWuTcj63swqyMNYlJN2mjrHshO7sPM7
3ZF/FreB/Upr9xZHHILmDuZUEKUIz5S7QznasEHg+f0BzU2jbqBjdPMZHF5R1vAN1M5BhioiJFzR
awJ0DBIbMuBXoEWdDdbCsJIgZbnRAe3FyIwH9F1qdvaYeJ1B0ZT724xRACVvJVJGGFyE9+gGCXs7
AVtbPN1kyGKyZqcPJ4z0beU9NR8DloMMIXWNZpOJeuEv7/v8qRbIe2DXwH/L2U45ssZyyvCpaeNF
/aOSvSN90cl4pQ9f13Vv3ukz1QO0ZiZFQIQNcoSLrGRjSRNtQorxKwWIuapJb+0knUTUCxe+YJaC
QaOobMFzXtgvololzSMgNcBhNR2aovkxWCr6UnP64++Xg254FUBZtMVfjA3utNZPrAlFQzkMfmbI
6E5q4FwXcRHaYC0zoBiFa0BpMBnyXI3yVtJS5P1QmirfR+2pnQBmQ1kAJKp59EKod13a2s4h6Y90
CZhCVYx7OJem5eWYTKRG5SiqX4gSnMywfrGCUpBjvFA44C1AID1jMOd3Hw8QKrphVHqL5Y4OOIc6
7BT2u9YfSPRJiWBBF+HNLAmUy3MFwgTFFmd7WMxaQynwEOrGxInl1tWiHQAHlv9yfeMuj+lcDmdi
4sZiaMjHijQDUCeWfJqlDG6leAPirXfi64f/R9qX7catA9t+kQBK1PiqoSe359kvgu04mqmZGr7+
Luaes6NWCy3sfZIgLwZcIlkki1Wr1gIf5EoaYM2kWMvJAWOwDv0cI0xCuM6ufDcMH+oB+xYcqNp3
yNeQY8szCWwDAizRYDtzxCGoTWghdAxC51Dg5jdFF9s8uteSNabORecQm1fIh4J8aXYhjj7Uu0gG
Q3X6qmXXUrqpoFfJLK/sopVAZ3EKJ6ZmNyEresvoKUwN0pEA/KJkrZemhwBkQUly1P41/Fw448Tc
zBlpRENiVWIKSblBv8hV0HW7y354LnA1szFzxCyyskhtxewNH0x/GGQnD3vbHA4N0mHjJukc5GDT
AhQ+O4Gk1KPnznrQmzuIn9u19LTyNWICT8/70xHPfDRWcM4TFV8DSElbXSH5YUPl1uZ1YBf6leVX
tkI2ZX0VMq8N16594ShnxkGMApkVIEegcnC6QSQdtWKzHhjSLcp7AhSFUnY3Elo3TTnZDlZuj6xy
++qDCXK3ws/WlmLRPrqtxNNbASXxbLm5RoYuksDc3cr6nlIO6E8qUO1Eh+p1RncSyAt55n+qevWm
kpXT4TzogSMIyDdeqgC1AGxyOvqctlxPTYyed68d011fqdzBFAm98sW3lL2RG16BPnxz6L1AS966
jnm+3hyrbLUosHR0TD9lts00X0N5p8FEMEjDB6FHrB8aXpMy+C8zPjU0m/HGzAhkHmEIYjBOmrxQ
E1i7wq7zJx16uRLkEzkoKoo7Gq6hCM/faX+mG8VWcOFCRuOs7kGahJcWplvobNLC0/RflNxnshcj
gZRAzmW4yZT/cLnB7D82xfE2uQFGFTsLTM0YbpSPpadEA01dcKV02yqN+nduFd3D5Q29dDb/tQgY
06lFPlZtqkJUwBn61sn9Ejc34DjRY2YxBzLB7mVr54mrP5MKejrEV9AHmbMwgo9Fz1sU7RwtRJlo
dAi511SoFxhPpv4Vd04KQvlIfcv923ZNoWXZZ/8xPac2qXtJS8wBppuy33TKJmtbNJ9CVzlZOyPP
aoZikMgcoKqLnXqmmG1UvTRWCixl+UvobyrA24NrqBfbMj2kUBgenXGNzvjP5p8fjVObM88xxjFl
MtomIdgc2omxSYnqILlqxhtJu9LL7eh7ugSW6s+VBRUb8JLdWXwZcVNqUxl2WcadytpXzY2m4yAE
pvCYtahjNK6fbiB51yroJBjty+YX1xRlSfSmiNLkvENFruMhsTIViMa8em67+D7qOqcLX1Jp7e4R
99rZOCeWxJdMdmbT8xQoLFjK/dQtwtClHBRJ0ppA1dKAhAwc6msoPaE/5NRMLvNeipQ/EE00ZRkx
JNPMAGcOU9WPRG5X+AAXremgF0fuC5pVczCPWVaZLBHoL0kKBKt8altNCErc8t5X12AlS/MHic5/
TM38k0LZO6CQ/EZHLbQpEgqJmdSMoZaga9vLPnFOVIPtNzU1m0NDYyHnmVCVYle18qFYd3px05bH
sPiGVjodP4j8Ivs7hb/myYPc31hrqOGlM3XyAX/SJxNfYX2p142JD2jzX1l2IOZRIJVM5S6L1hJ7
Ytrmbjk1NT++S1+trSBAdnw0fifhS8KA1tO5W0DY2yzCDVfTleldsvj3wjjrJA3HqMi4uDA09Vcs
XQHDJvm5HfYOJddxurbBl9zmr7WzllJfBqmxUuD+N1h+AIf0rqh9BJw/l11myYqF9K8JmAMBmdts
FqHjISU19+GcTNtbdfvcFqFb8rXk/+J2m5iZRU3UDNNIVmEGUeRVk6ubESaiXttVmbKS9VxYJcj2
oIqnCxE6FBtOzxGAXP/HBQ2rA3rBVy23Ixkyy4FxFzcSQSm7D22D19VKPCFeIzOHRLlVdAyC2RSk
gmKqp74PfGqYZSGEl/JIeqBtZjiZYfIVJxRbeG4F0B+8J0Vz11lv4FhSP88oHsZZ+aK3LomOw2jX
/odpDXaKsrZcrSCa/nRzzC2iKxewCsDV0MozG1eZc0mvStQ6IuDEKDRmUsA92hHYkxbyrp22Qz7K
ixTVTjQJXHPogDACT2uibTPGdgUVhYh1rq933qgbTySXbdNMt6mVbGIrcQtmOYmylqZd8AHAylQ0
vqGDSjRyni7FmCCfkEpgr5UMhMnItZue7ntl+x7Q0un8tdBuIeoBIzXEItEuDWWleWhXmUgoKMKc
kd1WwVdHkfFXXnTt3hh3cud1LWjknMv7duGgRagMkQAgo0GPOCdZ03LTVNMRIg4pBLqjAMLxhpcH
N5V5LNU1baWFzQuKNSHtqOFBgPzT6WwOPfoJ+gLDY3UNVCTiVbCMxr+y5v7ymBZWDf1YgBtBohX9
zPNnh8GZFCUcY+qbrQb0nB/ug+5JAXWIKuQ48pUpXDMnfj7Zr7lcjcQQU9gHzzlaXWXrJua3of/M
Om5n/+VRhdGh1ibksilwxKfmsqKM+pqAgTjo3BTVfsgjx4ns1spLBFUsbT/m17n/74NEiEuipx69
hCrkOGZnYaC0Wh+mHQjBKrehkPBNf9jw1JG1wuuCN57YmR3vQWZ1einjUNLMHbcOum5rkgo9cLAt
rxWsz7HJYL3APSXaAdCufNZ0MgQ95Jgi2DLku169k3pHQToCggZtw23N2hho/Sg2lekDLbw1+c9l
H116G8M5YRo06vg3h5pl4GnUswEk6nDShnwn5YehbRS+KywUtjN7bLdpv7Ivli6WqcmZo4aN37Na
xyrqdeWMo/WYUWnl7lpcwMmoZoFjqNOh0zhMSGV4LAXYKyg3HCodWpK+8nCV4ko43vxOmQzJEifq
ZO8peloXJhqPHaPsflXhrZESULkFt8goHtCo9SgF5sZC2rdR32pzLbJaeopP13DO6G/lVjMUFkYb
1vuk9EowInXFg9T+8oMXMzzmxaNsehV9KtSVV8ey8/6dZ2u2USJJUdhgwnJVxq5UQZO9QYuiHt9W
Ohgli3QzdA8DDbdSgF6N+HGgLzJP166rtcmfZZYSqoPMu8DkJ+Wv1L9vy85tLCeLb3nppHzPRrzW
X+s1zPLSLSLas9DWAEpiCKmdLvkwBKRnKqyGssuaR6O+87tNzFYceelQn1iZE3wksd/mkgYrmooI
qUWsshnlnaJ9KOgP7Z4uHwYLsZjofkOfO9jKgcieDSkyBgYVXxxFlvkssWSrFy+DJT1CMtqWckEM
odipttZUvWJ0nsyBnLEsdQ2M8tzN+bPmX8VIOYQass9HIwAXI1vxF3ExzfYqgHegsQcgBbjj+RMB
ijpWoFSI/zL5vmgUW6n2A19jhljwjhMjs42hZXrmNxRGxv6uQR4ntcBejYh2LW5aG8zM9yPJlHOj
EHbMr7DqUFnwbXOtnWzhNBUqEJbIYgDvMnd1VqIdMkGpDgQwjpq+WLlnjt6ALuG4WFucxXmbRLqz
8VhK5Cc5ganCvx35T9k9GsGj1qy8qZZ8TgCCNWT2cP3OmfLQPporvolQKQdwMQelqfwc5m9m39ta
8z1Sr8KZcXlrLY0LoTt6WHHFQ7BktrWGUk+DuINFMLjbUuM7khocBRWgksr/N1PznAVqDmAESoQp
qXOSPtlJyivVRnvMzbU6xvKo8ISy0B2CmqBwnMm1VweKX0D0N3eGpkp/MT/Iv8xClt46pS4ea0Px
gc/MwbjYaWF6TMfROOqDkjVb1NPDfdIaeW6bPXo/7jhDrxXAo2HJXfAN8ZWIY+EURSFbkSEYb1KU
m2azX2h9X7eDkSOmSvGU2ej1nZajVRYEODQHbUL1fnm1lzYMwMpoZ1EQpUIy7nReAr0tOBj5cTc0
pZ3kHrXeewSQOrkzo3DlOFscG8q+KNoLpMP8lSGpVd5SMTZogsuvvRIOnmIU11VQjFCcBh9Fmkc7
DH6lJ3vpGW3IwBUjbMXj5uzFFqa0jJDUBClKpfugWybDgxGo8uMY9YrsUJ42751Ok52iZtrvUmut
T6sPuVfzFpSGPWo+e5XV2hseLMFg601mPphxoiVbKVe7ztVL0BF6FdeTVw2t726m09oFkF/+HYwU
+Q5ZDuTVUHzh3QvhZ1DmWLIsFBNnTxq/0EyjE8J7Rf6uqNeKlbqafl8o9+h9AuHyoVY9lCQvu8rC
8p3YFFtssoVUY6y4KujcQPBsj+noZsOnyKtqaWo34OxpUM6/bHGp+nhicrZr+6ELekMVJiuP5Jtc
3WbjVtRgZWNXyI0dFXsruEaeqSk3rLgv1tiolods4dEInBEC19luxGVbpBzEiSgZXQt53ebBbFCX
Gz3UohmcYWW44sqY3fcY7j/m5gFGEpVJ4ctY1ZiEDlV2uXUz8H1bOlIGrFOfoZjxUpAdMpOZ/quv
1ujjl15YJ/ZF+DpZ4Rw9OJkZYLjBuI8TR41ei9gJiDNEzyHd9cCZBfHKmBeighOTs/OnixCvou/2
j85EyH/AcaG2vy9Pq1ikS7M6u6gLztOxJ5jVEDSeOfAZRN5oKK9a2Q7w3kqsrHfZ4sKhCpCViVMV
tEWCc/N0HqVOtrqRjqDbtA6D6RJu2lb1FflbY3XNlkwhz4DOKFUFedjcQ60K2pFD0AnSyw9o62gj
UBqJR8HJ1I9rkJqFO9TE+x/1RYqw4CynoTbg81XqHtQdGaqY7IjY1Ivjb77GcLfkh+AIwosFZxvC
HmO27WVOdJ+nMiQAWw3NBsxQwYumpmrodnUDtpehJgqEsSzCjrpkNhCejtHa65ZBn62kYJfc849I
FoAfGnBmsy+B/DP6/gZQhoQlu8mD/Jgyavum4fxrhwEzCaTuALDAWfPn8TrZeGBgMBt5FORskMcc
fZsojyicWskX7Vbii6XNAFItCtYIPFegRn/qmpyxMFcjQM7By+KzlwLyjaQ+VD0qcP02y8M9Lr7L
Y1uqEiNXipZGyyIUdJmzQ9SUqqooQViB3snfBJqOwObK4HdApy7vE+ievuf5S0BfYrYCDzwnSwJT
wMTwnPyjL9qENIIQVpXQPA+161pyY+tO8z8hx2GXHXhmDla51cZdZKHT464y3qLgfcxv6jVGz8WL
bPopsxOhb4aMQwMNF5lUORqct5MBJMpcjXzGRu3Qaqdkx2B02WAHkqOBW5mtsQwuuTJeyhD5QioZ
NZLZJxjUp4EqeCN90/Ji7TYMdZvk7yuLvRSYANcHcC7eregxny22YjRK5uuwwlGN6Dap8ulnW1M4
crWJh0MVc1C3rbG8LKw0hE/RZQAeQVSeMLxTr85HmSSWhOQq2dYPptN5/Eq+0vfMVnf+EZgxl7jk
ytgrD5dHez6lwiyOX1SDkFyZqxV0gc+zjqqVE5XmawTol5zr12a4yqd8Hhec2pldkjJqDmWVwg6Y
Pp/r8jkCjY0OsqRaGRw6vPajtFV4+1hHnRd0tV00kWMO6fPlwZ6fHKcfMTs5VCOTI5DNwH0Hetv6
oROptRen6lHSg4OlmZ7WqW4O85fNrs2xerq0PFG0Xi1hNqmoXTcUdPyGt0q/vzY48RWTA5hGeRNw
C1aq1DExjP6ZgpyFvg3+Z5pc+QC4XR7V+VV6OpkzhyW5npShIeypXghQfwhQ2yveJf/BCq4tuKao
i86VJlgaEjQr95XoZiL9Fk24XXtN5bfLVhawDxjMxMxsiYYRUUMmzKjX4xs2N/2KiS3dRIfmVd83
98WDHtjyj7Tymly4V2AWhA8gQgJ6HhW50zWLAgPvdjGHUf5SqYoNmYTfhu5Cmx7payN1e/455LvL
Yz0Pt05tigfDxE+CpqbGUMCm3G+S+HevQddmeLXim2YVC3j+9gDNBGpWhOJdbqK14tRUHkL5qqqx
6TXzumLXbXhdqbdN8ULHe76morrkjlNbs2G1ijQObQ5bahraoe4Vvgs9Llvq9penb21Ms9sBQIQo
16Es54Rt6uXovC3zX5GuIBndIHtKHQh+eZctroxs/qQau6AtIZmDWSxu8+DH4M8RauMWWXHGJb/A
rQduOZOC+m1Ox1WxlHSSocEMBM7N9EbvDiNQyn5zpRTbyyNaOhCnpmZr1atpn4MWFQdivPfzT2Ls
teDn/2ZitkyQQVBLyF1WaD1AjS+6k4rvsg/+wxE4Gcc8OrNqkOD4svC5qFW9mABFLdeabEe+qd/K
lr/GIrHoexSRjwwxCVABzgalN4VZoe0T9nrlZUQ+yBn13q264YqkDE8K+orwfCWuX/Q+FYQSCEzw
GJwHCJYaykHV+WiFzYE/ExdJ4wyhm6qPlxds2Q4VJXzURxFonp4VASrqYKs3Ksdi3T5FiwoEkS0p
cIphxfnELzp9S+NQAqUq0tGoI8lzFumoU+O6HjGJJf+siysE/EhLbnv0o1UuBVf2mlbx4r6a2BMD
n5y3WcGCTulhTxl3eWdTxQ2ad0O+ZsVKcuuczxTazuASBc4GtA0AdYovmViqlKjDyY4p7K6tG6R3
5NdkV+yi6+qQPstODRGQfXAHTsUfq90lX9Lm8gIuXmZT87NdTeuwJpYwzzf5DV67kJNlX+mVkGir
d+EaAOPcX5A8lAWB7J+uhjmwSMkkOW2iuHZyeVsbXtdc+6M7KPvLg1q0gkoC1NsxrcYcAwGWK00Z
xrR2SuiGaUc9eK76dcb4P0/WU58E8AdMmADTASNzXrDo5LHPOK2d4SDZkafg/3orX9Eb5WBtmsDO
tzWYjTcQGwgPxj5y0e97FbnliibAuafiKwC+Brk6HtdnlMOKasUoDOB3p5Ubjq4k21kBCPJdsZaG
PT//Tw3NtkRnBqEC0FDt9PQbPVQZRzPn1+WFO+86RcA4HcxsM+gc+QgpwWDIfXMsHX1vbugWnLDb
yGl27SbYhk7hJVtmI0ZwY0/bk63pIQ29Er8uRJYUnaSA0RCc1wTJ+9NNqQ6j35HerJ3gpfoGwV1r
j7f6NrClH8Nju/hVu5YPw1ra4Py1dWp0thUjzeojRRhtvgencA173FXHyFb39Ub6qG6G3eXJXlrP
6RhnZ7dsJiSUOMzFw7GWf+v8O1/FHazYmEdBbaGAMXmEjZdib14bdnYv2TKx/eOrhQ7x5lq+Xkkz
rRmcJRt6q00aRRhUhn2s7SnZSmuR3flVdLJMc0XVASpDvp/ChPFIXxE+uoUdPbGtseIO533n2AuT
9Znj/XoyNnE7iPXZV5DPPILTX96kG/UJe8HL98Om3T2bHrODbWr70cZcCSGU87jl1P7sdRXoAeDW
wh07z3fCo3rTbOL3zMPr6qp/4LsGe9DAXiT7aH/zu79TbkHW5kVfPhx1DU+/Ohdi2SeXJFo9Yuo3
+JbgpfWoGx7jDbDfbGN5yTH+Ai/ai7SNbx7D686Jt2tvr4Usz+lMzE4+Sxs0LRErMRx0z9+CA9MC
f7C8k+2fo2Kb38m7dG/urJXQXszv/HpBP7u4XQA10ebPzEIqB3BympVjRGSbNtlVFeQrRf6l3TI1
MTtxAhqTfhxgopMAZyuCHcASwMyyw+WTZumKwuVEBPkjdEbmnmzQtGnyBtFo3mmfSQi+/zoz+us8
1B66rjE3TFNWLpKlPWqoFJVl8AdD4mN2tqkDeibRLYD3ngxgSXAzWvqWcy8c92FI7aYCTePKwbMU
c0wszoVL/RLtki0XryMklfPS68vogzNB+MTDlZ25tDGR9hBwAhMNxvPLSWnNJPLFgwLw5KskaB70
LAERRqk/9Z3/0BIO1dLh+fISLu6BqdGZq9SkRP8MQZxoBOMdL1B+zsxvMx7BOf0xgN4sCSLowWJr
5IN0r+f1DVh7tsR4JqnvWio/MM3YFEmwclEveBbAWADcgC8a7fjz52+uBZU5xlGNR8d9xK9jigJt
4ep40JuRtzID4uqY7Ue8PxC/6niCQDFzdgaBhINYeYHYNYwBNB2/rQLSKrywi2jYRHjYGxRAdwJa
G3QzPkC3aMW++PUz83jl/131mUuXLKp9P8MCyA10idrqpkfxLQ/L58vDXHQujEQ3wf0BptF55GNG
bWv2OBKy/kNvVFtFTz6JHeAyxn5XG5J92dzCAkJ9VLxTgQVBHmN2XzcEiOzYxKjS7L2hbGPK5X02
/mYQewfU4L9snIkxBVM8uUVKSw+MksOYX2eeyZJdUu+J5ejhVd3sZXMNdrK4YhNzIt6bmKuCKtKq
ClM5+mAP5R2KH8TpozWqlsUVm5iZ3dOtpBOJ+zgOeki7S/QzjFyJfMrxKzevDOnX5fVaPOYmxsSY
J2PivVVZUY0pzFPFRrjqls2voGf7tFyDmqxZml26tcSqiIgXv85+54nXSoqd1E/M/PflKTybcIjK
UC9SwDc9WyUFlWAjli1kFqhqg0D/BoqVNkRcdpcnbvE2n5iZrVKJ3aYZBe7AokmI6+eRvAPIZE2f
YdkX/g5mtjwsUkltthiMXoO019hQ442D87jZ6pJTmu+Xh7S8QqL9V9CToAp26gugKRstX4J/o/3P
kVq8B/XapiXY+di/7/DCIgGGaCKEQJVtfs6Xei9TX8fsKREajPQHWr4avQS83kPCZEdeo5ZfOpWQ
liYgHgCAC40+pyNjdERnVIijnkGoK6luKrAu5MX9wN+qNXz40iQCTktB/I5rDL0iM1MqQvyYIVeR
B1AH4VWAOFqJoy0rtDvgIZuny2u25IYCGwI8ItrSzxiMOMtzKAUHovIbe5kS3KC5YnPZBBJ/+ObZ
VSWjRUkH5NFAb8+8Hy/OzWzQkqRGF2jUHbQ4Dt+NANxRctNBGhhyjMkT86XOIzTI91JEs+8mN3WH
o8/tkRdm+OQ3CCKCgdVewqRmY8aRhkSOKR07WvGbtpE7ZqM4iWkqaFJ+92ZWvyVpTx2tlos3BS17
odPLhYSSc95/EUnSHurSNG4ggOYDIw5pG5kH/U/U6hm96X0VXUeGiNPSkei/9b7Ja4jBhcq+GHvJ
64Ix3Y8kBAVpYyUAX6tJGB+hFg9UT9ZnGrE13iiDO/SDbrigLmWdnei5pWzRy6oWtj9maujFckEZ
xM+NGs+ILuy8FDwaHl6S/DeH3EUN8rA4jBwrbi3q+CCB2A8y7a9iWcqOdZp1T2YyFi+1VD6j2egO
pviuz5kBIXcyjtxuDCgXZqGSCS4dhW4i3qUfrdGYzigX6UOL+uguqC05cgYFSG7Wo2LsmHlUFZ6q
J+D4HzKig2wypZ4ek3gvp0zxUhk5Op32xgGeJHmMV/Veqnh50Dg39wMoXDlqDn3oNVxqm+/Eb+Xg
gB611MFXF+ahavQo90q1MuihC3vFyUZMuY2QDeDelpHSydIKPbUNHYpHtYpiBK8Jbi8/1F+yogKy
T7KsTc/Bw2mXBrQlTbUmH/0Qo9bXgjxBd1Ur6GtHjv14A7VvwGXKggeP7Vg35mOa9u3gcI0pr6xr
sl2hoqPN0ccs2QAEMfwiBnT/skouCi+TEv4MShVLcWXm6/l2LFXYVCotfFWlpDQPalBaT4i8s90A
ASIFOhqlT69HgHcsG82hurljctsce6Uw2KFGeUEFW4lCPFaSMLdzy/Q1m7Jm4HbOLGO0WyiuI2Ls
cr5pGVNfoKmS+KAMYhBFzAjZFX5S7fpS1hyzGsE/XqWFimdTohjMTgL/SeNUdjnQZddQUO83IU6y
Qx2ycudLjXWkXRopsB0kIGAgTbBr0i5+QIPUuKcdCqr22Eeyl/vo2FT7MbCrwuIAgGhaF7hFavA9
rxJ0dPdRL7tCwOg3jTgQeDWPEF5wpfdtHWKGRypJ6SMx8u7HGtvIG6wxuR+6vNmZoBf/ASa16Ow+
NserhMVQdA80el/WsuREGfLgNsWYN1rJE2KPUlB9oKUsUmwjK4J3JY5RyyqiwuzufMayQ+WnUKI1
SZPeq11tPTZKGdxllA3v3VAPxoYk1NqOneKz3WhI9TGUUwMXoBYFXtYk+j0vUtK6nSml8rEhafGg
SQ27UiQ9/p1rCJ7sbrRQBlTVuvOgFt1atp6YvHtsOga12LhsDvpoDC6YzGIv0WRj8C6fmecS7qjR
CIHTPzglwcd2eg10lpFpZg1qvAH7wpVGNJuBbnQwLBcSPKBGiZ+18kdNK2aHOD0haXD4GoLcZfm1
RvqvlY9ZOr+nHzOLVWpCijpIxJ2UBrbKnzKWubHx0ffUHdvgd15+l4F2DH2EYyBAi+q1B+5CUeJ0
Nmb3bypLqcl6kcAHC3oMJcm2ZC6rFQeoQ3TgyztVbTw9DV2IpHgADb6uTMDSUw+LgWyF6F0CYvx0
NaDcFEMPBheYXn0loeqGdbihrP5o09ccxBh2xXOv0fPATYvQtop+5ZJeiAkgriUK/pp4F/3Jkk+C
bJAdgnDIKGG+KW81v/3CVjlwdmCoWK+M9Bw2hZmemBKfMjGVS+jqbtqqdqSidCPLI3HpIb9pVwDf
8hc92vbhoV0TMl+IUgWvIV6XoMhAZ/tsehOSqj7KeQivcA9qY/cC0rHdOBKgVZnhFFXyIA2flwe6
ENEJNUoITQDYKehRT8cZBpI0pi1MRhC069TSDpQQmLi9D0rpNUaMhRhLBt8PcrcgJACtoviWyZxy
FtZqQQckCuh3E3S2sSZ9tuQfUwNificGcAwqZW7CQNuUkRNIanbDOv8tjRMworG0dC/Pndht83CO
Qo8LuE3xSJnvBlWLcYVrI5aLP1bdSxi/BvpKhnBxyv6amNPWhoM0FFIHEz3tXb2v3XqNwnllEHM2
NeaDQlxXYKGtvky+a43n/1CjRpe3aJtHhRNl6j8ptMmy0BGMdEkiI7aOwsw2QZmQl7UtyfIbU4oj
D5v7MQztouzWEA1L+4kKDDS40jQFTFOn/pDQdCAFUWqH17LtZ18k8xCzSeHo1elTT1YKjgu9tBin
YQH2LRJv6Ig+NSdl/SApDYp0+gdzGzQ83lav8g2iqH3+q2zsYcXekrcDOWqBWgqwbOyoU3OgCGtr
Kq7GRH4qcy8dvyTjql87CZesgEREppDG1XHsz6y0IR58hMI/YnZbV1DA7O2SIoT49wA86D1O7Mz2
rlZYTRclBKNBXx3JjV09psccgWrKyAq0YGlTCf0SRFti586BJ71UgWIzhFsg3Dim5ngcoIPx748G
9KfgVBDPZTwoT9dm4ERFqABXkFojsLnODLfsI99hCkrvl039eTXOj6E/QHVkQaFSY81mDs+NUtIy
C1GJ17/h4aNn3lWzLT3VGa+KTeToj/7G8Ixn1N/tIberA/v31ZL/j5T/nw+Y+X1nVUmaGuID0tqO
+gNjP6BYujzKpTz7xAj61U5n1OpK2icjjEg7hP2ld515zVft+Nt0o+/zb/+pvuteq494JTW60KYO
ggpgqzSQGyMVNs/7ogeprZiEGldd2R/jzsjs6COUnWD/WBJb2WWJswo9Ec5xvqB/Tc4WlAbj2CU+
hkocvpd3Qevqdxy0Jp7sSO/6Tn2ID8qNdEd2axXcxWgbhNH4q1oaQcvj6SQrWjGEID+uHXXbH5Vn
pJBiN9r6O+AKtooNwEb0WG27q5fLa7u4HydWxc8n98Mgp21pxRKWtr9LiGb7ykrTiHDA8wn9O6xZ
2DyaICYGvW3tVEcGbs6r+Dd7iTZWYcu/Lo9k8QqYTqA4TSdDYUyvk0jFBGaVndw0b+wYeRKAlRtt
ax2abfJ62d7S5T01NztmgjCIeDPAXACwHvhBbLXs7HStt3+hWULsgb/zN3NIvI8LQ+Yw07jZjWYT
p/TeOOSJ9v4j2XzWu2hlWAv9RqcGZyeKqvcR5wYM0m8AerPrkThKZ7dv9RNaMujT5UlctCbIaFAy
BNyMzFtwoA0qx0YJ9wCCv3mrt8o74CzX5q0GRaIVU0u3KdqKMJsiwMcj5tQ/6rgurTELGgeZtQf6
yF0gHZtj/GbuwwdV9dorc9N8xltr5Y5Y3NhTuzO/jBjaaQOURB35O/HCF+ZGvY2kQv8AfLbmKDfq
RyzZZBteZytByqLvoNMX2o7Iv0HrZOaiehSVYZ7oiC/BjryrWYJktdYMgyuFMUTJ8w7DH0sUggqq
ZThXTTV+HEtSP+cd6Gv8TO53OR3ZdVGBqsC7vBziYJmfC9Nvm/l1M5oVWtlwS1eMg52z3+dQ9rxs
Ytm5APUUzx5DIBpPV7wkcUQ7Ey1FyagiB0gf5fK9U8JdAqbMggFdkP0UBYTMtHAlW7E8uH8Mz3ll
hFJ7HQ2YeD+WN50Rbpi8xgK47FZ/Bzdnjwl1ZP6GFIMDVc1R/lUj/YJrkjyboR38HKXr8TP9TWy6
VhxdOs+RQP/fOZ33yDdjHsqgjKydkZGXplB2gV9vRwMYOEMNoDIWoJlOv6sL9f3yYi4dt1O7s+sx
pRWQPwRTmkl3ZfpVSgejeL5sYvGAgNIknkpgPAax3am7gC+jNw0fMwqaPgP5S+1WB56cvF22sugb
Eyszx28jSU3yQaxb9Mss9u0aJH4xakJRD4yiQLSiMjXzegb5WBKBpduhtxiEU0L47Ybcla7+XW6s
fbvr1ypTiyPCExNxveg5+5M5m1y8o84Qhue4MbjyInXHhKzs48Wl19FoCyQphBXn1dAKvQRGr2BA
bQWaTamHlM09H4l9eV2WrRgG+rrxpkMq7XT1uy7ESdhhFEP9kHdeOdxVycqBvGgCIA28S5C5QP/n
qYlANhvedLjsSuiS4C0OeV9ix139X/x4YmbmYeaY4feKG7yM95qa2Jm/U/UXkq08PRa3y8TMbMKs
lCA1L+7TYdhlxTEx9q0EtqiVR4D42LN74q8Vdfb26KyIjWkAK4oBZbcjqT5Sw7Xkvdl70Hm57ALL
FyaejSCZtHBvmmIBJ54spRpXuzJsnPbTbL2Se/3BhNjkNj1Erunx2Da5C+ELunK2LW/ZiV0x1RO7
MqtiWa+E3UO3NW6lB7znrvPWaa4br3Ga93Z3eaCLS4dGKvwBWBzNC6f2VNLqPa2jxonlYzRqjhYn
+7j6lUjFGmnFUtoe/KD/a2m+fBrKOybuYSzf4LTFxtSvtOJVHqAvvU9YbpN838T3GfjkgzWky/IF
OTE9S6/SSu4M0mKQ1vcAFMVr+Cg/ZNfgjmG7/8fZdfXWzQPZXyRAhWqvVLnFvcSO8yLEKSpU79Kv
36PsIpEZ7iW+IG++QEYkh8Op58weqotM8YCYf1X5qi3RI6HO7iRvm7I7zhG1iRjUZb3HErQXPhag
aBpe5uG2yK7nRjZtJeoLxzg5xn3RjeD8zYqkZkk3tQ3W2dl+d6OeAW87nwH0dG8f6iNKjjdGTYs7
aTu6qB6BuXkwMQGcAElzToeMqmyYuUJne398he2n0VN8ektu3ON6f1lbBQQcyLP9EcUrUTY5bhyt
WGH9eQisQ3NrvrMf1c1yN7d0CUlo3rNQ/RK/gc1S8vSIb+ZONK9Ey2RUw7bK0QfFDS0O+ZV9Wx7f
PkVedSVVHLHO7sRxmqONa5+3vzY1dKl2vB+99Ab8Hp7xmNPYs6/zm+Jd1si8vTp/WdidTN6zUvGq
l5iwxNTtXQs8afW+nagCdguZyy98/rZMJgZRga3KIxMjPs6KLMIxpkDo6YhGJ/d9TE6XlUXojOyE
cKaUWW0/uBkMjmJGVJsfUaW8LEC0XVvXj6ajBwejc5xGgBSxAC4MLveKak2/JN4a5zfV7Hpx3R1K
u5VUIUSmei+O04i4NzCqV0Mc6HRpTuJwaG+UOixk49HCJN9eEKcGejtnIDXFxs2hccoq2hxNOvvz
1aTR9grNdeaX4Uo5TrR8mGX3W7al25nu7CUog3Jk1CGaHMxv6BEAopLPAjcgd23tuQ8kzA/xaQ2i
oJRFMzLJ3IOvgpcWCNnYXdf5WiTn3H5ecjQ/HAcZZ7pI9/e7y6mlO0zm1PcQZKI9sQFLeXLQwfZ0
WTWFTwFwYjA7t/V3/D0F3hUDEGA2z68MYhBYO/lVnL+25JRHdMiu1OQRcGbArEnJdaY/M9D4JJJ0
n2hD91/A+Z5qNCX2tGUx++IuX57QQUDRy4KiK3WzVLJc0Z6inwfmZCv8OHzG1FZZsTozXMN0udOV
700RGrKyqUwEp5lK2426solYKu2hzJAAs6KwH2uJkytsLtgvhdNDBiC9eighp3cPbv51UIJWD+Lq
p2HeoAPZTxavcO9mGWeJwE+Bmmz87mCO2x7Yj/duBaI2YhVI1dqGatr7CBZZMIUCDW6O0DI+SB5T
gSn7II4zZWOV5jl6xxCYxu19U5Y+6bNwxLAsgjvJhgpegQ+iOGO2Ilp0JmuLtMYiaHt2jjsZr59s
NZxqtKNiG0sPEWNxt2qvi/bkrE/lP4SMWAg4Lx0UQnBUnJfVTCDaqDaHYJ6e0IRjpqeylxyLKE22
l8GPiWjAtSz7Gu/y4uQ+JqV9Ny4oZkvferuietwEPejBgQ94bNLlQWKxxAf1e338UPgCiD7XnCBb
JZ+zOpjYGURqVfoC7qUu+RSbx954WprTVPtEfTAsiQURWKsPK+c0khkJIc2M3S1i4iXq9xb46ywB
6XSlvlS1DPxJJo1XSjdPcrZFXYN7rxk/yAhKknKkanGFjk7Jvm5fzjl1yHnCdSMY8gcd5PYtuyfV
yGp9dCKszFzgLjfg4kNpd+rj+yZLUOaN3qoSDae99ohq151DwJHLPl/+BIHp/PAF3EtQFY7iagyr
zWZ0JjnOpKHBrdWAl97IMIGEG7tbLHdJLEMtBrXEYofUvEqUOKyJeTbckTI9B0zQ939ZGJpP8MIa
GA3mjlGN1wRMT1iY2ZzI7K8VmhYPl0WIF/RHBGdb8nRsImWGCA19obNNawbGqvKajYeMvVwWJcp5
4Jz+yOKeHk1PACqgwflaziicRTda2N0431GJuS9zap7JMX+QvaoCEFI8OlsvNphRAFrD33pXm5k2
ppDZPw9B5gNgHQiWoOOmqYcyb2AcCn8OirCmydm6xQ/X0N0r4x4Uh5LFb5rx9zX58yGcAWgY1HLK
8SHmXe69sCsgvhSWp/e+c40hKm85fgU3SEOV5/KTcUokrr3w+d3tAq9I6PhNWxOnvORHYECrxhUA
hokepOVjbTWypYrv45+lcjpVzS0D1vy252HtA+Dg8LmbvfGY+e6j9tgH4KJZDjKwdbFyOUDtATgr
uu/5IgV2t5l0NcfzBTKGDuNGlbX1Q680W8ab3Oyoiak83YoDK429XNNpBRKWwfyGyTpJXCi8Ursv
4U46SbS5W8ctjsIM2QSY1BLYVpiUbv1JxlQmgM+Aeu9kcQcLghoGEmqsmpzL6xtUZcb77L4/Ws8I
pBi1qOGl4fBd8R8yzO5e1mjZMrlTVvXJ7a0EohUbXQsW5lB65rftQLPxRzL9A0jqx5VyxqPOwAlt
1hC3KK8zwN+H5tTaxyICxhV5dq17wGrQtJGsUeh5OYYDUNGt3MAPPSqrbg1VC6HRwOiCdL1j1Q9A
l9CkLJvCO7OTtH3J7hU1zQaYUwSSYhSeUkBYjKjU2hIzIBYCpBUQpIAkmnfxUqfrmakWvTf1cIWd
Osw6J0zUzr+sGSI3DyVQYE0D6wQuP4+OmqpJpwxVjfnjNUcFOu9hVEHS66TpD5bkN4ud1D7QlctA
LdFy39hT+/PyFwgWCtRLFeMHeDRBHLX9vtvNasEkQt7jA7QG9E1oka6CaJneI6WTeVoCywpJNgZj
AbWJct52S3aSyNzA0JEGEEAkei3zcfTcBt5lbyD6NRklKuKd1kTz/OUFCi7fB7Gcy5NVdRUZGsQ2
rY0e9SC1fcIwuFdGNB7Dy7K2i8y9XB9kcT5P2badmSnYTEw+0hwAmWl9vCxBfFy/N5EHpEfRX+ky
yAHh1q0FRLdpumrZ+2UZgqu8XwU/leUMqrtGPXYsLn+mLRBrEjwBanzXNzL4bMFLv8Gu4jJDIzB5
wiufvrB8IFgNm0tqD3OAmVuqui+rsXhdyu6LtgbuVSO52zKpnAFRrTQBUzl6N5vsPOUqyBavmwxG
S0NTcQFO2zDpC4liCJVwt1BO99UEVY8ctHIeGXW/xvh3qg1PrGx81VS8vpL1IQhPcCeO0/l0aEfk
oyAuNxdqRCdrxDwNkDhljCpCOegCtFFLwvwB3ws7LVWpLcuAKVK3ukoi2zMR2Ss1ntOy8S4rpXAH
d6K4JRUWc0eMz8FOob3c+WrNx5TNQEoD5bYl8xXEsjAcqwIuCb3L3DUedGeqixIXwDQGBy2iX+0k
Pze6jjESXOiWzJJLLco0gQzkt0A+2DdtDLmNKuyGrqkntSZnK+2uulg9lcPnPmnuQItGtQRqWqi4
Jvnp8tYKbcpG5QA0XFDG8Ya5mXOwtzY4xVyp/awBfPT6HpkyJjyhruykcAdYFXo1AKcGCLjb3Pkw
ntQkCwdWgcelklxw4auKSVmMcQBID01snF0BBcDUxgVkKX2ggySJ6SnNcl/H0BrwzZ3Yn2ODkn8o
pbhojMXQCMY1cZyc2uiD1RT5NMGuLFE4WxPaKY3Mt5ReAvgjtF9/5PBYSUuiTFGhjBitZ66XG1+6
Emj/IJt3Dlk0gkLiGyhGgssqsh3OXw/bTiSXlJwdvTQVAyJzHJib+Hivx8Lrmi+ZVlJVNuQhk8aF
BatTbyPQ2EgyUR0VTOXRcm8S8pQggU4kDROyzeTCgskqLVKqkGWNTbAq/lKG/Qpn5AUdcA2mGpm0
ICCTyEUDrFbQ6QRHztOWLOzNEYjfcTCtmh/jZkdz8Qmc5ndgPfl++QiFvsnuCLk7oSE7MjoVxMZA
EC6a3E+IKQtnhQcHV5LAb97yMNxm6qUN65Iu8E6QHRhf2uZz310Zsa/pRxSv2vJYgN11BQpV9uCo
aMwHyoV5ZQ8nowYFayp5MYRmbfcx3D63adGNS44Fj9ZjMSxBzVAbluHiC3d1J4Tb1dyYMnNqsGLG
zkY7o0PpH2a4gN0DxHJCXPSF8B2yNo4q70FI7ynYQm383hGg75cUDX2S0xPu107QZsB3/jkjRlRn
DQRNdU8r5EEBea9ZEtv1txAQvGGMBA196MUAxONHIS3SCZiM2AwJmTxlTA/VQMLK1SRn//exfBTD
WRDFTmODAdEdwAL6GJSOGgVL2stQ6/5+0j5K4dRdAf8UesewGGfVwfDw0uYpbaL3yfxy+eqK5QCL
gaCuhpEWTo4z12aWW/B9SG8dAG90bF0bdLtTf8Ck2ijZur/NExalIxbcmpCg2dwJ6Rt8wEzmFp1B
PU2WJwMJcdtPUKMEUhFiD9xaieIJD2snkTusIjEsFucq3jNrvbWRmendWFLSEKrdr5mwjanWdDnd
Hu25stsFi1KM/L0sJ/LKiB0dIubKWuP+9h2BpgsOA7BkgF7lr2pvXivrrC0AFMtYdUZb89gbt6TT
afOmSxOlIr3QNt41E42xFlpkP16moUNiziksuI2Lp30O1aeZ6g+ge7uywMxBG3/6HHvDuxT05FcX
0UdvAGvcyeUOTENo5iyWiYZc+uyc8+v1vgvWuzF80LwcfxtoeRjwZwx6ufTZDJDRfO0OSuD4ZtAG
/TF7AboCVX3Xq64rvw+mV+P75Qujb19w6Qv5G1NV7YD+eXzhXXJInutXO0g8x3cDfMEVKlp+T9ez
Q/XHkp6Tg0FHGZfg3y/hxy3adH5nTFe16YZhxgek2rnF1KP1rGUnUtwvBl4KiXIL3N2PwrhHKFX1
uFJWCNNzXyM3hok+g5SqDlhaw6h+aqNglaERC9V8pwLchVqmEVnGFKpngqjEAFnKCgAQ+IZjdJRO
MYv2EhzjGyEMhhMtviIeq040VoqNK1XRWTFAqxPRBXykK4hQh/aqeL2sPIJoDATCO3mcepepTerM
hrySfQKwWa7eFvUXRH+eW90oC53n0Bm8TobiKLK7BjiLbAzmolWK556b61lJWI5hEHh/UQa0Gxd4
hIGWuJTVRx0jBOR0eZ0im4iWd4z1o13DBk3gRxUFOtfKlgYCe9Sz2i929TJHknso6NQjoAb6LYNP
VzWmXut9C0YZJHme1nL1h+HryNIvpACWyKLdazW5qs3cV53p0KDiwNZXWzUkL5pgCO3jV3B2MsvT
BJ+BlU5AwqvN9yYqH4q5CjV0ZaaAWp9ihDLXipIe2hEAvnP+n/tvPsrnFIpVGsZRS+yCNbpBU9d0
Ja+rdm1m97asbUukRfsN5wxfVY51Y3dYqopsZ1u3NLZ9Y/hudCGcbdYd7fFfjM9eImfpKtMAP9AK
iWx5zpoDwEjiqqAK0BX78VNnx0Gieq363zOtH7eUM3lzC4dk3aTO9qeKuJTIfC7ZRnIGzik0s+s2
GLauXDG8QzCfD+r3rkyvRwMklEb0UiolXUvz8fKtFBm7/XZuhnf3cChdVNegjoUZMEBZPj8R1gMX
AmAXyY8sO6X/PSuz7SNyJOChwrQy71qufZN1uQrVjIufYA5GMoaWrl9ony6vSmxr/ojhlAQQq6Nm
bzegX7Nj1C03pCeBqjeS6ELkEO1Xw2kFyrax2hkQo3aP5bQ9SgZYFz3Qsh8vr+f/MSl/FsSph9FE
2wAtJLUJmO3yPjDTV2v1dftgTN5qhlsIb3pr4qPllkpkb+aKd24AT6IBCQigcxiM+Kgiztxp1Upi
DCvl5vSjYGQ+WGzNTmVtO8C7KqLxUalJ97qOpPHHdqjOxKynoM0KWSe2yAsg6LnVNqIF1K82Zd4p
q5FbQ2q3CYazQPiSZM9bSwSiBAxu2qlkaOFXLeCvVe9kcc9VNJtjyjqs2m4HP51WyISwNfvUMMtr
3bfCAOxSPV314D1tdOvNBuKOCviEcZ6u1fGn4hQh1P+Uq99cDdyVmnswZmBBp9Fj02ZXfVd5uSvj
F5DtD2eNlaRmzGH4ZkX9AexLMIzVylWFJK4qiwVkkrgLtsFVZkkBSejK9ypgz9fPlfo5bpKgqpnk
PRWaxt1JcLcsRgKLDDVOvczDvn1SBq8hi1damGgwUwA8vGrpi0Tlt4GiS4fPXTd4L4q9Wrhupn0A
WrsyBCrwnTLLi1p/HB7cBfklKWfbdjqXhHKm2G2idOht7KlRP9gAdlTNq7x7zVct6LQ4LNselXWk
DB8Wh7bumS2hZNFCowmoWxPFYQzr8YNPjbFg7rFPO8/UrvHgeROA7UhyXLNbXHOwNjhxR8f5EQw4
1vQ8uWdLfbWHSmJtdLFm/fkKbusJW4Z60vEV9t2d9bZ4yaH1s1MH4CdKvB7eG5189VR539AYRH+i
XKiGzFfCPHD99e3yjgjfxt2GcAeiNevYwuIA/EcBDaU+fUESIwVa3uIPaoOpus6fQccp2wBdqAZ/
NoAzcphzc5NOg9QWTAtlCGSeH1/c25RG3xOEkcBZwwagZ4W2sQeYupMin+WUKQJn+lK9YFWe4AtY
S40GipD4VS2DtxWAccIV+LO7/Hx0hQR4lpuQAorCIhiO+iGl1um99Yt3YPB9X7w4qF8jhTo++l3P
Y9BTTGy9GY/fNHTOVKfcm3y0CUl2H/Azl7efz0cNYNRzxu2z4llzgW9YW2YYMSCOVHE7fwIvhfao
JVM5efaU9OduSJOOZkU6/CBaRghl0eK+g5oluwLmkXujghy7p3HpkuVhnaP+rRpZc62NXdTQ0Ta7
R/RMDeECSNck1Cfm+pWLyLZPZ2WgfV27A00wkgqwQCdvznFm9sfCBgR1ZTfIyjaK9jBjjO8J2YcU
yVqgCR+jpHZei26KzqyNF3C9TNHg40oh421M621pu/khU2b30JUdIDAVoBdPzlBeFxkmx5Bcbv2l
aPtPALGczpHlAq4UkF7IoLtOeZODLv0OpGj2V7SxOzfFsNYD7WxHz3y1Gm0rjExSno0EJKZmZKt+
SWwXWMwKQYq3M97Sng33FVS78N05BmlutZb+2hfJs5KNFs2TwrkHZfZiU4O06EK31lU7gqTKLNGM
t1jfVGzgVdLEZY8M4aDG3uTWoFtq3GQ+YpQzOplKbmNqaUNFHFy3fXHWcXkGPFVz78xzctepMTs7
I9NOjWprQT6N6s+00ccHZG/UN0CluidApOF/jJwWfYeL3Szeumj9qUUx6hwzNB9jtCE2fFSnnE+j
OvY3SbNYNWY51PJ7BHzHEAChQ+TF6Kc4ak5RA6IjzltyHrJFs6ie9G4ZIpVFBmChRib6qyM2zBTl
IH2hTqZrj8vcxQ8k0hMkJ+s8uu2A1HqPQB3cAFbjFF/sFpP2tAJ1e4qNbxUHw/a2e1RJSe7ViPVn
cBgoN67Vo12pVp0sAL/78tPqLOJVKzjlDpcN5K+M399P1m9bxQMBkBWZQqbisug36SN8wS+Zf8/O
kf+tpOlBv6tALvQ6gWd0CTGWJxs5F5BvfLQgnLtTJF3ljpuldA7vA5Jqx+QJPFXrQ0n1tzVwguwB
c7r2tX0X3QKdFF3dEmMhdEwADk/AhIwiLF9+WnJcaxIDjVHvK0L7pbmxyOoE0TB9LTKwb7TDtV3i
0MxqOV3eeGHOCGmbjVwAhPd/DSmnjQE80rkAuZLWhZHRMa9yXFBYNCRsjREvg6XA6VSQllXzBhwM
GhJJVVVKEg3bW/zX8e++gnur7b6tHBV1Lw81qVs0Kx+IclqLQ5NN/uX1Co3yThD3Eo8YP1VQXMP0
fzMg3TuwkdZZdG2qytuQOnRcZbolzHGaYFXY2tRA7M0HPUrOXNCsZphhQtMxXhywlrf2E5hW+z5G
aOOP801mB/99lRss2kbksPF3coEW6Rd9yBfIVNv3DUF5Ml8t4Hw7w6sp66QRrw+ZONDjOWig5APx
OAH8btdiRy31OZ49IDqb+Q1eHd9Bs5pNwhSom5omWaDIscCwMEAoAUWj/cUcM7ppXI99icH2taQm
htGSPg1qhOeX91EoBtOlGgFXKHiIObsQD0vRjBEc6QpEVQyQucqN3v+8LGMLcHjVN3cyuAAIsa/h
GjpkxHbdhFrbj6cG+MeSDRNdsL2UbaW7gDdaFmNoNEgZpxYDAA3YGpg36X47x5IgS6wQBpIyKJmj
9McP5qZWWWeKAlHm1AbrBDcbb4jTrF7TVSez6S1aIs+WtI4PDFHZdROd2K9pYKD9oJbFN9AgOo6B
htaDLgWNEGkbpCoapGPZqJvIXuNG/14iZ65WzWVDMyGQZMo1LptvLOwzEDo+ZUr+RYtwyXMCqmhZ
hU68s5hyQMEMGJjQ/4+HaDJEC7WFa123x8igTDuMbkh0zA4D9BtojuAFx8DdZfUUbSiaL0DRBKI4
1Oo4gwnwfqXUEUd4rvGIadO2WKhlSB4hoQw0rG2QXfjHQ0PPRbP+L+9MbsVXjQ7G7RpcTT8uL0T4
0pk7KdxFy3oHXd4Tdi+tAN++gO+gYo9NNN91xPG0qB2B1NP6ZJz8qTWfXWAF/sPbs/+AbRv2d7AG
nFhVwMvo2fLZwuDsvKbfFKM+qgMaiHtZACy88rv1ckoKDK5xGoFCDAziQz++pPNrn76MMvAPAZwC
EpeYKFTBjYryE490ExVJoVUDfJd1YN+BcPy90Jdg4+o1uvh6JN/GpqXpgGakwUjPRAdUzcblVDbd
hImCJKP1/L12tJs0BQ9gL/MrRIH37uMcDu+ltK0+jSNs+bTSJr1ancMA+lbgTYEBwG9LiekT67GN
ohRgLMDLxT0Xutt3UbxtRekstC41v1WqEylLSbJYaH2sP2I4RZ6JNoFGBGKy8bWv74Y18xcSOrmD
ueIj+KrsrAsu3x3ZwjjNXXotapIREtVi9XonzqmDpuOqn2VzRTJBnM7GiVUTrdt20P7EzNsZ2NI1
KK8ur0a4f2iu3Nr5N8wFzowSm9WptsHtRmh76djrlN3GS+Z30dc1PeCBoh1CscsihXcRQE2YMrEM
5Js5hyyvh8GK9Aq2xwydxjlM3YG4N8ughZflCPcP3bCY/UAPMB6ojyaGwfFbKwY5JrqmV3JKkPMb
FBZcliJyos2dFO6UCgeRe7ZiAxuzvi47gBzEvfIGKo6V6vrwUMWZbBBJMPoFgOQN5eP/3nVOJIif
2GRVIyI05Vs/0Ma+TlA8c6LGUzSUmwwKnxrTV2oW6MmXuJkxCiabrBGd4f4TuJdwNhIMnCf4BLsp
fDUxQ0YeFzLft8PD5e0VHSJG6DGPBAY5dDNxh1gBh21MDDy5DcgQIqtBN/drz0qJSopM414Kt6Mg
WiAqmyFFzb51yAwPfpN8M1mwwDnMMokw4eO7l8ZtnqnMbWEzGGJl7OiCfvv+XrX9dATxQecnFab0
6tDuX+DWS3RVtplcElQfGhWYylhmPxz07GrOf8zIgVw+MNlWcgYF5C6VVjSbj4Qc2Pp5Kk7FenCi
MmhtPVxlnYgi87XbSr41wVzadBi3gyucAPWEdPCRNFLQebGipW5xMf59uLw8YXJmL5GzXrVTK2na
4vC2Nl+qn0HBU1/3V26Q0/SmC0GbYniPS/gpP4zniZrUlmgPgdXiQ6S9fP2jVTMx1YOCFFassD6I
0Qrbl+HlJYosGmbmdBdIrgR+KPdyj4NiIvyDr+RUL0Nyst2rvnlJ8sA2JEuRCdqWuvMBzVlpKgDq
wYVfwiaBv3QuZy+f/AElkstLEpmr/ZI4K2KNU5H8yjuo1Tfwu1u2lzc2fF7JyIL4bBy034IHAmPY
3MVeMrCm5dbmjACZv3AY5mBPlxcivl1/JHA3eFET0B1jrgQ8TxldUoSuaeVFNrlGbxU6jUy/m2xJ
3+ovsJe/Ne6PTO5GAyk/cZstHZmWzSsoiSpa5GUTqG5eHG3AkRoUqBa6SVMQUrylAynQolI0V1Zu
K8A0ShXjXQdF07dhrpTrljjztTrN9RfSJ/njqGQE3i78E+q4Y3os1q73sxqPVzP0zs98UqOXYVGX
d6QjgIPazOBZYkjAeYAHQcxnxfEx7u0oLHrTACZP7bIbe4zHG3tZ4hPC3fkl6/sblN/MDSQekAKN
a6TfRmcBPzVSUWAP6siPRG0yADGzAgzkihlkxvyk1nZxYI35hOqyeySVjo5DJb2v3FSRHKjwDiAf
hntmujYoXD/eAcSTqITrSN7E2ht4Sha0/NmYamHXsywPJoyYkT/5LYrTTqudXEdR4Km4mX6ylIwm
zrF23xSSeZp9xZKaqiTILUkcILLQ6KHVf3kr6EnmNLZBtKOUm4O+zAVtuzxcSiRbquHUmuUhibPj
UoD/o1dfL18U0b46iNANdFcAJZEPo0sAbYNqD5m4qMNlt4FEjOFAp+7eswj1I02WtBa9rHtxnCmL
EttU1I3CiKkPU94FnfMpA+TA5TWJLv9eCGfF7NZx12qEkLj6ASSvlPlj/tC0Gs2rKz2yJNZZ2B2D
wA3TV//bB82JS/N1An5YjWQmA6ty9HVyUK92fSOibHoecP86zMGXC3WXnkba++W1CjfUQZ4R0kFz
4nKPUK6ge9OpkLuy9e9wv710fe0biWUT7udOBndoTWEaLZtbHBpmY9P1MMW6b6PqVr7pw3fS/WeI
WoIsNGJhDGgjzuJzA47BqticcNNLw6DgFwzI+2xWknBY9ALthPAxPptQ21G2mKepupekNNHg4Ab/
cjK/1+FwDpBVr0o5KFhHV6dB4igU0zLoifx+Wcr/4yT/fnX4lSyo/LVWh1enjDGMuhHX0SIb4P5/
blTqKtdr9Qm8bO4ou2Qixdse8P97w/nllUui6UO1ZYqilWpgHY1gEpmsH0EmhfPiFDsvEZvCKjbI
D5mDF41hEv34ly00cH9UYJduIerHtyVuXMLKBUKG7CleD+r0aTUPDBTpUXwo0lDp3tvkUzpJfC3R
rQLozW+p3ItGFIT27QypUfc1bV5SLUMe8UoZTwZ7YijPXl6kcCN30rhHLbdTVBENSFOUt9T4RlCY
QKn/sgyxLu6EcG/YMqM2HG0EcVn9EA13uns7qxVFS96S+F2M9pHKA64DZgIlBl/0iO1fbO4A68TN
c5Tyt2656LDOs1ekye0wxbetvXy1u/8+3w4L5WKcy0W9DMwwnDjX6N00zWAPR+2lZ55uZTC7me+g
O8jG/O3lTRWpyV4YpyZGb6x6xSDMHZ8i615zan8y35288k37lPSSmqpITeD5gE8KroCDnsuPVyEa
UFqKtAFdYHp9iO2WZrMZlP8dcwEdnTsp3K1GHtWszA6PVuXeom8AccaB6fdZ/n5560Qu1V4M9zYO
07wuZIWYeC2PeU8OHRreW8MJa6bTAUX5cr5TNdkIo2wLudfSZVHsTsMmVX9zh596f9bd58sLE4Vp
+4VxCpjartHpGkQMGyv34qIuUTv621ySq057vCxLuBwU5EwCIjUdkCYfNaK086IfCTJYEzQBU/Xn
iZhvLRLvl8UIl4QM+K8nn9i/GqN2MW7dV+hSGSDGROjmzY57P9TkJ5iQD8U8Hy7LEpgLJDr1Tcdh
80Cq+nFJbZaSpmQA4jCd450OgNdpvDXSXLKi7Zy5cPCDFO7ilgsBT4W5wVK0x3rtaStzywTqDQHA
3FZRNNUN3nVfrCVdWAQBJuswkGnTVcN06fC8omqvRsq3pCto50SS8rbAHiEJrmM617WIq1qcPrho
MgJ4JsYzGxtekxrR2SIPW/txVl7315jdlCQ2BYrxQR7/psToQgF7L4YZx9AAiFRXHfPitHZMsi5R
tviDoG27dxpYJpaVdwkEac2pJidT9zB/ysC17b7YU6gDMTdnxzk7mCua44CUoZJVojGCq7b/Apsr
PCEwMqdtggh0Bjf5slDdObLyeFn3RdHtByGchS/iAdHRdn5MWQIM4Hskc0Hb1l13LhISdhYMsCaJ
Nj1VCHkkC/x/hKOiYQACB8Cu3J1gq70ukz60ngGn0QSXtOKEefpakqcOWMGRfQJWAAUX0eU1Cy+K
+0cqp7JKneuTamNy2R5CLfZL3UNwGKrNIa5oDd5rKWOE+CD/COR0doqMslBWLLPtbhrnzp0BriAJ
YIRbiVYWDUDm4GojPBrNgoneOq4x9K2paX87ow3RVwHFEUSaAehCt8TItKUPgK/QM2qS1aIjqWSz
ZqJ1gtLz15AxyBT5ro3CAiE9mzBEHyO8jWLd09fbpPp6+fRE1novhNMZJVcdDa2UGFAEs8/MPuf6
QY181/YmGRnqL+wX3mTvRXGK0qtuC0ptrMeag9jy5vohNV+T+mnuD+7M6FQHObtJ8ndDPazDccq9
1aBpijmYt8tLFtm8/Xdw+tOnYDQFCD9sXhF7tfFSqosP35pmrqwPWniCaJPc+A1VTefTBwxlIzNp
dKzYMFEJDhdd8eoqvLwcAacAeF93UjiXKHHrJCc5pGRm4WtoXF/eHfU8quinPUTm1WgXYaRfp+xG
s715eDPZT4DyoCf58mdsu/bX6e6+YtuLnYFfalWd+kGD8UkDe8FxVmjoM2mf2MBgRN6yl0Qlwr0F
2ZuFCXlQHvPcXxaYnHLFhrx1dWs/70zUd2z9q9lLu/YNka8Bxhgg2kEMSJe4tyvPmoTVCTbYBG59
E8y+SVEx8xhYCBlFkQeMmVOQohOY5j/b4xKm19nrD1DT3um3qa8d8Ji9Aqb2Wj3KatjiPfj9YTzW
E3KpzTBP+LDGeWJRQo31xAxJzCIyEDqgPTfypy0a4851NaYlz0ujRSvOS4PG7Dk79svZXANNl7Ua
iPZ5L4qzRekC3NjVwHL6LlBRt2C6rCwok8CZoKLp84mtkFChaarTGspk1SThy7FfBGddsnkuUiCz
YegS5EztVUKCqfiaqMcMDITKOequtVlS7xFpARoYNgY810LDJ7coUKgWS6ZtWkBC1Qma9NqViRC1
Y2+j3YjIXRsuMY+uF5EEkUMGLQBvxLkLu4Pr+t239PCKeZkQw1p+5EUUlcjCpt2xChTJeywy2Xvx
nGYoVWHmy7bEFMBmKuw0PGObnNP1X+TA198IvEBHxjMOONakZl2KZS7zXWr5JHu3qjtTf7psKoUH
tpPCGWxVVyYXhDsw2KAHs5SjhYGJTgbGr23xN2+QDcAcAIcZ/D3k1+87gzzp+WCPYA0G9UVxq6iH
dp6p8xLFL8NKDbO6Yu59AfnECV0MWMlumkg8OnSRZwZuCQoufK4jX6w40aoFDfRbO9/kz/aDnbya
8ze9fFYamqx+Z50dXArjTpf12Qmu+ZY+Ai6huWE88LzCnY34U3MJxqxUBRx8jR935ihxe0UydPTZ
AZgHsS4Cto/vHdrUu35xLeRO6xHobIsZosNOEp0J3lRd31L1cB1QfeBxHNRJs1gLDnfPTBy6psG6
Eto6P4c06MCMlDqSJ1xwyz6I40yXlSyFmm5cBMqUhZHi3Bjg4mtH+PSmDKbw19PEaaduoKaCpxtA
VEh9fNy+xCFjG7loQ57OFU3CyYuAEm5ijsMfztUBiFErrYJ3x2+o+Th6AK/2Mhr73wqfXRsekAvf
WsniRXu9+yD+LVVcoEitGxTwOnh6+gNouT5MdtL+D3Xf1iQpjiX9V8b6eekFgQSsbc8DQVwzIu+3
qhcsKytLXAQCJITg138eNbPbldFhmd/OPq1Zd1mVRWYIoduRHz/uIjEcBqmf8djPXYjxAqBudlSv
AnH4BD4znMogbNCed/SdchZ1kKLXr+o536Cy48tYJzJMqumTqOln3cpf3/ufzZ7sPaQ3gCcVmn2s
l9ZNeJcMa/Avk2wbXBf7eROvzIVILAyx46+A6OvkJd7ChRiCz37CV+rbpZxTvZoWn7Hhz0WxeB8h
Q4kExYw/zXhwXcBFLsODZQ/Oqt3zVL+Cgxul2R7KJSDIJ1OCGGT7maXOuWX8a7Pk/TzMuHC82Uez
XPnQWDRJ9PTxZv+zIuGvb/zPjp0MtO+O1HQhWrCvJvU3wbK4lJfls3ooFtkdBQac8LvguUU4CTpC
usuXVfLjf/kIJ4NetxXlgkOBGlK4yQBvd28fpPLhuj68fmkPdD0+ZQuMtJNGCU2ni8/MWs6xld6N
7UkMGRPOkVvFK3A2B3tV/4gWckPZJtq+Psu1WyZZkzhfg7voLl6HN1Py/ePun7t4vmv+uO/9chLa
HjyioED36dVVtGBr881LbSITfoN6U9QqLv1Fb5NPEq0/OYF/GXdUk5Oj0hpEJk92uBiU1raej4L0
2VK1Kwrd0N4XEMpPkRh19cHhO6QOXUiiwRzla5Ev7WeJgLNnsA9vzSOJH/+fIghTG7YsPNZ6zBqX
a18nFUrdsSkvgm7t+1sZX0Uq4QNYQs3lHF1+Wgd87kAB7TVA/yG3hIrg9y/esaC+BgPaH+lFVKYc
uhKQFBjN48cD/FkzJ2t4hD8IUUeB9czBFtbJPfHYq9Pnt57OPom1z5Wwo6oqgA8jpIoptLLedymH
C4lHj3MpvsrgjJivs5toKbb2Prr31v7GXNhb59D8uKPfEXWscJSsVAqdp4V6+mxVnd8xf3mUk273
qOoduYO3W01YtrA7V7ialqsaWtRoEAJ1JDFrdzXvwu3H7/vcHecY83ggkkGtA+DF+5dgJ8/NvQBW
E7EGpzm0a4fEC42i9dHWc5LDrgsA64vW/pKo8ZMT7NyGDWgclXtYWvFfUhnC6f2um7CsCD9k7pvJ
bj/u3JngnEADGVEJlgwuUye3KXei8ciPByTJp8kmvJUhX1mPi3Khanglfdza8dtONon4KNMVAzWG
w+ep1QEN3RxCp8jp1kok2onvuj4CIx1s/uKraT9D4Y9bzketnWyEfeb1jB9rOuOGQ3HjUPeLLAtT
yW6rEf7i6gBRk4/7d75FAC8h1EaRjD+ZKeDsBE2lsOGFhViqHvfE4KlERdRQ+3fj8ENkfIGi7U+G
8FxsBfUzrHJcsgDenuZuyqA0mlGQQzyYptJLAl8ZQpok6JfuuCVi6cxiEThImr9QiFz01bbzNx/3
+8y4vptFJ6F0yaGRDjFsvRBab5uerbTyl1MEU9oiSKb8y8etnV0TmLJge8JFG5TP9+tRhR4fh1Gi
pk8XoCaqvXXFJzfjc++UMNyJYzA4fiLj79vgpZxQJtbqhZRTUhhYOKLeLe6jZZXJC9M0O5TPJ05Q
bMI+SGY1LKQHGYfeXxBKP9uEz2344LaGyGcevUZPx5eYmvtm6OFo6kTL1sKHJc4u6kmsbWY3niCr
BnIy4XjnSbaoXdg7D9O2IV7SRS1sIco9ajUWOQqBhmHE6fy1bF4qJCvp0EKmD0YZRQSlAS2QOP9M
4vfszhkisYccDQ0QGZyshyogsK9y8eRe9xyOey9OiP7SogYqv6ZtYpsL5urk48lxjkEHVf0/2zxZ
9SyjPcSL0CZXVQKNpaTxnQUfl5ATWLnyysYHT4gkHsBOXA3/Aiz8rvGTqZmLjNhyQuPD6DxoBUOc
6F55elmKOrEQygimb59099zS+7W7p0uviaiy+thdmAdEwPjy5ksFQJoFKeMsGbvU7zcuL6FEAdhF
Q5NxXTjYDd/G6SKM3z55mmN0f7Llvuv/cYP8JfZEXkxw1+JpUAIGaYz9T8YwTYldzlm1DDP4JD67
Tp001VMn3pzo7pP2z6gdwT4Tey8O6gDJ+JPbB61g/ZiTAe+f3PeIcoP8EegLIVvYAPThKq7ANfws
N3/uKv1rmyfXjQDF5ZD9Ndh7xV1uVlGxmxyWxP7K2DaR/JOd6czm926zP2kth4Ozw2Mcan4onxvV
tttYk89ces9MqneNnKzboBgdLo+0ycLwLYe+OKM3PSsWyCStNKTlPx61My8QrUFbGA4K2OBO1f/D
Uoe1nXFqxoW7DMm8iAoIYRX3WkarqUSA4LWfnNPH5z+Zpr+2SE+S4wjbvNIMR8Ym+LwtERDW44tK
/AsIP5oBuQb6Frga/byp/bIaHKgVwKIMZF4HV7IE+sZfXfflX3l3fzZxsvwz4kNi6sg9dctmA2A0
YRbKYguvgVNDXiyI8/xxe2dnxtFww40ZMsWnOI5vCxDIZIcuNYlx/JXKrvpiHQk4pHxmP3TuDIbD
059tnUx108RTr0a0Fc7SvZ50e4gLdjPM8bo1YEf7xLkjQaESD4hyYpWYrlFD7S87mu8GUZdXOqrr
h4+7f+6O+e6ZTlZGbNoR2g94pgyq5b5UX2u3vRSies3GxxoJwCrL0tHJ1rQqoVXa4LLPX2EI99me
cyYkOBY7oxgRStnwUz2ZwC33QRPvQK2T3nrsXgYN2eqn2v2MYX/G+i14187J/Q84Rpe5akTxWuoI
yFgVmwyVQgtsrAldvziHKVVX87JO+Z2z/6zk8twi/bWP5P1ZYmJTTqE8tk2qNRXlChmhbe3/K6/y
11l2Ei9ICfWO6Mi4V82lienOUwFSO4/hZ3Xq54YMCD1YTjGSBKjCfd+dWTUSKT+0A2vAyF2HvNpK
lLB9Sig9h/9giv7Z0MmyCaixBbQ2wCiNXt18WLMJthwyCx943mx88YXFESSdbAK737RWT4qY64HG
Ty0mq9dUl+XkpkVcf7Ljnt3jf3mok3UjwYWwbo6HcmlCwn2A0ExF6zoEVRlFP3b65Eg5N3d+fQcn
g+o4zuD0BC8b7hXzrFNrUglq0sebwfkRxWiCyYgSkdNM5OjaBi7zYE527SIP21UGwz4KHlvlfXID
OP/y/mzoZJOXJcsMxHRQM9F8D+h8HRY3Q7SiTTpMr342fjJUn3XrJIbrISsCjy20pnwfIEDixpCg
9/rL2E0/fn/HL/rLKRz/d7dOT2FZh8g31WAj58UXhQQEDMVqXS80feryNIyqCzuuP27xHEqJKAMh
YoQLM+RZjsfbLydylYEE+rOOYq7txqJK2wMzpCnaRATysvLtwmHtKqLfh+EHbd4IKpFx+YJpSJyy
of7kYc7N0V+f5WRUZ0q6qqlxdKsR3hA9qBjp2Pl5GhR5tfm43+eG9NemToa0pVJEZYCmqpFvhfES
XgxbFNAvZksWHzf1Sa9Oi4Ohz2eJPQoNUM85yA7JE59sWHjzcStnY4NfevQTg/9lIDFrhAwzNJM5
Yj0UwZMjQZ6neulwPxGaLCoPpMCRrS3U6CdTQlYXKVioGhZjtPz4Wc6tTuzq5OgmwYA6n5yRkTsO
TkcxjRUfF0L2CYPotIrpftTfCs9CyA2+PR83eS4KgwEtSCoRQEn/NNs8IuDr8wi7qT/5DzEkExMl
S4FG4YvX+WRKOff+sVj//dX+B3+T1/9Yl+rv/4l/v8oWJdw81yf//PtV+9b87Vq8vL6p/zz+4n//
4Ptf+/v6TV6+1H/9oXe/gy//Z+Ppi355949lows93Qxv/XT7poCY//x+PObxJ/9/P/zb289vuZ/a
tz9+e5VDo4/fxgvZ/PbPj7bf//gNNItfXv3x+//54bEDf/x2B6/2+a0XL833v/zW24vSf/zmub9D
tw61ZT6gKCgyBVh749vxE/r7sfwStxqC+Ax5z+Mnjex1/sdvQfh7BEW2I/WZQnEPwO5vf1MwcTt+
RH9HShBncETJUbMNccJ/9f7dIP05aH9rhvpaFo1Wf/wGwta7TRauUdBMAhCJbHrg4SpyGin6heKd
VxCSkGDOn6sgrhYuKYEMANHOJZQ3Xdy7KtADDdE8MXnYpd7ohNcwT8qg3tG5S1TEgDcB6a7LWOn2
Lvft11YNcquzwbuCGUB8UTmC7+OpMQcewZIxJaqUBxQhtyjwY8HBxD3qrUKybXnM5qQxyuxsMUco
B+ZqyZwWOTFivPGC+s6wHjJW7cpe65Wn5PzFhiXSV4ZGCgkcOV1w49MLr7R3TSyLg8Vvr/2w92N8
7YicreL9s86oheu0VivStjeC0iaJcVSnIZxTI9Agc74Op7FcChxwaRUMYOv3IGMlfV5QCGAfPTnq
QtibskX+CHSTeMFjSRIddMHaD8p2F2o9rgVv/FVNQvM6CjtAqzB461VBlq4sXNSiBIAC4ZGzYwLc
qxF5i6Xj9+bgKW52nuiqNmlwYdyOhoT1csyjI6vC50ibgjf+7DaT8404CFw8lFfjDBIowvOKaWdV
HUDVHiVyX+beI9/qoQw3yDyURSJZF3/h8Efe9cXU3qkB7mFTYMTGqEr8sJxwEMDNymY+kIp8mDZG
Ns02l0dIvGn8te7dZgOlz/Zh7NW8GHrKD9yfwwuVU1xsUE1sNjJXChIrhaDQbZUejI76eQt9QQcl
Dy5sN1gt17GEstEkS8i+Fn7d8GR2CpZ0QkLvamoVhDboD8k7dgF99RGwqpxvZhPQG9IgZcjaOtrK
wY/XUef0oF0pdWHmAk7MfsV2rDJiJYxtNuFYRwnHoD4Q4YxppuAsD+dcsu4AiSwsR/qNRhnFZuh4
917gCpIGnUhIXfCE0TmD6FO4nnpo4Sp/bi7Hul3Dtjj8NoYhfgp3Arw6hCOhDZ9iUnerUTMJQjsU
S92yC3cBH4NDozK6QDkF6nRDCMGCoGmSqkYhVR3N9TYH+w6V3rRM2Biva2PcRx/ql/cBy/RqhBKm
A4W4LEftt4iWemBmmcsyeJZiyDe9dsBUoJw0F1ncQKLKVdOwqGU0y0WgSu85F/m8nkpjXrkJwE7g
PtiJ0UhIqlrrbSNFdYeopcjXEG3N8AcOxrEJiyWZfUjgFiHNFvHUCtyhK385yAF/nTCWJplwzi21
HdmQUGG/kn52gRrm9ltDcnpv5vFrhVgQWp3Cv/R6kCc43AxBSkI20KHeVRzAMgc3cQf+WrWBgnru
rpoar0gb5h26ztJF09TthoFjDlVImP7aREHrIEzaSQyP3RjPVZJBLn+Z0eHZYXp+IKZv08wE40rJ
euVaKzeNo7yUOL27YF71LCPlLkdQ2J+wVId9WUbiBsoTj2EWh5sB5otLRo6zca57/wqCFLeiEPCs
1RbVmEVVXWfDkMHYWEfgR452uOwASQzLWJamQpFhVz0yYu3Gj8bhSvsmfOts7l1M0RAsao8pf1ES
XSxgazDmC8+6el8HrnWWyFWSA5DI2iQ1H1WXWhY3l3nVQSoyryk0j6t+LYOsT7Jh/uaMoNzkrZy/
d6GEKFRQs2ndtgqixQEQHRVB1cGbRfzmgQacxvi+tVNNeteIerwglYbXjjetWlE9VA4sC6DyX8LF
hDpDPe6ioTDxVSEnf1443QDkFUv9UoLGVi4gEzDfSKc5RLwPUj/iZIujLM8SYrsMCQ0lMUPDoLm3
kgXt1nU59AOySsHtFJguzps8KWpnR0IOyht84hJNsd2JzrQztHWQe4oK51EMml3MVV3ew+hzVcdj
tOcj5M7DXpJUE0zdSubl2rIszSTELlPjxHzrB/mw5wbyibwNgjVpdQCQw7z6HW5c8VDWW3+Y4hXS
pkNiJ8ygHF7YUB1QMZyVkL4s+nI+FKw0S1PUa1mrYhUHzSsoZl+EqqGwYp5DIS4DN79jsAwqEugi
DCuYWrIigQf3sDDcthtdtS8m8yfYFwHKRfnQkUR7RNQL5J8HFFS2UNfmHoqysFOWs7qc4sF/djKP
L7kI6l0eNSTxbdbeV0U4fS06aOaUE0MRRzWIRYciNZ0Es/xCRPccm+myGsFS0NigetN/133XrzQZ
kLVj7RK7xbgqq9Bezk4QLDiGdSuoutAhDJamILrxBcT1wbb81gCBetKqhYdG1RQpb+YZx3bc4KZR
lGkRxdCgq/Ih2GYlzkYHNPBbnhF+JUBvTAdTRTdCQItWDdV+gL8c9J9wAEPqwxnrTVDE7l1rwuql
nmUJDnjEwbMvimxrxqZbq4Ja7HaDeJqyyu56lFusIzZ18BUpQJqNAFoPrWyCtPQGkrShZFuPtP63
zGvblceOV7FZ++EFnRT9LnNBrqB44t70bR6WiYNHvYJM8SQWTO1IVE67MeTZozSWlheF7MS1zbJX
bxzFrs9wiDFpbzicQO4c4M5rlHDKFVeaJl3Yhtu4KsY00jT/0k0FvEa61ne+VA5vtw3N7NE3nm7D
DqcL9uUIf1C6xsR001JSSMwSy66qyZ3GBRdee8PtHL40RFwb6MQb1AO5s5fktWoOGGIkfnQ4Ndfj
PA2PUJl+UhIrykYAnQsjJMiOliflwMVK9i34X/XgP5DMkRveGZpDuwCJygSi3QjuewQRSRs7IqWi
Zc9tEeEcbP3+InO77MCIaC/zvjS3PVd2CyG7Dv6DUD6dasivLKRf4vSOrfOKZ4RCqOda+HHVJgov
eZd5FxzKAquYQ1pCBWAE0J4sfV5n+xlleutcOL6XgGdb2aSK6xz1Dtm8iod87ai22UhTH8ao9JIq
FDHfmSCUqLLLXS8pJxQMVUOA/I/OK/hj9lW2hJZ78FWjgh5uBBF4l03pQbnHY+H3hvQQQQf2eymz
Nl/PPJp3tvf6+9JEA44QbwLRA/jVYvTc7tp0Tqs3Aimh1GKx001eMr+D/mnmfUUNKuqBeeSNwMHr
aC0LzldhFjl3VW6xccmMOYkeWfs492X3pfdZ5O5FNGZvwu8G7y7PGkuTvA3nlRTczxZzEX7tC4Pr
nGeLAHlXjlSaCrtmTVkZPeCC/aP3nR9SM6T74yxKYTGoUP/mR3VCdVu/xMgou6mLEot1RXV82Qch
/ND8Onqc2eyUKT51dhCiglVlLhCR5PIugN36GsL0dNWZar6lJaZKFxUzHtwsykH3K3fqywixFmri
YRVdpwG1egWx/umKOuwpQCy5stSFXg8P8yUK2su3qJ7DFACJvx0mnKQhq6qNO+TtEiPRbayZ54fG
znpp6q8dkrpJmEE+BkT57wghqn0TIxKr5xKhKl179RfQj6GfUxR7QFN3vGcayrOOeSk1vSwr3V8r
USGJZIKbPuhWgrWXfZ+/ERkvo6m57dz4rRHzbWGDV78ia0e64WaUMzlmre/HaNwKEV5novWW4OFs
LUT/krBBqlN1DnbOnG17znD2WG6X2AirRU8R049uKoJ8TSYxf7NllmPbHCeEaLEuQfXNmYI8fefF
m6yQY7stB1k7NzJELc2NUxWvISLYG+L4+j4E2Qu+BZqVSUMmfgNR4Q4vQowwioFj4AzX+7us9gH1
xxYObZ2OdpWC99w4j/NVTKcJhPe4Nwhzi4xdRPBhYTj1OE8pd8ab0R34BDq666Q568tbPuBHMqiS
9t50cMfW2ai4LDZRO+O2kAucrrUb5FsHJM5rpEQYeIWDni8DYYo3N+g5rlxSgk7Ty8s84wYZwoJe
B6Tvl2FbIOdqvdnFZuyz9YAoxxZ2LYQK8T6Fo5b50NV5AppBvvQDgV24bvNNNUJDTmSlgV4qBpgW
2H9w9vrdRanJuPAibg+1DhbTWDwzCSMd2HxZZ9tMAhFEzdZ9NkCQe4DwHm5YpXfdTjhcSxLdQmGh
SWHR3hxr0qAadFcXM3J/w1xvmJ/1qygCX5HTcNfUetzlvg/D1l6YG5SX7UXQXbNumJeK8e4JDlz+
bQc7vmSAfFraTCQ/sG7Ol8HYQTIfifd1X4YcJbjIykg3npcTQvCrsIjIIfcsWXU1C5BeAPt2KsPu
pqwxvWcyjttB1SMiC3uAh8ZNSA1YpHp0tmM7i0M2dQBGgQuWyyOPvFrpwtS3s7bfh1J6m3Fwx3Ty
oMqRTD7PEXEDdNxTLLsxyZSiiyK3xUNIRixZmKTcetNYPQ1WVGSpM8NRRDO66h7SQwWuD3UcHL+g
Dve8CPBHVfCbIiOQbbNQul5OfTynuYcdwZk9tuA5aE6gIT1zZCUvPSfAbDPcMXvaFJFKYUH0DKn7
clnXAqOVCXcXwRNrN5sZF1bhb6qoba4704e4Rpb8eh6zeIkdrr6ldNarvHcho83acFE3zH7rjTen
pXYw7Sa37b63bS2fqKZiTLTFPpRwQAyBLCScV2jmP9ou8taAs6s70yHNMMKDHp7hPQiF4VwdijK4
x2RA8DPoyd3NjurqZd9C20xCtW6rhwy1du4kcT6XGF9kEwbIr5ng2BeYMmQWZNtJR3c9bxETEiQY
nmtMjAs1RtD8RoBxGEDbXPj9NN1HM4W72WCdb9k8gSfcqOKHp1n0zJyp3Fausvf/Jil0oXUcQaeI
evlxdQGqbjN/A84cJLZD98WLyvHi3wZokZYAOlAp78dm43Zxk0w8tpdtyS7LAjYaIYs5ooXiBtfO
8tKDze31T1Tqf4TO3csa/30IzB2K114q+UN/+FP/h+A7jyIr+O//BZD9Bb47SPFdGqTU/4EFHgG/
n7/xD+jOd38HOnbMZCOTCr4woLN/IHeE/Y5SS8iKAFwNaQj20p/IXXSE+5Bf83yAe9BIBRr8J3IX
sBAg2zG5gHoqGv9PkLujK/AJdHcs5fF90CRRTBsiuXn8/BeM28bCB5slKFKXmQszOvW4DNSkb8qq
cwz0873OWfstv3ag1Q5cAkYwRTUYuPkwfYVosS43smCuWgEfjhDwR7kmGzpl9rZh085nyKg6kfnu
9xQaBLrsVq5CeBaHPEIBkaWPrgdSLQLSC9JOzjOvAWNMcVbezgbhe9gEB8qceI3DXe1cBV+tvnZ+
kHa0B49Nd0y13zMSGH9VuLaFJGGsR1xh1YDkQ9Z1c7DLC5CS8oAMD7Os+WVAM5WGyGu717SQEJv1
OFzr0tLNSATF4tHRr9IUbn5fzZ5ABc3QsE0FZuyC+ra+n+vxK5EtspqaNBAynwEGwZsHXoPhyjOx
u/EGCTYOYDVwlFGLgghxnuJFz+R0MKR71FMNuImQKbttpeLzEjeKbABrLgxw8tli6zkD3ONZydSS
Vh2/KpV+IHVOniI+BHvLFJRygergw6NVEfebGEGiwgk0+PA/Q4FWiQF7EdVEwYuXrlkOXRNeCSB7
fRLajC2rymZXKq/bb1HVj0kd1CSxLQs2mjrZFbDG3Ox6HtMHWqO+aONAA9hZ5mFm72PHozcKtTyg
1MIQ7dWlTZmyCYOTBE6ndpkGFtn0FQHi6cYGLtPDOLzQOhT7XDkUoToPnAQYX5+IOCiXoA2a15yC
J4rACHIOfd98rTJckCJeeaha6kPQDCHaeGF0RS/ysneucEtmwxYhr7kAMgfnpdAPHrLjww+MLTRX
PdyVoOu77FFddjvF15JLflQoN3FaaVoCZwLUIcZyIVRFDpWxE6LOFrWdqowLRKR9BVdwNi6mOcCI
O7ZIg6YGMhBxtjFYjglx4b/ZqWrA+VrEoMBYlQSDnFaqHi6sjJ440zIVEx+SyZU6oc24csZiWFHg
HrybDqyaUH8PssVSQo5ubEe6jh2QOaqsCRMNMTyI1yQ9K1fBNMEQWyH86Rx2k2Xkhlke7jG9wLRD
Ca846l5Uc+ElMmpM4rhzltJm/oIbIkkLidmQ48RZQ8IT8GRgIM8bjwB3CVuZbK7TeaZBalu3AFpe
IoWU7eIK6oa4i07ZMebQUAzxFaVpk2m9i7qAL5mPUlvEY8ipV/Edzad+HUQu7pwDYE8RW72hVjx6
2iwCTWbkcz0BZA5WkyOqBo74zZQYoAVgDDGPJy2O1CREJzDI04UTySs1FVeTzfYAZyJc3/S4gjHq
gkMDA0VdkIUTDzGwxocRwNV2DMq0Mh5k4iq2Nx2DLlIksSB6AofUkOpF7hc/cFrWiz4av80trLaE
AYoLMBuiNiiHCfNnHhtxTB1ihtRz26c9UOlksPYmb+f8uummacvrKo3E5K4KkGO+aVPOa+7XMSi5
fVOAaaU3nRO5j2HtYwU2DX0AEAEkjiNwIWVXLBSW2w+aNXCTrJmHwHowlmxq7soxZVXZIFwRZtUC
cUzHrLicZyx1FB7QrEry0gY57i5GPExzS3B/HVQLaxtT6asm8lPtVXshTbZn05jB97aGp3gArq5f
VwiFCcBuZ75xZge8tpG/DWMrdyKn48bxCrYWLnPcZCIM/hM8nC69Qowvfuaxi052G9GKfEHCNloO
RA7yAC9P300QusSPtGWzSGH/Ud3psLBd4jRW+Nh4fL4q67CD+13gLQloSTeYKOSIspAvgTsBbcfk
XtqxC25qpQqMum6jnRZ9+9g6AvLmBXzEUO2JXTRa1m2pkwhYVUKcKFeJDYUH7BVMy/U4g1XbYm2s
JKSKtiIoBljWWgRm+UTAUxISCJJW7IXzPFvNrQgglN7QTShjFN5FM4GEnERlVODUJF8q6g3uQtRg
VOgsrteuafslkP8Mh9+ANFUVksu2i9u9U1sEZRo3Y26cYD/APG0Zu9jkWjPyvaxInwLZBNVZBo5/
W+ShghP6WAQ01SYsvrJpDq86O8Qrl9bVgdMKwRpuPwOW4UFV/fM4bY3Ak1PWb3yvAUjPikPL2LUc
OrnsXfwscP8ZKTAirqKxgbdmn/WQhZC2SkU1Z4iWgzqNBkZSAll6vWowVzW4uH2nnacm484ud5W8
FtyjK6+csutZYT8r/GYJfnoKBDlIfCb3RUcxV+vmqjZWLPugbq8G2PVUxkl9OIa4QuC4c5yUUsKX
Uw4e3NRVdp+Rrlw1A7A2lHofter1DvWQ/DZjOHdCeldY/q2IJh9AlMF9E/bJa2pVCLCZGkjHTiWq
pSEGcY16NoCMeXsJJYprJDbbnS8CvUUAHdyVovuhKu+H8Ty5bx0jX6d5aNLQ62qoIF6Gkc3XnazY
hmLm3XYOOg1oer5rDC7Xs9X5njeNswoVIZuYlfU+9MH3a1hd7iJqByAAePEE1ShXJXIH1xBxwbOr
2vsGNJYlsoGOoytRqR8fdY3D+B76qABUvS7fMBVgPg7ksXfmGReRFudXUQJAUgHFksizDcwyZuwt
bXfTDT2/E3PJH2Fdh6JjHDS4BSIhB9/BywKORas8JiLpamStNGO3YPcevxLpGlSDFGuma38Zlb34
Znwkglrr9LtOjy5kCpQ6NDTf+/UIHr7bTgs/z19yp2/vXNeUd1U1thcwZvGx7pt567YIlBqvHA8+
Heol3gdFvoh9ESBlrTFIGSShJw9btiXRPgvaNmlduwNsUu5dFwd5EbN4y6rabOU0i1c1kiCRQCoh
Fzs+oLznseTNSsBCcWe83sNKi5vr0GTImOpQLjUKdB7GMR6vGgTGV7loHrwICVJUJqV5MMPLG8f6
rTPhKuZyIze4UcuLHtvKXQQw4GJuYf1RSG7lgkQdVVCjD4svnR84XqqxOui6mIr2womz5k5rx1nS
qYIpYg15oYsWdooy1X01XmAhiTZlTAqUKrh5kco+fpn7WD57o1scIuhxj1stcoOkqphfRuNXEXBG
NXytFae37P8Rd2a7lSJZuH6iaEEAAdzu2XZ6znQONyhdWSaIYJ7h6c9HuqRTmS1Vnb46aqmryt7e
QBDDWusf1ryy+Pq5eimKwH9YhjjaKR1016DQn3CxDi4ep/mNG7EvtrN2HmOqipStOq0/4liVfp2U
Ht/snJbHuu/WQ9EWEOuputq7dSiayxrN01vtluPT6Ja4ODcmOyciXo6aX/8owqG5djxXv62p+tMU
5H8leNqlHQp1StFyfXDSST31HqBcyM6/98O6Wg7YpdMdcvExHckrIS9gt4O3W4NI3PZaVeKg8iD8
aPLthZuJTdDxcsoLfokYrovjU9lhaHHsA1KGXSLoeJ4E0XwzY9J9HXb6bs6G9qIidkYRi5L9qV9P
0Gi9u7Vt5B9W1QF3RIZZ9mv3xhopN1zC0XRPCw3wHTTUa9XOn+cKaXpr7J99wN5c5Z566akW3DD/
6gfy7FeDF/gV1bjkgwnJl4VU1aERG3xug+FTHVf5yY+yrwiI56N06RgajeOBwvOndFxOle9QqHGu
AwVQH0HwOWvZ1ed6Gg7laj8Ug2wYQUoj5ZA+N31FgV/fct7tqOs9OOAV+H0BXQPD0IyGNqK6D8+p
pHUn/v1QgcruoYyc4dKE6/cqEndgOMhD+ire1xI5T9AWAIHElPvJcbJ9AxIq/I74WoZHCuKHsmjP
hCD0cO3G29Z49dl0I7QE7dtr5nFxX07edGlGke0hkfY3gioGkU/unsTiQtZzwuhRp3l5XJJYnKig
6ttKFwmW8nF3WtYyvmRqBJ+Bh0D/elTgISgm7sXljlAn3c12/CAiQjp6qvxhZwjGySgfFyCcY9Es
w3GevQNo8tGbp2PjBMvJIdooHUvH51BbCpPJmwt5odFpfJWQROzFQvkSikdytUxutJvjlI61QOzX
vUU601P5uR7qKcXSLBOHSoMHris94WeZJICCU3aB4nUtZua3Z5P6MgZr+SGtRLrzgwDpl9O+unoB
ZTA0Q7Fed8R8fDzIdbIfmsEbUVCaYrewnjvihkhhLz99d1zX3BbgPPfsxJ/LvmmfSxMkZwlMCGZr
c0TE/mVdq/nAhzjQ855G7YTHH2pSvV0b98U1eoVd5OQpgo/5Yeii+FJN/sdco4jy1/jSxkgAvWE/
RfNVRlehQ9Ka+dTgzNezn8SeUB/cdoEC4tPJlRIu35Omw7EOtHfVenN3mvBiPuXVAMVAixWMv3wV
jeoZZZHBGCijD4ikk/soWr5GShcXh+05TKaDbr0jRz4tUG9podFdss6DCQBhAB2pV50TX+1X5elj
gET/1IL2XGZC/kMr4/aSL/Un38OroQCQusDDOUUA6J9yYfNvcXqbRf1mGqCmiCuN401pFzorq07u
E4PBRR4nT5zx42nx6dg78cVdDdQvk0uc8kpc5G1jKI7NgE7dLT8FdL3c9WmGTrxpLlVIqAbH7TS3
8WlSfI7U+px7djm11nvJDZhPbyZ7lTbTcCMG6rVJD6yoqOarnggjbDPYeN01pa+TtGAQIf1bT6nG
xrKI849lKo7CIcxPiuTSApbt/KSnGVJZ9kc3ra+BsruDmKL84MjWHppF5ifovSBDBmsXhDfVjj3/
SgKCemVfXoOuBrvRyWg0UHbNbjbthueWD0tetxe7DuFFF311gU+bXGgP0LNzi/Yol4p4MyRWpq6M
A92Vma3C1Cjr95kwP2jZ8tD5p6JT5iENHHOZqJZfbNd/aWuYHF7hfWt4tkPuWkXvYa/+EBf3w/jn
RK4KwBpMjLZ7FRvn0LgJp2/9xaqR7uPFN2vq6oIrLw5wE5Wcsd47pfpR9cU3EcqRPyETlsXwCdGF
3FfkELajH0NwOw100o7UZ2+OXjGJzY5L1+WHPFA3vcV1fzTz7UStZx9T5N4pBGFCmoCMG8KOV7Mq
RW22OvEaH7R25hvjAhqNeYNLuoxqurgUpBDD0O/W1B9Z0NUCixJ303WAZEJeW9xoByO5IegfewU7
yfTjnbv2X0O5ZPu4mZ7npPSPHF4jWSVs762SXTrNBNSPvXgwRo+8ne7EKKR4ztIjStv0mEfr1aqC
Iyw1/xK6fU/9oG32HUUwwgntXnRVAVKEG6GdmtgXVsRdhraimodLL8MZdDJeiShrb18Tp1Ku6Ztj
MpYAZUV3k/cvUWzx7x+76QEYkx0V88qD71Y3eRKofaNjfOibZb1awIN2jSyqG7eY44NAPLmXXUui
Qu9DeyjT2H+EU3oone7abZrouBjbHqhRP4y6uy/q6T7NB7I+zs2IlrVVVGD4koTTNftNegin+We5
7makAl/EgzpmKdsvDMOPmQcoQb0GjpIeDoKa325d6N3cazc6ukvlQ9Cibi3BGsoCmUJvKjD98YNf
T/biBsl9HNcAjl1Uv9bS0PJ8rLO7uTb6IoR5y0KS2MFDMtasVh/iYKVGIXg24MFo5y1smWUA36KY
y2+jnkg1DEOX9b64doWjrgsPaUTTiT9cWIc096rWXVjpcVfWG0BRSVgWgLMAUKu308rt6OrRkQFk
/XyfrE4MbQWqB0mHvSWM3zJS75mZ+xhFtA23SX8brqug9JGOx0Qg6i9mU+/xp/sY1sntlKtjUgV/
JE13Dox4KsjIL02fPQUTKAB52FOre+9G5svVUqSPUVU6O7corhcA0jRIX6RyfuCZAEssr7xDu1bt
3i/KYVdIuis0ku1QDpG9Uslji0kxUSoAcVIUsNJa7oZdAiWM5BU7Z60jxH09pCwT3WL3cJwy4K21
Lp+MLD6Cf3q7OuJWpsrNDjk5AtD3OR7nzyMNXXb1oLLDDLq6b1N6O4QNAH2Y38ca/62xwWgz8wdF
9uDfe9pANEw/hdN4XkU17lSZPuTa66/8VTlg5fFbmc6HUdsjaqiG8GL8SrX20ibT/eqMT04qwoOo
/rTF9L2jLwfVqYzVnTqYvozmKcr0s1mjV78LnXNRLSHsH2+5ZJEXn4Yx/Z57+WnaYHLpN9dt651r
A7o6+qOkfmdJZDSS1sJJH7vMcnxG4usY5d9gYD1QnPYPjGIG7jScClcclghsWupiL0z/KPrxhbIE
bZrqukUDDDLpY54F0TLxd3Khr0G+2uRsl/K+H4M9DLylqt7apGEvClH/JLp4iCGKYIkd5g8yVuLk
Qag8a59qyypBuzJn2DlLd65APU+qS+OTollg4RHh6XbZpaK9web0dshhTbq2+XOW/UvadqfZyO9g
eR3NzCPSJV9SJszCS0s15uBRCNtzmjeHLqcF4bhE93k2fwMEeNUVTVZgdWTUIcwfY1iHTN0VZ/V0
7Am2CTHzkPpl0izjvpT9KYXxB9YYXU1zOHLkD495qiiTOE16rDwmfm7655xSC74FsjouC1w80Rtm
qNMM+9mlMJx4xt23MER2Km8+icn5Zn2CqQThz8fcq2kchWKBqUb/eWvumko8Vyt0i778IyznQ+rG
dN3xRtQPSwZnkYLMvg5luxu98Acw/7SLICsQPZtTOxX36Ifyw5wybylZZ6gxy0fBH+6XAJh9auVV
4pTXZTBSIlWQTEYuB8nPwHr15/ToLIt7pOVHQKxuAd9WkR7WJYKxDmB3ahrxw0+wfpJZUNC1ch72
oUebFbU1g0Bm7++07D9b6RMKeCTmGCjImmqD4moCx+pdnkeXlEW3E3kokXkvj3kbS+7UOVNiek5K
GlzXaFBO2iTwXs1CB6clbg6g62+hGa9EY/+McIJxlPuQzPaqDYfvaQSrB6bkSxZKCJeevl82gYbQ
l2Hub1zpFbt1ilbMDhhHitvDva2q5IJF8czhbZwT/CfIBoWmVzwOg8eYChYtVXy5My6HaTjbJ2oW
O2fj1gn3gl5cvRid32Aq+kp2PZ0z58M4j2cdtw9Z6n+a7eLfjCONUqCsXM8E2F3+5+Jmf7i1udbB
+GVIeVvN90zGn6Ni+Db6iXop6Gh+CMM1vHYdziKYhld9ow38Uafc62WwZ+ss9a6hk8MBBzkUYet5
7tVLIP3XvndfrOn0BYzpwGhFlxUVNXtJRJyF/Sr4Rm4Psl2+9W3HeWHkF1LJgieTwQG6UQSdhwy8
T0tskonZsKy57lT9R83ReHBCO1znXsgNYOt85TcTPesS+kIpd7qfKPR9N1vRtynax2UQ1Ofzj9Hk
PdIC7guuO7TDsaI6SqcHqMBveQ8s/UM7fXObjIL3MHyLqmrcR+Pg7JwoqfYhdMUjxG7NC1zUaV4j
mLLCb28or9OML77xvfhD6UcboLt+rVaIlrLSMXZknI5FWNhyV4jmz3CdEKklrT61Krj3Q/S8XWIf
56EHm6GTljukH6vEfygG/2EGNycQnI9j52ALP62Xsgju+8qD+w6FYtc5tb/PR4WxxNQXl4iQYycw
YiRIIlYLJvdxHIDzC/qme5M2hyHrDsHWQxa+wbIzMMIPugu93axwDXaiLn7S1Cuoc0/Vfd50r/87
tPz/hhtv8pDnvv3zz/72e/07wvz/U/uBEKQEAf4FBt76Wv4TdHwc2mrr8Pw35Pj9T96xY6X+44VI
1ZkYeB274aacfQePQVtBj10H3YfvbSjypvT8S/cRuv8BUI7Q1LrkwOT73MJf6LHn/4fef1FM2yzE
H2wG8n9Cj382Wv2/4rrAB5v2YScFQDF4avvBb+BxniaVrHI3BI+owta9m1sHi+97eC4txSY3GAbH
PVk45wI/LtYVwbxvCNNwGfHcsYeDAZsq9q7CtI0JJmg+hwC4w6KR/1ggkL30/mTWl2qZcvPmpGu2
vuDB3tZgDu9/X5kqHJ9cgFF1t5CiA0/ZLOvt9ywDuW7AXVp+n7Hx8S155yw3nKwOv2hHhy8O2lYu
N4tYG/s9TGQ+VTd957mUGPOyonZEDNWqu6QrRi75/h9hoUy6HF3ULPzM+AnfOdTZ0mXnofZWvpq/
3R5jqMB43pIGHsZNXk41n54sJ8H3wh3W5QL5T41vyzpRm9HOMsA4cfs16E6pTDIeQ5pl4ct6uRQz
IgfH6xOLv7+SI8j69lA0esm5zEqst76Q0sZs5jwceKhbgdB8Xyh0mjdKEzzB2gkg46PDqxyfkgEc
5y6fk5HUPW+yinfUiKE2b6ZIt0GTUcXHOqkZdKCBLublBUOiy6Ofqpk/MibQc3V4f7Z4CArzJuqB
/w9UyhOsULHpl9l4LW/Yz3O+DNCWN0Cdv7LfA92V5s2PjWWOLCnsRbxlwpwvrMm4V3hsdbKNLVyE
hi+QWVFL3ClRibBflcbbbls5/szviKmn6Mfq9V4SQV02DPj7LBl8yOLMhfeHNEnaD/ERwYap5VWZ
OiK/T52eF7Mo68QfK0DM+pwXUAK+Y5Hld6fcVyX/rl0seg70leCGpXK3FxIAhsDZl0lXcwMdxrl0
JgW4LsUePNNnrNZepcu000I63On794FSjFuaEqcZbWALbDXU3V8foJ63PXsQxrmJTlYIp/MO9fss
9bWaWFZu2ld85P2NmtmpYcfWk4dJAZXlkhenf07wvjCah6ZOwO2GWF2RYOY1adhLk0MnuC3yZAHG
qOthW3rvL6ZNh8F418ZrclEdtFIpayBJjeE9VHLZXkf5c/X5Mgcu2iuSKeO+pH7jDD+KQfActa2Z
KFNDwdnu3h/t/bsdenowEN64Nurur+ETLg17CJ1yv9U/yp+rN4wQ6tzVITgxVRaRZgHpejDWC/Ny
pVrO3sGTp9xJ7cK3q099rY0zv5ObflEe/l3E9hsRJsAvNFBoPuDosIhClO2/EmHMBCvS6NiFfTUl
wRdGakpOUWd7eT+vAQpPBDJaz5+YyeOyEY5tpK49OdX8RvjUGJ7cNm7lPYzllt+//yimZAF//W9n
xF/6u7/f6q/CzPc73RrBBFsLRJwINyHu3yg7FczUhBKdu3+/x6ZGxXR0M2/hSg213vbY5J7nX6ph
2Ebtny/+q8qXi3NBbEaQxXIq0T7wty2fpBIVAmqbfYniEBIj6BVP240+/S3dUqbzJwBs/99c1n4V
/P68auSHHGeotTde1G8y5jHTSUIjUIdSo1lhwfz1RiJs6xj+uVsWfvjPD+r+15MGin5S0dZVM6ZF
dfjbNa1VUV4mwAtOpj31nKspa+TZTQmI32KZhMmNiuN+6I4jPPTyszdSIF12lWnypfhAkFXkD2nd
R+ykLpSPq7YzzJEQGgi32k5Cpc5eFn4d6X+7cfkLpYvBCnAlQIlJOywH//LgtxtfM2WHyaH/RDxa
EXyxVaGSm0Gn3HFUt528DwfpxfTAKExtT1GVQFE7UL+w8iqCqlx+DBQ97ODMriYKvvzzqBJh/F2P
v80eUCmfvknEDUAv8rfJO+J+MSlDX7VibehDuSssNrUk5sPsU8pILQjTvW8ovFF0qTL0A1Nue/FM
5kbLXVekgX8pVMg0Wznrxqc0NJx4sa6d7k7AA0pu6npeujvQl22exF7FKm1Lm+RH25XB1J9xY575
DVIJ1vc/P9w29/8eDvFs+Jtv+lzHD/Gt+W1tZKN2U23GkpLuvNjPXeqa7NFhf0/+7RVvcu9fr0T5
K9o6xECgp9fVb684F31R2FxyoowRowB4bRoXc/+MojU9XyPZvKZRzyjN4RxPn5Z6Uvwi8jsowJQn
dfbYULOev/3z8//XisERC8t8VMexLx0aSXLXf9uYss4faJSW49PTu6ULDteI/o1Wd3NyVWPyVFN8
Sz31L80UtiD417HYtiMXgbMnUSHHv2+HQbVOadgKTF9bVuydRD6zwu5fiETmyTP2uXbU1h7RL/g5
Ba+0e0idsnK6XUJS7IEyLVFyNFnkL29rFuX60FjVofUA/N6OwQzhq3hOdLTkdzbAyO4LwvhS/8tj
/PdTIHJA/CEZuFgF0bZu/jZ21uZcHyoLaXOdrx9BjLEzOUyFqDGQpiLWKPLNtHPuJiOn4OuITykk
raan3c6/WA381hQx8PFhZSh9L/QkpyE9TX+9FSfMlwSqfL5vi1ziaZb5LXNsmtUgnpW3GhZlnCVs
DWYqOXmWwdPqi6wc5pOQRehfLbVP6fd/m1vbTeGPyoR38T/4rxmfVoghq7DB7DfKlF43WHLl4HET
bSZkVe1GbocZ17KX/POFXef3w0dFm+FlLOE1+r76r/EYLDTIsIE36DSVnwb3KkZ5ZS+VpyxVKIvF
F10a6nGc++aCem2ij4NsS5Nctx5MhfKY4S1m/d0YtAShRdiNCGGBKnoD0gZeLWh7Imik/eDmhmhi
r+rR2/TEZTPkOwsE5zxS/Z0o3At6hI87jxo91L5Y2+CrlXRqKQ4FaWJ0Dqi1qMtU1oX8FAZJRGW7
LxwnvlKhnIvXIfcXdb80MqWUUMPvKJOdF9gww3apKdyUip+7Wpob4ERrTHWlZ99n00itmp0PSZN0
LhIv7QTNcXDmtMdGnLq+ZlfJRBQX11W1etBbI0i+lOZjUOr2NlIGHlaomhJOm4PDTPaxXXuBMqeu
4iA+FFgH+fHR9JUNb1o+4KiDKkUz3hCl2eaNw2Bwg0s6EI0fUBW1EmmlVvFriIxhvbVR2/jZbk7T
ev2j9ReBBo7jLDIX5B005YoMsiFq45U79N88f8zSL3XSl969iDHYGjBJ8hQ8GFOMMCwBX+yY/Cjt
Ru/fkbr2wRmqDM3MDy5yCqTzY110VPz6uKiyM7CDVh+joS2oLa9z50Q/KsgyAwzEfjtrd207iPBz
J2otroqlaIObZMiddd6vgsF/jSfYzV/RQTYmOJNrJU6wB+p1IMjS4ZekZ6fWeXWqg0DZNn9s0iBg
BopS+R5eJLNfL+DacqKkecplHyTmHHU+XmR72Obevxn5e7/1FgiIveCJ+z+NJBxJ3PnbnsAA6RQ5
E1lwMhBT1MInb53RwdlbmIGOOptIbslCUwuOVbSMagMmAHqangJhHXEur3K2n61Ni/pJJBSYLuuE
FnQTSTvWe3SkbAtK6r1oQ31y62QAd4AV7K0XOUHvBJskP/+jgKAE9dqLalwdgt5At7hgMw9bM3EX
zv2YOGb+ZCPI0tEBgfBU3IwGsfSZKmXOF4tB6DncJfCX4hEGnkfWOsk1dOtrZ5khi6sin8r5bCqH
yC2Q/Tg/eQsvrD0ZLDLK7lygLiPvrpycosIuiPNV3c3+MhF8y205Vvty7l33gV2hCvFmzAaQUBaO
pNfloJJleINZYOB8Db6p8GpoIsLobkln72ruM4jdZ4nrzJJcN/T2E88D1KzxSS8w+K+K0h22PKSB
IX4uA1TYdIcp5xSzL4iXlDepuuf1eB0gUNUsfifL6ggz4DBLXmrPIEfYNabK0N92dcc+XafDlH3A
Ay2Jab6WKJe4CKrAFkOMtEBhBCscGogUk1n087didBnhHHX/fNMN5GUDyJlf8tZNP/jjUx+1jFmS
aUTNhzaHcPplQBrdyXOmWyJgCBjN/C3+mVKJmcq1v697s+TFoQIip07sp8kc5ZfaoynPdaW9mSC0
lWnOBo/WeU4orMIexQrB1aU9xcjPGO0QQjbfpIqeooik8NW8do2UmXPy0tlyVmXsjb3HLrBqAdFe
1VOdf2RfbMNPwI6bDj0eZR2aS46rKscdYuM4+JIvujFvsDC2E5ANuZu/mSWa+Q+YuOP8DVCtbTKK
1aiYH2VdVha2Qc0teIh0WBT1sE23jPh+bEHetvg0XSsOqd7YTjyzDXdesNs0zTUmiqvvX0YBCfCk
Rk3QCCt6+4NsVJBlgee3Y62Owx5dvVYpRHEXkHq7vSRU11QfmCKUm9fuLhlx6rxHFCHhHtZ5l9RX
o+l5bcB3vPFJa695VUHILaxxszB+TQhw/9l20dzdBTmz+lDC/Wle35M5Oa9Z9vgeWTdtTfQtM8xm
LnNRipyaOKKp59SBkfeWUsJhzRcTNJvrUQ4O7xVbP35j+85V5yieYIzswzlMSDeCmt4UZlNZMtYB
9svUT8piJnclH9ti2f7nDKXv46A/Qp6GLozyn2hjTVZrPNwg8tq79vTAzjL9XCIFlHL7OfKgUw8Y
8ndbkOB6PVuTyJG9XKXkIuNT1ea2/Kh1VvQ3c4ikBKFr0jVLSSmvJ8OIw2BLo99To75cuP2yS3ki
zijyJ5wiiXLasuKBBk4ys+xrCJX2VAQT0REKBa5HELndQ0HHQ56UDNHjVrzVZ1BrbD/sSfC6/ctC
1bd5TbqKMp3nZK14zgGk+EMh3ZVts0QWKp69lZ++zQ20yLuN9KzOWRkwwdJR8rhZhIrsbqny1cWn
Lac8oSf417e4Y3C37WCgO+4Xr2rN7dpSx7pGpvMzX0rW5tUPQbjgpvmdgGaM/k7DK+xkWTy6xt8U
+aOEK3z1Psn8xRO1hA9jpTrTnRIrM19JeOiADIWsD4UaOixTCHTsbfXzdLCcRMM3z6EY/EiOydJI
vJodDYV8Pn7NZOPZZ3xz8JUB3G9H8URH8zJ28MfASQhl+BCkLHwyCsBkIcttaXYQYM0HioyV+9R4
Y+G+ZAAbDUYGLYQ2zCBEEz2QegIXU41djPvsO2Njz94yYcViUflBM3SNW9hTVwWWhZswmBciyC2o
lWnGIK+txwgNJcYtxzZNlukuHKRuPvuNbYIT7jLMkkybHpy7DPtqWPeVXDvGEeKQcZk6Jd7EX2Dk
xWyjf9VFUP5kj6Zzmd5woBrxHHvxPPvgT3Di02PhR7WHn0a3KHVddxNLlDZBYvrULhoX7jXHZPlL
g0peQ+9G5vLd4vxTPGjVqLTF7rliyUu2N6T6SbZl9uQOWHAsquKCUMq2oRumVdpbD1INRemVOuHn
usvrIbo1IWx3jGPDakhOzZDAIsQDoSHthnElt3XZBynhMRvooOMTRPuptkdXCxs+BC3rLdr37Nq0
9uHfGYZChPROpD7p96iVMKj6t1YJv4fjhCF0kySi5X/0UP+9ghCERBBRb5Ewx/ixff+rgqw9Crbv
FfR/jv9/T2op/hBsRvQq3DoxSu+3pJb6dJ1XqZ8Rt82svnnuEsak+nk4O+66lShUlrEK//myvxf5
cEZxgGi46obuUH/6NQlLMRYRRJAcTpOG77jvwSd5s0Hn8poQjrGWUd0mnNGZuwwclP98+S2e+3uB
IaRLQ8TwUsgAeMIA7tfLWzPHAgIKxjk/0Zh3zIBKUkLt+5+v9Pv4hn5EPvdThRgBWv2ebWYz2FdI
QA70m7g8R6HFtu6pmmzP2xRyrL72qq7lvxZ8f3ra/+0ht97dJLqbjykcPM/9vYpSgTy72Vy/Sfjd
WFFSX1wh0WVNVxO46RnrF3GiFWC30fpjsXr6FrespYnAW60K+kPuwfbpbrvSxVzFM9A3PreJwmpo
H5YjxjQ3nTdF2Oaim+jj5Rz5Se2N1+EUgNj48yLHGCJD7IfNfmK/nR8V1tfzoyXvI6aC2Iv5Hl4K
rfHdQ4Yu2B8PSeiJ2xzZRJicYiQOfM5GQTOLnVe6lR+f0ix0V4gzlDVXaD0YhsgOJQvCDuyDyhjz
sLMz+MFQkTbpraPDIU0KUprbUoZLGxxa35t5eOT4lFvh4duBDC9OOhNNp6xm8ws308O2Gw60dLcJ
rLHKZgN91lVOjHgPRsxg7kGVi+V7OC69+xzx+246vi/NFohF671YSfDDb8JST/u8DrPOYH8WETvv
TTQqyAfXVHxNEu+BeWhwvQPwGsY304NzBLs0SFy/ullxRkVjV+kl6FeIfHGnnnuZTTzSkrK33dcI
c2p5XFOX4tBh6YoYhkQdwRsMd+jhXIVIhyNwhYAdZEUs9v46Bb27m6U/22wf0aSeq+VTE0zLicmY
xI+Dk4bIOklHmyW4WRlIpmgP1ZwPqgaliDnVaZD39mKGdvVpF2Mx4HyNF6dV+b40xithtkL5h/At
vQn/xLRsWutCcaNAhiCnSGyKecSItt7gNYIIapMJYrhCTbFzHJLZ1B/8BSOtxeUkRlta2v6hgeWt
P86lh3ZBlI2f8CyjEhNBzRiU2jlq1SYF7cCHsC/1idMD5t2eIyJQNRzN2uY4aNZtsTTHKMHOAvBq
QG+OBt6XCzu/EEsGUTVeOMB8fog9PEDYlG+PjepiZjJ5qW36J3ckmwXUSzLFSnbV5vxwDdPX4bAs
Il4oWl9bxIhqlmGav1DoMA1gWxp1gw9jNy/X+5G4MlgekUXP/XyplkkjbWyTTqIBwXE8qBx1iSQi
1W9UA0aUX9FAnxeUbFHY5e55HqeF7tiVRoW7nBdqEl5z0UNnTHsjK68fspNXDBqDASsoHpgnDrie
v7NT00t7pMoDqTnDfm1J9wkhnboewPhw84k7UaitnbMXlncNDvmufSU8n5lu7y95YUPtMQoxHhNL
Z+QhG79R9z9oN11neBekHJPjfo595g3ygQoCHGoAPAqnXYdAxtMIhgQ6u3O4CnqqYCUs8tdkgOXy
onDt4hd+N2AAdjDAUaLAm2CZABjHdAENuIJtuBUrVVYSPQRDJ6b66+S3bu09BSjS+HaLQpDtB8EG
Dgrtjl1tYr5yEFTzeqa1YzM6d7pMovSndREkcTw7Chhxhzgdt79fCW5ZF2EVRtzEyPKa9YGMhwk+
JcCu067Fk44rZH2/3VhHAMaeZrd0CCe3kG+alS75gOuu2xe+3yvM3Q0nVYOacIwqg3KYvvRNwlPk
MxRQZNa8Ij6dzGPEPwLEzwzF2ogtzPWGavzkIAeIH9yC0N5eAiDd9WVsF9gDWam3Bbrmg50fq2Ad
k9veSd25PpLrDl3/MIculhQ7HDQ3oFIrAb5ATVU7XLYlLZof38e/mnWcohuD487nsiHenGlwWlnx
SXr/dmhA23tffX4Ks6woRH/F/uNv//HzlRgRbc+cQOpyPotWpJe+RPStD1OVePY2BFFHpZNPTpG2
5wzglxv3QPOb17aMto1oQfNWrId5gGYQ72oCW6aeMCXal124lnzwPXJ8j4eK923L0gOzO4nR4SWF
kcraHtl9uq3wMuq3N9IijuUfJoHQ8EJGYfnV+9hm6J3mxzGXG95OzXp7FZa9C8LxO8xPib9mFxwi
3KgQxkG24m8X/HmYJH99vvcxgHns2pVjjWIcFIDm/WFCrZjWwDmCqUTY2PAsFv/p7U8LykkO517u
Mcnb9821i6Okv4p1s33R+8bcmHxbDH3dbn+FzG4bj/eHtwMGNHCx3q/lRguIfmCDbXrMBJT29v0J
F7VAwsPhkfTpJRfZNtbvqyh0qbZpjKLz7Xqi3Q4VGMrb4sy9Ktge9+czVYUzczjgmBLa2wiKP6c8
R992Sqk8Lhi+NgtMcZs3SYN9Qu7ISfypSxpMjx+GzHN5QBrnSi71fjzqdIvMkV5HSLDxphlMMOJV
k6oev5n/w9yZ7lZuLFv6Xfo/DWZybqAb6D1Jqkmlmkt/iJrMeWYyk3z6/lJbp4+1C0eGgQvcNmDL
pZI2p2RkxIq1VvhtNnwUZSOgTZJKLM16YBnn9TvwM7RoGIT7tMpOmJoN4EIkU/in7rpETkq+dlrF
3n8TuNNcf0bHNpEVnFdFA4mfXCIiA35RmnAgg8evhWJNYW04L6ep7W0vcA4dNt8rF7OS7qsGDdYf
AQKSHE2/hAXwVTomJi3ua0w5/1yTJR5/Mv+izX4uac+LKpLErcqbqZuTVO+nmUV877rIEz9nSdaw
bs4wWF8JShmiM2X3rIdkrj5AErH4WbzBH8LqJVzcljGeIGQcjVgR9+477NTqGk6oASO7ll2pKHfk
MNjGe+Av9s1eahiUxVXVlRREpt5sg/4RnJxWznW6KaceWHMxFO5oiLalIOVuMfYMvjw28rFqQMCh
gK0OXdaPZvzmIzVyuivBGAhYKlCEOVAzCNsTcNuaU+nn+AGXmaFH9AgLwxd1stizmnzEG1+CtQjT
91UoFd9i+6dPp6tR2bVPTs419BW86xVtdBfbistLHa4ZP/GF51HJFW7BsSbbQk/5EC51gnLtO659
FIt+VI2yfLGxm9lL1SJLvppERd512GLXdwf3eOIz47yFsTBsywryd4Z9qEgsrSgNIvALWNJzwRfR
aZeD1qxZ0DVKTX4c8MOeHWM4ZfEnfWbXvcVFbe6KVzTjkfhSsVR2R+pF5dL3cDEO4regny/yVuSF
5PC+DHnca96gRdx7ExTo8lvtG3ScuyVpaE8IWViuRfJw81Uk4GWYNfPyH3M71BmYRuO4zUsmwtqP
zkDKuZNbNVl8Ks033Kk22SR4tXZGaHTOXgZ9aNrFKZqneL8x/7ou9uU0ALup1bNxMMbBfPgeO3Pi
/6zwoezJj9W6kTgy48rteXQjedVH6NIIpvYRfB4vPiZrVBZvz4USvrxLeirmBLr13qxdj1AyybYx
JvPhxWUhPJTxZtIskDM60AUOx5yAJat7snXlbrsBQjmhmkSX+90qnnz0QjatXahj46+FftkMXZ3j
uO0hkVz3MsznFsRocJLoRVFuUEjfpWi0bTDfHJUUV3OjwuRUV9rrAdnbRhXBzTDJZR26fe+ILKuv
ndxzkW8tBY2JCK0MsEMNCWBd4ZF86xzh2S8LVX6GM2Lqp7FXHwtiMZSBvTcgCsEUAd5UXugJynWS
6ASXkKHyyglj1rjv4h/I8+EKg8iGW7Gmf/pLNNuXpoyNa6qUtREh11lOahJ12IyvVZXgRfB982JH
ed8tqyqEgOWsI16n2I6YcTPEH20EMWHcVXWYC4YxDK7wDYNnKwW3EnAi6rHNU8SMsGBoanTotcg1
Ah/WGa4M1mN0WbbszTYrSOk//Q77tugmwyI4wUXGE3Hfi2/tNPuhsQZ0bUZav4vZcPOINxTJdin3
7TRG4pcgTU6TG4hMQiy3AvyIswwqFfFl2YISwX40on9cbtysa1ay/RwFNjEzX0Jcsd1hbvL+uqDp
H74UaKkNXhlbNKco1JpGmbbZV9U4C29vlsr3lxvMrb2ivolt8YxNLGlm5Ny6cbhN8wv6TNWU03nM
c77oMYbHd+rygI+7ctaFRjQDTyhVZLCHkOG55W02wETN4GoX/ZaGv9xNRl2HweyMSwElMVinfzMY
enPU5JmfrNdT4Qwr6rXAZOnnfgmqUHzCtNZJPmc4gJRMiKuDDPcQ8hSKwdf08aIFLk3IBb1Wrlrj
+7qTFJ9fqzA3rt4nWDrS1kDljYwIG04WacO+3i0JCAtq59CvX+tk6UR5Swra8hv5rDoUs2MTV7H3
YgMS56a2qs0qjKahYQkNRR807nvmR/mIP0hcd2t7CNMQFPYYT2wsAGqB8XgkQ4g2LcHjrWEhXM0l
+OZ6XTIIPk9e48KQZPEL5WIIi0sj7LqtfFU65WKKl2Xcgb7gUMnWEp96hX8MdgNevDjqFVQpFeQZ
VsOzyXGM2JyN38g1xgXJrdqm2kXvNuJ7J68Xxspz8pXk9pMuQG8bqyPNm8Wig1tgX+RgdQCQwdPT
cDg1zpJFw8mfcpe8NA02m+d2OpwwIPQBYllIJeTH5LO/BQzbRBFReWm0H+JgpXeJE4EiAxkcRnC9
p/dS8RxN40osFpdWt3j6TEsrCve2IYkB2N112zJzJm1V5oSlqRduU6O0izIVXa08v2CBebbESnmE
4WkpkvgH6uZgg2OBTGCrhxdNCjSMgsDIJZ3xwY2RBMjxqIqSZuN1ueD3jIQFtah5Z0BRK7mrlhCa
ajo2Mr4PkE3N/ks9ALc1n3DUTsy7vlB0rjjjcBTTwkS6IlVw+zFP1ohKp2BEY/6psfy5rwOh15Tf
hoW+HCkqSrk8wIohkbgKJmWEHe4OLoQNRREVPhBH55qOb05JNzj4vfcqC+X7Hk3GUhxDM9exc5id
vnGam4alEqmXAPpzX7d7N6M76L6YnNFkgEZ1LrClXiKXjZae5ZAsyXWzLkI2x1gWVu/AWFZRtldh
UyX1cMzjIMGQwseEbmxxDCIytacJ0b4LSBF2risPuqbyWkCORTtHp2Bihsq6D+MtRsIpEMmp8dQv
qqoFosqsRxZDbdZ4yQHX0w4PSNVH7YpqhmqdX09Be/z8XTZOk2ISudzoL77RxEEcXzJkhqm8CTMU
6e1hTl1bcy5F0PN3c4X3w6s0ruCE7qJg0vhFV/0Wq3C35oq8D424xmF3B4eFzG+fCKCGe3xsBn55
KLRdwj2u8izaoo56PhiP2SBwKISpkpBo+jM/WCJi5HtC5ynZvEuhUe7bfLTfmzppf1wi7+NLkqG/
/Og3TaeHPX7PsSA85Wnj4pgCdxbNbRkoTQW7sZnXpywdNn4L3y77uZMitt/b3hZns+QEVZ5YUHWc
gKwlPQ9mnCLWjbFu7kUZYK8z21sgMpIciQ07atf24M+h/TskdDTWBlpx/ASUaLdxrknVw/A+beaE
i048bQ9tzrexxc8Hp3HX11z0+dJVQILRHOGFzJN/JERQue3KIBO6OYy5g1H7IYSsi/q/GzG0wDkH
8IyuA+3sGlsZldvq6F/1Z9Dxfuf4hXCG5MjC3ipFD9PZoS+0F5g8nNv/u9oh5wcfb/fcpfa5EyIs
MlEMZuNEsjmq+eaAwTnRZ+h1wN+V1FX8qZWKdlUCVMEHw+SmXsPXndtBvz6q3xgALz6hFh5bJQo0
yQg+PDIrvH7WFOpHgJFvP9r7i2NrOl+ZCZ06jR9PVAlPDv4Ev/34DjBRlMbVCVONquY+h1sc4bjl
D9L9UGOFmW3XpAq2uJrlqMZkDwO5E8yhaWf7cHEVsLdg6Mjiil0WTbiQ76Kltqf3+EQcXDX50xrm
LI2yH+wtgO5rAemGAdwO87VwiXO8fReYApu8oinMNkDq0UOa7+kJOcHnBR4OuhqD03mc4NAZFFXz
ujhDmGXVd6l7k0VkpSVIQwC59ZUwIcbLO3DDFTw3wUos/GpU5rlkSOGQARVgBrJwVZWOpOMy7zxF
XnJXzmwy5hTrIdfdaRADOcjq1c1y648mz3A8a/1kyQ/jCjmTmWp9KynonYw64LV5wB4U+mG2g05L
zWbyiGdEXaVbxpv2XYZmrRglLf3cxZPC1aqis9NtyepgEJzpcW73CyjW8kJDwdjQI9NqJCLrVmtz
opO5ePdSEOnbHYh3GFEbwyLb3k9N7eNd5paQY+C/d1swfyqkm6kbzOKou/N4Gqinm1zYWtwx89j8
WBGGRa9Sp5m0dQNVI84Jq1tkQXhwJ7jsN2vhWRhi0JPFjOJB9Vys7IR901legBzACpoa6wzR1Iu2
cAXBp+Z73JQSXT9OnxgFgx/mmbotsa5gY4hVKgJz2JxwjW43r4/nz4PX5SEUiKFvB3O7leTH2wn/
RDG+80sVNsMRJyqNyYOkWJsh9p3RqDmnxS++TF0wIgPp5UKNWu20dDdSGokfzNIetpL5TAH3GE6c
NRPakvlmwGGQa2njyEow8ocbNfqUizFDG0pIAyfSxzqP99nIBIRfGLx6zkfVYw9r3a/heGTHbW3B
EbGaTbCS2Kf+uODikWKMWOHeO7nh9EUXtN7IShxy8M99kWfeBDRhAsbaVj6UqLtoSUiRdgxwAHC9
KZtK9F+tT625UzRAZthNsR/gXfd4sTQKBkTm2CmMcXgac0XH7NijUMKcEEWRBUrchvlDPKqliZg3
5kl6l7RF5kD3+V3bdrjun9I2XNf7blJa3lN4BHNyN1bwSe+S3rHwaYaFF590Djo5/Dbe06nq7ULI
aUvw6TZWcieRb1v8CsdBAbyYMeCpwO1IWOKSZo5X7R3AS7p+pmMC1weIT0pshq6GCRPv5ugU9Ixf
u6V+QN5az7NolZYWM3wE1RpHkODsNZ1952M0F6HKYI/z6r/WeaKr8tXIhWHc6pa+hwcFmbHEsgt/
Fg8u4Bntm3vDIsU6JWTRZ2sLeAqK3IgU+9jY7T/V9FM0xXWlUrlc99uwUsvIB3LBGWGjxcsqOkIv
G7Dy2NgpMS/jtCZrxvWAE6qqJy9C1Zpt3h2gtALFS003p8Vunaq4MYe6VDbWIS6xt6YEpQM6E+Qx
vI/BisVQdNz8Zshqusu9Wl1sA4Rv8V3CueNQWrkGW668meyvR9Ng+0xk+xZ+hLRjcdA2VHaFm/PN
9Pyxn6PbyRfz5LyJlWMxxyEbBL9XOi6RKmlD+ypAOLRon+o8u/OMjITgQxTk2G26KvmFJjzmBrou
5m5Ri3776ERuihNeKaV4IZFvNG+SNGAExlWFSpeaABbNrPrDNGm93vuzEuvbCjEbHqU9arLtHiNm
GiQ3pPpDHt2Ei6lMuI8gjkiK4AeUN6sqEud9OvlVhnHf3IfDSPQ2OS4QdBjsxZ5f1iEr8YG9Ue2g
+Xn2ltbcPULzpnRtfA9W4Jz3MyNcgg/KAYz7np+B4KYQFuZN83zjxlAvxQUZyNhQOWP2pePV3Rf4
cOnwfSvytK9enlH3VbUx8OTme2u6/UTNV9tNpDFrj4f65BZx+yXQpJyYWMhBrb8ip1p8KqMA8Qkp
+lyhr7gNi8ZSvKDtw60DU+3ss/GWtZDIn0wYe86xnT2mT+2M6NIgwMRm6AZkP37SMAgilasgbyud
NZsIkuT7N84MknpLEoFX/sfZg3AwHD2oLyme+5gWsY68YIpY/l05RhwT4S1JxbvajI3pv6IYV3Z1
nNdm9QBJPaLKbYNJMtB21FlDujPG/AhmP4RLiUB5vumHhbf//PAKb3rovzy8dPX5LncCyldHwyed
OQ4j2Ff75RxpkloKHp6k47YBriqPrWqH8BztzaE7I+pMa+nU1doIXOJut8fwUDS2pdDPq+FLTknM
+blQPy0iHctg809sx1OOA4g78fr72u2Tcj+nGoLYq7mtFzTBOWmSh8NTmTZe+gIVTrj0B7ffGhTv
8JZrXAeczCh09Oj7w+Yr0mng2lM29GZoX3deBAH52+wPHdJmMgPsrwEifYLm6wYfxRZ3gKUJi/l+
gtlHl1AnVbAEB98b7faLHs1nJIo2VdTMJ4Vxj1TXYzcb/pTVUDeBF+ombr7W0zCAXWpaXgqMrcNy
945KJ8AYAVDCT97pLRfMQAxqSMNf04YQ+32sBxUrRpKEWK+zta3b/KnyPB29ZZxnOeKakkJ8wofs
QSzYJYPdMMCVaCHAQIOCSh5rI01/brgMmbaLiEmZubo5o9yO2my4Qd5uH3cZMXCLZs25qQGSTvJx
PedxtXwG8vcZvbA2bpv6iPr9dRoP0zbZDDAsNaAJ2HuGhQF5bKZxGaACwrWuKlDdpQwPwwAi3W0j
MhD804fACas3VFW9E5+0QLViTq6c8sEc6ThL4yGsTpkOBEytgrJ96eDijkJb5r0PdjnKoqy/1j7h
zRzDVM1y3as00A4zrh44Qq7v0LhIHD/nv3Vg7xAt/UrgExo4kgamCFmZH0zVjcW9aUbQ4SJbBuxY
kaF6BUiIAVLAuRFzSba3rDeT3x+2PJv5CHaKSZrvHoPNCMKgKSCRpsWBrNg3RfAAqmetSj8xYETg
c4Jfqf2M6tzlQqFgazsNFGPufB9zi25Xjy7naeoU8oMRa9R/WMYQq+lXmT/W7fjaqFVUd04Y4YZl
B5S1uC2SxE9tAjFrTN03A1MmJveVWhjjgfZtSBhueVU5xOmW9kRdg1O5OHgB9QF9I7c8DuxmqmF5
9mlbXyMtqkbnhOnckFBUQuvJDTp3iLKo4CujxWfHmUqzvE86f9rwF6N6YwgWpMH4HVgKrZtd0iWm
g3a8jmAb+5g4CjVtLaFa/Cz6mh7HDjulYKqOzPCoxRfBtAw+qGUoUlDY4G4/FiaYNzenNqR5HV0t
mlNF/1qoDcs9FwWzgmikYKfO+2TsVf51julY4oNALyGvr1F+oVjed+viGh/XIdvXaxilwf11GT9B
oKq6PgIy5MDxrNn+RtH+6hL6Z+G1z1bNAASztVmOMaNuHwJ63ditZ1xw6KUNY/V1RFBJzQu7oC94
WJjo2e81bTDaZ7HNBrhI4mVbY+KVuNn69ty8enydMq1s880Z6W27V6SJ7AJ4Q1LXzxjlwGpilaSO
BdsNviwQELKkBg/ALNjzJGaFCtl7fBXHum30KeoV7/KODkJmTSYmMLcVBA2/OhhCUhdbdA23mMz/
w9T4ZTG+r918jfX11pTu7DQ7+gT2bE23eH17JOd2vOnFUhiebCqUdlPmFCqRfg9xdsvyE6ZbIsBP
pe7X9LuBWdJ/EHnm9x9icupO8PBqe21VjmSOojiVNLh78Dtu/7lXaMZaJQ7oTDbiS9m5nYeDEomb
beAu+WibuvCiFS3Bxzb6uR0wjYPd2B9vHQ52tuR43O2xdrD5wmMCxAto27aPe1QL9sajQR1pzyco
Y9uxdWltU/PA9DN3I3opjgnZIpyLQz/2IRbYi+0gg7yc2QuPHeAgg+mcvUInnamUlbU2nTw5ZdPT
x7BsAv+mnNtIKrYOcvrh6BapSaarpHUd52+YWdYj4S/kszAJXDJJOo4iQm3jBeKCfBZNCcRkBvId
MBKHGbyj/1/iOwYIYxtPOHzCA543vB79U9TRnHWPgMYLfGPtR/TiQEYshxf4mHFa+5QIipD3X7wW
Wrt0B5E32S8PetUgp5Sv2ZCE7YLFRUCD2KmMDWBZsGgaomfZ4bkduDYOTT1KPWQGfsFoRHp3WP/Z
jpMVDPf4ZA9HH+GB/ysFJgtfzCtW8gdI8/aZzpEmoR8NfgaMu+y7QtIGWKGwX/el5wkmyoxIDfAF
1MtUFIDgct76vyHcPaX2cXfhTVLthDIOIRZGl1raqPKjeQCSPA7YtnYnFxdxRyKsXzAf+0cswvOh
cAF3rXbE8+LQkhz/ImprYPfAcpPx0WPiHHVXZbDjk1X96XkK4VPt3O+HuaBo/vswNI6yMIKh5NuY
Rm+zSmIwsT5x3QNNmjlsXoy4Czgw9/yUGUcFk9HEy+dPRuC88XT1UrPFDGhwXc9qQS+VfELRCqFf
oUmLeW8+rs1g1xCZH2WMNq1tADOibKDvKlKWGq0VWoHntdIt3cjP4g9svzw2NLXqLfHg+bN8yrqE
0wqwLK1MMyE9gVB7ITf0o3HJvQiFQpA21tYAEy4ENTHz23gVeoym1pcou7GOeP6wD6/uvymX9rhY
lsQRQnssQzw3vDgufPEtXAPVnyRMWwLZlKDU+rOvJjayWgPdQYbKctru2wh6fmDbta+8T3SFKfPQ
4H7+hOzSeHI+kRSSQZixHwdSQAh9ukL9PlCW3Zsee0j3SM3AtLDoWHqMur9hVMht2Dy3tW4UD1Yg
VUSL9N3zp/DbgolRVEW8IwH/uvgQXCzfAWFBCM/G0np928FWTWSCe3Twm520PGv6+TERamhO5/AR
9VuAcOBckcC60G+nyVjvkokSgm79ua3+/Ek+JV3z0Ky41t4pDsuivhyjjvsHlDtnjvf4tFup03qW
3DesVIy1xqFk/fxNnLpcohzSZ4IG0kvB8+F/nj4axGZjPuCsundiDczzAQ+GtrmuBzF1/cvMDbWN
1kNJu/35S71Yo7y3oFcMRUZR7IY+cNXFgeFGrIUxzFDDC5pPB/6CusFQ18J8PHstnPeArG+VfUuN
y3IFOS3R4zBEqpd/86peGBHY8yE5AhaPI+vo41/KqsFlqtzHVOBA39Ay7M9cGYsRgqcop7K73JnA
E4MxY/3hasuaYAwFA1oOJOuo2E78qpMU8OumUpsrA4hWvVZIEnj5glXzCWXOOPEvz99KaXfqf79e
nHoEgzwMcKpAO4u92eWt7EdnBjLgVk6BwkhjxXNK08pZ4UsV9PKaz3rb4KDjHptZPVAfIKnxka3i
TAxZpJTwjKI+qNHdtSaytJ3Iz2EqIeaxLJio8204LR7IO6KDIcd+L5HEv8g2Uhi4vA+b8vMX9dvz
EDwQ3xdhSEYfucGl4Hxtt2hkUhrTkqV7JuhAt3mNiSj6IiwmK1gxuRVS6J1CIouSjYkrI51pp44Z
Xxz5JfwUTZuqen22ypDZA3sShZttQcWYRfLFdyskdc+fuff0LSbGoH0RsYvtgk+8AzN6+krJDewH
8oPZN25lGxxT5cBqGnxKoY+xoZ30HcFLjGVEmhBvx1Bx9UySySixVQRN6NdUYj3wnb5N4EMnroa1
e1k0OljeuLQhzStGOZgKRdGqMgBGUFaJhBkz3SVFu0Ofwr17fGKNTNkAGcdoucOyk35ujnEyQceG
cNJu4mvVw3H/E5diptjuq6HG0P+wtoUNj5i4kkOBZ8b5j0l4zPo4erT5wi9rhCbs8/O37EIMb28Z
dMOYiBAkkmbb5YYFr7lBF9brPdpaF4zkMSWsgB55uc4JJxyPsgsgAVR1+Z22LNlg4oF3FVfZuJT8
WNWMW/k3WfLFtsGZkaOBU5AVSvZyxkY+fZjCaz2fILjt3QcVYN5RXFELiAqxbBsjsCONZKhsgRnl
GKEWRUDoi/LtwNS38SMMA6OmQ51VWftCpJnA9TGHPsBb9/wNtCneXyMAeyrWKb7rYQoRIPWQT8+S
EisF9mAaXcz04+kLUMNcucBDzEVHZdotov+W0CnO0ey12scp+/nD//782NMpbqVE4mFnZl0seZqP
kidQ4Ni5dTPBU0bMYqM5PrX1XLxfiWAY5TwID0PLw6IqTb2UeFmq3HIhR6eHotbIxoalf3hq2Mri
ecvCYu4WfkOXwXHEL8bLq8I/bG3JDgPWCzUOLRkDnBjbzUSJWw9WBueyMlnT/bIG0JqaU64Z9o5y
Npsm3IWDtC5//s15XQZtnEvwWCDEeeRrIvgtSsxdh7xKmRfoSza60IyLQdMKjcUSZsZ95WNHsL0M
OuPXb0BWmDD7GscI22GLz+1tAeZIp+D503qaDpAx4qgSMiUYWRSKHf7v6ULibWdEBN47dGXhXnxl
ihTeOrtHMmfBNDUCbYgc/O8yZXmxgiUyLBsBgij0SEV+SxF1DAu4pusJGuVCKt+EsW0rhAY19JYB
wGSiZTjrWeDVjPsSUwDp2pCy7yrk0uUtdlE0YHfQKQVeBR61eZJikzXZngjaHgDpWk1G/Wr1Apdx
a1nJV1WD1QDEqJEozEVP3ReJgjH40XaWtTlDg15e4fu/rN7OHzFEoI+Q0H0/grwQGv/ZfReuR3uQ
vY70w+VdutjCMStJOOry86yVn5eVRfqYfT2+IzDIib7PH/UyuklAHknkjbBeQhX2212nZa23DnQJ
Q6XCEPUHRlGbjxOrwO6R2WAjFbuTzcAmOlPQrwthkyMnoxe33Y4Vol6xi8fW5Qdzh1ntHxG052AF
z5/ohTMC5QMBGM+UhJLa5ovRRRiuwtmIKVns8NSHVmPZl930Fd0axt3wbFbLJ5KS4Rm4aqbMC7lf
cdZv//SRvk9WIR2xpuIiNmkD3h/Sw9kXwxAWP3qRWn775o5ox3che0Ds0ZOhDIlfMurBsiwGsIoS
sJqZV8N2cA2sgluwasupx4nAZlpdJyz0RE9XNi/RcSJgxCDAiaI983FX9avHaCKuDgH7b5v+TXy7
fG8ELEIQhkBGlA2/6zQxHM1yYHsopHCW/M+5LhldsAyol5oDyi37UBWyMfWD0V9A8H+z71ykOuzX
XhKyXyc8EjbKy30HPctMm0BnzFNGpBej/3rwCMPmdLaF1AN+8/xKuAxQ6AcJDz4EBls5kB4+DVCA
OPgXrBW9b+Y4s0g7v7LJaVcMdpGeOcxSGgrd54/r2S30L1ssjkHS5nI4dPhBgvL3YgXi2aJStl/6
H5knmpctRF7oeef2l1+RY91B/CSeMJ6IaKOEq1k7Tu1NfCFloeVwNdKyJgTBnrHkQqYd18Eh74Vn
KsCvvIMWMrYmj9p918yQlxjlRVJ+PJej+Els6dsIljujHLO1gQUUryZz30HebnN90PByAEjh8s7D
e+yZcRjbqYIn776RZshGH8mHE4vpLb68hJJTN6+lrF88f5NslHp6jx68slxK/chGlIuHMwSMuYS7
PO8Spk1hmOWQrXw5k2CeP9DlqidwUTsmdE0D+ECee5HvpMPir25KOnNW2m8SStE7qPc89nOymDue
jV3UMgT35499mexI/gG+pEykMR750eXOrbS3DhHOdPRRK/vCM7TLwviVx9M/7yzUIkjwBR6/6lf6
sB7OTbU0cPkZrx1tF+n5s/rt1oM3YgkWkoBZwfYlxNKodsaTAFIpRixZCjND5jSajiECK/iMzx/r
snbHDTcm6yVLCGxuDIv06Us4z33ZB4KBGvFDYMVrdOhue6ZWmLt2IQV9HT4oj6Q3QeXIotAG6TbZ
2HNn8Jbm77DAy5hANJAA2DEKBNKX36JQF2fQ0oSHK09E1+JNzFusPwxlbFOHKnYtQ9xDMswkYdrs
tdu/8iDOsGFgeMOCWV0P6S6z4nLwHsD3hDlsfU9jrryCvWepD1pmARzD6uHS/umtBByOwepIBKPA
w+f36a3si7GYhV5bRBSstyt60bowWNtZMlKSJ0N1dJnwwBWkGcXy1eTEQ/An7ae+8Q6JsY67//iE
yEvZZC2WIOVvmCUkVXRY+OjvRychzjUC/vHNMBpLsdjCcGMHxV9ucADTKxLukf5n1nJ+lBcbARG/
/ILb/vxJ2azzr3GFjR+hM5mf5+HdRufi6U2qClfj7cIEwxWglVcnt0SY78qnDqZng8OKjcSrYX1l
TITBIUQPlgP7/En8tsosiEklyEtvN57LFATZRtzi+tjsz/S5KBw5UmOAYYd/MTeVlYS+f/6wD+Hk
ycVTUAHOIBDg+CyCi5R86iITaeFj0mOwBhoRDWTmYWpK1WSfvRwruBcwuunSew/EC5XTq2sPHsN8
wqu2COC/5DhIwz7CDZNLPMah4yL69rXVO/WLu6lfSZbDh0BJbPkgCm/F7vZRKleErMPzalQlxJ56
52JAw5exRKrHtMka3bx5fX7Tn7/wp/0GTPSt7SLR3Y0ETlnkf08fOj5KQVEmot8z74kwQq1v9/tH
FppToy39lWgCYrFjuNw8oYfPAPmQaT5IIB/O5R8N5f6Pzun/nX7ohPVxffcrK7r2rwbnrN3/PEr7
/9Tfv7XFt4ufP5uhS/GHG0TcbHiBFi4X7LxnM3SR/GGzH1uJ4CThiZBI9eiF7ss/yEEp4CRSW0Zt
WwfzqVNz/r/+h5f8EfokzRTeHrBYzF/9a8T32/Miny7+/FdP3t/STZpp5F52iwNeZx9+uiQGNRRD
O6fAj2W+3FXtzPjSaCmdY1f35u8wFbaQi7CD/y6vHTaj9NQ4f3kRmwcst32m/OV7BjD4X4jIxXc3
GnL41Yg+UaL6yH103BYjBDepv4MbYHRUZ3J5s5Zr6F03bZ0i64F1cmvofNfHLJ8Uw3NwAb/DYCAU
h3wOC+x2vaR5Oflzg19r2+sbJh60WBEkAZ4FBuopSGHW4SW9plCLlxDK0T7DxQNjJ1k2n5iEwlBd
wRS7O2rZ7m2im4VzYZLhLqsK5pL4sG2Wg4PG98uY9tlNViin3QWBSpI9IkmNzWPRM/eWGk4mcB5T
ec/sNPwyVkb4fgKvDsXeFTVjsJFHMfAITQDE6M2ZveZAnHSifVz1yxvMeLrPExXWS7Rq5busjcYS
cc/qL3umfvZMJtfgtXt38aXDQKpheLssERNOBb3b5RcCkSE8zmKb7zNcC29zuEbeaTVj8CWelJ1r
PNYy3EENo3Zz6Nl8crUwxbWDbTzycIzX7yIY0xQ9K7aH+7h3hq9Uc+nnIjF1dyCTqSNGRbsTRFZ3
YxATjG99D2Y1CahAIv4s18Uwt9PMzfemQfzHBMN1LnZqmKZsP7mxdRXIEnGnnazxrv05mIIDgyXU
Xam9EKK7Vs2MbKGIHfrP/uJeWStPxbxIKklWbe9SJq/JhxgHP/zqmjhAetwyNnsXOlF4nyPQlwAc
0v8G7drBMh6qM/OgK7CgUzuuw9tVz8v3ctTK36kE+ZT1vDPBvvGnZdj51GYffRey877aTHxamMue
X0Ebh7PYQbr8OPd2+GDQ+mW/C/1wuV1Sa6w3LQ1TudK8Cw7kjhGEmU6YK2/2x19F73Z40ctZU+Zq
JozHVmq3l1CMf2bosmh9MLWZmW9yYqx9Po7bce0Zk3Et3HE65qJe1Bdf06XdYXDOjA1vLmZ5ZKS2
vs9yYwasBkJvAvceYeGgiyssGWiVAdN6dILkZ2UO+g1yNGjOLBPne1yGEUIy6EOzXXVpANZtbd7d
PC3nQxWvqBENxnzdTuXO8B5CHcHBg4LXnqiw/PooK9wu9mnUZnQ/B22+xzphMuwwVDOobYCx1BGb
ggHVuVNMDNntVzhjSlQTo7qTUP+JLg1NONPreJs5jQ8B0xmH67BggMeRndv3dp0Dc36v3RWbk6ip
Z3GSiVYfpnnES4DQNXZH+vfWhgAazq5CzP2GAV3QaHNajT83b8HmSsCYCem4Jd16HHEN/dbTtyr4
0KyLUC7p+l6vM96MUuHff0iLIsqOPgnZL+0Fzfy67NcIR14MqLsrKIBF8CJxtuxDXute44mCiubE
3JL5R51vkNPV0rjea4zrqgH17hJr+GM580g9bCuwvArr8H4LHfpfXomCeYY19inCIeVDD9r2LsMb
FanhWC9v8WcMxHEbYjkcmA8ZNYf/wu33h/mfP7oec74sn//3/7eDS/7DRk0y98xG3f5EuvVko+bn
zxu1+INBHgC1iQtuByHNVqmPG/Uf5O1sk1gasVN7sYQ68ZeNmpKNvR3ED6Nfycc9btTs4Xjdu/aD
2Omgzv+jjTqxO/Ffk1a6u5Fd8zARSNtphD3dqSUMB4KIHWyadi4WLmX01jedAVbeuv3mQh+c2C5u
0jmKPy5RPV+nanA+pkP/isQ9u0pq54hZJQzFDvnDutxGpKs7H4L4JzOyoRQ0QY4ZC+4EzN7Ci1x+
NO54v2X1csCL4C5lhV5FADRHo5Kc2qqrbuoQpr4L4xGCqj/ej6K4H0z8tdcbkHLnvWQk1Ud6T96p
ndf8Kh3GlyJuHEuB/tiTbL7ZdPmLjh2Spg2dc+ZjOKWbz4wCW46goEjHZTdfQa5jbAlF07F0png3
o3f94TvuO06leb1UTKPv9HhMtKEgxrZjN2JseJttMboSwUAr64K1r5KCvVeHGFEx+eFQ6fnlPArn
RKu5PW5Ij0+zHrNj33k/O0ChQ6HjclcFzZWK88WOFX7nZf3PtHI++0squdPF/2XvPJYjx9Is/Spt
s0ca1IVYzAbCtTu1CG5gJIOE1sCFePr+PCtrOjN6qqtr12M2ZrXKigg63R33/uKc74hvqGoHZ06T
xyjvzB2H8M6F9LpTcnKvmrJZD6t0qr/15f9S0fxYl/zv1wShvzyy/7Cu/suf2n7Vl/fyq//1n/of
WHxrFk/cP36qz+/F8Jdn+vc//8dTbf7GBgTtB9MAFTGGw3Pzx1Nt/qYxdGE/6rBY1gyHwvyPp9qw
fuN6NxDz0a+jh3I5Cv5efovfWKvQhqN7YSrE3OZfKb/5Ub881tc1DR026gimFewar3O5P0nN1Cku
lThXSNPDupA6XHyTGYwsj3Ga3FUND+byPhgGkO33Nbl1xqex3mJT96wluVPHbGtAy56zE+mNODEf
JnjVdb/r1GfD1HfIobD4aWEMLKHLiiBad452tzKJsBAqNecrpPX6o6fmUZ+3VyamPCrNZ038pRLi
RY2frPlOLbZ2xzcyKImVY9y+H2KqAAouhj9RHQU1Ca1tsbWaLRkrdJYdRO16ZxdqYKV7ls8BJFwg
Aagduq+izIKOja7a3zaYTgbzy6xvLYxA3OQP6KMx434DMwNz/LpcQ/bK9kOLlptBXfZkmXtmjp4p
3nXCOOdquUkVIjTKVyf/sAXJmlddRUrW3agzlLKAX1OnuWG3oFbPP/WmOdXiQY30bSLfiRR+Fk4c
ztG0Ecvae8ZU78ro2ZWUNk28KevkGLeE8RrxRpu1vVJL3kRaE01u6tggqTgNcru50voDbf6eJ8Ln
8enZd0v6ZrZ7iULbrH+M8TEh4RQwsafmHZb5S8kxZLhxGBG3N0WfhBWWywyJZleoX9r66ayPivuu
Yc6jvuHMY7W9fIiVePA4vXWj5JHjKMztneCs6vJ8q2Khnu1XNSWVVQHvRkGiEHI/ioHAt54eYRsR
o0euXT9rgVsVfrzmW3Inb/CgQMdvfb2fN7mhITU0tovk3LLQyTYytOfmgnzM6/VAI2WRYzlMErZC
VNHA4sKkfa9AbBBY6U0pY/DjJJMDVds2W3u/J/sZl82xUXVsFA8Q1+bsJxlyfpvFfmVPeI73s2N6
XfemzmlADhfinoVcx+5KCefzNfDQ8v1mTl9BALjqliv+KSPu92AWFDQ5s1ttsR6frFIe7RicacRa
uYKt5dw0A0ZcO4zTqxa8OMTWs5Q/GqSoZXEGKswvymvgSbj+xFi8abQTNX65svqRk4LZI61UjX2W
ftoYDJuO3HljDlqeNofU3JhdlVRROWKyWuCuC1PZ9K2xMVMy7JJrXjNuvJjFjTYH6TAHlfFZ5inx
dqSnz9USFBU4ImIPSdbyrGkOmIMTqnxrwddQyDTUHohHuiFk/U8n4R8N/58bfPvXuuH3A4Y8BISJ
Nnln10nCnw8Y0st0NxnSEVf4dzoFdl8+IbgnVZD4zylY9dvYgCSmaMHaOSezzfaLXYaaTMJmnTdK
NG3rAoC11WykoW1kbEHyuy2jZIMJhb9m+432Uc33eE9WJxi+6Ev8lL+jtb6GYZClWaDWm4ltX5cj
wpfHOrlf2ZXYil8SSg1L2DMhR9nG29Vwasyeo+IMIcOQpxm/qQ/kyKOzcdaTZf7ELOpllXK0+mNb
1kEB/ih5pxHosY7LfKtMjwUvonJ630H/Y1k3fXJfUvOIeftfv6n/acv765t6nWz+6dQebaJQa9xH
UNSe1CG/NeuMvRNJtyyeyuptacgZUl+JGF2dLRPGEKfpP/lcjf/bxWEa6GfYmNB2q78M8yqpoC/E
KMK63g5hT0Mw8HPyS/tb9jOZBX7GK3t/TexQAKeG/anfm9a+Ul5bez9HYV7fcFSo+rOannjqlWU/
i2PsbAs3yBkAqtauUUE6j/8kLuTXkS9vHBFMV+Ho9ZUzpv/rG6fxjUHzULBmcj+uli82qf5qn5Z8
/Sfvz/Uf+nO5/LcfxISMIRN6TPfXTygei1GdoFLzlOlF4DBHj7G+bFMiUdt/9rPs//Rr/b49Q2xw
XaWz1DT/+mvBxpsV/bo9a5WTU1n3dqTt037aMVvdScrOylyDCh6AlhmvaIi4f42tJvZ5HYrySo4+
F7aN6WOtvHzJnpwel2QO8AHrOVvnF9KKg5h7PsGWhe94R8jfQxZjGzCeEW5yBg8/la4KOf99aBz7
VGKyv57mY8Nq9TL1nyg4toNYbqFt9850xrB/mG9M9a51xtAg25ZRD3ASD1FN4FrfiyDc3nCxdRCM
bufEUZB+C+ZeXV2Qqs2bLI09pJHTXAyeqXGUTHNod8VOj58L66pbb/dNF1+TwXdM6LL1u1Ru47w/
dMnW6W2fbwWKgjm4hqJLRHQ9PmjSWzWNWkWnT8ckHD2qxT51Gk8MO7u6qw2GS3azmdLe02wmHLwN
9g8Zd5upeVHE8/UaJkoVi+8L4AOysxc/KomfQfQjzYfGhkWW0iipyNhHb15+auoJi2hgITRIlMcl
S/22+Ale5aCWoZWJwzIS/Ot+O9pPm7fAwGDfMi+o3kd2I4l9Y2v3WXkjh92o7vPhHr0mRxXwK+Ul
zmWgtr/fAGX9giclgFzDpC9F7tqwQDxNGo1/7itL75U1KXfO6E3Jsl2NJQBAgUPWDk2KtsE55GQR
9PXM6Yk90pp8sz9hJONXZy+0zh5ZJfthLR+dYtgmZPJ6BbYTU05BgS5sNtOgHzCv1ruFX97IG9b4
sbeOI1+pT73luS+0IwDZGiqTm+6SbosX0gemuLWXz4y8bBIeQoPnpGZAGHP3jRCc41MRu0FtJthE
So8fVyVW6AJWRcrsud1zbq+HyTroSF6Nbc+Sj2wBL7KeUemFcmx3tnU7MGpz8D5dr1Rj+j3FPGgo
ZJSq26lKhccIWqt1EenPaIzu5jyMCugw2bDlq4fvdFPqr462erogt3iMdwyhtrEgKUIcpUPxuCQH
kbl7UdoMlSwaOESXKx1hhBWnv1918VAYT1LIs2GOHprNg9Zso/jpCrlBc4GAH/5OErLlZD53FSHe
5/wmjnKbRJrPWLIdP6fZoPqafFI4mRAe5EJJgP18spla9wdMAdQwWaCX3+MET9+xQvah95XZhQVD
aK2MfL35rtWdNdw3IDgzI5h4tiJD8yaybfKc8PT4NZWwftQsAMSODkbfJ+4t5d/kfK1sypyEus71
7ZUrUntunZtRaIEgH4qKqzS4xEuXi5pRWvoyzo+oG/eK8zuL+4HYLW+VmCsrFpFELahKaDfdbuw/
lZrPy3xlDuonbhIs03RIovjhWlJOWR+ObhWWcDGQ+W2S5rPqX0hOJNyEOyO/YXuBKOUHUXNP0IeD
lVBfVFUh9Z3R75To3F/jK58lnJO1Swiu+dYbSk2xgBcgpFrzHYfhQbVZKEiXQfVq0h/gCeDXtfmq
3hY5z8vMd2W5XylHnfHF1s8xx2wvXyLN8lCS+yxd/cFcQ9O6QiZmmA2v9ZVkhJ+bZ16OQQIPmKFw
pAxQGm61XQ7YwTRDPXluleQQ95yxdf7sThLkUEEqkAivrcSoFTc2k0CrXTZGtW7bsmTYO4QGkQty
NIOSfB2lgEZdLJ4aYQvXIFhY8y5zS6+w9gZYqNkiDMfiMe7e4m7ZuGW759Py5ul5zJ606ruiVlIy
tJBWETCU2kcLtVP23NuQFGstyB6K+aeg7WnrkdyKhh99rygs/Jf1kJQWEsrGZ0p8p/Tgv9Z9hNGz
IhXZQphipTtUVAx1dS8eSZevFtheKJWrB66GHrRTMRSP6nTE2bddi710jq3yrsFdvr6UoWYcrNzm
UxHY9CsxAaxWxyvFLetgDjTF5zQhi9V4bNUuQKrhQSpagNOyX/KwDm/4Im2YXvuxVjEPbX08u0zq
2dUIgYz1RSwPpVkFDvvFNa8PmfOTzej1yANVcqQh35I16iWi9Frf/nDWA+ypyRR+Ls5M6Y7R8JSr
u3EqWF9sc7mT6o9p5NocTi1bo8au9sK8UcR2xlI63XVKkMpdTPpRdDCHkzE/EIveRrtrHrqjneyu
CfShRLXq7vpWDXrlq59fI3ovah9XFEGf65wFxyYXsGy2U/u2Vs8IDLymLC5ll71dk5ukaN9Qdvgg
d/3smRCkwIF3TXW/6efHzo5P6UIjwZfWVYlSz7CskaA4zjc5xOlpItO9if2lsS8K/TcLnc1K6kYn
6zcnRR+hA5Bpj8OUhcW6Melh8zBW50et3tcW2Sjkqb1pevGkYTY3tW94HN6yblDyBUtieOBggnLd
JETFrCqNSaIH69sskcKusElAP0R+ku7JYwWYHjpO743Mv80yWFSwvTYHOGEFC6on927lA8vW1Ac2
EuCY9nS+quiwvZXWtbG8TAazxiWj84x2w6a9RovLOEi0Q8dhKpptORg7qT2trnmn18iwnISHhZDz
Tm5mKEONq7y0HPVTjWiY9ippHub+NI7sIkk7KqLmpBUPPbfyQAI5FOfQtV9p7i+Gw5ykfYrmLxiG
F7aFe8UERqObVyDIt5peocgNDdu+ckOmEnwwPxSDtZnrhhXbEVHM/qBWZxfzZTRzEOcj7Era+cfJ
GPwSbd9cjiGLvw0GXCySktha4V9/f2ehP8I5RIyQZ7Ftqdt4C/H6Ma2hL9XXSy4/rB2P9YABWZLS
NyuhhXit0gMSIvy58kveH3WNwmtCTlZyjvDuGvyGIpJc7tVZ15vQSpKw4IoppIB6y31OABtW/aBS
d8B6D4NqenmzBMQihktBJVcfZcXlW/tFThIIWJ4lZZ2lzheFZxkdjzdE3+1cBkBAdhCzAwGowD00
AFaueVYpae6Wwfpr3camEtiMfJCjbMsOOWqNsb5cTwYdPxlYX5LQLwn3Hb3vtjOandkXG3A4l+Ra
pRj9DdLXJ6PBw0Oo81Jull6SDMy3R23OZlwHZMHTtNdBPj5f5aNQzuEE8E3NPKkYcMLmC2guz4E7
1Qw3ZU75UYK/vXatc/WuZ+1l7OI92yX0yAmLKiB+5fiz58iUVnEYpbaPrXjjmBPtaufP7e26pGFf
ZpvMWvcuhSgJ9uRwhbZV/kTBv5Ec+21FdE/31kM6gDtDZkgLrFeQW8DtQGhsrlN98h45ovSlsuEw
HtSjoYK1VoD7KunGtH6UzgNINrjmXH/VK99mM/K1Rd2aZU/QFNJWhclzDJIiesO+ROVZ7iDSb8mf
g6X93OkrLA0+7/pprZ5oCvSmx+MqNmaxcoZtuuY9xnhfyXO5KsS05IfR1I5t9ho7r2VOSTnJ7bSc
yZ5KQYAUN8rUXSaj369Du031acsQTpjFQVI6lVV6/3s//P/n0o9L8/W//9dn/Q92Tax0/ouxNJNW
RCH/9l79/LfdV7d+xbVMq7/Mqa9//48xNaoO0kAZQmuYx6/Kjv8zpha/EU1qY140kH+yUeLv/H35
JH7TUe3qKN0ZbmPh/I8xNcsndJy6zWjboQHWnH9pTM1w+Jd2Gv+AcPgH6d4FQpFfI0dm0q9FKc3M
N2XXo8CYCWvworJwzpq6Ajp1q6b/MYB9YwYiYu4Op1tHy4e1NNfeMHOBbTKVCIGALIDpPR4m7alP
EJoE0bJWAnlu12UQHiYqrkEKjdGsM6A/ESRJOPsGefkY6HJ252BGnbBSWkV9dxFEaUSB2y/qN2qK
CWGvtKI5HCWsAs/KleJZET04ZgK045UpYwbDNyLK5WDrg0qZx7LviiFJX+Ce5KfOHRlpaYUjHqYJ
pr4XiRzmSL3O5T4icgjkmEDNxaJK13ZaKvUMTKurHhzADd2ZdEVn3ZZ63xEFMhmKJ53CCmN77I6p
WbgP4OG1M/TgIsCfxz9roK+9TGOUXVKodwxvM2IaqdIkdaY1ru0Wu5Ee8urz1yiOu2NBv4gmwuJi
89N8EhHt+JLC8mlRgoAbzNr7TpmG7z6pyuhYYCSvyYMlUzYAZ+SmgTGBMgtbCRFmt5q9Gp3yLk+l
f/XohFqr0lREVseVZjdu+jYxSISEN4ACwupDMEw7TMIF01LEZyXrrTcFei0+QbuSn0ij7U8FdMDi
yyqnWBHoQ4KoS+1dHGXc7oZTJoRyFVHyZCsGQZEwvmabWWqeX0DvDJde71WgmA5oDt9OIr5liTNM
9Eeapp+svIne9A5fopdWqf6sdwptd3aV12hL0V1TlQV4Q2cdibDPq9FibWCmT7LIUCvwXDRPmV3G
HzSr1IwYG23Ho5ZfX4ht0WKGQk1JI7SYv/9oVUWJBG9FepqqittVsj0JAJMAO6uQ8s0b1pw6+dnW
qDPvrDG9EzxiacdsAf7iNV1KxdFkGaOUFLL1g1xNXlprs5EwwJ7vQR3V2b5Z2vGjyEoCuqw1/0hn
dbjMcH2YUMlYO5EuqevM8GGsDy6KdtqjHkUNyTYVbJ0Wbk+gpWn5OkmxVKEC/iT3Havaokhcb0lP
s6jJIS2+9THOaH+dSTHwzQoXD4i7PnlQ4Fmu6NgX5zMFX/viMFRDpKNI5Z2XtNwh143kDlQMEzPF
kkLxx3TKj02UN9rZmCTkLkOJaE/rAmd1MMfgk0VrWwPg23541GG+SV8xGCb7Al8rUx8dO6bfgsst
A7Qq3N7sakEILVgdfqpFVufoTZX1Ns/d6iWdC/3TheCJrchotRB9CG/bkt/1QBlfS6FNr4QR5PfG
lBjLFm1MNTO1TxquUYku2dO1yLmPJLYOL7K13vSAH8bQe7XFKjdG4UCKyCp1oIB1iunOTUnPpe8s
Dd/G/tQZI+Okflg/EaDkNi6PtMt5nWpje62B5gMvBPscyi7zMPRNQS3XVuZP+OfmD21A6RL0aYcE
SHcmW/idZEuTtnVt+CRhJUVYx7l71/eGTv5BA8/cZy4BPxv8v9FuXY0mpkjN6F7lCONTibiwZxll
jGbbPLJhDC8DhP95aJcTT6vgubab+WultLtbJyghnlCVwWLqVlknMtEoZycmPUBY13z65JbAiCrq
tmEarurNUXHXaz/XaShhdCsrkhArw/wCda+6MtMIOfQGANErOLk5rU/ZNa7Id2eD+leZM8b+2aoO
5QVeTPXpuA5dDWOD8S5y4Rn7najFvW63Kt1UbkD5WldMZixpuQvWYUXdi95qFQTHudQxtpMnM11Q
BFM8SYnPZN+zakwCaWMwFBK0yIkeW8qut2dGL6noaMGTONaf8TlTEiWMms1dZcTOg1Lknetdk8/E
RoHvceGLVbq+1Q1Zc9emkZWx/+BD8gHHa98LxEEqv7gU2cParEVx6JZVUZ4sV+GPJ1xXDFogcmmh
rduDcyReM26CqWGIHY5c2W9k4aK30rAVMoW3bcDEyqjoF5Ukl/saoi5LN4KGsVHZ1vwxVlXxYo0m
zXxdR/YxMjXmp1Xaj58D7PkbyafXHgU7LwYMLmESYyXDTuFxwicOoi+IxiT5J8Hnvw7Jsf0AkEC2
orpIVBHi/3VsbVaT4Bwn5Ad4fH/LIjrZc2vbgWIPcahnFfRD6VbHJZO2969XjP89mcL/a/qj65v4
j6UK3lfx3o39n5XC17/wtyLQ0H/jKkEyhOvsymD5D62Cbvym2Q7ll4m54W+qg78XgcLi/8I+cy0S
kQ9Ygt3EH1oFoSEwZs9y1T/8zez3r2kVrF8E5EA+kB7xU6g4EUixv/nr9wU5J/rXSBcs19H+hZx2
Lvvx1t4WI1PduG8cDA32VjijFnSj4uxFEd/IqYW2nURrceT2ooUxq7dWXbmn3RUhUS0GP1uUvXsN
kdcbvQuQRJOf2at3FdjrXckN9UA2gR0Wk7lSgnQHaPcUmJnCHFDlCp6pSK4CYiUQmNcPTtVtrXKd
nyIHxHGyqteI4J5OLWO4PKEMGKJsZlECEx85KipaZ7ii1Gxt9BJblHfzGk87WTY/GrO/o4IhM2rs
efzgQFaYQ0SOQKOLEvWk6SucE+5fD5RlEqr2sHHaBh2E0XCIEXJ1LCWVXeO68abmE/JiCH9H6E4/
p6RyQsIAHuEFuz7JzWcdRtwt93G7JR0R1ajW1YcK1vGeqFj0U72R7yzyu498R+KgU1uV0rrAQBP1
KdExKaEvRJIf53xkXpjbSUL7W41bgnl1cKPGqvguRDhfAjx51hyGVuo6rY9FW1vHVGkiyGBjHWBd
mffSWJkyy/VkinT8HkZnB/Z+va9ieTCtofVBurKAYXZGXDqzkFo/4TJZDhkJcAT2dYgm4skeQm7j
r7bRsTVUtmwAnzazx90AiSQ3f7p52h0Huyd/oOusA2SjZhet7rtQ1htSa6WPG1jfkKhGYbvm7Q1p
L+xgZlF7ENSA+K41Egytu52xGZ0Vu0Z07LL0mFkPFUYBRrplhJn0me3Pke0yCh33RhEhV1EYsMia
LThLB+C3aNwpbNNj2mlvZDQxMkbXUZtcndp6LQwm0CVssR6XOBtuqWS7N00tVqbYLfMTkNloRATG
bgpb5mSO3KqD9Z5pZmCOEGk15QS6PDCLNsjzmsucz1E0/YliwG8164RC+ACj/sUi3JkvG58FWzZz
3WWd9jT3FfsFkVCpkhSyAGYtY4KWsQXc0LwvvtZp6y4yQDWrMEZuqjkd0cqOHQNWLNFA8yOzfx7m
QrBQAJ9/KAB8H9NZ6Z4kVXKxIlDm0dqSTYBLqiFwl+7rKr322xWhTjbqW9lNvIOssR0CoHb0uc5N
b8TGZwZjk26DyXUfkzhkqiCRTHVCu5y0C3MwXRlOmjobh160JmTxrrXZMtHVMYYKcJtTfeSsFIkJ
1A5mzzPRGzI9Z4SQ3eE4mWgkE+sn7uOLWw4hnJctsd91UBXcpY2js10TmRroEa0V4sPyyaw1EHZ1
3L0ODfuCsmnQCuhiOUx5A9tWsgGcjHHe5iuoC28cpUp7Osy3fLlPdq+PD4QNIBcCLdqHbp+96hF5
mn027IZsPED6pNaul2hrtoR8+q0jmTqPhbhOqmuGqMBii2li/zYzUVfjwU/IrD4Y9rtNHtVRylbd
2Sk7Q33p5nPXQcJkrOq4ZNc18FC1Loe3uyp3qd4zk5QZJ1GiV34ysZ7vUuvJSpYfa5/QK+rOFnx1
tIdBHOYVS0PmzfcIyyU7u6uSwhVVMLP22izYB7dVNjN07pUszJ3IPbRRRGdpxZq41DDE7vWE4yLJ
RHRbN8nFBgvPh4K+P7WUS5a4341c+ELGKXD0/E10lnFeJZsUzo8zCQuCMiy5/lwpTqyWiKxQSr65
dOIMvOQ43gBjpV5kVbJL5hTCeltesgEDoOv27YWgCIbVtnTY/Tg5mJsB/C4ozENHNRu2zBK3htHT
BOnC3qrcN0xvSWYOZTmMFOSmHWNXN0MzM9zBl4sNdRTeJmvoThabIurfe9pnfQLVmGg3JaDWZRn3
ybo+5twTcWcf5kYNs8pCnCJDc7S5whYfiIWfIRMpZyjk0mIMbvUfFrOCJbJ52ekpijt+tn4pZuc2
dtODECmxISNPZX1H1doGg44UTWhZHDQaWviRea3BVqxMlZtBvkxm8iDor4tswaTSDZ81XHF2vwpC
N37B2S1uieekjpx9stp8+gm6jpHmKGv2mfaB/fe8gK/0RHLd/CIpS+5sMo9uXHqLE3UrknECYmrf
0MlsXeYSFQDRcPvFmtzHJnZ+ggkpAwYeT1EzT1vYl5IXi6XFqyZkf4to5VFqhDpmcmL6oibffMOc
nStIMwlE26QXzCklUncWttEA5J+t/IwSFgZpkOVddIMxwYQkzivvZ5AS9G3HpRrOJNRbhqf1KPZI
Fk3PeruQzawzQt2SAJkE9tQ698Qrxe/IGjRwnSl3VZvZw9bsSjjRUWmn55kchQOJse15NVTtdciM
3TwsxkdiQ1uNe3QuuISvYRgJ3xx3omYwZkx0/aCLnWJhC4LBORFu1CnLrq2K9hHThntZbLW56fuM
0yIhHJjHkAY6b8qW79z1vzEv+gLQyJbbtfbd6JYx+6nEus0z8aor/bIvLVSMnAeHBI7Aj3rsTdLV
8M4QvcrDWXTjXdc1awirOsgHZf1c19kuOJm60odgXJ4Sor7fJo5+YnmcBxCLiR85w0dUxQMEW6R2
JTAVT5crs2ynacFFul2oWFb5ISXJPnyx3moGNx4fEWpMDX/nvk0L1pGdcO6TkjSUAsmrvxBGwYYs
vURO8qMkz2c/N+uPSiAhIZaAB2JEUUDAgk/4qPo4ZbO6Hwh02Y1LVW0qMdcvZVkLH88ViVDgO85M
mVnmFeka0ShMzokoCzdU2IT4jQ2kNsVSQ3+cIKWuhvUUM9bbwk3GN281N5lLAt6Qs/zimJhY3rox
zx4Tk0ywh8aqRXvkCrb2dHDXPB57eU9lVP+o3LRj9eXAdSFPGSlPz8SjJ9gyIBQt3o3s6UKgfHf5
wCy/60si1AVrfMquda8X6AJHQkhI1AFwLwZuL2JpnDCVXRT0bVNuXdY0qXqgxOvOfUzD3FJYAkgS
Z5KMiWUbmFqpRgAK56Gty7c2kQ/FVVer2pthkLdFz6wysaLbWIvSPR8iYynTBFeuleTXqsvjuuaC
XTyLGJBGyPDr7NOBOxKUYqwOJB7J27p3bqylVvg0CWgGUzx8EIU2XdZeUyZ8Khq4+sZBHZHEt0Mn
8xdbMcWTUdbajdWwOnI0uNR6ow4ejo76seBdPBH7OYBQY55VAxkJRpLyMg5GPfeFKykvE5KAZDT/
zKHGHVtH2Rig+L0BVwvanPIzRok36GhahdtsCBq6dK6OOTpin81+LbV2NUIETzTNPVHNezNfXus4
3lujkVANkP+CDCitzIOeOa8g6V4mVoCdUC/MRSju5nirWhK7jsrWn5BL4FSjuyWQTaLBTZ6JsgiX
tWUy0o5307hSt5X9AVLMgW1K4ERTFEwyldt1He+dxgoJyNz0kxK21ac62kGfEJ9TMQ/hxXRvEBre
xjraJ0QRM5Ktn6RTfkMV2UQZUCxA2xyCzsVosskHQHKuJF4tZzjg2AzBR4TrVWlFaA2jewhfq0Y8
pX4PP7v8AqNjBfVsz4d2HMWpyUe29nj0jz3ciUs/oZciDijI0qgBIFBQNMU2RZKd9GclRmCXqNaN
Has/lJ77dy51HRY6g5Gas46XlBY7/BAvGCGBnV3hQaSWXNNK6kOu1dtybVUPCettgTSSkdnebtKw
UmEL50kfB0QEFGcGFqxcm1S7RRqb7Sq7yW/nNdmM8cQ6UJwMnHc/tIk98yDMSzzjnACwp2+jkv0r
MNdpS+RNfF+Wk/o+LV2xWfPMDTN1/DIwg4UMcMHoEzQSaN2Imieyp5sld5fQzdrKB3Ft3JSlyYJ2
vEMmhrujybR3Oy2QkY5F8pXhsvI4bsCOrf0FuCjnl82jI+WLWmXVEyblzWQyM6qSrVaRBYOUiEuB
HVauTb6dN/OltNufFlGuGMC64VKRbYJSK81ZWkviV4X1lWg19ZasXV9txGZqDfu81AWiMrNpxVHo
kXFIq/orGns7WJdFxw8dP/U68/rIrH3Cvz+ybBkO5VigB8AttQVRdtaHLH53M6chLmYC5A4tpYv8
SHMEm1qrfGfo1B8F8akb6awhyocppPQk7Tgvkpu5Rydkl6wWuPbK3YJvpBf12bLX6QHKy53lsOAl
/4LM3+SBmeErNp4zw6sZVEH6IZKcJKM4DSfF3SlZfeB6g1etjukBx5h5Jmaq2XMcEdVGYKTnQGoK
VNhv6K+LU9RTubktQhZTahx/mWO8RICug9KsrXcQwcOPjrh2Y0DDYyhBJl2bDn4Ia7R0SSOeS4yU
Pm3QzpyMXcFCoBo7d0cwjb4tBA81xj/pjU59NKf4Ca+kcpid5U4v0g/LjKqQkPR8C/f/nRw8LxrF
lyPy92Gaer+ZDfsxzXV1IwRlNETEjQEV2jNHVrBaWs4nxmmW1+bFLfafmwjwkKejJtCUd9DfHoFy
GzGZ1i7Vm8OM0BDse/E+zJJxLoyhPVtgqlmF5y8mbMcjSznfpcQ/PQqbL7AmOmdjGcOxw/nI6qMd
/JaQOETn+ueYdnvDbsujrqrZBbj+jOogH5kfj85x0rsHN6etEVHverXdvDlT5O4cEI475tgFrc7V
15SxoXXc9dZQyiehVXYozYYlkE0OWl4cjLR9Zh7IvFSR3Y7pBqPwlKbuuMYWrRU1fgX9DZk+hEW6
Z6PLHOTRJcVyaT6BSSye7F7rKb90ZY9bv38xC7s6KUCVwFYysRvscrgbxqVtAiawUWiS34Puv6BD
JVOr9ysU2LdpE8deq6V1MMGE9AYg3qeaa/7LXcpshyYLKb6aLqdSWE/kXDY7Qy/Kj6jWukcW2npI
tF311RFTcwAgU23s2cyRYLHVLw0iZ91oLANDNyLOHCPf1MS+v7ZF5v5ojHJ8Z33JcDMVX5l+lVKi
ZWQcRCQX41dmKg5jk6TE/CsJS9j1Zjlu7Zlbp4ZccYAMVW+iwoBZX67rR540yrZVLPIZlmZCzVEo
zT0fjQz6wm3wdqeJry7WLH1EJcgfK2k/mGPGdNwyk7spq437wbDTLuiUudwNzOQ3C9GVfDILCjNT
jLeGbJtbunHnVJPh6KnuYB9nUl38f6fuPJojyc4r+lcU2ufEM2m3VZXlUfANs8lomE7vff56nRpS
5AxDpMSlNhPBGaKBLmS+95l7z2U7ka1TFycBseFyVU8tBch1qW9EaAyKBeVX5lytMLEhngZXxjcB
zNxNjrL2JlHxBnkB1JcgaY9JEKKLaYx8eK0Hfg3d5M0HU5TigCDnMc5Y5Pc8LeEAWs8N7Yp3Z+Ro
LSZzPPUFCL4G+Zc1jBD2OydJ+Ajnjra5XsYP06mrHSUMQkgpor3TyOSBpNRXLfKbcOzri8gqaNcl
+tU6dKbdWHbyqw6aALQ+fP6LbZk5UaUFGwtsrW32OGXTR5UayxpVW/gIFBHM+ex4TLzD4A0uN1Z6
EJ3jBsQ8mWCRXe8qBA9+TqgAM8KWEQzeG+cym6Umhz58U7EbUG6Tyr6hwblBJt5h0DA0IIAyUW9B
n7X70O4GTqiKz82M38ycvKM4EB8B2ZArxcdzot5ERmgu8U9CDR+jYH5DBXH2ggB9pTXkm3ogPjq0
56NRaLhjraMpRQeIn1EdLsc5d5394CTixU0NFkjmJNmBNYY5HeoR6SuaUhyTQRLGG9lKQk5nJhfd
INy9XfakU/cy2hcsDPnE5HJqeLgRq0XxLdjP6SFOIv0CPue2Ie465JgLOJjrhRW3S4DVpguvmT9W
FbSrKkAmLJaBp3CZL5aTkg6OX+e+LGsEyouGWhAaehsR+EQAh5fAKx27b6Y0wQbnyXI0jYhkzd5o
SCAaT4TuGTtRK3k7586FDD2ULqRVEZG+KqcpeKqK8hekSZftAnXCOhmRrjVeZO2aRSV+P4eE/qX9
SK3WGodG0vj+Pp1e2aii1goQ1Xpqg8qfPUkjiXBGjOR0poUVs6jp3PGsPW8bNHbA5jJaJ5q/s3Co
t9PMXJNOF/MaVNNjhkT4DOdAbXsjCA+LysZtRR/yZiM/zTq9QPGKmhPrScoo07qzhbykkZM9VVZL
v0Si5go3vnvAM0ThyT7thmAGfVKk5tzYUyuOHQE2N3EWz7dQW2DZKlftVNXlhOiGDD9NZLDGQq7M
WBJNGTj8gvPhp1DOVzAzmUMjZ6aFWOWifpPEsO0rD7ebA+NyVUckT67aoLV3CRpnhFcZ+nMzep9I
qFXBk4H0O1iO4VhuUDWYCJiSRd7j2z1MdUsmawr8gVwPb6clQthW1uwkO8bS3W1tFzdiqW5Hj0p4
FljSr/4zk1GLVxsI6O2qJwuu/8EjTe9ILmjOAgnjnHilMTuSrOu3jrXhuBl2JRueX8wwNq1nPJI1
FFK31uEX0L5NjEhhW0RwHrGnq9XIEf4ihXfsBvNBWFjqyfH6FUVUfszcix8ktTnonsF72wva/VpP
H7JIgm0wpg8FCVl+Q7b9iw2//tIptpTrJGud1ZCHGwLf3yrGKWNlPhguoaL5sTSSkzD4IL3M+1VD
9Gc2sjbSRa1Fj5J0idoTaMuGth4Uht1Je0P+Qn5EWcsm2zq7UQOcLenxE/fz47zIzp/D+dVsLKRW
ovglm5ZoHxHs4grUAhGtKK5Gdzcyjt6T6Vefpqow/KGKjmjk+5u5zce97vFxxX1YnFLPeXPsMfhS
TDnHYHmWzLaf4Msh14szLU9j3n7QmrOYT5gTtKRbrJI5ltsabXNJ/VuglInNuyYAHkI9HUfVhlT2
Yj4TlJ02DG+T6pM22ChXmsC1Wzx8HDnA1XQLPQDLVDs0c7/K2EMziEt7WV9ZEFH+YbsFjADiv665
BAQ5qTXJkYjdk3lxrgPpIYR1RazhLtCWQVcwBnhJMWhWXzbh4JeSULT0GLgJi+UAfOObHHRb4SmX
5efkNZ6L3a2JP7qkmFDyhyjdDRnNDK/BilTgYX6g3c5Z6E7vXZjgZxHei2DbLFlkJtHRNfQDmUQr
6qTozJHBrI1l+VnQmjwWTh2uzUkLsm9SwbvaeReYl/njWKTRaUGkgrbQs1hER4FAVT+QLGeYbG9I
75XbvpydO0/S5pErE50EFMpdZSf2Aa7OxooSN1wZsXlPguUJv9R7FVlkwSMeXvAjrSpN3K/z1Zm8
SoR9MQubv/s4yV96Rsq3TmsGK8OgGNd94WwrwN8rm7SdnTcr1j6L4a2XhvPMiyoXoW4Y4bsc30fP
uu9ICDssVV764TyGD57BBooN18oyOIaMYkmfgyChGKmukbVsyRQVGKfrmOwWq8XIWRyb9KrJS+n0
ZCghoyCkRSSG3x08LhJm9hxZzoQ76QJ3YyHxkbXNzC26l5PwPoehnX62s4GEaOH+Y9NvEeuzJKVv
F7xyauwWF/VI0N/n/XzHlptjQ1+LldS+zF0z+maJoZVDLxup5dROxyhl2zB5pr955iGFwCcRnGrx
FqnAd9wQ/+lyIEznHjyi/sXQq+ZXZpH+IWreoIh4U783ch6LwGqeYCk6By3EV3jNksww8pEWqZM9
tjn+VoFQq8mpLgmRj+bCbVyTlX6LcABGRoz+vxIMoINFUBTMPNE9cJd3pu6FL7FS8myj1C2pRnCo
omuw+4iVDQFSe4JFN6Xdki5nLuS/xOUDIPcDQmd2RR5NM8e9Jj0jH/xqikwiqp0E2+ASIzYvXfwp
OXrsPMj7rY2M840pONoaIq235uTYr/gSbc4YEfyCPmlwiefGq2jITkerGYh5hZaieEjrPntl7UYY
JgUtLXJx007xr6VCCJQZn7JC/gz2LH5D+vLOaL7fVWXx5fJ0c62vVGKslto+ZAp7LvVWWe/JuTQv
3VJ7O1r/J08y/b+mDgKrcb+4/siyr4J1Tjxl5gbFTaKt+cT0ffIb0TaPpp0qItTEW0fi4NpqtLnq
6uxBCHHl8Cwmll7GkmMWYBQwsnJNVCQVSbDc5klV7Kq2bTfOYMf+QtR4a2O/LPP0czAdjOHFcUSo
nhnpPtQW4+woZbqXudm2zpsfsJV7P+XDpmRO6q32EBvPtXHnmHCdeCHM/FZN2HfjIN5beYsZ19R4
FBp3fG9H4TxK3Ykf5DXgPiLzZaNoEB6KHAfplKYkQLrsNkxiEc+sGqOHesY7LFlR3Qul+3NLbu+G
+PU92htvW0yhXGexIH2sWKrsqaVQ3OSEzW6m3DMObuclj52btCh4Y6wSOpknUPbmvM2dvNpw7umN
GO30FF6TnyhsP7kt1a5OsECohmUmMhXGH14Z7Lo6ftSuYZ90jvqECLNzFQESIg+UejZrf4TLdfqm
CG20628lu4PMFu76PK6em8i96USrN25J/WJ1G1UZqKSblbbUzx6CHsIfd0NohbwA3S8/C6snPtLR
OLr7DDezQy/YQRc68DAWF9eOCcacufAr7MpmHj4E/OA4Xbz1nF53WGAl1UawO6a9LMyTB6KGSzpZ
M6R56eqCt1WATDV1d1NOhnms7XrcV3jsjKkrnmgL27U5qifiEGMoP+VdAejZd2PWA6EHMB2mvF71
M9uqCFew2SD60TpgtouWnhaJJOhaBfRIxvSJji5GAwOA7N4ug2lVGYXYNcx8U9v4MnosjgV/GptN
dOdJUns3qiBxijm6MtkR19ONWbPHtefxR9f337CsoR8U9OhtRktQlq9uOM1XobXwFdjYu2iZ1lMT
Hb1gJOM28AesMBvCVHP0++qpjvJ10SWnura9mCJ+XO7DJbEvXPqlv6hGrxNRbaJ0PNethNUgOU+D
Bqt6l6NGJ2h349g8ZSlwdLoGptxkdh26IaM36++9wU6PcVue46G+hLUd38TgINiK5qjuq5qpxzgS
uQV68BnQfLwPRyO5DeoCHX6TMLo10oapaKHdIzFmT4tHezTF81vOyiLkDT3wCd26oynXjkvo+SA0
TMXcW2HXzMEmNMF+bANzd82g/JqTjnZ6CruH1FsqalaEhH5STkxMFQlsVlE6y2qUybQipuydnJ3o
JNuBgXVnb9vCRINvnhhsa8RaVB9u2ZiPbhldPaITTgDSn3HBF8XJJS7sUseyo0JCs7oYAp/9XMiV
qJn9giUL98S53iGhbU79zH0VWchGvThbrggL4W6cwuw+LImVwUvst/F61KVBFq5sp2dhYbNvzAuV
H0yEiD7knPAUOM1RLoWxKyIGlKn71lYYi4YJOSbqWh8MW+/XMadsOhv6Zlwyzv9oH0bNV6scPpF5
3U31LumyB8dG0DWcGLBdUx2fSP0GX8G6V9oV2r1XojQRFaCzT7IbKGhqXclXbDAMs+tHw2KKEgO6
10ZLf8b0t7ORBKJ/HrE2BbXadSg97UFeuskFiTYMhGd64wuv63EU3SNh9FhIKnVIW5uB2uCLeQC9
UWAhKWkV4EsqQsZHCMgIunymin7RpfM2BV7KUUIlWnFKLz3MrVwdKkg+sSE/nEQS0cymxWU5GAqe
z5aXUlp+LRmYLvzkETaBZYxpKwdcdPpAO8B4wThGYInZP+fM9lkQBtlOUmgeiMeUtyrHwE3oTxk/
A9QE7GV0sZ9lJZmuMr0DfeXu0jSbLlEXADWp+n1isR1irMRnKMTzMhq7qJyKO+wTHfZKl+PKdKNb
1dflpvJavUJ7M29U1+OXDJhFpYwVbyRRyo4TIwwpZXrg3TDTcxzm9Z1GzLDu4iQ4dHVP5V9ym4m2
/ZiIR9hxNN4uiIc3BktR7m3zuXNZnBAUnb1yW1wTH0sE4kng7aImfStbdoJVjWYTtO2CZFB8u4U5
38ZOBWdkanuax3jemLIPGVk79ssCPHpLvsE5YpZe4/mwywqep0MLrt80LUpZFjsPo7WivyhcBhB6
rDZ97bBXnzGqcSz6Vin3gVNvTBuMmHTjL/oWv6lLoEuztw/j9igrp/bddFo28AYRwbdBQqiuBvmi
mYu9erM86BgLHi7ghBQG2AOVh4CP1rFJ78r4ei4m33PtbSMgbSMhzhy18QI7St84ZKa7AQVRi0QY
FYq1U7Uq8IXFw41tm1tLMNnHyupIQ94TpsINMLgPaea+GmY6rrOJqSz6RMyYrGsSi5K1ib07fhMG
SI4wedOypdHugsbd9WaB4sZsY3VBOMlPwQAL1MDGQfFV/dK0dawQgSLuh0G0OKVnE7U3hjkrYvI/
eXF5XQA/swk/tSFLfCW51hI9936UueHZM7JHD7bFicTRem3ZsCAYztCbBbFBFRMxvshOIR1+mQBO
TOw7e4pvsTk+LEb8ozIG2CPhzm3su9h0AIHnGt9TZGCnB8kXSu8xVDXrKnwGvsTpyYYtWk6FWV8p
rvy+VhOhfL+AdiYoyMmwfCGROfeFjLS3trSbPBeSu2w3RFFIfGmB4QABPFPvpdYXwaKPIbVzX0JH
DOYWkxGZmonk1vMEv8QxsTD9UoJ6eIcswRDaqcsIhbPy8NUPvJEblLWL/eShjyWbu40OzRCK5+ka
QwD/AMz1hm/O62yViKStLOVNF3A9rG4p71M3D49UkkjPPH2dYQnOpUHK8DtyAuR6gbuam2VTdpk6
0JRmVyB+7jvXwSbAHJdkTwoiwxwuVutkwB3lrVM2HKIVr2phCPLJg8e0sq9HLNa61lThwYnC5iZC
7eg7sQfIpk1e0Mbhj7K7F+RjtAQ4Ew+EIob3QBA4ldg6JE7hI+76Fm29WUZM2qbhzr5ua4b8CygE
m0ADcLyJAdqmErtcWk9zGd1B2L3gQblPeODW5BEfq6y8iEndOmn5fJ1/blsHSyX8XG+tR5FthWY7
4PUdO64y9p7naWo2zmRcmlRxKNiMGHo2eSzQmwdkZqwzF39i3I5nLNyaxDi4KXZL+7oavsrCsdk/
SGP2GYuCPxDZU1ogVxBW+VgawcKW2PF8x8DSoUAXEBRJ+8QdzsAsr4kVr9ou2hmR1xurkIcFP/P8
kSPC3gA28Na1RVY7YUJMALr6PDjUqwSo4xJt0SCOzlw+UE/aJ6cXPbdPYZxlztudqd9fqSHcVmat
tjBwcDx702Mx0711gkmzOwF1CIAZ9NGAsA9zBtVZyA58QBVd9vhgMomu39FxtckWrbZkjx2pS+pT
VZXGrknL7swn4qxineVvYR8pTOuVey5iKr66Gl9JnBz3iSmqtRG0QCfDEZng0iw7tnXuJW7r74Fl
wqqowtGHUhffGQMMSYvzGeSl8PHaf+ZFT00XhZsC2dbeGLxxC6SKyhXS+IoBTXD2xPjO4rXdo+nk
+sR+sjH04G2KQoT7kUi/bbaM4V3PPHYDGdnCksi+JShNcUFM16xtVU1PLVXLke/1HGuoB0s0G7fp
7GKJZIoU3C0G9n4r4XxoVCO2tjOkT1T6E7wnlH2Ksc5dE8XNfV1mRF5UlEJ0H+ZH2OC/Roq/3HjV
hDvJ7rPY99zAOph2RWnk9dkugU/E6j9P7nVmqRNmhfGmQqUJlhN9C0zL2ek2rg0xg8nXfJ+3afc1
5lZF/5wE7pM1qDvKyCsSpxvSkoKxY0kqQnYjr0BQp85PEbZlm2wG1mWwFGZdwQ50Y/DTb4YGesKs
m+JXWamofq8CdzbWGaLgX2qoLQ41pFyryJvR8FWWiZI3iiZ5ajWhLzKt2pumi4Z4281X1UfGQ+qu
4lKHd6kql/tKFYxlsLtRjJUwYHEDE5UOwM+zUdNqhb+FegtH6fWIRrva1H6lKweiH28G3oHPypq7
nbVEOHJzJPqAAKjazChp95YdbvrFvVNFto0c+hUiir373pbtBuGrOJkN+zHfjItBH1JzlB7dJHoQ
g/nexkunU6DVU1V62W00Ug7NQ3oeTa+6l4Pqt0nW/yxrE3AOHU5isiUmBrw+5iko+ylgTU32LLVe
yNgsMvmTYbC/deUib2QXH0KDYOjAlXc6meb9UEIuLZzbwmX07gyvETVt4OHh9aZt2w0nwW8nTuqf
pRe+JLhWRBS1GyYB58D2DlOf+UIx16M29KtkwnwjByPd9tyOLcgNHR6JnRnWzmTFNDmzcVpaYB6Y
UE345cSa4qfTpzCx+J4oeK87o+FdtfO2KgV45QWchYwAhthX24rHDvA4TKH1UEcsQFclNIyfrZMA
lxmqYPix4Aa5GYsg+dnhytpEc+fZm0YHmd9oAcmM4jZCMtIEeLir7pUC7F67NW4XdCDu3gjbYZfS
uaySvCR1hKbh287j1GfA/VBqc6IFnm8jJb5LGG9s+Q4iGc4iKbc8pJcaPl4L/TFuzDN8gsegsD7g
7HFFg+WlBvE0JAI3MLZTYlTPtmI3vELDfUmTuF2rOm2Q6ubJLsktvxomLm1E9ni9enfK3J9Z47AY
0J1u1s1S6J8Nnre3qaOyi8IYNm2jBty+RnbQY2H5ShXTXVnI235s+nHjMYE82yOj5xXNffgWLden
NCvtH3j3llU6FdmBiUlJDaqph7kTnRGvcyTUc55mFPZRjNin7qOTE3kmywUZbLVhqDfGrA+CXdAR
wh6sHXcwvvLeMlA+x6X3nFc8Jmk550dVucl+sgpsfbleXqMYkCz+qewbBUV5Y5I0/BQjl2UtYRiH
QtV8HpX8OVjqs/Koft24SG5VULyBUTJvaFfmF6FUsEdC3dzPiH92LSqWD5se4dBXdX0rRGXeoa5X
J+xEybnlw73lVGZ30WQZE2x+k2lTjAcnSdOPrgGCl6PM8CaMQeQc5xjkmv5cqCW64Ggj1D1vNrMd
Jn7TSG9fdp54SSbnA0h5dxpG5s12hqp74gO/JNbsbazJvM+7MB33aZ3p97BoJ+gVZfTI+7pmS1rQ
WdrigDr6nObjr8IacUaH3YkwqgBVyZDM+6yHyeJb5vQ9FijA4gx7nanmbRmARbD6+ctwhs5v46q8
hzeOpD/tYm4smd07w8xsUbhyG5SZx8S6nu3HpOQPHhEdrDNRthvlpC9INa33ziRocVO1CYget/9y
OODq1YIAmVaa14shP0OqdpHVLnaUulQjhavUyUcZGiwSRtM92lH73WZx0O0ZQOXb0uidRzow5ZMb
AZ8w4dOJ4+o9GVgxkkDKa0McwqbK5+cSYx5ixxgrl2UdlOGWF+ZB5knT+SAt4N2fk+XNiX7nTJH3
xKSleHTkFaTTZva8b0e42kDOz/l1zeFOBU71jIi1JcQ0sAz8Ugty+VZwUzi/4+G7tCE3DSq/It0Y
Ai+A/LZM9pBi9TPKEQLrYjB5xrIdW4HqHqaKs+9Ki/HLpNvCRy2W7/UwWCzUMYSNzuK80XuwMe7s
g9T9qavJdmNjavZ7W1jBSaa1uXM6Iz3ENLJMP2RwmAlYh+bSD9vaS04WNpsLWFmX+USVgwhxdm1B
cEklGOtYKdgBO4ncu2DpgJh3jrHjjVhYQS3Bk8ooOQrX644uqGdALzLbL4ubrEe82TtBwfUTDSBK
SMWs12GqTt0nMeuhl/KtJuIWDOULiZIhSFsPNe/IlJFzW4TvzEwojOxGPOYs79ehEYKRt+32IWu9
I/kc5bqIp5vSiT7jperXLCMBfo4UfzIdtZ+glgBBXtDvaKex9248LMD78mU9TOmnlY0QS+iDsWYj
k6v7Q4s/d9+B2sdvbclt2c5PtnTnH1Nk3KLAZiDteM99DMsjKcXbgFFwFVAbrIkM2Vl17R3sorgU
mfnoebJFz9QWG27AFoMvIJF4sPDP6XBXFIHwh7p8UFzT94Dq2l1ukFcsI5HstWGX0NuRQhExmY3P
qqjuURtY64QJIqrZ6wZ2ZhorktlbhTq9sELwxzozn+rfH46isLCAcsLH7bz4ZUSlphQTKC9h0rjq
XNdYL3M7bkQjYCvSvsaNTUiAdlZSiu6AhjPeU2tz7NiL+wMnlsldVjPOK416X4+xC4UqBVETxPhI
DMOC+ZRY56jjmXRD7AUobrueXrLRxSf6GWcfYwEN85aWqUxvhBGLS99DN4pqGBBEJM8Ywwt76+Fr
XJcWFQ2yENryrue8QYI76TrdhBgieUrpcW3wb1Eiq7tR1fq2dVHa63C+Oi8x2P9ANj7um6GazpRe
5K1OxucyRNfZEDAvHmpSg2pqnTnJmStda60wn3beosez3SbzX3Kx/y3ww7806P2JOPxPDX/X7/c3
4jjxFX/9/puf3c8//Q9mWXE33/ff14SOts+6/066uP4//6//8T++f/9T/he0g/7XaIc+C382f078
uH7FX3x8yv3NJnKQGK2/2O6AL/yVOazUb9pyJEGVypSmhdXv7zAH8zcFkEkC6ZRCWvgA/+bjM/Hx
aYvkc8IFSQJ1pPfv+Pis3yGLf2QjApHgmdb6mvilBH/en2185GAGkAd41MCVEvSorzp/gxoeP3Ap
dpRP6KQqTMesHBzT/mbMg/sl1T1meJKIkhfbrW3J6txKL40ZB+16RktVbKjYge4mqltepWngDLGa
EoOGhGLE5ca/dgBUWqqkJpwaNPmk7j4smk6Auzk0u03w+yqF7D33vjcsx1jJSdkhM/aSTTg4V+Ti
wHPRJUl+OdRs048kmoNzFyx8W/be8GCaqnLEwbEyZ16lAVuWlD1XGlZo+9IadfhYvAx5vsXjeKt0
fhtZ3auxBCC53BvDYmXN0NvLW/TF6fa6gLbwhKlw8gOV+1E17YMCA0MLQiyBXJsmevCz6Sq9d2ng
0N3p7m7yhP6w1A8iuFnGikjdJAw2kbCvCRfwcWrumXL9rDvnEhgjqNLkVNUey9aJooqkHZC6/iL5
yt4ZUQxXACAyPgb6IEKsmEUw5+AfPhot+GKRK4Ak6JkvAawRMKaqcD87vX7FTgJSLT80tVlM25w1
rcaB07nLfoq5dMjlelf15L1lXNLbuEvYNZagbyxgzrS/tuGGL0wow1dZl+iCI50Z36OaWZNLJts3
Q0OnycHDrnISSrKl0g32FBnF9AzEaDEH84A7PMfYyi6Ja0CkiUNtnmeu911XVM4pS7EpqhSP1ZgO
DW58O4ofOhupfYyXAKIRZnJ7xUHGNMIGjLFt5Ag+rsipvHGN65iohIqbH6tQfEJywmiD65KNepff
C7uft6wnxHacKYtFMz2OQ52xTxDBCBPKgzdgD8E+lUXI2pIMYt9SZvHrGjB94snnbgxFDG6MFaGL
GvLQORC16zaj1Sja6HPuCpTyhoU8lcomvQ1ZFPlhUH2GJoiQZAr6X6SLKGQ6prNtgxxJlyfz2T06
Uzlhs5pK7Av48WLqpG4cqM/LoPzqaOJeo7GrXlDx9cV+bAixxRKkPXr/ZESaTwIenbAtmy/amubH
tHjZCzKIDPHGYFl3EwM5eFwAZt6ZObYvzZxbH3PBt16hXZ6ps5K2OFs6YfpPPgd0AeRMFnraZLbY
XxTep6ak4BmLFPMuLx8kACwHmkGQRe0H0aS9C406HGM/CRqY0EjmvHibUS2BKK+88WymXTL60yTS
b/KwUfYyOmnOWPoCscacy199EPNMFVThKziXmZl/s7UZPx3diOgi87hsPtIkJZ0qGttiV2MqREDt
GFW/i1xclFunYW65R0WCfrWYGfdjrTGD5jS1s37l4eHvyOnE2Ltm9EvsjAmFJuYapxEYh7w8Z3mf
xAekQXZ7KDsnBV1T5BZYmCWV91nfYJ4KUlZ08BAMF02g046M51muGNQr8ALOS4JHbjdOXY7pPyCH
dB3RlwT4NCjg2CMKw/QnVDEBXmGq8+vWmkqXcSC+pl4OzBYLYlL5GFuN1qrAVtSCESSljQn4GEaX
UPJab/ioaviVgCL2ieaxO5qyogwzS3Ft+lUs/Mr0ru2z7fZo0lPHbXamNqZx24/U/8gue21v8zZE
Gh8xXqt8vCwgJRggjLcxRACJUh3s+IYT1i59z2yE3rsL0tKNHFmAnSZq3E9SgxrEs32FopKUJBZ9
7H7JiRkzyRI1sQXDD8RiXn2uvdbtDlUfdHLtZUUSbcsJPJtX4r/ZR0T9Mhgb3aDd1qT/yoMSBZoe
WLk1cFmvsGC8upaBrGtmUnYkR60Yz3nYFxm0nR6qSd+6/d1E0X+Zyxm65Fw1sAky9njl3h5HpLiT
ZCuxbeqOJYorg0r5atCB3Gne22snJDKFMyMEvWpp26rOU9fF34gsmpatalvNt45d5jAzBiUjwiCq
5IDxcBJrOeQo6Jywck2fmaFtbZFVUCkmTTp2h5He+ifeoeEc1CPLGAXU+JiHmQ1MW2hUmXzhIBkg
tWjPl4mRDnNROpGAq5MtnejIJOwa+qgDjJ4+uwrfcBzm9gRIhgbGfG8KorL8JBwECG0xN6xyCnx8
OhnsUz9VCMdGI7XPY2tlyYbkTvzNXOqo8A3Zp6j4BwzRq1A17ODZQKFstzhb27XHvcO/wWFVberJ
6aatdkflwChp3KtOXA/oED3dvs89CD/ST4Nx3MoYW97aTYLUAWWcSNMPTBR3JGfRZ20mHTExsAOb
FbJTkj7uh9lSfuVtPXz0mhkUCr3e5oltA+tM4HP13dYhDq/BJlwYn9AQAORkPtVK9Vh7/OEyj5ji
iSQSj6mle1b4WZbv+8yzNJOlbD4zzR1fTJQNLk3atFlkC/GwTUb1YTHCytkcjleT9yhjxFVhe8oG
JA+ookj93uVlHsc717SMe8KFF4waYRm+Wc6P0Lpm4OZm/5VPzZzRGZvTM9eTpt8MEYGuXDv0Pk3k
oSZtQzffzrMBOzLqR4VnSTYBi274ASTU9uy6+IDtR6cy9acuO1TbarS6HnLfWH26EMobnzgUuKt5
wCJmNYoAYhR7I3GIEJAvWFFzRmWoIx3yH0ZwCB76RypoV/+yglF/YYRl9GvUk35Xo7YSvyNgAknU
bGPFNEm35OgjuB3iju3KX4zWGbDpamCaQeOf4kxYyBwHu9ihI3CtmhEtKE7noWwRPa+8JW0/saD3
9soZe359XW0PCDBKwS9J24rbSHgUKpBskNW7LPs6J8sedFPX+ZppD7qVkrQlWAHOEvA0OR4CBkQ6
LCBVfu2L22KqgQgs0jwOlUYQjuYgtPFXp+N2rhwXUuAQGBN867K+j9jcoQUnK/Gdd9b7WtplRAy3
2AFgr9mFCJOEQCE4D8ch2TKrnh4yYRb3XaxxHHkWo1pvwVHls9KmqZ+EG8z+wnV5RDhA7YEgRbKg
zSs8FkGZNDzDOW45jOntYvqLYIAEUG9RH6glmVzxT8K1cF076yy/whs9aDnm+j+vTJB/q636p83S
H3ul/3fpTA6Y+n9OR/G5Kf8hR/H6BX/rqhTYLew20NGFY/89SFHJ3xzHBGzAf/YsJc2/d1UWXD33
2jq5vD2KrwFs9990FOc3i2hF/pMCa3cNBP13uqrfY2X/0FQJwWoNdxfvj7K1Seb8n5uqRSHMaOJE
bopeqJOztK9VaBNYIRfr3C2zd4xlXpw8BPE7V1IIayo0MOZOVjNQXhxGmAwaj0WB/vIPH+H/kADx
D2z66w/m4h3kB8Ok6Cn3H34wB4d6Mmam4Liv6lPR9biZVct1WKALWlsGKsV//Q2vsPs/fxLIOh1p
00URkuOYNLJ/DEcAB9HELSCvDUwn8qEatzk22uh+/OvvcmXN/PG7aGEpBwobFBpH/Rd7Z9YkJ5Jl
4b8y1u+0AQ4OPMxL7BEZuS9K6QXLTEnsO44Dv34+qnpmpJRGaf0+1tZtVl2lIoIA9+v3nvMdQooX
YuEPEQxL0xj9detvEqHM8xjOAqVRkyBsBE/xWNp29Bipxr6p8Zr//XryYmHr/s0dtUgfendtaXuA
/l3Ai8s3ffcNQ180Ax3XaCtmmX0B8p/j5AUi4zjuwEgqFyXEW6l3gUzZDzq/xKUQQ9UoHFNe5V4n
r3tR+p//fEOs5ao/3xHJr8zZnn3CItxw+dQ/3BE2mygQYUT5OQoDO50LaN2qcEiUBgDoGtrOXTpS
A6KPuSDUDszuhGVFysH8BPOOB9AKbg2FBZdN1sPu88HHW36QXz6eJOc64E2xbOvdDwb33Z/BhYUw
4wJ/h88cZWXqtC8jsLKDN2XWJ6dYzooyoQlhQX1n7ucSGzbK6qLu6NX/+fO8fy0Ey4jls2bwrrq+
/ddv/MPdkjOlVty1MbNbnxcxxTW/rZnVbL3aNJ5jN5g+iL743VND74dFyCdGjgzXd08NQLQ8TXA3
bQNmwbt5xBcKaJaub9tOTAxLNtMIzN33hp+ABmDXX020WLaVbdUng+P9o6nH+YNfZYmXevej8Cjb
ZEDTJoIj+u4zjR2cFjtH4Rt60rtte/CZrQlnxYnCETcTKUJeWwQf3Pr3CwRdMc6htsuqxPvDgvnz
g2qrWqggTFIQSCFqG8EIcHbz6oP7/ZurOMu6Z7mMNwJv4WL9+DqU0miDJAszyMEdN1T2KaMYJYq7
Pz9Hv9xBCxYJ7C3kdiQESnf5+z88R2XCMpGlKZ1sie26smPnWMqQhJMM+ch+VhwZU6OQN3++6i8o
Lt4g1nP6gbQLYYU5774d5J7AbcwE7kQxG+HBiF3ju2Mt2ZzVRKer0CiusIYsoEBttETQhGVFk76d
ta2h7hsI5Q32RnRKQdvfZ0YTx/tKaJJnYVS6686F5Lhqnam+az2sGysPz8ddmpICwaMkrlOQP7eN
Kzomp71nwtScwu4czcLidKhc7Pd1YYaXDF+rca/4MvsO9Hl1xW0EUgTEYtz2pah3eJmAy7RYHf5S
DyvOEbHVP9Fsk1emUehyN8R2deI5AZQ/egF9hcyJ8Z5lSVbpla08wOB+kjNNsJoITKdW9YB8fpDl
7TiUCCkAa/rYq/B9QewZcuzuLl5Ysq/zpzGwk5CoXcMYNhbUTrxaZk/ovTC092owUGg3aIcxwKrm
2NUomGicNk+5A1gqKdqy2/z5N/3dk8RyJEivo1phcfr5Scqxk9shfWFYEwXy7yQP9zSQJREEi4l2
zocrJG7l9s8X/WXTWJ4jiGokS/Lv8sW7TUOHkKAIN3Q3hWglMucCq1fJXBhfhfx31xrWPqRMXMni
PzS7f/5+DIMzSqeAS/FWXBCLZO7COM7WSDucE8/5tJPSyD/Yq39zU6VlCWkyuQ+kvzTcf3w98ygC
czFn5MFVQX+ZTeN1iHMQ7SZZr6ZHfSJ74GL/9j2VQD4oBKkErWAZDPx4zcph5BdNDl80SZxdwA++
rhO/3An6toc/X+qXXcxi9RaUIFJwRQqhny/VpQ4YEEXYcCdpDrBrtUcTiRW+q2C+tIpi/OB6S5H9
84ZhkWHooYLgetTV7rvnJUc9UynMl5tC9hQ4hU9Ozqzz14SklQeVkdDi+KXSe7OCUUZTrJnvzJA8
ub3JUd6DNuZXe0nXF9xc2po3dPPqeOOUMHW60vD7D16p3zzdRDxKVEnAq9l7lz3ih8UZB3itjcUP
UqIzJ1AgKTD405CUNfqAP/8Sv7sU9egS9ypZlcW7p3vAjQVfIfI2Vlyg4fON5JgS0bXOWZU/+BF+
9xt4NKU5BeGAFM67ih4UV4fCFHlxN7vhWc20mBHxmjVeYgIQdZ+nF0ynhg+u+psvGLgmSWNkkSAW
Nd/dS/p5CSPi2UP6mJUIVBzABYiGVioCG/Lne/nrU80JQixwUmbIwvcXDuUPP1s8zl5OaIBEHLAw
VPDxwhmg2+mkKNWsrM8v/3y95aP/VAVZwKMczxHSctlOzXcPdRiLrAgk0+hKNu6uM6b+HLDDfvCE
/O5bLVGfXInVXb7PPmuS3qgDh5DzRDK7xxqs9jAS1JWQQbWWWeN/cD3+lb9+L1YGyfLH72VT7f58
H/MsCDiHleaml7hRgNGM+PdLyxnAdkIXgAZQCdrV5OfVp25s5mil9GJXCDtrIuSCXihJZnAPt50v
aUOOAKgeKqKHyw0OihAReY7ogMkRZYRZzMxUonR4ompvyhXO6fwtCatpj01Ef+/o71+TRZPbO3jY
7Ny5iLXaVZq9ddX5bkQcQ9YkV+NctF/G1KRsMTynuKkYaUWwbrr8c5OOI9QoM1qcCGarvsVVRRTL
UEdwr7SwNVQKyi86nBVdrXhOmwsOaeYbbrkRaDVt18cO+sNjxq/9HVBOeBXa6MkpRmYk9H6L7JUc
UqNEFdJ4tL39znLSlWuO1atbOX14CrycBiREn+kGa+2iM5U0u3ZdliBanIq4vXKMlh4o/CiPgU02
5xz++sS7ECrDq08E1/jNxs62CMhAxci6bwrSlGv7gcPC8AniF0yzLNdWdIY5wywtmKbxNRxaVGug
VR08HQDDkSrosv8UI3Std/0sOMeh4SvyXZZgKV/j1iXkMxk9l9JpRL2GRLplQRrbvHhDFGHc4axH
EF41IR+ENHluoWonNP54a/h/KAndtwK+6XdpD5rvlSWR2uF/je7QiRI5ZDe6vm6lUT9RuvVLHkiC
oA3NSenjrGgQQDaFge5LA1GI0Hza6biOHAvbGemgPTQPFOBL0Ehpeud8Zlx2VNLvH3N68LRf6RMz
0kQFfertkjSbbIZ0GAg88vtmlPoCGFZZrgrLYfoC4QuLTZBAdF7h6A4v+AVHwkzdCa3vNC/OKvgF
DFL5bfkHvdrC7QBqUl0BqunVOjBa7yE1wYxukirz/UvtF9URk3b81a7sINtjZINz1ms5bTOwRsdE
lCUge+K0bwc52w9cCI/72LXVkx7L+Y7nGiJ/GNfDN2iegdpn+FvKlV2wyTHmCJtrCRU/3/558XoP
5V2qKRmgt/XpHvjO+8UyGVH1WZDyN01suvumlNWGLdi+VNLQW8oOtHWmJvgz1C2tCef456v/eqrl
8oHn+xadOdyn78UEpW01jY3wdYOdHtIb8nLwM7k9b/yJWV7Ru/VOOXVEgYJTt+7a4DpwKu/a5gdn
vqr0uUYa/0Gl+etWxessOdZSpVCJue+2qt4gnMAoIAaA6COK18GPZPhNAK4hyG8/+P6/2Tsou5Yv
H+CF8t6XGEFWCbiUPd5NW2oUicO0mdKqPKOccC5AznQvsesB8knpzFstYj4OINV68jEYNDKM1x6A
HuLrnHL35w/2a5HguDRDl+MvWhRpL3vDD3tokktNzEzpIYJCim8qTTytkBgNKx/3cJjJ8snoB/3B
w/hXF+fnrdRhv+GirFk2WUb+z5ed05rYpVgzDw2H6KpOWPBpA9bHUvW0dkKpdrNgb5FG5t14Se8d
0XF2xSo0k+6LgWrt+c93QbiLmOWnD0TD2PPpRZpEDCBKX+7TD/fBascRyb+IqCAGdXLinEydTHIs
BF8RAok1xymx9wzdFTiClOOIXfP4rPCei1PEM/x1AGbJYjGX3nHMCAOA17x4ncXsOibIUurL9ZIU
Uh85MrPWlUE4nhgaBmrTWnAX1jX+6CfwcObBlpkmpM5qBhCHndUe7DSOaiA2mNWwKMIkXYU2i+Ra
T678FLsRoFJm5la3cTMYSrxMKrkiHQIIEsNKmMJQtfBI0TaTb3W5JHD1RaPHo4BAyezGbfWjj6QH
FrXTg4+rYXMdLX6HZ1ELWEsoPBCmtk1BfKTnJl3x1kSVgytyUqZ/yiei7UiFIhcAP703Wnnl7ASa
1GtX1N0j4Zm4l61ZNNeKdVesgTNamF/SiVSkhITRh86jlbBV+Lytg/ZtY970rnkJLFaWN2QJI4Ec
QbUgiIvN/KlRhC/Go+OTbzdCdTthB0BY2DCJh2yc9LAjRtQDpDurBpVN1btf08rH68m+mBffmNiY
/QN+VVM8zuBr7EOD74dB4NSmJkL72lMnNu7uSFRCczV2tRzOjZcGDrKmcIZYlY8VQZa6b1pAhBhw
d2hPW+vWBuy0M2JHNBvVIpDFQ+G3ydpF8lyvq7yLr/HzBkhV0D48mNEIcFnGDBz4NSPZbCbVMruq
ktpqNrYJ82DXCrN7i8NQ37JRR28eDxG62CxxXyl6l9lxUKIdqRwsGkhV2SjL2Ow+c54kTIeI7JBo
lCppwqM/kfq6kp0e6NUVGZ2CAPMjGV4dIgTdxD0aYigQiOynfN9PlQ/FBPTLQ9VoDwd6m4+7Okkq
PN+eUGpldmGWbXtjVOZuLnlMl8wB8C+xM3jXcE18TIpuWkxkafbArku7756oGjoizdKAKWzVJsW0
AcviWbs2T4rHXlTgnpgdu5R3xlB/Q65axYfaqZUmbtuy1RptBo4YhBd5u2+QJJ3TuQWaZiaRb5+D
crmOh4LnAN8KTKMLNHdiKYe0UyMbxqU0a8IdeQhHRvpdaD7GFhCNHR1y41XqxedWIrCAYjd3bgZ1
IoufI3fUB6MISH5PwgD4Hb558TyXk/ys4KQZq16F0sEpyzBhM3UtZWGP88hcTq2EYU6TOUHgm8rx
i4ZWQU8GCtbzbGC7W0cBTxqkNKfaN+24VDbkchmVgXwKsiggNzNwGkWx2pmPquujbo2FoDmNs5N+
c73OuI06E+4yKWnDqyVjdKsagf/nrAmMB9xPHnRGsiWQuAsNwII2zT2vOhoTLYf8c5b68nmwA/UA
gzj7jrVzuGyjGn+6gb5hXBVONz/aQR295r2Hrg4vmCrWKfIZeGltjBaI90wV+MuZzqKtsHzq53oE
/cfBuicdTo7Id8JwQlGjvTEPVsugaWs7EUIDYNzWEl2XW9cohZYotQROKh7sRJAUHGfMSbNmOhGK
VC+xNlFqHw0DvtlW9YjFQTEl/ls3uri8dNZjwPFIsB12MyfLm3Bs9PNYlCjMbVn6jxl+21PXIHTd
2Dl+DfbzObq0SEmBM5x51gRiQxM4WOsOQICVgYhkLjMJ98DGgn5MV9oujzD3zQTBioe4D1ZkclUA
FdDrFt8KrT8/961tKxG0b0pLhrd1XVVPVgyuExgwUe8YPYbuK1YM1jM/So3rgVUyoqVfYrjpubFq
3bQpHmxjzMwn3RuBvxK8lS0aXMTN2PKd+MkMbdgNwdxiz6jGeoJyzpx5o82M8VXkV1l27Tl9KTeo
zUfigUkQ+C6mJpMHXSnjE780jqgKBWPNLdCU2S7CE5yNg5VkqwEX47PijLCqmyjFSePDLVjlBcDT
bZAp+TiEJXtWpKr8a2KRq0q/E3NCz3T/tjEZNCBDLstzM4EkQrVIhhF4ZWcMSVl14mRjOr3RbrUo
AUi3fjW+RtKukPBRNz+HVjO/trFBglBcleyiPeJSSCh2p86j01TMmNBmkm9cGZOHqnLYaDTUKCv6
pToDZ2Q9F20PDTguxaIAsclO3GDd1c7aQKlHB7hgePB3h/D/h+3/8KmF/u9h++6lrb79x7HLCajr
fgwkWf7Y3yN3Q/4THyH9F58iKvAZcvy3kNnw/onvm25t4ATe0l6jLP5XKp1E4xwIRkqMZm0O6h4l
4L9G7tLib3FKCdAcEzrju/+WkBnZ84+lHdhFSnuSSCgyPcEE7/3wiio7thxVOmvWxw5bemAdnTZ6
AMKM7W2AQBIwiN7aCgTzqiYT1vbT5AqIgX1K0qzcWfAJAQjH95EJZGJO4itfe5TKRp/dIir7YGIj
fvdpuS8E/NFCI5Zl+fs/FKLaJ+GogjxIKIXVPSFFsrCdVK3/UIsKKkHl1Iid0+Bo2zXnV+2o5g5d
SzGirkmtY59wzt3SLSt2oAT9A8wdAl7jvAeCFiCOWbnJrAIwYMa3bEz7K7MhWC1tOGXUE3vfynbS
+TaWtrEh1cm9r32AcGsnWAxBAJ9p45Bf/7WDJAZjdAy+9WE43sWYi6FGU6vfWDZd0yT3ACCUbZh/
IY6AUe0Pj9/N3zX5f5SKpk1S9t1//uOvAcf/lurL78l/mRFwkvUYDsqllP/hDvU6Z7GhhbCOKiTE
KujO0NmH82BBPyBww6Q/UCce9aCvxTGJ7MJcMcDVd4i+q4LZKcFOwAAJijGn2NqWsrZvE/q+dGFc
l1RbNtwPPjHP6/sn0HWJ5OFj04ulFf/uEzOb6/yOOfO6FZFx35dhfjQxKr4BQio5bXMSOpnAoR4T
N3JRWjGdx2YWfXfCqhfrhvl7CyKvvcRNGaG7jho2Zy3M6YmCun8K8efhMAszgk/7sIvvqB5GplpK
jczxJrRM0zDVa9cLQvZlcrK/zGkmW/JIck6ZOA0QVvUafTYPTPxVIVUgt2FwgICausQ7OPUTWqxx
rG9n3ffbEKktkcvk2aC88uIHD3bcM6O7dA2kobijkVW/KJOvAYggJUk4AOkBXYnsrhFKK4ww1R4m
y+++dnlNKTUimSP3pWgJP55lcIkvwrjRgVdfV8VExw5FW3L75wdoWah+OOv99QCRS8Swh/8sL9q7
w6cBeqoNTYw3WjQJZ7pwEVmn3BKi38JkPUatzLYa8SlJvNLfUi8SxqGUc5dqJqVr0rUpqSH3OO1w
k3ip52x9GscPC1QP1BWqj2tqUzZxKfqYqBUdpZcBrBaNng498FZb9XRJxOChjstWY0ZI+JFMJxzo
EeHSB7Z2ZkqKytDFVMkfojm4blDFb5mCsUrjOnzKh4pjFYEx1NRdFF+WBMoBnJBZet8zA/KJzIBI
K0ykmKsO5WLGl5qmBchkTGcPTa1FiZ2C8OLoBRWAs4+JVj/r7OLCwKB0Se/VlTs7t+ur2aACpgMQ
nyqtKaaSsc/RjeZOc44L/oG1kom4SWx5jYJlRNZUqvjQZLe2apBYoibZmfUU7UqgEZ8kR7NuJxdu
dQswbUkONy7MKqLMtFzQ/6OXfpZNPp6dQuR39kzS0N+7+P+pyVl+2ndrBxuBxwAeERbjqXerKw2n
DCwokGqAWLQDGS6eMxHIq4bWGWQbQS3l5t1rNcfmB8ODd8qvv5+6gD2SOTxCMtt812Eoohl2rYbF
0tl1tXUhmn4Gr+1dtHj2cW/lR4xezR5KdsGLB8s8oOFoJyq+NPAIbIOaR0WTZPiByML+zcsgSX4I
eA/45uJ9E8wanWr0c3IfCb0SSMG9YZ/Sf1uFiadWM66FHW0AklBqrCQlAYErz4jyx6gKQfwiUadF
O5h71YaL/FWYJzrech1nkFppeo7o+EukrUHQrJvOHT9YVxdV3vtfk5EFhQW1AnJp8e5FJv2kaLM4
sNah4aRnWUJl24aWPZWHMLPuyxAr3jrFF/9s5gW1LDEk11ldfycVG5IdeaVDvUhXifzJgSbwv0Vh
XjuZ1aQ7OUJlTis7uZrMBu8+nct4ozU7zArpebNtLQtMWTJ3Vwh4G+LQp3rrch8/5a5H8FKgra2u
rJDXpTbri6qdpq+2OeC74fyuL7rWuE5DfT1LwljXWK+SB7uXuGHNLGiJss6qz9qy5nSdpPV4qWb6
PrpQIwZckh/dHEwJ+U48udAEHRYrztWRdWFIYglXhg78iwDFS4rXsU52jADh4pKgfuOIbnq2ez++
JySUCjqxbNhddjwQxClncedkmBq81h3ptU3yjPT8sZFF/+JNOVFRUyc34V/7xkB6yfzBa/m7Pd3j
FZM287yl+nk3q1SpU2Z0py26TQkeWmU5Bzr49MbKfEAO6nVrd+4Ik2cbJc16bnbwqc1VFpGAmyhV
7fLCfJl6K93FDbCbtnCwE8CfX9X19NGwWCyf5d0aQgeX7RqFmmui6uHv/1B/kDw2QYA12T6GIvvU
NMK/MDBdC8YXuzKVcsfTJIC9VNZWoVBfI3j+3AwZuF0fpqc9J8AkTEeseyPFrCQt+4jDE5y7BeQX
rubO8mPnsZkweqKJNpjeWu1dHafGNiCQ5zMz8fSqZwqyLzxVHFqjMT76MX7uVbNSMbJf5F40xamZ
3fcKQSNJQp8OIV/QymxmaxbgnmrWn+yxD85tkXlbq2pGtqwN/qwhGJMt6kA+vHJNFNjyq8m29tG7
bv2yTvGh0N+ykQpEGnArfr7rtV+EcIgKC4Sjk944RApvoa6rteUNxwyp7CHhmIyp95kR5JaC/zTS
y/6gWf7zwOCvG4PvksBFRhgsN/LdepMkKc4XRt/rutZv6LnlYQhwbxTkRn+wLIvffF3mBfSi2SlQ
Jb9f2sZuSo3czK11F435DR6T4IkvRv3twSK1VWh8SWYq7nWPN+ams8vuCy266Ik5L0DHcIRgjt3L
uLAFzJMV7GTrNSNSNIBmQChV7hB8MNMLBVuVz8sAC99FxSE83ResmZe2pCJqReeAJ5sC3EnoD1/K
3APkZpkJUIkoGP2tI9IPtHh/ie1+erUcl5zRAM0fQgyJzujnH5lDHDFEJbGFmqpnU44LRJieDml4
/vyoJoemZeTpuxax1nFOCZpY4Ry7rkCNFhvYJfzjbtpeFjZXwDVZTvfAVBMIJZNlvGJK6+4to74w
wb8+LMIsaBj1AKAHpHv70jh4vKkb3N1gRGSFWXlGse0O+GVICyZjWNNfCpoEE4pVwxJbwlhFMddf
dWsYX82gSD5HGPSfc535F8KwvVfdO1TVNYrrc9ZAuAdGpxbE0uIJ7OLsiHkK5FhReorGlf+5sIf8
uR4tPE1B9cgpbbCg4XfV3rFSrkT+tht3dvL3I/3/bY1/MGhbwi9+OBss9u9/2bqvXopv//mPCxB9
Q/VjU+N//tC/zARYBvwAtf0i1fEsuq//3dmwzX+iBVnEsBYRWQK79f90NhzxT95cfNO0RBz2CclT
/K/OBhZtmtv0Q5AyegwUHevfMhNY3s8rEks0knb2IBOJFTIyyrifX5g8DdOCE1u5ts2mvXPTej4Z
qouONBchSs8EkmKkiUtFoMFUmTss1vmT59Zfoyr/wjZ2slX/wmw72MLrBgcxMfPzWAhWC35ghb5G
cJAkPQiYx7DJ7e4lSnAQTh7WHWuaNrQAAGo3GndrT51Yhk+a0JJImgwkuuLWsERyiBcglOa0DhMb
QFEEEVKNN4U5ASwfUHgIw7pkWGLft/pU+dZpTNvoRKAxRLr+m71krxmJVlelPcEZxARGBAGweBQ6
GAMT2HEyDl+ptw6ER1yVo3seveyZQ9/JgSd/ETmN2PSFOlp1EW2HIDsTS6s4stR3Nm1DMhDzBSk4
5lC+chyajX0MjfzC86qzPyUXnmM6lySP3LL03JczdDvSQZjKEqm3a7L0OjWmfDsIRRBj1d0UhjBO
DkcWRh4HQlpd3lwk/kFagGPs9l7lgddsOghpEWguWz71DEYYZtAVINkx9WoiBkeMikLcR9Hf1CJm
4HcmcUmNgkbfILqe2yNJWeuyFkcI5+fBFCB11VkDKRkbxpEYOtcFTAeehIc8C/knG+8x6AoAn6F4
mjwkRJZh4qqW1j4o2kd7tHfuFBqHfrbLSxbYHE2gsTW6Fq234MPo6C1rx8WjtaeU8jYw6WzcZ7W/
Sbv5WMbhfdGCdS8QdzgZneAozjbk0DKJgXeWxukWuFtBTiH8MD87Aus92CXwDFcStODvEnYcZMPV
JnIyyIkZjoMmutB1SF5kCukeTQr8DA9WmIXHDbA8QpKhATjO4bTzvpEG0q2cOtyS16Nwk4mCyHpv
H6bqbXDIng2YHFjspKsM62JN5JvTwMWurHxv2kCAPbiuaTOka1NML3SDvgQ62k9+05HqUp7R5TwB
Z70ppLpuEAlk3fAQAt8NnXwDmGlrgSrAVwjrJ7VID0hRt1CtEwnnvzZ5sR/9zNnJ0oYKaZXlOtUJ
wxlVncDAHEKrvxsH+4g88Cyq8chGrlcDmxRqcFOssAOm7EIu3T/vypwhUftK3lk+aa+Zrs5G0kDQ
aZtDNhIPH5olOWiABEGxkNquAgi87prWS4EDOLqvy2wXcd70pvCTnpBuZXb/2iTMkOb4zbGNJzL8
mhO162YanLfZ817arr+I7PjNM4mMIE73Aat5/sYp/95tw+PoWWfhTmcBGDWbmoMdkVw+TUwl3GSP
v/G6Leu9B6ggMJZW1hTg4R4f4ya9jRp7C9vtvrGjW8Qcdwk9zoiS1m5wugeyfLBTIHEc3HYcR/fS
5Pjj5MEnzH0bFYsrpwtf5obHm1nyLROFDfO9y76uD5DsHRAwoDMN82ClOGvQvB/CuvpKvXJM/a8g
ISSjy+peW8aJCSaDhcghHrkF9uOXLBJI8Mn8kz3hSm25loXz5nvtcPSoKnb1+ISQ5yKMcI4WBTe4
XaZRpf3AX9AxUd526tRaz/ZnHtGQIZZN5BjMy7RpiPhjwWkM42ShZ8AcnV8T9VQeZevSA1EPzdw9
2rq4pnFZr9uxQwdkNQyHCBwJyeneawA5xJbEjz4MCJnQBMqCT0m6SEiqy8HzrY0PoKa40NkmkE9B
+Rj7j3BCZ/T81a5mcLwxtLgdkp7Ffx4uzXBYFaP9lLXtvoe03vkTEaMt85oI9sDUOLukC9JD1y+I
qFyu+8hYuWNyZaYwl0JyotcikRdCegznqRYVeCiCr0gd0POGpJRH5Cs3nsvLpmZ8zaFN6tjEtB8T
mTi6Sn1OPPfOIRcZGvMBKeKN7ahPyu0UWDPAPPSZUTu0LGtw7ONJpOToDV+7ShDYGRViJar0Vo3D
F1J8Mdd3xDq2rf8IqeMW7W7LlQiglG7xohkormgL3FaNucPzUK9slyXXm4ZPWvFXnRNVBDtVCWyj
4FW7gDMUOcTaLG9YCsYV9/oTOaPz/TDGT51TvspIMmZu3ibHvomK/Jnl/Ej38EjkPc0+hSXIUk/o
DA+2oicIBOzoVSVvc8LtTkkQzOsFS0JQ48qVpMM0OKfX5jSeZJO8GgsJXDKPW80eRmRi3Cbbf2Nm
iRBIK+ZwrXgqZeFtYpnTeU3r61E77Ew5IPso+K6Rcu5wJytWeWLJxzKhZ+GhWaia6MuozWc/zU+z
U+xb6KQrNrcM9Lr3hqv1olL1dSJMmFzo2nZQ7epVwMqAHb38VFqw+GWU3CRieipM49tgxYAqcLM7
k3XXT8QSttI7hIF3q0mncqr+pshhEM5sqrPlIQgdrhzLXfeCYrnvxgvfh0riZ96BIAm5bOfdthiD
Q+/JbaxqdCwJmpRU2FDO7Bt+zkcWrvacZfUhE0a8HiC+cOJSd56ukZsa5szrzpIBIxDE6PgNdP89
Ye0AY4zhog/qK7aOjNK+B0YLXYoxK5KYjkwhwmMSY7rNW/gtuvObHVFqN5bvnIrav0XbByx/hooW
DAgOZqdJ4G9Erx1dHQ65xjVp42+d7Z/igAnjVM7pJRUNXOyAtDQQjuT3uum6n1EpNXqCNtUu5Ojq
LqmLZ0tgrE9JTB2GMl0bQVZvaf2AIRiuiqXs6tXZznPEjd13IxCHiiCWFbPN70U1bo3WR/cVz8cC
wifCW3OPCpSAqwhDtaJRcpnUnyUxEwq2ZrKISTJYJIRoZj2U6l43m6Cfx5VnzSwPcLgKWKaT563j
oD+6MLOYf89fEum/TlYBXTBSPtN383rilBnU8+eKuDoUO3SiZIUTXMPXFtkLc/P4QkzjBfYzqI3B
cCdsfI19WuxF7ZMfslC16lIQL104a1QqKFYUE9mxKoZ92dDxDwr3RWBW2fSJvsxhPWwH6Q6rTMD/
8uXCjdbIDeb00fULgtrLt2aQjE+C5LKJEG9ahe4ZxScHBKJwByBWblI3e4CodQZ4me5ZyAiuGRx/
Rdxus42QAK9jE1QFKuB01zoISPy8Y7F1nXNTFGo10cmEWHCaCHwF/Rt90mODBm1qxF64PaJJe0hX
BcPvHZExrIuRRn4T4y9yEB71qQ/0pboqPfvFqksOzewFu27qr1jnLgYxnFnJJ5bE5BLu/ou3pIIk
hmOutN8ZOPept/p0o0x4AEbfG7si4/gNPAjwepeT+SqcLRntj7093UmVfNbzdGkXyZlk4hdPIWJu
vZ5P42Zgrhdehtt36FKChFFRU1MKhPm0NklI2AIO+YanTgK0J8E+zaZrzY7rNOkBnO3l4nhgWKCv
DVukG92I235kYbZKAllbxouO6C988MWEtxgLgW4/jf1FYSN/I1UarLf4WnuOdeGN+h4hzGPn+NvW
8L/rGRKwHIGIkurZV+EuljXzA7eodnhieLXIYc4LtnDhVwLCOkhc9NhMnEyQo8GkP0890GGHCWUM
PoaGfbhiMW1XfT0sCvnwmObhnZ6GnCKZHLCgTV+yUZ0tC0crFliNrIBgOnzhYM1TBwYygVpFVB4y
E7x51qhbnr6YeYn9tW8qknjKYzqpTVqIbT3A2wRg8QBtiwxlUqFpz9XbbBIXnT09G0TdYCLOUnxp
04MdtucxFQ9FKME6z3dwESBQEk2hTP2A57yB0e2+EjVIggcpspExnkSaHyZXX2BUO0YYddE80xAE
EEX+BQWVU6mbISerry2Mb3bVXBaAjagH8omk2OCaSeGSpDJcAKVHjYhhj4cYBoiib2jkbk9+T3hw
jeDGroNj30XfQxGrvQtHO2dXSQ0L8X1Xuaem0J8yJCr7PCq+KCPbukC3DKf0z6bfFxiUM3XKYnnl
BGnOrAjYYzzvoiy9rBv3QNm1FXX8jMuZVces1ZFOe39wfG/YSTJHDw0haBGAK/cYuyzXQZWow6R6
qnGW1RMaOnPbh7kmrqs8ze74GDaoYWk8rZokeBkUhWuX9xS4AQkznnuqCQ4CzdqRIa2MnDKFDrib
5MOqD3hUuz44jcLMdjTwUKDo6ZkZo83R2L2JHQVMsku3NPo5hWbdJ9EXZ7tKnvymJF/GF9uwIimh
ltmLQKbH3fd88IzRDgaZ5k+1lIHktYPya3epQcCDgWd7alp6czOU2CQOy7UFrum2jdNXy4b37ij3
VLgiItueJRGv9d6ponZvpookWMlxlFzfKxEXN3HsvvRui2DLo7NrOHA32mpnIImrlitq99bDWYnE
/cqhigXgzb+ENGQ6v1vTr57tJW4Pl3sNGBMpfOoGJdXz9EUOAjZT8sjr+kab9zpOlvNFS7COP7Vf
A5Dra2OO72X5hv/zv9g7j+XIsSzb/kvPkQYtBj0B4HBN6RTBCYwSWmt8fS9EZmUHnVVBy9mzZz0p
y7IgCQf84opz9l77QVfqDNlh5qnsrTnBkp8yjQkBKEKa0WicpadQKqD/h2W4omxMCk8pKATFlOkB
cfGzFEKzXHQ9dgZAlbpLeNvC0WeOJv1nBquFik909UngAIF1kOxDZ6nRl/phMoXHOIRKzV4hlfZa
LiEkivLTDDSFYwhq4JpoiQAmoxw4TdS/mcSsTBByerYgytZX26uyT5ibS2hLgQpLKLnRlUsrj+k5
Ub+xZWhJ2dRsaQXsVIi4ukhEhmBqHkLPmRxofW+JwsCfrx/zIKRqImtMih1qfl2QoZrM6nUrPo4D
ckq5VD0ihJ05U8Bbdq2tmtXD2OMZ9av5vjKgqyvTcWkn+8N0UTRK7fmGcikjSC0sYw3jGuX3cJ0n
PrFAbXQxF8U+asSjqClHBIokyud3TVGfslIjNxZB2SBtmpAwCE1qNh2ckTCcTpQRVKqKzRVxzrB1
oH07hTwgyCP/kjxOu2uWUI6se4zjC+A6d3WGSyYImwRh8fRWz+quajiaquzAfBAprOCZnZSLulML
6aTNuuxo5eik9YDqWcl3vRUP9txYZOPyHtuKH2G6ADvnvyryw8CE2M/VdURXaN0H6eM+o4lflNmx
76WdOKYcrnv/Mqzpb2Jt2OVcp85IhdH08L0xqkMJnlgXs7WwhLCIWnWgqeGoCBzYZj7O2XPVXWnl
M+oiyFJoxAyCfNuSPYm4kOkbarsR8FY0LE3dEVngw7Hv4IsSsJkB+w1vJ8WgwzwA7Wq1KfGqvmev
b4gXk6GeMHPcKZTOQZwN7ADqGmLfvGwpV6lSvGkzgkcjny/wYjizjFexq8uNqEuQ9kGqol0DDXWK
wqL28ulZi7VnozKMbTJ+xOmIRjhYZ7l4WZXdfKHNBqo14U3iEz2oOIVpTT+C3y82XZu8FT53YfZT
fzFNWoB2VXdkPcSJUSETRq0rr4AF08kCU0vGekaAKjCCiZBfAekVYsVOWEvU+ZQx57MXvCgW8O4P
BC9ooZd4YVXGYC6rRXzsNVPYaUC593qrSKsRTJ89yIgzVZ+I1qbTbn8WU/+vtvxfC7blP0vm1tFL
/Zy2z/WnyjK/8pdcTvtDUQwUKJQPoT2iz6aPNLw37X//l8A/LR5d+gwYUdEILB7DvwRziv6HpNEe
AYpAbRm9HC2jv8rKyz8hh9JFcXFUUPf+Z2Vlfouy8S99GN3A+Mlf5BMS2YvU6qzF6TN1xzCyPiSy
6LfztjxlN9LjoiED78UxwNVXb8ku24XOfJA2HQvVelgnG2Nv7ad37dC/QXq7ai7yU7oVLtO3+A2o
2iY9zeHKeB3uicuonpuV6ORbpLgra0My0jbYoHHYz9v+bRF0E0/jBLvURWq605/DK/Uj2hRH7SA/
W2RqpBsJJel9fWoPzU7w2PRdtm7q5S6qiW1yL1+Xh2HlX8dbxQMs7PACXVFCZWWmauGap2wVbdTA
IfTtsrge7gZkUiSKX88Hcz0eunvAvzec9l7lneqE3rBuD/o6udC8au277SZZiTvDCx39I74qdnzK
C2XPQnSf3Qjgt17ND4hrgemCOww2kLGWxVy308Y1d9UO6jN2hvrS8tg53QXjZbUrrauX7hjtiH/Z
BRfh1bSzLqd7HuGBe/iQV7mHtcyOdjg8Vto+vzRswy699JYe+ZbOkBM6jXPKHGNFte8g7pRD6PaO
6KFRPDHZemBBHNVt7Ww9vOe+VxN/86htip3kWR7ir0139K9rAMnC3n8yNtRHbzmSjddhSsK37XvI
k4lebzn8kZUKWHeDGoWjKQJxaa/kDskUW5zxTu4hTeBzwRpGte+YP9pbsmUUJiei1B/nQ7aJrst9
tcYOE2+rjebqTsx9AeLhscTbcEtkw6ZYB3t5l5/w91xkR/OKKzzgP/VtcRVu2eZBxvRwLK5117hR
NoDB4jf6CcJDsu8vh7X5MRElYfcP1g3y3wdl397Wl6YObXQ997hBNxYfVLOFjXgRedIKzvma1rHX
PZu7adfmDhW0VbaXLoVbxieoyjC/jLINAQc2pTZbdSGz2YGn7/Fqip7BN7JGP/4DwKNdXSMCq0jG
spULHhqVdt0dN1gRajzIp5HzTu4JsGRBux56b3C6zM5eNHd0q3XotrETHK8yx1ad4ib2KCh5xiZ9
89oTcev6PfGQaMdYpM3dE5IhzKYr3yGfaSWvBIfo9mhdPWVHooW89hKfDwIScpl53xhGojOy1bIJ
4NKJM03ywyIBs+vOk/THjv6N1X7Qo7Qn6yP19xo8Dc0Zlc3IPsS+em08lttxle7hEzocE4hCdZS7
/nq61e4oQhDMW2bYKB16MJwtC5J8XjuXQ9RdSk3D2dTs0Ag2IXWKsZhCgXdz2qgjhCG2dr09WLtF
3D1txNdRZevM2BVX/lqlivdc7eYHqmSxtcOJ5Uqod3b+a3GC7QiHKF/pPbexq7YYy43ndBddaqfq
A+3ZZjJu/QuDeYmoxF1+UNetp4jv2l21khu3uexuSzICHUnxmsv+yAEqseejdq96khM5qauTOsB0
5BUIODhPx4gjaX1DTSG2isaMrYTYARxKDlpy1OeTWhpuv1ZO9Y5X2NbvRJlgMrsvrqnLGG1vUz4y
DTs+FlfqG1t/fUVYB6DTXUVw2rg10mP6HN0KW52sL4+o6mo9fgguZ/Rq9VAUjkV4uJ1cCyte6m2I
YrdZtcozz1d8bGpXVh9glGPyei/rB5wJ4E1pzMAGjO15o+or2Twq6Sp/GQSophvDItQS3vEeJVbz
Awmmna2Gm8oxSalydWo4EpKAFW4CRgTNHZ0KjPSw+KeS4ilEJZg7yeCm/qsfpZ7iKbfdvMnCK+B/
bb+TV8m9zs/8UPeGfMzvqmxLVO5DNGs0uGxzU6Jsqm0QD8fa1J0nQ19jT2nukxB+x32bgDl/wP9b
bADIiK0jRpz0XBEXwCMtDG1eF7qTbCfrmWc93VLPMzfD7XBr3DOmnJzRfdHeiLB2iXjT7XrXXifu
rbGl6ohoLXcK05uGt9A8BNZ1ILjDQ/MgXosQZTxRpn7hkca4Jm+NKF83vxOuzJtm82a5+NEz0V1c
1EdBfTYgtNMqfMS5RipO40FUPErBDXyOS1Sao2bnT0Z312WYoJbQXh2TVC8442vsTOu8sDPb2EZu
6rRudDOsOEz4k2McY5cCTXji7zymTngdYpUpQLJCJ3WFcFevuvIoW0f9JbP5s25My5JK4JZ5gzQx
tEIPCl0kZV3p/Yqo5wJGM4XVI5GQYOsJDLLpvgr3ZItnPyCQkvciZ8foUcwfacu0T1KwBc/ZkaH+
obQj6UqvWn1nXWrJHiSpdVDFtVutOpuXqnP70bnrV6vhNWtWeizavIk2fWD1IZjf+qOU4hopZZem
U7gqj73pMLk7DPvRYGKFEx5cd16LsYhgHAwxkXjFioWb+7UxiZvL71V4J3qSPQhuOBxReSW3ONYo
zhPUlhO0a8e7bksB0alezBvzAn1e5LbHKqHIZssv/E97pHZw8C81J3OrFyrrWy7Fl1o6+io9mGhe
a6b6cquzuqhP4bZ7oY087LsX5WrYqHuNQFuIjrpN3t3BrNzqcdCupI3udq7sca+Do7DVHtf8B2Iy
Efnc4tZGvkEG+oaxitw66lAObjQwYMm6KrdxtPNnJPObVnvAuxm8dVvAMbRiDGGVZztfpmPoFcZ6
F+4YZIzmnmwVm7yMbhO5z+YmHG2p8HTTG/Sd316JxS4d2L27b2LtiOr6n2/LTwUIhuwnavJvov5P
Sv7//r/1e7GoJJrzH1q2/3//1P8bFH5pkaj95/347r1u3qdfN+M/f+Gv3bj8h8gOlx01iqPFBy3+
rfEQZHwtoEMW2RlVFHS7f2/GVesPWuQSKC9NkvALG+yg/6XxsP7AtYKrGpEgv4dA5J9oPH6K7X7Z
ioMbQTK8yDz4CCJykzM4R+x3gCNqgL01ijSw1UTAyPDIi3I1qYPIYkOU7Y9iRtwF33G2QFEvvjwq
LJTdhmF8a5Kh+jHWcQgJXkhOUNBh9pWA+B9qkZU7Jormh0qO/RXRtPJjIw36B+KrZ5VAv9d/Pu7+
/8SVWgyM/zz81gRR5GcDcPmNv8efhAOfocTXy7g0DDQ8f50GZdxTCy2Ucx3YJlSHnwYg6kB9GR7Y
mz7ZpxibKiNF5rfgPC5+p3/lX1z9ObB4af+jYP6L7pIuN0qlBYqE40YHH/FZYYSUpkUHFDBB1aG1
1wU/uReotF8YhRDusbeir4k0g/5t2ZJA2TS7GhEf3YjI+EZ8ecaU0rhVXiioOJyXeRK8Wp8/Setn
eWySn8XuMCkit4+eyDCLDsok9h9TWrLmmnL4ZE5aiIg7DFqbJBdtXWtD8KNtBGLogqnVrtW5UTdt
j6OTk5kU3QjlNH8jY1yU/J9fWcPU4FdSs8cMByv98wft9UbxsVuyxPZd7Amku65rRJMc/4aMnlFm
+uU3ctHzA/vybEyd879MZQF97E8P3C+aZCwtZu/LuEVodHVLXrEhkmolSKJgi/pUeAFdJBfm+2OU
4JgskOrb7AEUmDpYQVWTkIRuSKL1kJCc939vfTtt3/77vyxehd+89fX7++v7r4vO8vN/vvMyuGFs
bKgKZWRmgIj/XnIk6w++QJWvEFMkYFyLdeWv+g/aQVBXuCwtWYEf/LM09K/6j/qHuZR+FrAkHkxQ
L//olf8scEdUiH2PSpNpyDr9IGTXn8fvkPZRLhCIDOh6KnaQVedLS6zCjTBa7Uqe6+5CJSuByCB6
Gi20tE2Einbzy8P6ax761eX3uQL152cwUPEt6yuv6bkGfdSjQQELB5yyUyU64mJ1YUhCvcemaP45
Qv/jFLe8jv/7uv55KZ4rd8tMimL0zJgzwiHSetEiNxUfGo2KnO5iTo08tn9/S+qX52oxLatM2nxZ
0E/ONd1J65uDKXJPxehrq24uxg2gHixoadvrF4ORxSol7AqbepUv/HBxynRhWxnd9KpR8T3Cf9VO
fkBunKvodckxDsfcKZmkEXRGn+MvrIYWp2ZQSPTpWr9H9KATNErNSljwE9OwHB/wh5c/xkjWVkVp
5NFqTCWFjNqqHd6MXDdWDZo/qPvxYgcJTSOig0KqFDB0NghwQAO93Nd5q85eLeCjcch4NUJosDN0
Ruxc6AG+eWrn3w42WBZHkBD8r4iw9vNgHJFNgVEXAycMxle9GgMid4Rk9/uLnM2fJOQtKnvT1GjI
o6YFhP35KlUFnj8SUNEZAcE9QqAO+8knZG3iZbmzeqVeSQJhoqhPinhDupB0CQWK48/STkskkP2Z
gnmlNUuJowWD6Zuhs2zyfh2i8oI0pyKsmlhjDPaWnz9eLQOzS8slLRgFCngkHRFbKYiE1VVgKcM0
Fk6/fyDy+VjliqrOUF0eCPsLbfn3XxaUMSOQQfGBXeDaj+6kLCHBLhTnbINyuHoNEhW9R47G9sGQ
w5KUeLPvXkwMPhGJ15FGqOiAqVVGZ5Z5fZJRXUprVYixsZbTs+mTdbIu5YS6BTuG0LLFskS9+vtb
+DfPjOq1yHZBYR02lLPXupvzGLhazsARs7u5Ttt1pJIL1LXqko779vuLnU9XPC6LJZgdGRV6vIVn
4wclMoGh9JoQwSr+0VdnlfZPOl3mgq8cfn8pivlfBgPGcBz1y5kA79zZPijM/UTQO8G38x4exCpL
SyJ2Fr7MitBOYdpUpk7Kh0/sHtG8mhq8z7T0rzCAEmCY5SX9VTENxMobdSE2t0ArkrvGGo0rPTZC
jRJXxTFDbPtEA+IAf89FgJxeBMTsEtOqRVZPey4jlmSI+v6q0Moa1BzJ8gihZbkVHKyr4sRGp68I
7Q1y+apVdd+65B/1a5Qr2suomfjZVCiHuyKniW1nQcNE1eoFis8gCsULuvZTuOmxcg1/Hn3/41R/
5nZc3nNcWwb4LR0nNvvIs+8pMS3Qc7jubDUs/MqR5JLTkCmP1NlMGrl3OWkPj0EGU5mWZ6tTPAY8
uqpwlF7W1hS/jWRz5nbUKfVLTVj5I8pqwuErEuLR3ak5R/ohAd8TttY9oruEgxhxFc+/HwBnG+E/
b4IRAE3NRP2vn3Pl27RO+lRLWUfyIs7Qb+c9jhMfFbXV0LPNIdciNpTNdatVrdtAFiVaGRpHrVe+
MyNBoykR9Dqec7O7A/aluIPAsoNwOEHL9vsPuzzQs5nLwqEJUxfbA3St5cX5ZR7xzZp5ZplY40QZ
wCdDflk6kKvfX2U5hHy+iswRiS03m23W1XMkQAlJKvCrIsCm6huUB43xIFUR0eYZ6ARqNAPxVkoA
WDY39frq99eWvk6VXBw8Ofw03koM6p9vsaknQNVpGThtFk4vFWcSVwvL6ULVwuAOc3OasyVHaDUN
6YiBixCmCMyT1n3zOb7Od3wCcwGT6pw8rJ/eql+etEGeldCBarCFcO68sImrA04jUI1TDuJQBFPz
zcr87y6oLw1CYyHZsiv9fN/jnNNNF1Fky+h4yNoqdKSCFdaQsQE60BrZ6fcP+utQkvG5LMUYHccy
Hq7P12sZNiE0Ak5RaYWST+pzp2E7948HLFdhG6hpOvwNNhyfr5KOFnFNA3cV1pa6aQaRwG9R+g7I
/G/vRV/wJpzQGbnLHP/LlzWYOdgzi3vBGo2oXEgqVxC51D9/YnhUoeVwdOe9OLuXzGeK7tUIXGgF
h0gFP7DS2uA7suS/uxfDNKD0L1xc8TyxQQvIqzAHpiOj7JBiaa2Cnabtxpvf38zXdxzvJ+cReYHG
KOS3fH5kojxGmr74W4aErKlCGRWv5EfXpMHpW17r6d6KVZp6Sa58M7uc0wpZNThSGQprO7swDTDS
50uX46BUYL44jFT8cbGdi1NbCZ2XhoQ/FzPxVKQ8z87cdrnXqa9Nap3YBCHz8qPim5fu60ZDwY0m
MX1zbKQqczafajg7I8Rs0fKwy+egKujhKWq5sVTkuL9/4D+H+udZlcMKJ1GeNRVONoKfb1uPgnoU
1cynqDBb97ztRD3ncdcbDicHVXX0PCIDPhpEcYctIkL5jR/tkCmFD2gr6ML7sh0M/zLjr9yMagej
RtQ4VnpZB8gCUl5HNtg0Rwi9LKWJycBDBEPhXkpw9TTdSHdIqsWeloVa8BzT2NLXjVgryAsXdfDv
b/brc1UZVOoS1LIc0s5rNmNdhsPky+QI92yr8wDioBC03WZW9Oybt/LrvMn2QdEZmz8598rZvMlp
IR1VCRWEkJXi+1CAkRbIJHdb2fooqrz9Zs/z9c40/P4yVm52KYydsxFjaRnJ7gOXm6bZhA9XjjRQ
2phwykYSjW8e41m5cNmbcFOc11mDEdeBe/08ZrLe8AEJYD5MyZSzS9EA0Ws25Q7dqu/5RHt7Q6oY
91lqyjdds3DolUR0E+x8299/oV+nC+rz1PMpj1IXR9Hy+YMoPQHXKhkp9MSm8kEOhgbcMdpGxJWV
ghgUoOM2TUVtJUWZ9s0W/esjX+Z1lSmDQ+vXM2syqTD1yfVApJyoTrz4YZqoJulMoCX/+9s8n3zR
6ZgqLPlFpoP988spx4ed1wgx3T9Mb1jjBdc35OCbIXTWhGC7TOQLp0B1OYSCX/p5fP5luYoTrQDe
C9S0nLMeLA4soTVxj5SI+mnEs6grYPs3MO5A5gl6PrDjUXJhcjGPShoaBpNkW7UNEfaPfN0dCbQ5
kZCE+6B5HMbeuGYyoOuYawSRYGkXooc+tXLcT/U8FFdBVyWIXghf+44ldf5FcV8ccSmeoqgCCPTl
VTT0UqqALzixMScXwRz33gS9/tArWvHNM/z6RaGoopzP4R3zFukIn8djrKpEbONHcoQGhfQoCJZb
9NJ3oVpfDjgM9iVVzMJgQ9SZvPSlft1YTCE1nC6tkSrkPX2fNIxjm7KTEHPc04bLPtYyYoKtvrtt
sSwwn/cCU0EIk/Exa9qOArLSzpR89EgW7awvhNoRwqiF16gOGcryPMvpzHY+cuVBUaAHGnnQhg6e
L/+7/eWXjTX3QuGBogF6SNpv8jKR/jLqANK0cwW/xSGq4CRhV31uhkVTNUXGTsWbtSrIib4Zyyw6
+WFfHXS5VL4p5X/91njBWGYJs+D0wsHx80fostToUx+b5eD3KYphv2S+mINvVoR/cxW2gdwhX9ty
obN9WoDwPx4KoPtSxZmllGVt2/v9d3kjP4tYv67nKoMP3SGlY9qIzBZnU2JIwGREZGrrZMZI+mJg
DuQyEHFb36qEWP4whqa/hMvU3JRGNF7kcTLelaOuDOu6tEoirRUonFTA2AjBKxCHTdObZbnu01L8
qPq5PvpYTXQvSWdsMnXcZ09+3aOuC1MZoSl+UA23EYfzO3pWfetO8J4vxADzud3XlX+MSPR5KNIc
QMXgT2njBEDHjnNSq6YTjRMglWaAYho3EKi22iiOmePnZIdmpTK/piRQF7bUqTrC+B4vZBqgFpaC
zCi+mXC/rHA8RexcUD6WxpglyWdDgnQgDj7SWDtsxYYHMgCsD0zH8Ecq3zx1kZK4tdxg3LIiK3zx
MwooOUtEhQNq7srvPszylX3+Spc9hMHSvpw/vwg1Qymz5jjXCC6Qbwg2R61u94HDXnz67krnp1xW
M5YzFgHeA46Z54QekuAw1AvEW+Mh17oDCL4Z1ViuUZmFrmeQ8hD2Qe7UhppPq1Lu9NjVu8yQr8Qu
kE+/X/TOafJL+UaVAUOyKeWm9fNdxtjARp4MGezBAI4JsDYdC8bLYFk2xsXuozG0ZlyzQKVA+8VI
3tO+kKh4AUA3WYLE6J7+x+LcKoXum7X/6/jgs9Gr5+zIdGHI1tmslUmQcyohKZxgVEf0dlPkr8bY
7D60MinSbVRZKW6tRCws/GVordB+m223ImpI2JeDhbvy9w/rzx3e50GCfIB5ZRm25MEsDeZf59Eu
66Q2wLuKjD1u6OD45MHgW0xnyRtTfNsrThDmNfgGhG8qi8WPuM2xxyfEav/Iokm8a7tCflBzPb7N
EjLCiATBrNjJaEUtoRseJLEZT9Sp/JOvqRlS9HqSjnIaKtjCeD6RPaqKcFL9RgiuiiaZUmhWhEqz
pCixudOGUTvKFP6fEhwqHwRMgbnpwTTAQTF9/x4sNeI/MrKNbSO11iu7ZxOvCzMWuDJzXjx+WaEo
jmmFBnnc7JfoelhZ/LJQZnY+zZHJnmRgXDbBHMJ7JFcY1OJW9VeqSOi2PVRaQUY8s8oj8PtgRgIY
5k+VxmxDXVpCjtyJKdVuGSNK70nVpL1WAHWYwEzQC25MOVH3cm0Sl5g+K0VuW5jkQjda1g6HsRfT
CE/zpD2BuydSGd8D+ic6GMxTgS72OysAfAyofcAjG/etX64JPjdjwAQWGI2xTwBEZDL1AtfXDOuu
yfNJWEdxXN50SlHf+SAhETPSn0O0CCkytckHTS4S6Bn3CotI6fZmk7yX8tA+meEUHwoQkfjPxM4M
XT2b81dx1POVnBH2vcV2ixfB6god4Htc1eSQ5tboVEUhvFetUKGUjvL5no42Q1jpA0HekgBH9yMB
0+XbwEXMyGthEwo22wXjpdDm8XoafOtaM7phWJkTMz8V4q57biXGDyiGeA4cpa3T50zLy8mO43k+
5knWzOu+E9sLCko5gfd6/FCVBcnAkNqBYZYdPTsPxQR8cEkXitDOCZA29zgyseAaip8dC/IIR3cE
s9FRwCZkwJ66LLuwsqoxV3OusHsQ06KrLzo0DJObJimgU2HyCa3RDChPdmxWmHZrv+FWRX22pBUe
vFB0C8ViZcGuZLxDSBWohuO+ySjFgsmwCS7QdcdXKb5fGspk0KKDgGysezPXdUCcQhLZWlUnrTPR
HUALGEs06jAQSbYhtqpqJ2mi9IAXgYJhka6Xh5fPK2w9rYjDVZwNCCQRhn+isJq9UEALR1ycGKM3
Zn57KiOhp2OTxTjyagL34BLMWOb9tMZkY4wE/nW64R8HnxPTwZ/j8K6X27C+73oRSAvA/iGG/ax2
jVNlCQpkJSSkawXONQbmrnH+huwnUe3oR92q99S6yzvoKPCwpF5WeCdJt73GsbhAOaZoeh9709gn
ZSOnayih/SnJ8rpB58dWn4+T5T9anOXkmI8GmYDECLE96DNhK0Wa8SMNwu5xLE0FySp7MJFORgxM
QJdaxMrGbCWnDhaLuk8mvZVtvN75oR9KK1ynCXtRwHnMvQQaqBNNi0ZEBCyN3fgD8uREikHZT1fR
qIqlLRp1p+7KMpXFnbx4F/diEGj0XOMO88BoLtkyfZLfRDIRhduhFEYd3WxuKXsrt4zC4QiMMdiv
OX+7Ff7DNaHsxLxnY1oOXkPUeeeEWP5rlzZCcSQ/gA7JOMTWxOm7yyQ3in1xbUmBhKcgLoeJzMUp
fBsDQpZWOXQTT9ArY6fnlnCQFQqGziT45QtnK0SRPrqCqzToS8ul48M2OTEz+TUIUfM4SkmomJvX
7Exsie7McSDie4U3fFQcpok/bZv5SKczj32vM42w3Iph66PsNfsMn5OIc7Bt8Xm7Wp7R4jF8JSG9
oREI+1GsFhcA4LeZnnIWoYmfQhQNropDC1O9VcO68uVKobdcds1bZIlB4cjyoBCXTR6cuBmrBLFz
pWj5jTFX03uaGwiMjbZVHomgQCJDzAOLx9BEVuw0o2xlq0RPGjct6rl3IW8UIjOjkXfg/aM+cWHn
q/NVbtbhC0mP5nDQLBa9TWuKTQ/ZY6DHE+Fmx37AKRlUeCcWGBpYdu2wi+YPUs6H21EWOMjKgRZY
SEPpUEnT7AaCue7jrrqdxViDLSgdqUQBDPP7vVHjxawy8SKDfycYwQsp7C+ZJqzzgI5R7I+YDgUY
RfoIh0Wws6Q75ZFxNbb5yewZM/QnUSoTs1v+SNVky6kRsn3yLkaxJ4vqVutFB13gJSCmC18XaVta
uCWkzM0Yy6ZWAD4arbUR6rdxlT00LO5q2ewnkJO3BfhqDNF7TU9fYkOytbo4ztIPiCNJAIpIeZXA
6GSSscUCuG6myEvbcBVlisfKangG+eVupNYST1WHlKzUGuYGbsMOcl95gu/DbFtSucYufokJF8hr
KIXdDawa9t6UKMYNvYY9lVR+FpSyIWpSgANGzK7IQx9dcJrryGhOXY8pAlad1GXF0R9Spt2Qb8kw
rtUx3WKDnblD8gvq+oH9xqkREuqLpD08YWWvN+JkrItpftLDxSRvHQMZd4xZ3yhydqcJxUbDkGgn
rXxjlsF1rBtbLbkzA+jCWe12xBKAGokgvyhKuyqHj6QKkGdhmcmQrmVBeyeVwVENZagU4zCvlTnc
NqNi0p0cbrNGWg+9IEHpMbY1QSI+NnwJbkzVAp1L+3KdD7JHLn1kc5jxDEl5HAX5SgqpvYV0Z8RC
vJWj1rUsHMOlqVG/FnAN1DVkjFlet8i2MGoT7Gsi2OoDqAPhvKqENOBjXOmZ9thLw4NQPSrwGQMh
fo3b9K3xaXCNTX4kReuwwPwtALKmlV366dg5qSBt40BSnsyIL34k4kURhnEnhbhL/Gk/4NUgBs0d
ZPGtYACtqnR+I5VhoEc/aDACAu0h5X2yQQC5sy5ugk6rbmCPmEQJsI0LeNdxSJvFGwFKm2nsLygJ
rLWFf6MEMcWCtv4hC01BVGlylUb1psDZbMSB6Ihz98KLf1lANNkWU04MjMEUVxXjTVcPle0r7WvS
JXhHIoEYCkKj8KSiMa8hBOTHoS3FAzgAw2NhNh9Cho66FQftiIxiY07NRiTgekP29yHpaTIb5qHS
1IJQARKGUkW40GPMMigIaaNG48ZnH7PGJPvGsRdbW1a/Q1A6Dab0w6jD0Wma574nzQxvQGmI2yEY
OW1prSr6Tl4U/iHJtPFezxXhSUYd8pbBHJoc6G2wX0T2IGTwNDHqgBRsy7VllsBmNY6K7CHZYFlA
UqbqZrTCyto2LUG2jihOk+GA+5OgSMMWi+ywSSPFAdEyP8ZzJvnOFE4RmBgfJzD+tT65MEz0jKup
oniWKsva0shQep0cj9+7Nfi66SpxMfTEZROc3caBSsOiFCRXbaTo0rfAWWIXr4lMCdHbGE5H4gbZ
2swGLyM97ReR6AnVbpUGG7JJkA6F+iKu2W6W0jDCQwklMG+yUi34pazaTSJw6ZU41ziSKfsOzJFm
QsYQdy09Z6KaX1dyON6o+tDHXhKEFP7bPK4HB+6ij+mrmbE9VbVpvoVg659atfcZu8Cgro2el8ut
0sQkWdJMBqavVtCcoVQm0+6pC+HnGvGH+cqcY9KaYraNSdiSuxIZs1+wP06KymnI5OO0U1cV5DQW
lxsTG9zMOhg6omA1K8J2BrhmAGhKt8NvgfRn6DB6S+rINkQbpfq1bFScMORX6DeELJOig9IBz0XN
coJHciqSlNpzKU1eOJSDame6KX1MvkoizCDXOPuDKu1xcguW0bnKoGgxywgcdp5iQoROSNGr31fG
jBxsknrlRklRe1xUTLAJnoCuMVa0pYK9FdeR5JLdBnimFzrtI84rvr6CqKQHtUenamtGGr5IliCV
Kz1pa/K8IIwXE1npqBO6ifaj31Xc9tyI8DTlJj4aJlBBW4+J8ICxCybNKeJgLpwBLW3llEaVMXas
srmaaWJWq2iELpOSjx64HNz9e6Nq8heyD2WSZfDzP0NSt/jPTiwvVcrixOsqEmahfs7Ylikp4qCo
Whp7cAqt2GOz2Qe7ososAINdYAHcbCp0CRRwxQO1kNYE+cVu2wl0K7pJBglmeZUWD0ZS9hewlLn5
SWh5yvQhhaWaPAxEDhYiGB9TFhaR3ExrSivgzjld4stPTN4wIXxpZmU3O3IebRWMmgV9zMS0Uvll
sI2zPnoMxlzBXxNHRu+YGUAue5SV7kWEKHUl1rHCi62mpa3LcXY/JClR1XG6dHfR2oC+TkGI0RUJ
cvMxthDqwF81MQumeTls/4ezM1luW8m26BchAn0zJQFSVG9JlixPELYlJ/ou0X99LehNLJAhxn1R
UfcOXGWAQCLznH12Iw1is6iQ1Pwqbm2ShAyALDSzZJp8U4REEAUixtw2trvkLrQHnKfmZLKNC2tu
+ltcG3Aiwbps+E2fQVCja8xti6lTWt5oTh3VGyNXot8V/4cfdmpglarWGJL4NaN2oPi8dKkhJLpV
h6fd3mthVvyavYxhX98p+q/SDssbaEgdFuGYtSAWpfD+o1A4f4uJ8aMzcHLN3eeS2FX6JXzdt5Sd
Fb5eif5hf08rRgJlhzNUY6qZsVPKEqmmB7VGBtXcW9aFqKAv3htm1VS+M8zdH8AZtfXd3PAebTEU
9/y1/WumYTqJUM+bHiOPMtdvaSQRhsm6/avVRfhQl4l8bRtbE5iyLXtTAmhAE1SZETZktKH9TTK0
0UXTFFG2E+qEeUFTmlS0dpgy1iC6FtgDn/yp8ofYVGCa63ObBIT5xi+aiLKX0IP+ujGdkT+bqrRh
jmXnd42SZQNff0ZBqVQCrVEBVIAgNp+baWO0+XAd42iZBv1EKvq2b2nZt/DD+V56yoCDK2hqaCUW
CjtDevUNh4IYiaGlNi9lhb8WmFvmEEdsd9HlnIZEmYzK0Lq+Q8YCOK4yIh9L9dze5451lRCvue2b
Hi+ZAR7vlUqXynzDcm8ytYs7Plyt+xOTeo5JJ7QWsrUKKkepKsiRsg6HRpY8pqLbxigVNnPMsv7g
pMve75L0QGWLu84zFa0iA43MgglvOWvkVIks1MtTIZ6EasvvpawiDjCRD2YAYsGaqJOWg9vDMRTT
J3J9WoyAbFywB230Dqy5dNzY+VgthifpJBEQ4Eaxt0pXvdRamKH+KB30WKQTuZI4L0/cR85Uoqok
ymRJC00nHM56i15EeiVm1LOptFfQHhbvpJxmxK+iHkWfmSgi0LTaeSUBswg3MKExDmc/03d91aiv
nd3M7/rUV79DEZoEwY21c9MOdoQIdBDhtymKPX2fTU37SGB0W28zGbPEwsauMhKIHVHvaaIXhIvw
hXct6zQWQ4Tfoj9I0KeNAe/nd8bGRSpVVk6xb461F+NdjHkc9UTX7o2sX2K95NzJwLW7GeVgl1c4
8CnEQHJ4Fck34ABTvZw4uggnr8Us97WTzhhUmuKuBfMuAzLoKG4i0RtKUAL5W6wrzi+/7IS4t5qK
xWBLMNFN6sVGvE2muSN1S5nnchM1WvaDCEHrTVM5ZDifOp2a2ag4wRVg7BED83lvznb5M0k9bJKw
/sHgM1Pm+qLDE/EP+KN9Y4xpiwGKzZpKqYltgMZm+OUOaX3TCw+QCTrhBx/AVPIzzPGjYQr2umzz
KgFC5jKDXg3a9GTWyjCJMYiTRYLwdRhvaI7PcCNOXQSDBteEGaLj8bv8+T+jKa33mCIXdKe0nnHQ
ZDwoom6iMzPsI1oy4Z+GiVk1gwY0AciDPl9GV4yoAerBHjIR1c1EmCkngTRfihEkSo+Q4VeJZ9wZ
BbA2WHsR4NbzhL8uOAHV8WUNTYyEOkmrZ1JUfY0rH81OP+6NzAj42XhOrFHlsSBYMacc3k4LfKUX
TbSzyvChcJMx+PpKq3SAha0JrQ42oqu76CZwRP/8GGBIJHqDwojtY8CDnMw9569XmlQuOdmEHpaK
vrUUeGVitzvbMbxt26XiFUd9DOlhTCP8dVr1WgpjCroxLS7dVgXvSgAdykYPv5+53QVP/4S3c7u0
tTDJkf8tQ9jPtzsyC880Ilq2ihnhfZDUTEkdT2IlJfVDF0fNLsKW3E/YcC5tbj6gmOguYzV88XLh
+SnlywMQlaCxMdQbVwrdwKjdjCDsu+4mG3EJ/fqOT6xmWOWsHnSQzMLXhFKqwkLRJng4Jlkj77LI
vN9RpbX//So6cjacsXmFEJhXi1nFYapKYokkug3ja4Dd1kei0O++/i3HE3DG+MBti3CFqRiitc9P
n8bDK5148apK8fapXN1bPDibNyvXdSYgkXdTjHgBzA2KSFxi7Zt6XLD3XM8R+8OVVQj/6AWCXa3c
Y5GPDdiMPc4VoF90mWWO3OMIaT2a9jQEguLV//r2j78q7h4vb6gccFcY6n2+e4KwpVuoNeYaMbUD
70sBroQdKC20019fas1DWr4qmj8yZlRITyROfL5UNWTa0A6oPKq5dHZlLAR+vCXfs27/KTsE+V9f
7sRgDAkjHCuURbBFsb3/fL1OVWjmNSIibSvsbxMO56A0zTqAV9AcoOZgsdLN6sPgECoEVFb6htM3
eL1O+f3Xd3Lih0OPQFGCtztk/TVnRtWmfHTAqreW1rXvSiIxkHaHYmeDsQG7F/YZ6sfxO0U7ueRN
AfYwPF2zk8cQZ61mon8ikLG4s01Z/Mjt3rkezDQ5cy6duhSnxbI1L692zTJxlQhcYQCYBsbGUxES
B0aAITg4lljeuTiM422DhpbHiNE96Wb8uM8vlC5pNAwOJmQwiKVcUlf8iADNMx/0B7tytZ2ibGOF
cgR40OZW+0aZDmRTGotd3dhinIa7c/hCLjYDPL0vZoRUqaF1Ww6RUd5rcxcjVbUghmwyprBETKUj
WbcEPdS3+gxWvmmQo9zpk2s/9TKRCrV/Pncbpg/iee5Veziz6514I8i+dOgCvHuolKuHpJCfC3gR
VVAfcGbUx1G5jQutuA61zn7+r+uavx6FrEHFgDZgnTFe92GjTe6cb6shJVqzSeeDouXVoTaYR6ZG
lZzZq46/I6bJS7XFts45Z69eTBKWYdXRAxI+N2FX3Ql8LJiG4paYu3fxjGjozI51fLBaHBtM1ym6
IAaZqx2kb7XB0STnVAY3my5ADx8T3a1vnEZz9qlMgdU6gfmQ5s7gpkWanZvtHxPhbIg68PqspR5B
4bsqLk068BYybL612yJ/ixLNuyJf0gMarhXLxJstHRRosGOjb2SRqm+NJ0x5jb8wamCDz5BQN7z9
pyBXKvcFX13UzE6I4zoDN4eRiKuWoULfiBkvCLDJiCBsMqzY4wieAK6IZhWUrintA+NOldw+wl5J
fc4UjH7idBpvUlz+XeL0dBOINa4w7nfCFscux0tUx+/SSonhgo/tTdQ6hIoRSuQ8at0MgQsWnE2G
0VTo6hWvfGlQYSxZm1ZXwQghO4jnrvP0vyRjA6gnkfki4zomiRzT1b+ymOVvImqS7gJayEgKXIqu
cZs3uf2OclNLNp7hjlia0gR7L33TlrAi9RbZuLfkIPpj0YU1o/Ehfm31on4F/WjvBU2h6nPKt88R
PnnRdioTYg48ID99V0rIYdezscQp68JEt0TBpUV+WFgtnjeZmf1oCBeAutxYDh6EMy33xQC6jAUm
0wpcd+e+PcjK9d5MpykfBMbbWlBpxfw6JvD9MeKdC22nkp9NKKYj6xBdZE9EQUg3uZlcRt84Blb1
CyEhw3fc9bB+wWKPmWPd28R4O1AZcDqCKYPp0qjgmJQpMuN1FLF2a2YFnBAspEfhQxnHI7HvouIx
BQ8D9wOkvObXJX/jqgcHbKe8VwLZmfFfpcvrA8R6kthaMUZPiTBmbZMOrriK+0zi4tgwTm1Ck4FL
69UYKnWFk/3WpDNv49bqn77ebo63f1s3OUC1xT8D3fHqa6xHPfbyOELQY40yYLSvB/aAduzrq3xs
75+3f2pFyjhIUlzIdpdd6J9WS3h9DpuDmW6O3aovFRxaJ55Pg9Oopx5ox+OgnbMqGJWPuIu48XuI
vzAsq3ILTOhcJa4cb1pKrW3FIDUmEUKo10jgoEY0XkU8SNNe0qhXxMiXtZ/3wCVf/4QT+yRdHFsW
hY9LAtPqQVVhUZl8Zfk2jwvr1hgS4Rd63VwKA78jYbB0vr7ekV4BUQ56K67ISuWy2vLm/nlkgyjV
yDUp5XAVepgvrB/ZLt+HF/Pf7HJoGdmeeUUnTmiuxwJAneOy77irg6BM8PfSu6La+j8PD+8Ph8N+
E2wvho3/bdicKXCOF93nS62OU6Znudr0XGqULyPZsiCB537Nidf16desnt4k2EXV5ddc7Z52/JT9
fv/38erbmR9yYl0vvwRuK2J+l1NtxcoqB1VAuOUydSC/j9cEx9/3F9ZVthvx0Cu30h/3sE0ODPqF
P98rO+/161VyXJhwbfTl9GLcwpFmDmimQdyNl5EJEIkBdu8e+JaqXdPO7pnfevzS/u8SBguE7mwt
fK8wB1eamhjTifCPFwkZm6Lf+69CB4pRlf/SzpMc7dKAf171ep0zo52amDoxzp5qUVgPk5kwz0zx
M/z62R1Tk7kWVpysd3RvIAqrJnO2h9GcLCICIKZ2lyNsmW3TM86ooaBkjJ5U8ZPIycFPUILskkKP
Oj/WK/tMpuipV4g03uTLo/42P3CTf75zxnfMDHiRAO5aS8RLNxzMpHj2mkg908KceoOMA1glgGoW
fdPnZ4toLClt/Km3CfENB2jKmIKOOCGfeawLMrLa6zXWJDgEdjgoSFYbCUQfV++dJYp2zvtu78wC
m6yJrAK4PIbSBaXiaU9lmwqN7j5XX0nXdB/zvIoeI2Hq18x7ZuAFy5EwlbKFmGIxV8OrLCQKUJR1
+98hDTwj0O/h94LZjre2DZAJ4zN4SAsMKMGVF32nU1b1mYd/6qnATHU05DS87bWUpVM9qU2MlRjT
9/l1aBfOt8jocVDV7OR7w/o0oDqM8sziOvHKkSfyOuhe6FzWEkW3dhQvM4A4raizDl7tVP7khPmZ
33bqS1rAGg8lKeoVe312xFrGgM4Q6TYh1xHrtJHgg60glICeLLexWp5IktEJo1pSYLRyhmNMrEl/
5VWTKs981ie+Jx0RMVwlMt8Wjd3nVa7EqcTlCC4zzXJCzA4gMhTVae/qTeR/vdRPXApwECkhdSWg
5gdY8s+na0AyHbVIw1dUOs6uaGAcwowifZkS8OsrnXrC8JFZoWB8KCi1VQGFRLe3qPfZq4yZZn3u
IWYhk67uFDCfb0lvioM+R823tJntAzxz5oxK4d1+fRcfzefq016AP5pg9irwkNVdVPYI48al/8DH
25YbDJtw4CwnE/p4KLHTd6O/zRgZgRCpulf0If7Gp2W+je5IWgQoNP+oPV+SIOKzpZiHZkb7qUE9
wZe3NzjB4ISMPdIkRssJ4c5Bry78vrxOnseJsIOvf86JT9JwUVBg/LYc4c7q1+B0jyZYIwHKLAnJ
Yc7hPjKz7DcG8HegqYP3HQOE6MwzPLFmUCVrLmxsDrgjBWxWtlCOyRjYYrwBb6PTkmvZ1RDp3Eg9
0+nSVB9vxQxRGD24eI9wqi43888CZfScRjmps9g+wq/Bgb7HmDGK6Gf6JINupvYlE3VpqpDbIH2n
T3E6e4EqSOcqIulBEFhCSDrluumKmOI9JsHSLwg1fprthZVotRmsThIe0i6okyGTe2S/mrlVyWGw
LgU2Dr90ArF+VWQT/y5R6eSkpEz6bQ/LXaFjtDArtUImjojJZI6vh1Zi8BmNY/59wv2dsqYi1nSD
nli5byNtSLZa52W36FntH0paOFdlWuFfO4fqeJvWM3z93q21W+jhovXNXid4yGnr6r2zu7LcjLle
QrCeHEnMAYE22QYLPfupay3thdj36ocBXbxedLHV9KCQ8hLudLYzwgXzWrlsCS4iO9Cyk0vPiya6
dQa+D5kqbHODYt8IYfAMTb8B/1SsuzLFRCQQZkteU28JiCYody6ZzkHDrMVU30RgSrUPE6cK/Wly
JV+TOwyk5UUqd70ALy5SGEPBVjnM4fZ5OcypLccu1D3bKxjZWLrA1FOF9Y2TLOTLO1dYeM/LSZKv
4UnCCzp7So3dpPSQ07OUsKqNl4nkuSFoYvIZSje/7DLHNaNh6ybkL0MktrGzgr/VK8ZZ95GlN9cQ
plzFz+YG/3rie1vC4pWWCFMlM+lsWV0VQl+zwmzUHdu53c+NgFgIuX0ufY1pweXg5eHkV5Xbf8d/
BbKVwpys9smhrw6ZFTr5dT72WFTlzIU3KcjqGxjBPBM2rsak9LV2dNN3RBcFsPm7m6z2Jn0voWZB
gRtVSNFQUt33CKSFd8tPu3YqVa8CM+vIRyvGVFoQF7GKCwAvCE0cB6WEymBWoxlMauq+gRSN6WWj
Tw2ZCRk0HKurJsWHS052D0li82s1im4k060fYj9mLAR5gFRbGy/jGAqtPi4R4UBYoBiD5Yk7tZ0M
FrEZGgXCyGaCbKMzxQxK1c7+sKOAsNVlWiibeVgedWlrfbsn4bbNA6Kax2o3I6fExLWSdU26Q1m4
MLHJCSIc0qvJvbEHE6e3ouztixlVFnCN1CqDlR9BXmch5gzXotK4mnvFbP1aTaefTUPWwaWlV223
VVI7I//nYzZUhFlVbWbDIzJDqQsTkKnJPGtbRyKd91M/NqQjQ9mobt2ugDPpwasmPSoPB+gtleJg
iUqyQnGYqx56r+DznYKkcYdH4ZTCvOCUMjG4buLhmtRc+6XnwPqFgSV2HimHJESs3KtVH0JopQWK
sDvjzutSvLTiUReIJ2LxFrdq8TSUKWW4IzWrvDblwEbZqB2LJbGBeQK3NztI3E0Y/janqX2WTqq7
ML0G572m7kDt1uOfGRRwU68HLS7V195l9LrBV48ElqkLvVeIjCGMnj65tyDYfFeMUX+I8oGOW8VN
b2GTkv6ouNkM0cJqtcukI+UuSFVbvE2I6b/Diyifvz6cTlRulOrIo9DrgpuvY6otlLYWycTxFpa+
u80on25zRU3fvr6KcXwZ/m4URcCBdEPIzz6fELYrUJS3XAa7n2D2Wwx7sxvjgBWIb/jFrr7xbrW9
8pBeYIe+wxho5+0Jag+0oNxZAQKTDYGjF4RE+eqZc/LE2PzznS13/s/Z1VRO1wiNOyPjE5P5dyzR
gne4LJvHdBf7CHrOVAMnRlufL7g6LEsGDkuIXbzNN78fNofXbfDt29dP+/js/3yFVcERTwLO4MgV
FAdb5/paYGxVJ7uvL3LqjTLKwQeXsQ7nwepnaK3RMivitK4YQQZO3bOhGN45hdyJn0KvRJ0NQuUx
7Vz9lERCk4vwBNqmStYcLMLqdnYy5veyKkv/6x90PDDA3k9dJtqqhQvCum1NrQJePX4uEGdLqEWi
Adeuerv8PZBzc5n3I2ISzBHkU600Aj/nRCjnloZ+VEehAUSjSXtj4dX18RX9sxbhGTInk0O27fsm
UR9QI+YVWSsa8X209iGSH0VE9wNEk1clMuxLpUeCv/dMUQcVWi1aSzHH5z6QEy+a6eCHnSpPBx3l
5w+kjNyuGbGUg08lze/YCxfQrHiGV3ZZEBdAap/5Z+gycvuyrqdMs4WWeRs9HiBykVCb/7Iidfph
2rExEf4aFb++fm0nxix4Xy6AIh3ogjqs4BX0yZOj9ZDqtdRKimtmHnAzpdRQjxUTPGkYtLEFe9sN
Ma6vJ9m+WWPo4ntfkToLWVumv+rcje/7Xs4L91snj2Kk/kAnrs3zPtNTI0cyayFac+oaB37FI5Dd
dkOXJIeqRlJSd3Ulz6zGI+MupqTwV5gEWuCkNhLsz4+9mGfRoZVEtpqmjPPTNjVuilD2b83UDPeU
1STI9rmOl7tpTNWfQrK74ixYmY9KNNotDC9jDIzBc5WDpaXdQ2SDKG/cGj/AbYFAwgy+fg8nWkeH
u2SgiKuPyyJebQggZ3U3ekz4soU1g53f/OgaebetnSJ9lH1HLAfeWH/mdI5/RrTKOxRGen5mVzp1
F4vxjkcXi70txqmfH1tXYb8j8I8BIhg85YriHbrTQO7ac2ZQe21TL5t+jm25eM1X8zgEORjMLzkX
6e8zz2NZd5+bWNohOi/6V42Db+2l0mf4+aUM/LZW0+LHWbXlRscflbxkc7xMjIoEArdWg7SIp3vC
/MbvLAiUOVqq3DlFGPoDCEjA+Ha6oJMiAkEL7T1DbfOmZVJ/ZrUt2+j6XvEjhJvFRouHwuobVzED
AzPjG4IRIHZdHZJF2CgGyXkcHeHUyDMP58Se4mG5AlCEiTrTlNVb6rshcfJwzLY2Y6FbCLvVRd1O
48WZV3CkQ7fheC+QGy4kkDPXQ+65FrmXiDjbxnHGwCccJdYEmrDI1KxHhYBrk8+h2Dh2i44sU/ti
SQiM21cxq/aZbfT4CbvqAjfDMcQigmnL53U5O9k4eS64XNt5OCtrpUuGRTs9W7NlXELSjL9//dtP
UJvogCGVaWAPiMDWppxeVzBKNBiFFY0rwx2tLdPJNlXUv4k7kK6UN579xzaqgixJCHH3FpKFvwQt
NCi67I4psWOU5g2GD0PDYNjA/mOGKcrOWi7iK4g79S+RNQKP7Mn53Qy2OgYdKt+z6PlxBcDvwAZl
MVjDt2b9QddhUxL4CMzrEKz7nkl8FDimtW91AkZQR5l5Q9FZo3IweyJyrOQQuuQjGxn61o0yKfn9
rGXTBSZNQENz6JwBPk/sNxw9IGa8VhYybluf3+uUNJ4uIgabMi2hpxphpBAaU4qx5cRxjL8ktsoH
2Q3iuQGOhADfKPqNNzUk5H79wk88Jx3wdWHl4WBEEfP5RqSuymScdCDtkUjzFrUVIqzWvAJ5P8fm
PHE2wcyDNYsPMuSsI3aWbsQT4hPsGeWc2Dt1dNvLYrazR8tJ40cNU5luw+cv9pwG3SZ1NXmXGZa4
kppdXThF0x/g4xa3qdd6mzSuy4OiJPOFRt+VnhkSHO/BAGBg0oxfVIqE9Ty4jWAntNhfbidjUF+N
UbboCNX2qkww0nKkEiGq7asDjFXznEvwMerHpRfWh0ttwPRnVZZ0amg0s1FCsCEffmIjxxlnl8L3
RAM3ZiUTZDce70gJjq/CZG6Zvzu197tP+uG7p/aSkGPY1C5qtkJeF2RMkXYjc4d8sH6CfGGLRjPO
HALHmzL0NgfYlUGQhTvXaotyZD/PETvl1kjd7BoUQ/i21kz/j1fi2rAWQYcxVVhP3ryaFr3r0SW5
ouwf09xBe8vB9DZStdy3sh5phkNJ/hPl+BmDnhNWIC4nsc2ci7XAJrHuQiG8Z8rgptuQKdGFhRHQ
lbSTftuiw/oLtTAJRq8Mxx1y5Oku8yDDbZLQqL8jYbD3cS7Db3U6N+fw4VO3xdzdMFkuHl/wuvMQ
utcwnSNgo9LaxPRz5D+P5Qy+4qSeAXVbT36bjYXoJ9fZxJpCe+pSNR0D7JmcQ1jnFWo8Ic9x409s
KOD/2EHi6wcxeV33KyPcyjRCpzMn3fyYg78E4ITWIXWZs/3nvYsmkukGTjmYq6+HVvakGVizhHJb
ephQNFg2+HocpzflYJ/jOzjLhvy51FkodjZmUcuGAMX48z4ZhZ0M68hst2OVmdMdMsE88Bglki2n
ieoWNTiJTWlUIdxSShLi/cYOEZBKz3hJkwZ8piQy4amGQKhtYrWL7smiFtCrHP7QN8kcRf2XzEQ4
OMn0MusGhtcetY6FLidXnVu3bw1710JN+QmfVXvBZUW+ZMgznzVF+6N7lfqM5E792djykglftpv7
mrDu2etjzEsIP2cEktZEqg6yEfsycaS6C+PW+CY9qZJoVapwidqan75pjRjpEfojbFaUDLb2Vql6
JnO9kkdEGhES+q4NCCT3aeaNGnFjgHwbTPbxuimLnDApMWC5Aa6WEZ43Oan17kF/fY7DRifdiZiP
34PN09skw0hEVBH384s1jbggaDkSrU2pxgrlAq4cUP0GY/yb6WwnexNKy4Sw1M6eDGHb57r4422X
KRm+Q4uN6bK/rAAD1O7Is0zAUB5neKB3Nn2TVOZdlVr6Bb4lAknjKM/saR9jsdWionFnwLO4ti2j
yc+LKh3GbpYNZYg3oaazoH9dW6jk7+dEtcFlR8f2JUJOSHhKfzEw2/KZZXb7zMj1b43qzTtIY+ZB
oNGinVNr77rAPvVMBfpBVV7d5JLUwGB44QBQGq5ushpUPY4Wrp2VlJoP1tcXvstSf++GqqI3rk2r
DaJRNR4mpDBPk1vGOgRNT8GaRB0tAtpGUmk39An4cJVejdTY9OalGpTqUGwI00UsqyLVuzG0PnFg
zDeK4msWVhb4SbvUlCjz4zEw6y72LhCniQcnSYs3NKBTvHVjz3iLZ3q1zZymyV0z2eEf2ZICvBOe
Pd3h4FJfchISs6WHhvLetuhZzp3ay9e/ekYLRLk4/S1lw7qcM6wwVzpGDVtnyQx3VC/1gWuToIDY
8TMWTn8LW9iFkslgxqB0vyupMa+z3h73c65H21QrGZ98vTueWNJM16CfLx5RMINXJSaERuGGdi23
5qx0fo3p3hswkOY3uSBqnmEbU63oHF/3aPd3oG5ArgD5gbVtrnf/UMZoUfAh2TaZkh9CJ5GX6PSo
ZirnXOV6XE5yLVfHs0+FtQDUsVqYnLCMVSwCBN0CH6kgHJX6jcGF9hSHUfJTMTvqSUtgDM+MdXiE
NUvOBHC1dRPps/bW6Npfu+lwIJyM+cmqnekd88j2W9K488vXb+KDDPdpecCrgAhFYA/e2dR2y6v6
B6CjCWgdWdXV1lCIEdjPoq1J6RzI2tiZWj3FN1qCoMSvtIr4Suq/cMDwYBwYc7pdBFSKleO8LUH4
p02XxF15l/eVcaYl+bA6XN8k03vm954NGLMWtRR8GLw9A9HzZKa/RuCqv5OVw8/1cj18cawZU15n
tKc/okqS535WMTxCyk2xU8CeN7dCQ7a3zZyshhKrDbk4qH2FAmLoME484ENJJe99tJAtapA9vw/v
EmFWsIZxmEl7Hx8ktwp0cwnGdBXYi3vPKGfzTLl6DKQ7pOKA1S4Wc2h816Iy02kLZ0ih0cg+Nw99
ojF3MWpz50ZOD95CkDyGgH3QARRtow7s0kNGi/6OYfOZZXFUUyx3srhpEj1CbbkWcbUcokaG7pXL
5K8uw9CNbsl9pCuXIhbaXu/HHVyVgzPhh1nPOWO17NzO9bF7r94692DDLrJMk3+v+r+Q7bOUznIP
uhxuBwFjEGNk3X61hemGGylybQt9hCLCURk4CSxiBlUjIQXWw/1CLyHevpgPQxE6F1JE6o1nMocM
OzW6bgar28VFWGOqM477rCaudwqB9hioqcj40yywS7PZ8XWLIK8bRPWyrXdugR9CqbbYlZeufuU2
Tfv89YM/3qR0KJFYF9H0QvFXVx1LkmBQKT2LwkZ64dOsjn3Qlp2zw1u2fvjvl+LBLrpCSIkwZD5/
+TjZpE0bo6brzIGBc2aPu6pFBw6FvTwDW32wpT6/Show6I98wgQh8DY/X6t1lEnUdcJZWsz44tbD
RM2GhCUDh/C1NMINtvQK8HbsljY9fY6PgHsknAdYZ9AWwzBlnDaqU6sJB7f9U62y7jCXGRLyoaxf
dAOuf+zyOl2hmfd5lCt3gN/avfAcsleSuLow617sxjTvMqwYCvVg2BNBuqSJXNdTWZ3jjxzBdAxe
cE41eLSwkRl8fP692lRNDk7++TZ1JvtdjYqs8HFfUu7TED7JjrO6V/bZKDsUx4Bo8QUNMraVgvkw
FlKjEG8UJrW55ZlqF2PbiYg0Wsuq/HEw1YtKc1EZ1IMT5RiQZNaz3lbGn69Xx9ERzS8gD4gzjM8P
RGR1RFMSNnM0pxj7JH18q3XheFd1znDwZj2Fa+kBkszxuW3n5EXBTvkAFn3J2pCYHI42NglWglc6
tPe0cQV2gpiI4f1n/5jTcX4yW/dsetzyMlaLE6hLhfKGxgob0RWuEZf4HoLzITo00vKC+APtomqo
6TcwVrzLMDXL7cw/aDAUfAinxc9mUCMMLjqtQbyQkG/99bM/gi149qwOACVI/xRJq03AMDGgHDL8
Pa2Ya9WM+vcLafTMR3miSNExfF9+NifNsU+3JeKq8ExcOEaM/R+xFCXcWg0T1/YT5l2XUzRAWchH
OfW7qJwjfGj7aIC909XjdwoKWQT43XRRoHQVBJlZuFO4AU6EQEg3CqMiiioAl68fzTG5HxiHkt/2
EEPY3P9qXYI1pCmTSzjiU+NeyzgX3ye9zraIOaND60nLD9PcvC0xVrufTEiT+MiM13bTyx1WU9Pr
17dzYrsG9gH2B6T8iD/6/J13czwMGLnlWy3uklc7yTEGF3b4UxUeJdXX1zoGZvnpnIa8KeZnTAGW
Sv+fUm3CSoBvg01FeOEYRLF9ibZuB1o94FlBLrAyxa8sS6ydXBwk8mx/5vonvhPdhipvsq0tOXyr
R29kKfRQzGe29ZTkj4lVR4GJCw3Ub07Fak6Gl4nh9h0JMF2gycrcz3HRYJKV609ysKYzReGJj4Te
AQYG/+AzWSMsStPXWmFEZHRrsHKErVgXFu7q5z6S5aGuNgfq3sX7l5ExeVqrndwx50iPyKHeJrS8
BB658kGf9OaH5gmGj5rS5s5ObRXsXYAOyI0fVBltpJFm/M9MDrO0UEUCoJxndfD1+zjxADi3Cd1x
mRFTw69eR9S5KjxaXoewABdbzFev7LS2Dl9f5cQK5xo8XwwIYAev1cLocybHjAnxmVycn+Y+Jgov
SyBjY4pw5ts+9YMg7dCZmeQGwA7+vL7d0mNC7LHtkZPgXdGBQ2t1Edc9fv2LTl2GVGMICVhkwEJe
XYb8CVzbWvRI5QxP1pWmd4UzzbmsrRPPDfAToJxFs1BlV31VGZW6SzRsuU00UeAAp8rAUExCyhVn
1s58CseMH/iEdPicFVwIoseqUm4sDH8i5uewnQbaAwW31bzRirsix8Y0KzWcAWdj9t2idG50gyzF
tCwUQmtN746JouJ3ak853HjttxHi1zkE4sSjgOHODTLFZnS3Ps60Cs4COq0CL9AmJKAe0um7Pgv7
98LQcG+mkJrxkCBdvq0SwyyDNiv6B/4m5psOCy7EwEnN5cZ1RpxTDJ0Ta9NAQD7HVTmxLhAqL4x0
uBeLqfjn5VeKGMwQ2uEWzKI5dDpa/Nk4d7QfI+MMmMBo2b9NIHv+qs9XIcvFgyLaNcR0NVj79yPG
uNVM9DoJgbBq49h3sPK6TUoZ3ZZ45WY+HufRK1a5L7OmGL4Nhn1uj1tW/GqPI1zSWIwJiFS21wE/
RV82sFlNfJNKZ/hWme1iQVenf/FwnnfmMHUXkIgCJcnfCUfoA3P0qv0ALHRmQzsW0qE9oPtdVgnc
0aM2X21DBU6oCrw4oOxkmPTXG+pyj11VFjDeSu4b0OGHQswtrrx4kyb9NMGJH95SV/+mD3j0uE1v
/m3UGo8RuDGBXZfzYWwjrFIqxzlzHi5v6vNTQ/aN1RAwP//hE//8JrG69ayq4CUqCjTYVpbuDX6q
3lVmjOQgoS3bK9ngnhn4nLgoxvt86cgmyFgxV4t0ropeWh3OSzKc2fSxwbrBjafd12M5betQKfyS
CeH26x3zGAwmlJcFQrwNny+S11WF3Ed2qpudrLdjk8vXiEX0WEKS++FWg3mL2yO2aDjAeb9sO8Jg
FrRF17aFhfEV6uQwe7ajNvotcXi5hUWgL5wzZ3rt9MJ+OXOfJ57Owk6BdQNfhyJp+fN/KqQaGkSd
WFW9NXu4z2z0xPplmjn/cPVG5JxZev67MpPpXlPE+DJhRLdIz83c9cOqtYIYqv7/KDuv5cqxa8v+
yg29Qw1vblzpAcDx9J58QTCZLHiz4TaAr++BkrpbJDOSXfUgRVUmiXNgNtZea84x9X1dl2W2aale
j22U5e8QGUv4RtkE2Pn3n3c9bZ/uIO52FD2UjiSIff64Tj2LRlZ83LQw2jBTMUQX2Lm2SlIa97Lq
jBenT6FJJyjRfn/kr0syPA5b01DyUCWozqcTVWAhW02R60xBlZSQcXIR93Q5BlS137zVf3UoUC7r
IIyNMGa9j9cEujd9QYMuzojNfQNI0fMbNxv9Gb7tN9/qF5eflwyIFarUVSnyaWaREHQYKyozC6cG
D4p4vXZ/LIYeHxVPnSEBQ8JGC2606nepGL/4jjwWqwOOwoUe6qfTCdKrAHioAm7RWrGJu9ELK7PK
fc8c42/qsa/iQAcRGGIUZHQIOymVPp5Pt8pQ+ADvDghCrdygQZH9XrUY9dbMUwi3+WSwgdbxJ3rb
yYksuXFYm5Z9U9gQ9RUFEKZPRUfsLI4iBb5tyZTSLt0kDqDitfohJtoQ3HY8iI0X6yIKFfipL42d
Va0/Iq33SEmg+v5mjfnFtWNUvPq216w17pePX6sRHiqKMmqCfLKSByrS4bQaUM8swghvUJeoYblk
2fXvH4Ovr3zKJbS+bPrZ06CV/XhQN6azR14LCBdRR5uGbqRvZFL96+UZh2EigKQYExjIoY+HmTTS
5TvNw7WdzjoWhtm+tqcFdzpmFaaRDGkPwDVxGZqNODaqJbhhM6KE1yYwREkQRZRW/px20U6TOi3o
35+F9bH4uAyZSKpoVCF7WXkGn55QtzDZvjQq1h7yDV7sIsGQAJoonG24rn5f2Mnu9wf8Rb2KjVZd
CXLsibjinxocCgkcMykHbaAnrjpChra9kEwHywPZoy1ekCUSg0FCuqzqm7HhbAdtEAssPVEUEEYj
J/arrnBeErXML9OoGwBWDsU3rdhflGrcZqsQHMzDyhH4dF5Y9uOxV4hVLWthbKDM2VtdRVuRQRx5
oVpOMqy1rUvksymOVjHJbdsRwQhkPr5B6GqfGE1/J4L7CoNjXsaV4ipR6bH9/bTUlEqlwR/WAfcQ
7tPgn3Sdt7xJsufEapb3OmcgvPVo0USbvMGEshnrYbilcVXW2yhySVAoGKVAj4Bb+ai0vfETyXtn
hm63aGowLWiJNQYQb99c8K8VJnUlfQPuM/LakCp8fAKkQOSmtqoCMGUkbWTsCoZMszUddDHnG+S+
JrbGZNpqrS0vhOf0VjiqjfETJLL9TXPt61q9rpvoyf6sEBjQffwoDUheanBglF3cvGLy1U7eYLzJ
SfR/1fbP085BUOWgCMWdvi4+/1GMKImTlsSGcqBWRoGm5RlTX+YWvz+1X5cwtnwIqvFFk6pITfjx
KJ0eZYno2QzlXcJNMVbuZqrhP//+KF9PGilDDAvwHXLv8Sb/eBR9rGFC2FoepEndBqtgcgsJMz52
uvXz90f6+n2YD9gGi8MaW05V9PFIgn3zip4nGjavqpNnWvT0SULY/P4ov1iBEFSb9BHXKoiy9tPK
3xNHZWgiwo8rc+88bSb5HiMUCdsObJPk1nyMiz7z8eSSmjwsY1BowxhCXxVBXLVMPKHrnIo4hQuf
D8437/ivZxtRl0YlC8ME4svnIRBzBS2KigLzqSl+RnmhA8DsjJvMzfuXb87D1wcTBsZKv2PQh3b5
84NpQP9hCckVHzRhz+O3aLmfaXp3RPyZbWQ2kU6v8E4LUMPqYWQn3d2ATOeB0ln/y5QFJn2YzxGd
aHDy0I19vPRZxcZQMijidZeSc6cu08HW4/y73e7X2QzVocc2HGn/mqf86V6OlWFGbwSIsdLb/N6j
CPBTl/kM6GVELKaa0aEAmZ/34/DTYHcZgsEYf/z+vH+9wiijMd8wCWOuDeHn41fFxozfkVcWfgc7
3SYzm0WaGwOMfvHdWf3Fa4zvyI6INxm2Cw768Vgk+LHmlmQYuklNHJBVF2u3Pi167TTWVgWsN7Gs
P4p6cVJ/LWLO55nXcxCpJuIpk2Ra8rrUkXHI0rmZ803Z96tPx2lYq+Y/lfqfL3o1G5HUurKk6zJQ
fo0QGXc63t+7HrXlHVj39pipo5oGsYF7yS3SeAen+8atXCwkMxuJQ2wALfjmY31dhdAAo7FnwEBJ
xJPx8ZwRPFEkSp+XxK8MBdo2szzY4Lj/6qsIjTWyZpTs/O96Q3w8ijZlvcp4qwqYSyk/miKtT4zS
F8b9lvpNE+7LF+JQqydyXcRpmX/+QvCvzKZyEaR4kki+MTPiHbv2v9zBZTiBDtZeMRIQHz+jnqpI
IapQAnPHodDsUVzB7m5dJ/z9w7M+HB/qVer1lezCTcMT/KXxnRbOMkWwb4PCraZ7kafGvQGT7MEx
OvWADtr2Y1tt9xN4dhiXS/3Xr5pp2OjwWDv+3G1+vGppNHp1ZbPHQqyyNlu9ate4AwExNUFOv/+m
XzZFiEHYyXLZ1mhMKqePh6JjUCZKB4dD12vAVaVf6RoRVceEStnovyOiIkz6embZfGFM5B9KpM9i
IFeyyLuCTBD25uRGyAHoXkA3TUWCUunSC6x8IkNiKo340h5KQuxm1N2vRUuHzHdrw/yZxogCd4kV
y9elN+YTM+RhJ8Ch6kGp2Tra+bLiFRM31oz5n/n3gkTHW3oW4wJR5xJrww3SB7vHQSJU65ZIicH0
MR8g1KIvSvpWos3tXRLpvRWYsQQ6EfUS0p3Tyrk8mo6OTrNiwQtwY0NjU2OFIOZejho+5t7M0zCx
a/2iU7wogwUydqcBXhII/Cpx38tkHvd2MxUKYUfZAgwfXSlm6dFuL1auUwbVUBK46LWDkQRM8pXX
zEnlyUtIxMEInxrcD3FMZPYgHeWlhpL4GDuRzhC7nZ8GpzN+xlmtvDRqalUgfayk9gc9dzzW3UG5
ICFXIV/dlA3EQCoScTautJuwGXsIn9QzIPlydQHjg9YlUw6LmqS7yQTAsytjO1l8oTcwIN26wexP
hpwaKp3uvZTkDfAFMYs9NYTemr46qIRZKTMurss+MVkUNDiJiPHKiVikoZhtezNYgqypIlvgOEOu
5TJNJKVnW6apzfNY1qUO9LxbwHT12XTXF0I3QweowD05DGUVDl5PYAnq29bxa7ToIsT0wsjB0mbg
RR227caXczM8LMQb3kFDZ7qcNaKvtgV3SYwQsJnqjUeGYn1cGtBFUHqrknnAAF+WjAKa6+EIeXv0
uctsK4SrzHSqbW1SrqaqASzH5lGfQnu1q4W5sxQ/s6WbeIjg2ut+PLnas6EhOfFjzyJlCAnV8DB4
5aLCFhyp6mj95i5BZrL+iTximG49dRAPuWmZaPqQQXGHsOs7o0GvakGvdaiqUwqWBEWUMV6pPcjF
oEqcdjXLu4A4yjlp1sjzHIgEz1Pix5F07iF8ZHVgJJ570SzteGZwNvl1TryGyhmjuWwWPI5k4opF
IiUv1pACbkRn1drlBJrVNdEa9GVZ8n6/8HxdYnkxadpaha+tu89vJhMRwDIUFLuawBATMMdNth4y
wTORpub1MlnzvSwaQCWkDfolnZVvKuCvssSVu7Tay+gGaev25uPK14F68pqRdl0J0QI7m1eFPLfl
QdjSRYex2KGeZ+MO2K8RGC6pYZiXad64SLM0JCo+dXy6YYkab35/Yn7xHqUFauB//Bcv/FNhgJBp
YUpvgl1XG/eyrorptutU75vT/7Uq4uuzB6BttBpLEGZ+/Po0YvRSTbIyUCSjD7lsI9MjFFm9s2Jr
61TWA1qis8xdoEIS+jqbyDJErF625fhN7+pLoYq2Gus4UnCU5xpF88cPoumN20sdF1NkzNEPj1CI
sKqX7iRs8o3+6qnlUWC+QKoABTp9oY+HkqaQBfXnmlzQOLvGKKI/ms75y9EFjPfW4RI9VAwq3F0f
j2J6s+V0TJRIzuzzrTRj8y5Nu/ibvf8vThvSmpXh5tDiYpr46Sj2xB63oT/TRmNOVke7bIk3W6mn
zjc7uK83JCKtdXKHkucXepjWYELuEMwdWC4PRZ468zZqkOT+/tp8ld1wRYjFZDgIXXCV23/8QoPV
JV2Wkt/uwSAhLamibxMsar64myGqosavxTQIwCzkEvhKNstHYdiyDiZLZitoXgyHwRiK8ZsH5Rff
nqcEPSAdHdapzxOULhGF2Y4SxEhb2RtMie4m1yD/fPPtv9ZFvHWoiuiO0iT9ctPoDA9TvV7Dn2RK
pMGU5LdwZbDa943YMsi1LmgWetfaZBDDXVlY5HSlT8ieaKwrRyuye84N6Wn06707o/Bsn0a7/Oun
wmY/q6HMgUdCuf/xCkXLlLVZzjDJi4k6UdWeKtzDLfP7U/GLE85v/7N1S13KJunjUXJddIRz0rl1
Co1IOW+QF2pRaN/cbr94fJAYkarEP2vz9dNDag25PcpMa9bAmxY6Dlo7q0zFvojM6rtr+6UDsnr0
14uLcAKh45ccgKiueZ8LdhPOqF4lJMc8ZIs33w+plex1Mt2vhkHLr+MoTomw0O1Hc8ytOzGyW/79
qf1zq/txX8MnoeuFLmBNb/l8BZMG6neUosezYYulxzla1KckH/of7EVSVF945jtfClm5J6hgxoMm
RZYcRzudi6B0e/M2YlJzr+U1AYBVPqh+odfDYe6dKdkU0DrfALKiKdVp8p4Kb2667bJI9WfeS2JR
qVvpqmdNWf7hRrLVwzquaSim5mLf//57fr24DFoQNzJp0FYb96dbqM/sqdEQGwagZrOQV7sZVCLT
nzQcI98c6uv+CV86LFQ2T6iXIJB8vFstWshYWnoOZRipfmxVfXH9JqvNC9dgcLZ3+D+04dIS32WK
/OLIOE0YrNLloX/wWQBst2IGD0S40KTL/qHKgF8TrtFtDUcYL3qST1szEvnD78/s12WK9hmJDlxH
1iv1z9Hhf3ScwWF33EEAUd2lQzgaSct6hOhlnXdRulBK5N+Zkb9i8lbULPxPGhhMPbmsH09wzp5H
LUycFHmuidvSXQhJ1vB5GlsRu4NxmGMjbslpM5SbRPewDLp5U9w6XjUQSdYXyVUqI3Y7daNA9dLQ
kd7mYL1DgzDRDrEBJNkDkx/xVndVe5PwdmEMaCXpM4lNHthP0riuOuzP5DxWDJKIw1IG3xiUrNg0
cZ3nZ1OU24pPHKTAuzU0LZYwVym10DYR04Rsw8w/FGfuqn1GHrTpU+3CkBUtQaXpks9PrdI6ySpt
jIb9FFMm+BWb9eGvrnZoKnjs18bJmg71udhrLUJJCTAkm2zpujMa/QN2BQKUTZwK4e/vkC+KA1oW
7qpW5aLBH/DW5f0/7pAYq5WrpuNAT9spznMdY9jK6Gr3ZJOIPTvuGAuFo19EdQ4d8PfH/vLq4Nis
5lQP9PuYW3+6V/B7KTGOSvApOMKOKBDw4Ome8a+dw/96m/47fq+v/rVedv/8H/79rSa4Jo2T/tO/
/vM8fSMVtP6j/5/1x/7vX/v4Q/+8bN6r2759f+/PX5vPf/PDD/L7/3388LV//fAvNA3Sfr4e3tv5
5r0biv7Pg/BJ17/5//uH//X+52+5m5v3f/yNcJmqX39bTErP3/79R4ef//gbioz/OOHr7//3H168
lvzcHnDJazt/+Yn3167/x990/e+U1qygoDOYdHOr/e2/5Pv6J5r9dwob/jsL7YrWsFnKKloCyT/+
Zrp/R77IimKiWOMPVsFWVw9//pH1d3QIq1wHEQlOasSa/+ebf7hG/++a/Vc1lFd1WvUdx0QNyJ33
Hy8/Fivcyyz2q5gVkbP7qWKuCS8cCINF2OQqL9G000Rxm6Bx2nd1Ye0NfVWg9qW6hWYfqnp0AdRV
3TslnYXMSYwtvUwryAnlCrO8vI/02d7SzzeJ1M1KnMVS9aOqNrZTtkjsU7Fx3hh6v28s+3XdPV45
mdMcbYiS6GhrrM+F/YwD7ufo7Mohem3JcF/Tp4YTIZbLFZWLOLpjZAQ6UYonPVWUTZOSI+vH7uQd
dcOJr6a4ngID7P6OxePQN5hM8VtcWYr3kpEW6zfNcgZP6kzRJlKy9V7ZwQRrNtGgKdtRUYzzyV57
QYpoQTJVACFX2NOW1NZyl6hdfjPZsToFBIa6d3FSi43ad/mGPG73gdj5aE+cqkksapeO0m/hVOkh
GVvqHZ588BV9rdw1rkFJMbVELZl6PD7m3dT4RUovjRRqi+DgocVX5Tox3EcxqPCuHU+5G/gb6+ls
erlBpmFsBhV+2QbkJVGhpSmjU6pgu2JzqCWBphI17MR2DKUzlWUYdxaYRCWp6icaZrvKqZVNUs/N
C8aOeEsCF/YuguuVjimmk9+a8WjSMakXkgAHot3J1M1iDwpqR9rOEqXKGTMtcm7HopzRiabpJuq5
dGSU5CrdQHRnwaCh8EVtBMFpHhz9cZyn4ZAlM22EXMx77PJvxmy818UCgWixNwWblz8KGod+nigD
PNMsE+dyWU5ac62BVdT6MgR3kREvW5D+TG4YL5WByYiTDPPTrCXdaYIw8krW60mDrbY0RNHx2jB2
iyAB153N2zmuq0M3Wm9CoA9UlGeimA66E/2o8/gSBPGumtQ9wNKb1nP4AkXPVY1n+2qggn3vUN75
bb20xxYvdmCvKaBTr05ErmghkzISbsV40jO32A1a6V2ZJSmiAM0wOm/maO+lznAWN0a5czVFhJXV
/qAZvF8qQ32dPMUkCTFp48UHkJJu01GtDiQMehf2Uk0EuA76/DDrA7/OUHN4/HpVnOEZazdqLq47
UTSBKxv3bhZdeT3Ngx1UowWIdZTKnr7reOG1TulTga9sVycJKjuZYVkRaz5BVXHQHdFrizcZBcWm
oFy6b0XMKNLq07OhQeCP4jc62NBLD3pUuE+jUhvncqwV2rNDMwZq39wjUHp26DwiqKX8CQh5jvxh
JDSQwaISCLR+mZk9NbKsMbIKmJyZ4YalCRq6tOr7cWnFhVrFMdJfjGRQTIug7vXWnwwrPXPE+DYX
RAuSe8LnirI5QcCwhtB06ugGtUk6pcZz3afIeL1CBURba4QUFiSsGX0c3yxdM51ZnaLui8GqzrC8
2c9kGIE20x0G6tktQJSj0hhE9rHFCwwPbZfRj8mNLCw1dLDfHqAj03ECI5nwrfN+9qNcD5r+fDGS
NDSwJ5zcQYrzcop5hm/rtvQ2mWmTjx3Fvm0i510y3dcVSUN01NWtBa7kMhLq2aBKewdqajogzHRu
UkNDfMsyfWxY+7kHzXhjQTU5F31X+Cl5xXkMz7LKN1KyQxvdPZ25c0Jid8KtdgyxWCHs8eBWxnnU
87x18o1JtxHQadzOMgNIB9MvIlZuDMGAn1nNdYIhGu5uu6GqyzcM1fFRuLl9FrVWaMzau3CJFeLr
HMndJgKnktj+kqKh18zsFqHNTdmU6bVHGhbt47w4NghdthMkB7h48ap4yeUV+8dsDw+ruSNXFqXn
FKa5nQZJSyd8KB/waix+O5InY1nHaiw25N88z5rKUuE6p75QQDPX6GZ0s/MOE1sbn6F4epeUUxEB
dlH7g7DK40TSjVVl7kaXiMrUvIoYgLnmHOqjcz9VFb/eTZUN+zmuwUp6r4cu4fwTXU+mC0V0Ea0R
QnZgzD87LZM7dWjKHQ/dtE+N5XEkZ4S3g0WRNovh0fLKcDTqkXxH2UluYm+8ylrohPEQb+e6bzbZ
2K/xMBYWHSLvk6giF4lYgNlriOte9It51va9EStXGqm/V5Fg0kQI0GW5uLdulJyw/vPB1Dx0uvRK
iZpnaUzA09FTb2xdpE9WXBcsuCVfktUncDAg6A6mDSa57tHo+vHSVroehyPZR0u9yTnZF9gYjN0s
jeXcy7TpYYxFvy+K5eDKLN9ZwFm4PdQhRAIyHI1EJVVA9fPhDM6z7ZPtTTMpcRttF82e7ieiq/2G
VzBTlX3CvNjPyuZp7BDZKX1zi8DMPVazQxSsxnszbqfoINu029VDGbGGt5IBR3VdYWRDwdMTSFPt
yror9qgc1WM/L+Zdr13QhJYhChA7tAqE54mZqQCJXfOsy54XDMHhrEaO42d1f2OQxL6PZu6ttlce
ky5PQm5CbY9t1bsaciSpFJNo/bD/0srI5qAGlLNVqyZNAr6CvbOljLD+tipcDSXO+OmROGu3DBdr
OFdLLg0DlXsjS3eG3W+EyQicrQ0m0OTSi0u4AU6IsIH3RhK9FZwLf3D7Z6J++LvZJAM0AtHWXtLo
SSijvInB8hIOC2PFJnJrt3jJdNarTe+roy1eEPrAhyTDOdo4FGLpJmO5CRe8quUSYz+XjfS9mrsJ
xvOWZf1Rin4799puTpXT0mRnU/4Ul7wwsyevLy5sq7gEVYl5oN5ZIK79NjFubGZPnUGSzXxbZdZ1
nP/wSrr4MGJij8FVC2ojP/ciPBHGIa+HJ33g5Tp24djXl+Zg7MWKw89dyOxicjcMwlgXjf5GRpN6
FJWNEn1qyb1vD3YWP5pwZBjS2DdiTPp9Ir2a0D7jqp6Y1JBCqozksvRMBDdpszNIzKjt4mimT7Ow
toPqEcVYVq/5VFyqnQ5pRL+l2fLUqMnRMoeLrjcv21pc9dwwi0yJw269OuyMpdt0TtpugFFLJkHW
QaFsRSVM9HE0Rh5ceS2+KJJ4v4AjIN2JawQ5MCjK6sWFg+4nqfuikPi1gWI9B27P6wHwvOsLnrWJ
MHCn3PImq/0xJ8WRkAjrkAlb38u82mE8e15Ew8SfGTigwOhKOEq6N+1KCwclYlo4mbdDwaXM1XnY
OEYqbpqW32WLJn5LlfYlScZso+sFb+w2t07WUFc7b2Ds7FRzQGMuwjKUnJez8p54znlrSW4uDAiG
aH8SWnKOLdP3piT0+mSbrz0YTPYbI227wFg/liPaJwo2focaxI0IU5eKSZmS+anQeq5jNpZP3Ggl
0WHNY5HLi8G136pBvS3ZxlwoavFOddYcScrWn4zWuC7Vnk9V6MhZ4Lwrt2apXbsIDbexPkaXWidv
RKLd0KzegTrfdfW8nkRjO1hTtZs50F5V4/p1RvpxC+t9OqTZ+0BQm16622juq/OloOppCxu7fDe/
qGTbnrtjzqSpabzLsshznpVS3PBMXbll8RPQEPme6PJg6KmHcQZuhZobmOCIZTxsaeKcGVEHjBmt
94Z996kG27r4BdaKnjQI4rDzeb5308b5AQzRDZJa5mcRDb+QBD1MwdCLuFJuH4K8YTGvxRBq9PGg
NhmFTz1V+V6epkFt25fqTIx2lMeUGHFyGGu9OavrXCeDtBygC+TPQxTdoENLn6M2OXN40/fN6G0A
RuW3dlKIU4mbc8sbuQ3MnM+o1Uy/azmYr0bd6PsSpBUxfrpyqF2FpXc1xvtZPPIfMylONKHvFCZm
JHxoZnnSPdJLUuRzG81Z++StNRxr2bS3U7J0l2OU2r5qOuWdMms5ZidR9n5ccjoqhqIH3pbipJIq
uE3pRvnarHgbAxXegCjCe3EbSJ99rJMexZq+WyTG7bHMGGx37gj6Cb5y7tXDEaFN4QtTf9Ua6f2c
eT5GP4+zm6oAXpoJzI0Tecmrx/s5cYkBUOD/HgB2VMeyHjAmxc7QHloQ2/eTZi/hYBJcD4yqfdOj
UWzzbj5VTdwWfpVr3n078B6G82hDQeqdo0EEb1i75bxx3WX2nXKcg4FP9aDQKK0DdGHOJdy4ONCl
5uxzpzP3gy1hItAyVfaEVUSB7OdHOU9aGDuNiRwa7NJl5jXzPs6n54TmWxUKz83gzQnSEsCyR5dt
nutgQpx5N7NSbnoGROf50HmhthDXM3eL8eLJWt8Odi+PWkYxEIBEM8kQ1VXUDnHqIwEI9NGWIcGA
4xakvTh2YJSOcMaGk94t946Wq49y1LXAYgzzsFBukzzCsF8uA6zzzCp3GonZeyeuhqBO0uIG/hJg
JLgQ6ikSQxdqVQVUyYm68wKBXjgNmXYpgMWu91H7x2j0MhBerp+3Rr9Ltepm8h6LKiGJsC8fHKeu
X7WkRPXskDgRG5G+15Wi8pdKvHlVZ+7kHHuNH83wa5o4aXaOOhlnGUq3wO5ARqSp9YwdwrqvR61F
B40sjpDB+BEMPhsbyyaxNC6nXZRAlVq9xuewge+y1hr9VprWAbtfyd1aPvcl91fUTiHRjN3RLsBN
EGHgBhgY3JO+PpFT7j3kWpNfD4Y6bbHZaWFjpldG3P1RTT2lnVGCfHas6Zzd+XQloGFsCEp7Gi3k
/6TVJGfNmEOZ15kKwzGTJ0flvZ3JKBs3ZW5FqV8v2b1az8tFMZOS0CbU+p3SyB1vkCXxSJsYdfNi
pV0+uUMt9rBS7U06RtaWUPHcV6Xj7FeVUOA4iYarGaOIBQ5T0fgu0YgyZ8SacmCuaV8bsTfvhTOW
u5pEiCqsxGI96eRMXCNs0G8o1Kwfhtv2F5M6pANFoCEvBWs6K1Fi/lRwh9tGuSr4GmJcoqi8Lu23
ROwBE1yhaX6LpReS+aiLm6TuA9feG331Y+adfiSzNgm8uin3ntOJrQdokrJTMhT3MIFdM/gAd57n
44Nh8qpVSEN7446E5+q2yr50x/hMGVICObPlJkPM9MSJz06T4eTvZmRO0EZaa+cCVr4rrJmFNUN+
JdTlTu8rtguAdx+SUvOeKtmzb5G6eCYcszrMkZG9tObgUkpFGsvO2AIMV5yy3s+DFuY1A5ZxEMXP
GndHGiDJI8IpltqSB+1AkNZGSWqHYSmM2+S5NDI0sHbcn0B+xmRLuoqq7XocBqTuTKZyM1HUsq8b
2/jJNGN48qVVDM/xJLDHJupU31R2VV/lfMddUVM2Er0652ezgVZgY1VCu2wo/Q6pUZLEMbuiXAm4
iXauT43xaKdZeTEVOqxuxJuK5xMpmmBZlZG8HaZKLqHBIUlkF/aFCvftQWk081BqynJTdh07U80p
mgOz6doLp0REd4kk9Y7ZVe1cmQvYvWhIprCgJOYl5hJiL7s1FWm0MueETy7d1fowEw0oEjdkI6r/
sAoEZuoUKdscncOedanZWAI77KwtDpuFmi1T5oFzc+r+qAIqSX06GiLHES9rBc+X5f2IveWqRLR1
T/TNcCwr0Z30NqJlw9bK5zXnOSHaoJjsNNduw1TM7Kq1YiGZJ3IhvteHcfAQQ8EjZLWvSIunEXBM
sE4HBvDTc9BT08EaxuOUsWHKlFOVGHfEhwSm0GfMBmLbsx0ZYpCbA2kee5PaKxBV3QUIqtm5LxMf
uW3D2V12rXnelCpq+4I3ZKRf8y0OutU/mTahILO5yQY3CQdbHFwA11m93gZPQuJMcbRd6WGtiGzg
c/AS5UVM6Xozu04XWngeLEabforGAivNCVcL8WZpwStGppUegqkBJjWSFzs95IV93cxLqJdym87u
namWm1REYyCnvSzec2iPwWhK307tG2vp6jt2huNOndw/IDVUiLfZ3I6u1Zv+YEBp1kaxnOzEto/E
lNhrxs3WVeM3GSfvhjbPZ+T37q3ZkgFIb0SF+jwyeSwe6F7k5AFznCzCEOS5886a0mpHouSpUglg
KhPr5BrWGzxoaroxTfDduR4VvBqQONv7Ju+E6zwhqg91+fusU3w7dVre8AbeOM08BVpGI9BBU6RY
Df0OnY5lYupbiqjLcl3wrCJb2arZjHleM33bps5Ds/lqNEClM31Ld29Tkjjou8gFpxZ7Uq1jkyWa
aMjZaMfWjVWNYUYLpZRIBtPupz45l4urnaM7C4fGu6+YPAVKZiY3LVvALTfoa90CrFzvx1rTOg43
X9TxzN7EBe+tztwVFZIsg3HEtaLPGLSbmPoFTZntTpvCQDdnq7emVW9cHEp6Z50mL35x3L1IGTGJ
0S8c725R1t6Ye9IkzJaBNJqSStZpTos7ZqGVuPdRY90IRSNQl0hJ2SuXoIJ2Qz29qkl+Hmd8416f
2ArYG3OeXphP+9QN26lweLmXF1l0hoF2IrQ5OsqivaFSvchNmsR1YYMejNxnkVoyXOZ1TY9vsIYK
/N6M9JpIP8xznfi1G4WpJM5AN5eQLPNdlRlk/LaaB4iZRkrdCvPAW/8hQ/sS0XkMx6k7w4N5My1h
XOgHAsdB1Rjguiw0GWPtBSkTDt+aFlrcpsHdiM1tdI60alCitg7LT8v8SanyfR/3RxuRL43DyKJa
QqKngDm3RiAY9V461ZmtlvvZuKLzSNkvAWfVvE0iSSiOrNCfcmrogZGrCz+ps7vG7zvHDgpZTft2
bvy5Yc42TqCpaP5dSbfYdnnPs0YidD96o08PwqdRdhhjM6bbfrMY6o7pWRjbr1K6bPTaiJe599Op
i52R5T0RVe9NG9GwN5f+XCXE+rqF2hM6ScPSSp5DMGXoo4HlmWFt6umeSNKKexknIfug14KgrspM
uLtr5dwuWfCKCRnpOIZtvIkWWmxDdUyEINDMfG7bB82Ng9HzLlVPD0TqbR1hNsEI0H8pwlYTvoES
IT3zUjesxzb1pRmFdnP0pBZK8dho726qvVKcS7/TRLtROvcqr4zoEFvTCW8CDzxBYKdpRFAaqVdl
L84zi5Yri/yPSp0u2YEcSikfu6k9U+dHT+9uKoGkhg6Ts5EAHffQVx6zNNslbFPshovSJN3/Zu9M
tuNE2nV9L2dO7aCHaWZCdkr1smRNWJIbegggaK/+POhvTtlV217/Hu3BqVGtslWITIj44m23RdSe
0l6x4U7aE4HlaJngNKZtK/qzoF7cK5fdQjSwIdTOLq/mvDpqqXfA6xOfW/7e2B9NfaKZ85YKsLAe
9lp7ZYFTMQRZJw8NeFQ8gTts8uipGalpY0Vxlwfd6EH6VZj6+wFcVCpo6BmhKiDLJNxtVHoXKJVN
0p+z5pmlaMPMsQGD2ERJC4lxT97s02SNWDFndBvmrWM/eX231Y3P9vyed0/QLRz2OA6yH3Ssu/Uy
nVvE1K4MO++lE9pWSX2rg3eIdVhQ1bXSwNz6HC0SaxrnyedJ66gTrYvzInp3IwnBeOyoTtj1EOiB
AVuzLQzvcUh8K6wm495y+/nSdC3nECMiGEt9syb3VOZ1YBn9DWb7MvTTNj9ZEq6B+WWnJZ5+rqPx
UcruukG23NJOxVNd8ZUlfsmhEelx4tbLlRW1u8WE/s9695AIjqEGlnsxe3fZYjmBo82j5B44381O
fDb0/rWyzTQGL+vdi1mqR4Gc7+Ape74CzrKKO7NQ39iCQD9cJhkr6a8Qt4lNlq8ruZq9myhT054g
ZGohc4APll8YjZcojjEplkt3N4onVyPWHcV6MZq8y4np3KSIHI4w00C4/YOVgw47HGsaTDXuaupd
ovhFKWu+conQZLaGrxtepJw3cKJu2NX1lWHcLi07rbHPqa1HfjL5IQkBY6BP7mNCPh7BqWeRiRsp
P43tAMJdPuYaUbOD2iGa8DaV0E9jZoVjCcNWLR+gqTHHp3RcW3wKLwqBwonu8qUEAlzkxRKTc8yV
vKTCBsyVu0Qk9xIgF5glHuis8+9KUn04y9gTP8sopoG4C5Ns+6gEUyIgbVtzRNqIHJ6j65i0Zj8r
LnF0zgy7P5DgHnMOiZqD39ftne67L1kap8euI4BBb1P/ZtUonlKiwRI+ha3tSvfiN+WxTOubJAkb
E203GQnvNT+2oYOTDswhj7YzRpZpw2esHyqw1b3uj86Gds72QB0vAxAPoYvibolntTEd7bPNbJj7
WnJgeFDBquzYwB8U28knr7LxGI5GhcC++OT16jpmaH6cV4F9j5Bkw+ntfsr8t3K09jTtXI2Ol+4X
q3qeC+0aKOEJRcRBs6eDLr27BbXxTokexMofQPftE/lodyZjXd/B1Ra9uUkIqyY6Uj2VDbw4KqWt
uSgL8DdFv58340XvlBHYFoE9pGl+TxihN0vmtYelzt+TOWJCtNmvhpy5qhfpW+a9uUtz59ppDuTA
6yTmSxpbTx4nRQ34fU/IAigHsteQs/yxKYiCKicDM7W0km2LtCaiwC+Fj1iKU4e3ae93yZfCg8pL
wAp0dsJYPCxecqwWaPgaS8FWzDxtKOg33sTTHdU7EedXmmvOLDEjHAJu5OTkDNkJiC0Kx3qY90MT
OTu/wF4XW+a+po0wcVr+zlxvHYeG5rRutO2C6f4pLj2dGG3nehCC6caRPvGu+dWQRDo+C7T6ROrb
pDqulFtzx05L3TnOwK3fN86+qcZvsgei6B0U9FFu6uHSxVRBo0MKYqwN13lh3qTZqJBN88y2yiuP
qpXlKW5M1hs59SSBtqiFOtM9OLp6jZJFhgAWxm5sowTrRBlOmv7Ay3fbpkA14FjI6GgnCZpFwe3S
+rOJyKx/cUh54c2ZR05qbXMeC5F9dVqrPnpN0p4WvCubaegtELzZCFM91XZ2LggbIfAobJ1kPDaT
3R01B3uJX5U51lJSBVMz0zdGltE6uPhqZ04kfCO8btAsAb72adUEbYx2b0qftZKZrs2yvT6gOTBM
yracVkt3JCW+xFBGt/jlJanYOq65yaoCYKNsS2Sethu9XruYiwVfUQ8oq7IJs7KfPcx9+0jZ8eei
F1potYt/xWiIbVtBfactCh6/qzicCOdScwBOiUGluVdrjxiUs6d6Gcjl66V9bHvwbGT0IMyzuEWp
518vsripHaPap76qvyrXQldltOLKaGL/fR477Zl+x+klJSZ0b9X9DO4Zg/6XzauuVQ5HneVaOsnN
nBj32mCsoCy/gFcv9cPUmCPgJ4xFZjLvTU27w8j8NZfmLvGHKnCNttkCQzP8pLmPRIGRoWQWXzZ1
ZhVHq/BQDRijcx+nlrErXfnk+MwzmeGhLrCiIegmbznElT8/Krp8DxRwd0+G1l1KXaSvkCgYznAG
b/R2upQOn2FtZvshTeXRTdG9oc299BVKlshN6cmVZQgIFcDDmUGpqvKYqJn4a3NMj3WShXWECxnU
61JHRXszjv1bZHdFgPSBFa1bjG47JowNFF12O1+2J19czbF4U6AHiaaHWpfslFmt2BRvT2Itk0GU
uWmSbW4/dKLr9zV5JQcaHs1/6N7/I/XVL3VVP+ix/lud1v9G9dWqffyvf2mc/qK+eijq4S1P336Q
X60/8m/5FQJ1BJLCoamesE3+5N/yKw9hPRZs4kF0lOzI5v4lv/L/cBBk8d8Mw8QqvJo2u3/Kr1zk
V0iWV5U0hnzkwv+R/Ar3w1/kV0iv+BVszPfkJn38+Z+EgV035xxeEVJELaHvn6MPJKoilRZUalgR
Kmm0nEWJrQe5ak27+OplTJQLuJY79ByKmGTa7fyBe2kMjPtlBcPmFRaLVoCsXqGydAXNyJuZPoHK
m4zehJtLTmflCrIhQCo5lgK8jQMg5byCcQWB+OfBypOX0R2A6tpsV63gHUJT7QB0OgVuO1TICwD5
OFwNnyTpWDTCAQFGUmlXMnPBBQE/mtB2x/JgCGQbc8OGRMTqeys+DdxDHr8WiRsiPfoyZtWtj1/D
+iRXNJKlrAnsFaFE8r5l97K+yhW9tDp6bsYPSBP7vLp2V5wzngfjvmeOvXPJM3mpPgBRoqrg71eU
tMxG5y4rYuforxhqJiAI6DZQJ2l6WwIe6FGaNBd4KfMO0YrDNgT2hKzxTsBM1RzG0Y5e/BW5jSjZ
2FIq0uFOAxD2RFiuOC+RWMt1BfTbu1IDsG/iYgicFRuGbhvP5YoX1yty3K8YMoaOaB/RzuZ09hdq
BvudGvXptnKZJoYVgYbs1deuZwAN0Gl00jpLygpYAxvekZnwySDKfjutsHZfdtzCCnU7cUeo/gp/
Sx30myyrnWgBej1uO13BcoQPj5oNfO6vQHpfM37TmF5dTSvMbpuwtOMKvY+O3W4bp3OeshWXF7F9
qxFKt9Ua17yqV/g+StNpM3ooGTbeCu/P4PxRJitchaV5yO1FOxkrHQAzWL+h7+AQTrCAnbV3jtYb
l3FlE8hN+y4/CIZC9voNbdD5rnJqdZn4vQJt5SQc6knO2N0gKmpLFffeyl5MdCIf3Dyu9qhZmYRX
lmNQk0KQ747o7/jgBna8Zyqqn2wB3QVNG5+HlTORWFNDw6aTN8YlLWWWbsqVYyEQgPQ/DJkc81CM
n+CLjdAxE+tVmlS8d4RE75JWisuy8jcmajXOk40B9gK7k9Vec5EflI9qMtyXWjZ9xv04H+yVG6or
F5oI7Ruh2lBHgh/ZLqQNxMfSZJDpiFlCtKDcAxXOHOxXBqr1J2A4tfJSFfmyWyrTiNJfWStj5a/i
yXBP/cppaXKRQZum0VP5QXllkF/GYMCCrXyYWpkxDqDLrlnZMpJ82mMUpULfuCub1hZSP+qiNcM4
yz+PK+dWKaAtolLRgEHIUfsFNSdWlo6n5w3Pa87uN/WnZOXyzJXVQ0zZbTn3wfnhEN0nyAu2naiJ
+l6cV4bZrEcWAEs4j5rOK5IlIT3SMJormzgyhzEyrBTjsjiYj1feccmpeBlXLpIJt6UkKB1OYmUq
k5WzNNJhOGNEKs/RB6U56v6jk8FyInNfD0wwn9UHCeqsfGg/kv5C9apxqFa2FB0nvKmJ0Mif4pZE
EVhVG+D57BmrnCA1jCAurCtjqS/2ysYajnffQc9qadfThgpj69K9fpWsLK4GnbusvK6E4AW3pWxk
5XwLXml4EHjgaRz6XdEBQtorS9yufLGmjbAk+F128QebvPLKAjXeu7VyzVM30UKBHu6h+qCiW0jp
KAIAy/qRhGE2ois0WBbvhIpL3jNW31oO4jg74jbWs/fUOFioN4PZNULaF19j7eA4JRKY2nA2Zk5i
jGzeLcuw6rBMxqsZO8shaXDEbiot1e4NlS83pgc8NkrUHtoY2K7PiDQwpAsQObxtgwwS+rjDQY4Q
sIXRrWXtzxqKzECIcpsynq6IHbXli7dt4+zWMS0kFq62M418ODPbV8fesZNNryrj4C/dg+WlN7OO
Dqy2B0QWZl5e97k23I6URj6LCOq2N7RXLE/gNbHt3fZMlwzt1cqXvdCLfWywd4DpGf5ptPyDY3kn
YRvqwV2yUMe7s9dG9+jSHKAIpju7Pv8WzfEsAxFzgKXNvg7jUTtNpv/dzLJbm2ZUlI5gs/MUvwk/
loGmj/p1lqJ0oG+2YRS2eyBZb/miBs7WqKJImHWAk4ykgZi0OZ7lgnO9ETm0b4OY2s0sv7dG/jmR
QxxYaxgzvFscioKxXBF7k1ocUEgvSw7obYvDYmj259RJmeFl4gaag9nYaqzzIGMvqCG4i03PWgXa
b59qtvJj5rlNGC95c+XhO5/mdj65JaHQpn7HSxbqnHDIL0jzZOMu17pHDU5fkIznQPAFtTHgEaHN
HUVlrHehNyBdnQaMD6EjIR/Tok6++0M0PNk6YERhjePeBQ29rsfite5ApCmFcJGFjuYRQcp3VIEF
6Rl+K+FSau8hlxHmIuIVth2g01nzOm3fKUj1jXDjfBdpkX0PZWldx34vb72VXqGwHJbcS8p7W+UC
0Y/vnPpFRZcS3XrYNL08LnNRn2HfZhBCgJFp7BRxu5n2JIbE2Nr1OIbznLHbqQXEcSPwUD2R9pKh
N/Jk983y5iXd+HNj7FqKELbEVizveWTTT6kp6+RXQNU0rSpsaH1/m3GG2GBBGL9W0qzzzaJZ8TkT
RXwpVwu4o6EwHocrF5lOaJXOwe6FQCcumiN6GBm6YLtWljzYsra+5qPFB8uWfSyEWV5BqZNX0FlT
EAkQ9ZYPH7FkgftfmFp0M8GOHxqGrB0ku3cYCi9+7bSFUc87khN6noz57LggnpYWOo0IMQ1uTWlz
yhLRKU/7Y5NVh9bPzj2GhG2zsHiPmplgnC8uthy3aTybp3qQFlD51O3MwkSS2RfUHZdW2CDgyPvp
BJMq72ZEvJBmDifycqQ9IZ6/aEI7RkigFnLPxUTUuzqnKkaagjRO4irL4s8TfcGBPdUXjszXHqmG
206bz8oGyq95kPe93T7r+XIZXPiqGgiY0JAOAL/dLkCoUane/Hw2tlpOVYPRwW9QBUXRyKHUrGMx
LxRNuQKlhf8lAe/aJRkPMe9ImJYQ4UCS/j7x4qDPx/dGe1WoFFPeUX26eGxlOxMAcNP68z1ZO/de
1IbOxCdJAZtJwoJ1lfX50xATM+UU9SPZCCbXYuqK67M3F3KfVjf+DB9bL/a+i+dsM68VTVkHGqhm
Ue6qmE5l3aAzdFTIULWKs3vREDjhoRlhBt+YnDg1I/pSD/4n2zkh676UjN6bykS1pAnU54A4ZDye
zSbbDLgXNlGhTF4aFhp0lpuxgBiSZmJsqFxbtpSm761YX0HKg07+Kr2O3XwTJeprMk7nKVHDjlw6
J6Cw4pOyzCAX/atZ1Q+1Kr7CX38njikYRXZIqrzZyKHdt+B3mzkHhUZ7fRdFI8QVzsQrTTgyNAeG
335AEzorFCyC1I/YCJMebXxDAG/QjR/MS2dunNz2Hny+b04EVEo5Zh5idUhMqW2QNjeET8ThkKTX
sR2zYQItubXnsEMXT1WNqnKWzafYNU7ZtBsIEd5QOURANrLMSI+PxJLUJx1Z5Q2tu+MzovTDog1b
X75rynwclkorkZ2mVxpvs8ewIzu+pqk/tG3zKG1ayHSFWLhMbbiZIrsmLbdFYlHZhzmJiRfgyfNf
ZAOg0JWa8b1YMvu1mKLNBJuNgeHExM+XWiPsjNHA4gyno1pe5zyKnC8Q3dmFBTScEAvCDuC23waT
SrYY8QG6V550w7JCs3GXAFPFwABXAXG2qdzRW/nO3Z0KTbuUg3KwZ3bDjRhy70l5zsAvM4lrt7Uj
BiOs343m0D/N/xZBW4trouy7Zx3B99b1h5U/pYJvKer9oBrtrNkt5Ovilxe0Gs6Tlwv4EMeRe6N2
yfyW97M58WtDTytvZyPC6VCrpwbYXabeBlVsCt9DHAPLJJz5Cq/BpgOGdCzjuo7SkyTBE/6rSk8d
sO08ZJ/nFpFophAF1/lwgmFidZqHPMzHOFCjd50Sc3fuLBRboHb6hbnE2djjqPMSTCHv3WV2+9cc
KSx9LMuFNh42PXLUaGUqMCUtY3bsG++WbQCx8RKd1ahqDCTN9GxFOmeLZvxW9RnWDIw6GxK1T7jU
GfZbbdzQNjIw9rcTSn7zkqTdvWoKQB9DObzO0uI9SV+KwWX/KLEclk4b3QxC0T4wd3RXs6TuXM3q
AhKq3os0heo3Y+6rICfTd+KQmJNHqyg/VQJzBWbz7yiIHow6v2dH3FXkd2x4T48EfBDabDjiqeA5
xyIJTTIXM7lfY8nGa/kRZn5+T+m35mZUyx2cG5hUVbyBNUuWslnb5ZnDEEHMfSDSxfhCjdy+4iSv
Uni0sbL3oopOVV4XO40o0yD2ZBzEtiyfdcdHb2rpp862AUN7yU5MiR8mrE+GHlPU5dunvPa2TeFf
JQYEHmbP6Sh1iiddLAL7JdHu6YxNgsW2L4XnBixgEerZxNnMhZ0GKnI/Rzx97DdOcWlrZw6G1Pii
jP4Tw9FNTx3rrbssd4adnu3K+mxkjbVDS3YYStvYeV4UMZlk+j7RxTPkg4cqs2I29whwQDRO40Rb
f6KsgBLIJBEX04GzYOgt9oydEnaznE+dSaFlatEQL200HK5t91/Rs6FY4DVFvtn5hXecKy17Qc2r
LkRS9Hu3KWIEQgsi5kzO7ltVLsa+dayh4kSEq8GgXeRFWwbzeUGgRzkNOmuEFCPGcKj0DJf8pjbj
BYlf6R/bdpFPRs87FpWdCUbqTHnMAs6QOQ96wnY1I0XzS/u5JKXcCns/fUkyBTCwsEpvXGFQyeuK
eb52GhO+UxTOoyz7L/3UlUe06uWpqQ2cINIzCOJhPK60oaUA10C5CJl3paWWdax65e5cVbt3hiA2
SuS1OLLqpY8VzTohpzzt2l9mdl5Xuc3GJlzkWplGBfcstLcxytVdr/xqqyxlf9dKzn35MiOcyKAo
my6uDiIu7A2xREuFnHNaVv1Q85wOOKjI38mPvIzDDS+UgYp3Lr2NI/US0tkqowfdpt9sIzGRBo6s
mvuRZPnXvnNAopeWIpHEyHjKOu2eTsjl7HEcIGmVc31LC15glvjYnDzyQpzHYu9lnUbCU1qEru6S
RIW1L7nzVw5rbB3STCa9PiNGmVC6d857K033rKO9PPEppvRouC7UJI4wXNIE7GwG0yyCvlnYxqfK
IsRGeujKNponJ75jYwpHmpnCph+9c55PntiWA9FAneamiJgmt0emkOs3XoKibnA9TdtUUTeci9Sm
Nm0uxaWNyY+aB7vYuZjgsOH6GmlLenc0qsllP8qjkICW7Mmx4rcG/O5ucuc3WwMBrC1X2zd+0h7t
CJK28MkJGxOWq7yprPUrtAKb3KJc1DsnptXRLC8lEwqSe2C6aDnWdQVMsqCo5ojvLCE1PvyyySOC
HQpm8UrAyehf7d71Tgz6/k6j1++Qao13sOEx9wna7yOBFObnqumR8+DvExW1EFpsMlmCp2m3VZco
H3VcmZzo20gPrWb5X2pRS2jJloC9fk5DVRv93mkTmQQKQ+yTNyv7oXKXbxmRYKfKHeh9pVr9fhGA
SQMIDYqnNsb9AsTAbo8joYSja9xpoGKOGkTM7+4zq0vx7BN1jhkzcq+FmBIkbJ15H/Uxa0CxCuMy
zNHHZRXLVajmjA/9nJpWLV25yuryD4Wd96G2o/sJvtpeRXj6KscjKEy/TN6q0YPx4wRWr9I9axXx
TR96PmslzvIPlR8GymzvunN9i0G0vrdAbYAFVmkg0SyoBGFx45fxQztosSQ8JE6GHMz+UBdCb6M0
NFfRYbHKDz8A8f/PDfwfgrJ+xQ0cv3wr3qqvP1AD60/8gxrQdPOPNWRLCGFAkBn4oP/FDSCL/4OQ
OmLOCSchS4LElX+TA477BxHaaxCh4Kdc3eOP/kkOOOYfhJtSScHP4PS2HfM/IQd+TLIguJgRin8Q
83g+KUO2AXPwJ2aA8zyZEn09BC4uo7bGozlnzYTXjzObPy/FthDyd3HDP5rB12sSkm5TdmXC0XlC
/8kMvmI0kLayQw7epW9416oQGITKUW+4HUZh/yaZ4MdEkn9cjiworBEG2ZV8DT/eoqJ4pM7Npgsq
MmL2nQXX2RqQfyKTzu5P3/w/ne9/drr/7aV8seaRcDUM+T9eKuoLKXo974KY5oVp4/qJjUptxgok
AP2DX18Me/6fPPX/vC86gcg5Xrmlnz9GslNrvdTrLqjNNr9OzLbfp4yJrw3Ojweljc4OEA0bl+H0
7cUiBuw31/+7r3E19cN6UUHM/f54s/D6kTMVGgk+jleeZd8trPNte6WWPkMLxg786/v92+tBswkS
xIgS+Pl+fWSAhlGa+EijCCfO0jQXZzLB30fPO/vkKf9PLreyb4ar2+Q//nh7Tdn7ox1bbSBdzd35
WtHs0Aoa7POefRh9rzj859dbW97XYkBS4J319v/0JnazpKBknPFyexOF67Gj34qx8C+lETc3o2H+
rhfg52eVrk5hr2FS6wpEqMxPX19hI0q2chzeFfqrW/LFs5AghATzW5V+/vWt/dR8SyjtT9eC6vzz
vfkw71mFcyzoq6o75g6huHFBzJTIaVnT4rhHrmOw49bTnRdp/bUcJ+sqkhEu0F//Jn930zywghwU
SFfP/2ktGLOZQIGCX2T2YVJmVxtpu0/SM8L98f3Xl1qfj/8XefFxz4alCyJfDJNgsZUt/vM9e7Yu
YxtCJ7ATf96kKaoqe9GnBzXXhb/t1Pgl5gfLIImbKPz1pX9eGSiWtdly1mAPUrZI0v3x0lLPfcxB
cRmUn9JAu7aMbf+i7ft597uytb9ciJWOzY17WXOUiev98UKxpfAa4mcL8pE8zZr3aMvprEkwl5Bv
Ufqgt4x+ZqAVQ/ciFQ3yv77Rv3zGBNnCKfgUsdGXYBs/7SRDShuhVqNjtYohPZsJLZp4aacrL8Gw
3MT61zGx1DFeKvc3a9/f3DibJZ32PEsem/H6nP3pZcU1X5EmlBTBUFTtgYug54SiO83NLPA6dszC
tTbsmwGbqhmjnPv1ff/18gaDAcoBtjQ20Z871zBK+XoWdUnQLfYSGjEWBzMi/MuUQDyBUThoPs0Z
7t1RyjvUjBe/68T56ydP5QMaBbYfl7fp5zjHrqhSkahGBhPHGlJdsq+pVZuwukm119uhBjqt/HCE
//vNs/33F/aEIGOIYCr/p09epn2MiUAShpHpiFH92g9yrGD7hbrE6zjrradpHu6xWKa/2dt/npQI
lFyTsEx3ncgE+/uPX7mYI13HK1EHLgWcOwqLZSi8EnqShiwOczz/kjST36xXf3O3HAp4h10bmNkh
h+eH5wzvZaaGdq6DqpniqzEhZKFzjOEoS58UBc6s96PXeQ+VDy7y60fsr1dm/vSYDn2XAEpe7h+v
bI6jO3ViLDkP20iJc63+HIv8k5ytNT4GpIw4sksRC/v619f9eZcnDVUn34wFzBQukZc/vdKoSbSi
ZksI7AZXUzZ6eiAW2wQaN0lp8bXjry/3U/kZq8e62RpryBnOXPLzf7peWmuG36xnfCR5yxt0DJIX
I1G0KKWjOHhT1F5FmotHUtJZfRUvfnpxSfB5V5jNgiaF7Bqs2TrKUXaPGmmVh9Twx998F3959HjH
LUOwjejmWtT203pOtECbZHQ97aDNkq02oLu2UIFCSBbZAVP1sGUtUvvffDKkwPId/7CFGWS1rhm1
zFxMmf5Pz4BL5baKiWzerQrrkhz7oV1edRMI/buF2K65drFRTFfllEJ/xgCDJjEC2eLsiW8yi71c
RoCWaZym4qFLCbax0fJawtqJPjLS1z6CzLqmx8PSH6Kkh1W02k6iFG5q2zzlU5V0B9Qwlf06GHO9
4kH5kpO6ObeaQrZKMFxQukW0nLzELItDb+pixFwkabogIq4or83R9N5gd0vnmQDsJL5Ia2hBI2sT
dCwnrazYZJpS78inqcXUkniAM+jQa0itBYyseNRTUhWa5T42px5x82TyHJSwuFYwmQTjbaKuxnhv
Jni9yprhMKx8fRaPvTda33JZT4e1Ju9ljie8kB6acnvbD378xAGJygO3BAqHIRthsyNfq26XxMSH
oCWNL3ayKImf7xapXTUsAiQoqbJ7863BlGFityNGMMaKYxOTj4VIfABhXFzc9SC92EMaF716Sw/T
6zziEDkhX6CObZha93ryJg0bKmchKBAvsuU+h4RrWdASV6ImNLUaB3NBLYQY+LvBlBr5vjXm1Nx2
qdG9VS3dowFgkUJmTXQW5SXljG1Stbjqsy6b3ohJGa772nXGcETXM9DVPlHukPYyoYYUlRjxMrrs
RwhtTzsW1Khe6UsD9cT/r9katFAgdErq76YtVLU3Ws+3USFoqt9y3ylifvQb8SHyUuPoRi1tZgjz
knnXJ4J+rSQWWkBvlK/tW9tWcagvGhRaZaQlfetqdnDnR7Fz7RZkUaCkVU26k5TIZAE1IC0dMKMB
YtckiWeEI7RdfkqtDAVQos1dyKZvUnLHUBfvzRKB1k6fEY4EokMePFnx2pbdZLGCsi6rYdvrDTRN
wVjbH30dTXtozDL6hrF6vHY6IUgs8tHeBJ6pxT5d8svwaMp2jjaplAzi5biy/rnSopJqlqEmJgF3
T2C1SicAndWsCi00DY9mFad8Da2K4u3cRSo0l1TV96T/acVOV0ac3YnR7AJynqfyTFxAWu5LI1Pe
jaoxhGF8qbtroknM+Nwwbj0QrQOwmNQ+jhtB/In3IFXVXskFES6h7XgwQ7MdZ2+nsqHHflLOMaao
JDVh9madVBuYkRr+1YpuraLtygMTBOx4ISG7t6LpGgbhUophU7HtobyZMsUGg676SYeH+cR+traR
JIIyJdOP/Nt+iiDKHOU4MGpFYZrYfsC+CSGY63c0aexRTKgaIOXoAwFWImuGlbnJxJ1BbW4TAHIU
IHkYu/dmLWSIXBMrZJG2teLjEL1/O0un8W85+CCNp0DLlBds0tMD2h49P/ml6K/SVier1sA49GXC
1zFu1dQP0c726uhYpRMZHBMjG8HhKWn7sB6GAdhfCD0jcqjpaeONzKneVX7Zz0FJ5h3REFg6wW9Z
zL9myhBLEC+ecdEKC1ctJhToihnEBpbIEzcKzXiUEdOTwGaZWyTHyY7VhMNTgqJHbUVR2f4W+Yre
PsdaCi2oKAMYwiFfXSBe46rkppc6KWp0fMvklJejVEC2I685WlDfDWc8dN02NgrkDfYsCbcqSt++
7mm/mp/yIbcGRhAw7X2mKDC9t2w4151VCJVtIbkpVxBDhATU4YgcpE4Dpu20k9hMWTeUW2XK5UHl
mocPo9KncMFgWqFhcgk8gnIhZysnh7TCF+AvIOwuzfJH1PHZTTXLqtiR2RabN72w+k+uaF1xiEU/
3vl+nDxG3uy8lFXJCQsFXveRxx8d6Aw3elyzEf6pZMqlv+kYDBGRQks1AaoGuK55wgmzG0oi+rbR
kMqFfWcciV2b0+opjyN7DtKoQmTUZpVP/nUyQ7OUaLAD2Xjlw1R7Mwvo7OgPLojyl84HTd4yIIKb
ObgAv+Uz8+SxdrDgHXPe8zisEIrm+6VXQ3e06B/AUZG47OldCv9AclT8rYzzBt6fDM94j4DGffKn
NMEVNOo0OiBVp7jXLaOBXHgb8chGFvN+6lR1csg9WYCYIvVAsQKqQ8rCxvPSgV5v5iwqSF9Q08od
RdRwYDRwtZe2W5bvVWlOJHVkhqMf+iXytl3XQ/ukVYLntJxbDAMASGUa8kixLMXGkl0Wvx27jTFG
2jc9sdVdKctZHuchwrJtrlLETJfwUlaWETaTaMI4kQtgEc1Dhk2xM83IQySVRbwYY2fadD5YJjtR
X9Xz6j7WCWT1xlVLmjhmFW2sciDzNU4ZOng/ZuN9TIruSiSd/24ndg67O1W+t8YENuEs2ynbTXVp
kcXtp8t7rFNdv60lNg7MlSMxi1Cjzk1jNDMivdoZ7MAVOd662Jml4uQ6ElxWJt0pqeuvscVYEZhu
7VIO4nbYAsr8rY+LBFozqcSOtFprdXjb1bs9FPSXaKQ3XNgFO+QQtKq/11bTGRu/0aW3nXoDJ5vy
C4tIjLxUiEGW/8veme3YbaRd9lV+/PcUOEcQ6O4LHp4h55SUg6QbIgeJ8xQcguTT9+KR7bJdXe7y
XQNdQLkAQ85UDmTEN+y9Nivy62zovJ7wY9XfuFa2PiRi7r6WC9ajEI2iVJ8XoeOAABpJmKtIrOTd
GBPpH41RWuljpdbiDncEaXvsOlaWJV5pU48aZfG2ADu8UGxq/H3sx0ABpyYJHhYea3ah+Bm8ELsB
58daFCpS/lS8xXGOKqK1xpQFpsSTjnpn3upch9JHuD7WTU0Jd8XifCwvWJIB39ErcTXmYM1fdbvY
p1YWmH5yF8/9ruQXXkXtUtfGfsJT+pjMAnGsy+Gy15iAvseDiTyqAeWlI4Zrwf3M8iI9rWJbYCJx
kviLDXyCu7YWSxlRMclLQkYGEwGPmZBjXfLb6qWleIasVVk3vuX3/aEcW5QXq3KCBLqRxGLjllad
HC2fyL5odh2nvTKsvs44ZCfM2B5e+V01z5xepa9q99TZFjaagBfaDO11WtKDPSbtconiOnjSTRsG
sXylmnSdG7ItNn9aypjKGcAVZCtkQG9unydrztDWZmsSJqpBiza0AoXINLjzowFjYO9OmXxAzr35
WLp40Zcp9fe7phBlIOSn9gML1+QBu3HfUOCX1TMxKbp9h50D2NAdVoe8jnmuburYh6k24eDLsF3Z
M6o3QPbDdY9t8Bo/rNfeTZ7qLvMY8NShFXXLKQaHUF+sINlEGFRLhbKlQlfaAM3swnJyNgqiN/ko
eFfEpDtftEwWDM1OlvTWrNzCtwejulUTgriDxI2y7jQ6kvHU6g7MKIiyIj0tSa5R3XQu2VplK1cA
5xW6oh0DOA2zzIshQ6a1kleUvEN2ylWwTijmiTnYrbZEnLVUuH1w5oA/yvAuXNn0i/2xSFRFZSPj
5ISVwhFokVpCg/ScOidDO4SWl8AmyCGyrP7VcEbrrSXxhboogZmwZp5yIj3igNtNqVuhGGf18mCC
61hCf4XXuStJzFnDFeoFWmk3gevN0rU6CA/XrwGuBkubIhY7EkGn4Xu5K19eaqcBn9Bce04f5A7p
DrGrnPbzEktEuiwZP+bdwJlod1Z9snsuxhPE2HaCDBvwd9aLLd+HzBULj+cyvxmpiwmY3xonn3D1
QKhRu6A1wWNAXJ2VZl2Gh50Y67CbjM3dXgo9RLpiCx8qkTuIr7L8ZSoYBh3RlGQYyMegvsnKOFD7
uRWZEzaTUz7nTFjqaCgUb2gmR1EwqdL2BSvsgbLTpdSlnLRcMF/CJ6VpUBUiNld2XYAFSSKUsPMi
JbQqmLuaQrhW+YVcLXE0MZkhQnMLb7gDdyHzndsOGYZHtzeoQrSmyvYyeljWGu2yXxYD22oHqep5
4u5Cj6jQWY/uplEnzbgEcApQZQxxRyX15Vyak7u3KfUg/VC9slEvuvu0GsVDMpv9pcC+BUZExzR6
vkloa+N6hrkfebUVm5BsNCnOEGJGeD3rvROo8lSTozSFozGiH2EmglBTtKONsRLO5bGx4KbsbH6s
PJjsXRFPzGvrAyC3p/dcM328dI26N68Q8fbOO3KP5eQSITbu8zKrXyVGTeQX8Vy9kXqLSFG748hd
UQunjQrN6i90DW66qGssFIa9K0oEPM6wHlETYyAFwJEAR0gTILdzPeeH2h6x9rXIkS6MxS/X0yQq
442fKR4GT9S5ClVL7xvW5RRcLs2MBtF1Ri7wFRMJgeG8ZZZhzzm6tmC6UHYV1KHVJetV50kIhmPn
GPpkTAKQcpmzYS6mdqB31V6A1Gzc0qWrrNcKpbK73jWqcHtOX1M/Tjl1Ah+OcZgvaRrvLQqPJwQ6
WD0mVkVm2Fg2bBQXnCKBANyYWCQ7Z0XNuFL6pnNcXY8MDwCJslt7LCo45hGHLMcf890xpI/J7NAu
S7qzmddWnYLSwe+/6oGSLm1rp+IVxGQTWgCQZspzXx4QA08HRUs3RqK0S6xNXoZYtgKgBY8iQxwl
K1ANXdKQc7L0E67EuIcqvXQGEZkZkeAXMuOARLNqkgwKnGQ+DG2qDiOJZRgC5sH29pYz4+30MlRa
iAuVzkPhaEFIfVqsp7zy+473CgMiRsXaevXHOdWHDjLEZ9lP9XXmDkv10axSGe/SlBT6UDRLMIOT
loMdOSLj1nMYiyR37KP8B3dcF40lHsQ18WrC5WCzhyCkKKgEamEGF1dGVS5NiB0+NlFYG6neN8uA
z7ydhvYWlN+4XLStrZPDNvTp9lmPRxrlly0x3XepwD3YpCSigutq3GNFRAd8IIxhe36icfxZenmx
NaiNl+3GvHL7A8HErbobfZLsvpdZnkCW90bO6gh5Usqex0aOuh+rhbBpNqNFgHBYJEuoILFhYVkH
ACRD7prdvgShvR6ThvKauRuwYV8BZCOLI7ZQ8MtxeZJmoe2DZ8X6Im5qQIAGpiofiXY2f1vt1iAU
MOVE8pOcO8nM2vG7W/TrNZmgK8cI5CF9na1+SkRZagPyKIumt6KMsmO+bmyrQoZaixELudWz+G4k
x3DUwwQ3LtBBYTVxiqn7GJszLP+G2wMPicENHnoOEBzICyLF6M9Fhvw0t0VyqqEBwWHEK9MdSmrj
Ca9EILIIKe5i7mLMG5RmuGYOE4G0XWQ4c/XDJXwasw8+nANiDX4lGKwAKKNj9COfFgvWTsKEeueg
XMX2nDj9V8E4TO4l0DHYMb2eAIMHg7a3gJHuG5HQVGizmxr+47xWo0frbVuX87gmRLKxo/4oFidJ
wfO5atl56MRERDgWesxags68DvzZfkN+DKubozhX2PibCmWctZEl+RgFUxQli7WbGy5zaFlGYB+4
rcDETkOc01EMbfJoUoEZO7eeFASfoScSwkNXyBJu1TI9koWdwgYn44S8ts7YFNqVaQCLWGIsCgW0
kp7WQtkJ4MsC0bVF6XlROHwoqeIabXNrCnzoc6wzQCeeN0fglBV0IGmTY2eOZD0g4DOyl9nux9uU
opYXtXF86FeM01A6D9yXNNKkxMEcXJMnq8ro1WNrnq9BsAE0ggMqrleXyNDNjRH/yDh5X6vBl48K
5Ze7q4ga5jtwJzYuiATVZ/5Kb0Hd3jVPTpOqGQlvGr+nC3TvUxsshn1K6SS5UXoPoVPdduKOCnFd
Tv6UVYRegCUBMUOx2QIXgiy+KxiBcPasUgnO5aG/zfskBQoMj+FVWNkGuaYy+24spXg1hw5+6tqP
TC1mCVWor33Q5mXJ1OWqYXCT7p3U865zsgwBBPv2ml3AKzefFFfOszuBMgqXQRePsE3N905Ys32L
VpkRGWrqwYlMlw+8WEudHJu2S/wDJqf85HoJCepQuS1gDav7xsrw2HLd2LspQXO0A+eZHcfeoYdt
FIU9MW/Weu8DurhY8qV4d+B3BtwMhvXK8TF2n6ihU//UxwsKTV9QQETMGQqed9qxdG+ZHtUIoyGC
quiRu/ekN+J5R9cMlIcJmbn3eoeJTS9WftHE3ODzoTWkYQ4wuh3FgoX/KltRKYauOQESCjRFVMvA
pI+4yFdUsX1vuKfFhFLcjhmuA9MpiTBfHbUcvKxi1sDsEZ5sW9mC1rVYJ0DJmRi+VA4eo53hcBsf
JmsyX8fA5YZghMlazEOJ8jmH1y2vMFKCFrDdAa+klZeaJzagkbzyPUyfSTdCchVDAsoVEwwae+Vs
7yzsuumSi6kqDjwL7PaatkS/XzvFXemsM3UMgYwNszGiw4+2NGoHR0YwkgDt+nRRE+Pibxx1mBh4
HpLbogiS78JIcOOsZp9jyDLqnF9ZJ0Z9BK4TYBlLeB12I0ZBVg/dYjTs76FtM92agpEMaZZTBb/G
XTOCKjhZHV4E9pBVXO67aQhgYqvRKmmxOzgGVSmwEXdTg+std9eDH0/6U71hMhHnrD5y+GRLsRXp
PF9YQ6WYOXR+VZ2Knjkef0PPOQRVvn1KwPRaaOE59D8zsFHBvlpdNK0w7Bz3gHHTA4yeDCmT6qAp
mkNhpUsGxKenc+eksBT1adMAMrXxnu38eOxoXOB6OmwEpqk88tANd+ZmE7AQrdMaZtbGIVwJGHJj
bMjRgn6Uya1cN/KUkWAyZMBb3abtmDKKSr31iVkOyzNpAtFO15i5BvJc/aV3SbscbD99HoNx8vCs
+lO6G+hDMHjBoSI4tNzgToqpcQylaZmYSEL1f885sBgqCXc5ghQDgiA82R11obpHfjqEaTlGmV61
rKqCEDf1cCUaSqCwt1FqcyDQyUwac+WurUrZREAV8P7S8SGULFvYF6HRIkRn32KL5kRlYVJarB0S
/9lqmbzXlM90NDKXM8yGFUUBOUAWhmZZYdUYimy5M7I4Dg5LaXn9gYN+aq5BqlfyKFc/CE7zZFZU
NckgYX96mRoOttV2X5nnFnRAKzGJUTLV3WkRPC47zZpqOhqdXT4MsPirk+clQIOQ/2Aupf37WjDN
dXcxOtCPvqO85iovzeSGn/2AjhYJyV3sNc6AEzPW8a4tUnzWMCBr5s997F5nS5zYoe8R7QGADC76
nikXCasDrnxIZSzdA9JWq9g9lOZGw8VNi74eUC1dSCn1SwoF3wuzOhbGRg6anuZMGgCmVizB88o2
KGoHqb4YCVmtpMymIiYVwRKbp8ir+4j8vDTHHYFsEylzU35Ti7Joh6a+rm+GHFpxiP7cfrOnNt1w
ebV884vOfnBBE8GnY9Y7hrE9Y45GMozpZUmd76JXhFYskNaefciMR7+TjBKD2AAV0gos5FyQfkzw
QwqqkbgIqlaUTPoL2obpddaaOUmcgYAxet2Vx6pbF7YjmMFdUKB8fijvJf3/GGAg2zd1kxb7wWDD
dYR/nF0WvoDlEiQrat6qx/MU0BnlnKOj39+ndMoW46A++ciAe/3kBX2e7qHWYOZaCBSyb6j+6FjI
UpjiKxfiffwpYz/Rb5p9U//oDKhZil+l6MUj65bAi8qFVeSxgWTtXBnLnKcf7Qra8+04z9NyJ/O8
DT41xL+La5cUgOGbVwQOTCwrZ7rMlrK/t7yigpfhWq3/f5NV/dP+mg0tmgjQDkISxv1nQaVbtYtP
0zhHTpzpi3kAKWXONo6IanIOQL6GnwqBv6W7/ZekjT/wOP6S3PH/IpNji6H810yOy5f6v25elu9/
TFHaPuYX5a34gKjVQ7/gBA7iG2Aavylvgw+b3pZIJAuFFM/Ylr30C5ZDWB8sNHESNRM5xWhbkFz0
P7EcwvwgbVQvmx4Xxc+vtJD7nyvznzFV/+dEpLNY5PebdRRokDg20aZnkqtm/ll14CZt3xmcGUjl
Id+wJEgu8slyUXcIfNNlTNGTTBm6XELKxtsu8cbsyiTzmS1ukiflifeaoVUSO0CkGCJTxqaDrtbQ
cCG3M8EIsufJo/0G7CX0t5KpkTikQ4yNYs5NANmzhcmU6y9hkeZ400DdsJpha7fOPZPW+Yd11TGq
ps6HscUuPBgpBo+rbfkdIWlt/ZKvw8rxH+fj5wF9yCAWgyVG1puPAJMTxs1ZUF1pw1xV5LA7PfQr
Y3fgXsw89pXq00sgEPmbrVfQ22xLd7k9J5ft7M4cYn47PqGRtCoGAB14BJKUiCAwrfJYB8NDUGcV
NmAb7MDcpSc39otDbWAN3ees3g64h6wXaCZshKqRhROJNfbL3ObDN9gi7anRDLS8gZri/Oz95zX8
bwSwf/UaXr8M05/BOHzAL2Ac+cFGz+oHqNWlyRP/2ytomx9wnSNqYvlro3zfpIO/vIGe/GCiALIC
2+ei9c75oL+8gZ73wWfVQOcmUc3bFu/t33gLUaH+QeCyDTjQr7mgcVDAAps761Z/J+MrcL/UAsEB
RlSv/lEFQ/C1rhjbE485HkvW8t+LemJwwbxHfo3JCBj3chnnm22L7R4s9jlPPkuYNjQssgTJDWL0
sF/Ydh7ztaVeVlLAm4bpJog6YcTQwxkpIbjHdIZ42HyPMSHPP9zceRT4j8bJ7hC1FPRzsL7ZOBJC
1BwsD/7+lTNQZu8KnRYP/NTIfKdfnd9mt1HGsfLcAcxFK+lKEpKJGBFpTW6ohNvLjtjLOuIKusw6
FKlrAtKaY/QncVXmX5xSQiF1/Q1M2i+daveOkzpe6EyG81Jmc4dhZvZd+trGVebJ1oVxSfGAQa3X
6/0UxPUPdg0GjvAGlcLUzZ9EuaqPsVeIJDJhWc2Hini3FxCScnxerJEpp0PgBvTHarn17AVGND3g
8rQsRI7tZ8bn2ICKrCI5QpLRU6M5ohBhpHroYOl+UWnSpoD+6/ZlLnrlh6yVWbUXjgkGg6ObvJ50
MlCoSBbV70ob7N1Whvq4n9vMuxGjz06mI1c4iWgbxh+pl2RPictfA/2Nrdeu7pF7oztLUtx8pjZu
LGZm6yU7uuRxaV3skkGlVzxBUKHDekw9ulDZr1WUJdY4sEDok6cBPnKyUxX2siO+e7OD9uWTTtn6
gJIuSQwjOMgFTEC2WpluIOHCMsHcMn260EtNuZ1MufU+4ou8dFoDb5u2oFEzRy3IIinb1D52Nt8O
v16HiQPBbLN3aNdpvFwqe9xSqccNfET94cISrZApAKiFR8xQpFWnqRktMltkF4SzUA4sIXuKxsZY
xB5VTmWSN94hQTAZllyPTNfrKGtqvoZJdPAnR4gRr47h1V9clTc8M4yJXt0WDg7T5QEzwOi6kLXx
T8/xbhhjHiW1ZCvra6Tf18o0gO/hie0+uoaA42qtZr1DDlG865jd3o5ryn+stqnjvpCbCbpDdFDs
cdcO8IDgSw2AAouQzYzPRSG2X33DegyzNB6wbj/ThD67S1f4AA3G5IcpC70cwbNUPubiPivuZrMw
YegHdk1E2twuR8pTlGf4fB1oSbZKn+I1CfodWWKxIlQI8A4OZWd9amHwgWpYSEbaDexFWqawCuhz
SvufHowC4PeuYmnCTZprFnA09Pi8E62MEG3J8I2MaOc5BqYXR461wmxsYfr2N44spjy0AKhUR+Rt
eQV2Q9TuRZLg97pwGGEhywcaIHfg7LzhyPAny+/g3YwmqGJrZZbZr/zOLZLGYNKruENNVgaEQi2Z
SDQMCkSeR0NSUezaIMB41pHnMF8yKY0f2GfwJptro9Moa7Ppo1SysS4zwwVlNyvQtJ9ntufWt6x2
XJDaKDNZiJW41kD+rP0XxYPgIiDR2Ooq5aD0sJccDReVz8Lsr/XzQtHo0Ly3dyBCvPgjCybg7Wls
sCW3SdHR17j2HMidE4ji28IJsh+Dj6AxTItgCjh6iDcKnaxw+uPkr+YTytxA7oOizd/INBQDGi2c
DQQI4Y19dVnBf2PElrxP7AbfVVqZ5R5jocvYd5y2pR/WgCfwzXCSW86RvfItsKPktBXPpJ74Q+iR
iROEClf3s6jsvrsewf+Jfd16w3PNSAOVmatc1PzzDBIXWR+iFc/LJdB+/N3FnmAKP/mIHXUvfaet
9xXqw9dgsow5VBru/2729ThGrfRWVsZ15jysTIBhxJvW2ESlKYwOYOGkiqNdgtkYWAo5wBmW/rlz
y/7V0cUQ70ki6nGPx41B4oXl4rvsB4PAG+WNUkZEAY0WmU5+kx1G9tGRGksrv4CoIX5Qc84bnj12
2NJPnOIXMeN9MBrAwRJURUiBeJwKFt/S7cReBhMCSNm2+GrZ0AQZPx9/A+JAYf+ScQFYRwNpLaQ1
MjE4PHLfjJRNgtMlA49hPaVZoQISadrhrVfMEsJ56NYHw4rjh15I2RPVIL8agjkHaST5eiQpyb9c
Y6WZADbJ1egHNvOYfozZDNvI6Rqs78rFUM1orvqx7ZrkEar9choMBLs7YkZY9wKo+DEbrALxZZqC
y0SXzCBJcuEm06RmzSFG7Pkbx7fwQ8Ej+gWGsKUfDPzbn1bpD8+ys3qiZbJ5vBeuiz6vWGP9XLDq
Q4QFvIaDmMCko2DP0hPhtJQgY2Kwp4wKl+agOt9fw1rkM006nAc7ot1AuWYN09FVpfe5Gcs5iaqp
aOJ96jFgYPBEoR6iSgu+Tm3FzBt7fvpS9CPTpqaFBoNKI2jg58RoxWHD4QoNOY7WH3w/k7rCgBEE
xyWfSC2LN/VbRAQpw0zJyPguVemClrqwZhZYSdCWoalqJk6NFbPSyiB9EulipClZeRp29e4/VfGw
nON6XfrCf92cotxJx5f6z4UxH/NLYex/kJt1gubUd8hs3trWn8TIrTD2RIDFE2+N6aPE+Udh7H+g
UGVQZKEG94S0sCD8Whg7BAD7AimsZ/IHfLq/URefHZH/6E4FzhKqYsenm+NA9E1r8wb8rix2Y6/k
3IX0IkTcBlFLNgL+/ppMJVh/QxE1DGyfqUOmBzXP30pmajtzBf98WJmoW3uiUgmkYP1fXU09OXX7
ta/QFjuNIY29PcFg2o9ZNwX3dUIY0dU8W8YSqd6fn373I/+l6/69GxN52T/V93wLTAFwbfjYg7b2
4/ffCFJSR7BuY/OmUemc1gSEDANJNB6XnVY0zaIos/fMVsGVYMX7PeO693dJp5l1cSESj6uQS2zs
vrVLI6bNySNT6ezej93K2a28ynCSLCePkNcNn8wELTNlEBRNQiQXWRxwydtMzaUskxObyrk79faA
ykabpkH3rZOEVQvD2S/xqM1LXU0A9WWvYUQ4Ktf2fZDo6gn8Jd79oDdLtUvXLTI4Aa3z1kKxmvYa
yVgZpWQqQcs2G5SfKhumLsxn2KLI7fF/72tNZBmly1Sku8rYRpwT1h6xcwsD0V2mkvY+hZhYgrcp
NiSNmCSA+STWyED4JV9zz8qPviwBYSTstica7YwYEgSjJBkMlW/1Jz9IDH1A966uGUEu8pJ+Km6P
Vs8mk+1N2b7LTHSX3Rp4V7mS1a7IyXO9KKnuv+agcF2ygQmTZ6zRdSqUqVWLXQDU5tSpMfnqseW/
J9YPIUMJyGeKuDimW3ab3CmkF1C92MZq+HurFCb7PLhlDEIWcjJDoorzuyqbHOpXEkTf4wGdNLki
2vnRcTn1fBOlfoCjOKH9gXj0PbEJYSP8V8EZWYz8Frh+bt81c21fd9rX5PyWDW+A5ismWQjmTSty
pD2eqdeHArq9/iQw2K9h1qOKP8zI++7MChxyaGn0+SA8JhvsEfEY17LH7rFL42Ybx1djhVRdud5T
DUz8LTufxSjWOJfz8xlNCc55bZ3P7vR8jvvnMx1nCOd7sB316/nUN843wHq+DYzzzTCfb4nufGGc
7w4EbNwj5vlO4UnkfinPd4076fRFn28gZ7uMFjTX/Jm7wpKpz/dVYrWks+oclbjNfQZfhpvNON9y
iGo1vO245Paj7OAmxDHFrciYqrzg+eOu1Nu1aZxv0PJ8m6Lg088059yxqpLjPWJJbl5jYg0Zb9cx
Q+pVPzh2n3/Jz/d1Jmf9zUU9MiMtNQBXsehFquPV5A1fLOdbn9io9gd0T+ttPFcF61YgVC0gliMC
6/JH7S3DDS128+BTU3DJUl1M50qj5CW+Mrfyo9oKEe9ckyQIvNmFy6/DuWJZ0yV+WLYyZsuQBkGz
FTeYvlvATChIVt7vrf6xz7VQf66LIIBYr8tIvXU0+k5+CcZxIqDyXE+B8Ke2Cs51Vo9Aco8ok+or
P1diUEzgz2GwFDC1ztXagjbLQmC3VXE4zMWP/lzbTVuZJ39WfIYAvNefK0FTKapC41whpqYdb3Eg
W+W4BqQU7dVWUGIJ6J+9OqHKdLaCc1vBFMfqXIeOjjs00QS1ZpP4WPYDA39e5uVcwdZrQjWb6pTK
1ta0hEVsN/U+nst9HkC/+Ng4FpHleCRFwSxiq5OzWefNfjrXz7nBQ0PaqBqegbl2wa6wEcLQFxA/
tSNEk9yZIZs0OQmiqvbweOGp8O/09n5cPGe0PwtMNbSK4Tx3rGJa0pY+pQGGhJ01ZtSyVi/r+iow
N/gRKuU4D92OpFHAhiAvkek4I4E4cOlI1fGtzLpPKKSTQ1plDHuw91dg6OgxUCeNkysOQ4Ek4MDQ
JbkFkN4NJwNBBFQloYW8rphWkMmoSv1i0z8+SKd3EVmXhf9us/md9yab0ukaHbmu3v0MZQqpG7ZP
pFA8YLKxyNoKS2UH6yUz3ZL8hdyv3Ki16+WKbol0WC3N+aVA4HGTzUPLcCDWrNfBOtDHojcLwQtw
ZDUZlpKQfGz7c4AM/4o1zvKYLg55sUXf1x+B4cg7kRb2Rzue+x80eoipp3pWh6JwPNbdeiRCO+57
UcIvKuyAN4xxCn3G4Kt9ycE9cmGlyV1eCa6KRoNWIojTQq7WQXcEDzn0L3T6Be3SGEAtw4CKDFi1
LdTbbBDDIwpHmqsZy2q26yfhLSe2U6vJp8rG7iCXafjWpWbOxozJAtFGaZHBLgTj+oZaAVVHPckx
D7umjyFjMsF5yOKF/7qshkleDiM6FoSGjnXvO2DMQi8xWJZBYEQ9YdiomEMqmikNEx6xSGiojrty
zBDoTGCzi2tbNcG9VsPwMFcYW5Gp6PieZILNwIG/iw4CWpvc/6c8/rU8pmz9q/L4+1s6fK/74Xv2
x/2Ny8f9LJHBo9M8yoANCQsXZm8Mb3+WyMEHV1DkYje3xZm2/o/ZsSs+2ILCGqQBfT9LAvu3Epk/
opgmyNP/WVe74u/UyFsZztJ5SZp6K/+pkZGT4/1meMzf85Pe/vvScjQ1ayWaPXYmlYpGn0J2JSYY
jDDVQTyMh8QrnVusemOIQhGq80yUnVMvRWSao/8gEHlGkJXGm7UBcI16BNVw8mq42Rc0iWpnc/3A
UfLuWPnqqODwzgfSM1YW9XTVz4WP/FiV0r4oWkprmbdkpJQcMfuWMDw77LK4g+deNQw4yzZyGyQL
c1XGaBXG9dGoGmh1hS0u2pzNqw+kO6wTWR8oVN07NiZbPlTFotpM7w2DKZ80kTUWlibbYIunHuo6
PQRWnR6JGBKf3G50f5qt/9Y65aGp+N//+MNm8tzVvDXk72RJOvyvf2/xefze3L5U3/s/f6o/fGbW
d798dRv9/w//sq8J7l4+jt/V8uk7V+rwa2+1/Zf/7h/+1/fzZ3nA+vM///utGeth+2wJs1Me+PMf
/Wwrecr/4r0Z5+/VK5O/5J8+6OdL43+gy3F5MLf+kBfB4bH9+dJ4RAq4HlbygKmJ2BrLf/SV5geL
B5lulN+0TevJ1/BLX+nyruGKprEU7EN5HeXfeWkc74/bcd4a3hRSCLaeV7DkMf/kZF5aL02cMXFD
u2dh4Yzzsh8q7INEjau3riUkZkaKcUrzyvpI3ADUeDgy+9zM2QVakMWmYqUeiGmTWA/YR5ZI8gkY
26vXr8NxtTRQ1E3EEyTDS1b5L62Inxrlfl1nfIYdBEXpZT+QdzyYS026YUqErJW24JWV0+6G+npI
veBSLMknYch3191U527bXcxrJ4gZwz9CBp+/IzSb/MdgURBJ49duDvTXwUI+ifQj+4wYdUGxw8W0
JlvIlbVZ4fyFtLmEPmFiQM8T1ZDZ1hIcB958PcgEt12KbekO3lxwin09X28mK8h/OAp6PLBE8jzK
Ov6WAO28LOziYxqTixxSpknyv6fumHtLcTkapCEUDNCRBVrfGDFgf8znIyXdG4Kq8pKc9jysYOLN
Vnwl05ks0sSRh7qpXlHGOsdsoB8CHt0dchs+pO6huJkIFkhiBS/boXqi403QvlaeybckXzTawXDS
2RAxrx8u8aMkV/0gv7W9gpsslP3asAhhLaSEd3I5Jq/SHJcSIy+bYFTxWG9bA0iqyw2WJ4MMCvyT
OSxvhtksS5aSJDhpXOust6AJqu5WN6SoDLhDd9my6IgZ/qfUnT2g8UHPkAL5Fxrxm9Lrc75QBfI4
AxnZgTTcea16chabDR29Kf+3pVUE3aOTLyW7BLCY5ug9+WPzgMRW7shcIpQwnZ6oXQakY8uNp0lR
0xDsbu0460JFuhjLbg7eMl3AaRrLKSNWDGkYutfUmp4HDYzTtbvPvdVB++6nm8GFFd3UdbM3FUL5
rF0OaNYP3vYV5LJ8AXZDqWVdex2hmpAtsi0e9Xad8Mz1sf1qLom/H+EUYKNtDq1rfh19oB+Fjd69
Siv2l85VCWI9TLawLFzor2qiXS/r9c5I6kfmmodiGw7YM9753nsmcjE+DPCbDogqu/0wsTxoWvJs
lQ0Ls3KICNIt+AMnFaGK3fdEe9R8tX72e9clqAc+c4oBKSwl4txAjV8Zpjy0KOs+e0YHAyEBBeCk
6VGyHY4W1760e3nikqdbjFsfdqMgQ5Hv0jpkDeMgFqnMHVp0vaCqA7T56it1qMvKBz/ZQmr0KR8J
eFADtP5pnE/T4FyYuZSnYHGOrVeTxcPz9WwO6nXwzSKy6maMmu2XkOCpJ7e+Ww7ZJL+ZY/Imp+5x
Yi4TzpCmI1mygOr5msIqWIMjY3gSYgVfZzmVt20wp7vV5Qfd9OKqGMHvMgNar2eWB5d9jQQBC3MQ
5V6D32XbWjRWRg1LckYKyRnrqW0y/S2eweeWh8wlC1r0+rPj5V+zTO+HtV0jaU8OU3RVRhDR8O5Z
dMucjfbR7RnGN5sfKqi6lAmWhaFBGsOtp+D6srPYoQYm/QRu+MnDQXroQAYwnzEp5WXhflpE7z1g
TZURS6gyQgFP2MLK6R9Z1nJVOcMFBF7Fq+YjnCgRv9lFz1wOJKRpO1d2TS5FbmTWrn5x0Q1+wv12
ETstwGwknFFcsUUNVlOEmoCUIFleVayLozGsvtx5MVLnBJdR1/JPhos1QF3GUI3HL4mHMKMCGWvx
OmH5KMmZpqRPfNYenXMA7PVc6oCgDp2earSp+6ozXwmAc46lwALJJizGPcrbqfBQNsa4XOXC8CL8
LzilY76ezeh6ijPxHdkpqSklyGnpTDezPb83DAjCnF7N0X1zAcpB7EWMAvfv1/T/P1YurCf+qnL5
1FR/HoefP+KXcXjwQYAaQahlb7DEc9n+2zgcGQjPNpA7W1DC/K7WR1ziu9T4UAS30gRJ1m9li0O2
kpRQelwfOfjG+fq1Zvs31Fr0zn8s9m2Xr0FsrEV4NKZL4f+nOXJjkOCKkGXXxogcrwTk/yZqW9a9
J98wfIQQlioWSLf9mlSf2KQ25W05u7n9v9k7t+a2kWxL/yJ0AJlAAnjlBSRFStRdsl8Qkmzjfr/j
188HV88cS/axps/bRExVR0dFV1cRJIDMnXuv9S26DGS3M4yZuyIxvoUJouBDixMv3rdGj+Ad3xcd
DvIDfCx8+FZ8Hm1dM7cF7UH3ZZxSqgmVBkZ1tmcZGqdJHwlHapljsZl3QY0HPkl9gt6wZZjs/5BQ
yKC0EpMzRB7Zxr6Py4DEx74oDPsghrC51atiOqLGyG/kcgA+RF1iPhV1q5UcEUorICZvyM62T7OK
mFAcyRMTKmwfr1Y7o99YtRKV9cm3QVdQtxCbqj/o9Bn8q8qh37KDT5yr7RRBUlmR+o5LgYQmy9y4
jOq+mKT2KE/QEIGNwiLGWxu7qb+l1YgDe+4QuWzgTNQzOuzZ6QguzNFkOAwOAi9TQ6B5QWAX5Qav
/xBcpq0LHw/fzF2Z4OZl9tYMJz0lXYc6qF/UupUTfW3bub2lbZXSvIqa0aDByM5Lk0E522ygleOZ
cUK2NFIYg2m4DPouWjEV6VOw4cXwTC+P7UFGjALIrakjUoY7jeyNoOvM79HUTo8JQeaBj2V1U0eN
yccG6iYd6+I0q8w2KRdU4JOli30bdVES72Cm3WYpyc+b1GyaFz/FBOIWQbbmsGmeQjJNn6YlsK7C
9G3Z7DW4WkheaPqqPg4ETohNJGb/oc39GC+Xk14Kw+1umFiDNu/1e6dSOrCQOHsFDDZt3GhM130m
0zfdyiH7EyFPHmcClOCMbNfAPTAxV2Zb6CxyScf4K2Q+nh4mmBgqygw0/6YeiP6WmIerdU8k+z1C
6zpZ5RinuMW5zs9d2yOBF0Va3GV9gWWihoewQ2PJubFKZM6vxZN7OWtjb6xoHdKmDwkNXyYreqd5
VSAsArNEMkTrgMyD7VyhclnpKEqqdW4kzJwXUwhZtVl7O7Ys/Csjcoqnjk7swL1O5gdzSGtsGCQw
wqAz+4Rps63yqyLSBPvACOyQ6JC+vs+rKPrmiIjs6UTG/RNRe+FCdpTTfYf4kl2bdAQau+T6avsp
ai0ylPw6+Oa6YfhQ8+UZNvijKHb+GMK5HAcCWLBG4+/L/Dq+yTUXCQjqTu0GNkBsb+PRxOtMkkuq
80P36ResmgnRNnHBrRBaYRyzNqYPmcPt+OajIpg4hWBzW7mRVDdGnAQPLu16XJQq9nf0Rkmr71PX
ZWDWOI9RS+7UorAJb3Un0PqtDoDmnAaAcQi8rnNa2VpQr6AGaGh1UnvkF7f74RTYpryP0ri4rTss
byvTbmgl5DA211ZvNk/09Yz2ZFfdhF6I3J+VkfvuJcJLi8DgBlLyRs+6Wt+aFWyQtZkp/YytHP0/
XYqkXwmyfLsLUcEgXtmd1nwrB234jjtyTg85wVPBtVVWGXEnBkOCrduyvr3OvkU90lgi/xpwDczQ
VSfnkzZnmr8e8b0wLJFZ8uYEsAe82ihLRVKmZj+0Y5/ZHMrw7qFqKMjerXojAbKkTSifmKw8ja7s
UdeRv/pW51N+7eBEj8EmV2DGEHNLIou60KfzbBDmgTfdJCgEK849thtMhjoN2NTTfBH+EHCwqm3C
OOFZBUHbXLRO32brSo7+KQ+K0fFKyyAUtVQ/4XyTrzteqxLsbU0jUeY48QBHQ6nReZBCc91VkE4Z
FkoA+gBcE0RuodWLvT/GwlwFxhhfVyWHPxaf1L/xU40cEFPm1XXVVgHS/RZ7Pp0wN9jzoT2perrp
+wc4zwIvH7et3RAMMUXbSuBC25iVjw5PH4hKqAfWvU3Fy22uy9CJgZsDAEK4o5c0WmVQYauYDTA8
vV+oejOGCDnXZryYo7EBahelyWFhzWs9v9l+4DxA3W6/z+T2Xaa2AKLSuEHytYl78EfYYgpGk6nB
tauBNA145EFy17gG5vhamKCnZtcgDkEm5XRHE9qKd4OlJRyLJjuv6UFldLeZ4TJaFW7uZ54snCze
JNhpH7lryAMtPJrfSLZnNUqtGbd/zYDNWNtc5UNB2/bYRQ7jp2yERr8iHCIOd2WT6LdwIQFcOSBl
83UZm91hGmwB3lwAEORIOdSrEegOMui6D55Szg5nbGP0vkFd0EiunaYmYGss5rPZDCC7HOzzbLoM
+r4xNBnIQ45R6DAVgjBjjBOyvmkmYoR6QZRr9lz7ucpH+cVQLV5Ki8P3tAoHp+b4M7vmU5dOxq2G
o5lVool4XO2+tPeDgeQQf6klyYoV1M0ezk4MV4NL5xBiutRfACdy9m3MIQf1kGfqOp9sNqGZXKeG
HNGUolzm5nTNBAYqQ204uKOLQDSPnRmKG0AaZAazq6GSm2RkPLB1FcmF1XeCfa/u520URlLjzLf0
JCG0U2U37MilVwT1FG6AVjIWW1T5z7jzu4wEM5McAA5XhIplDk9NVpXDhH9cOT96YvKGVVhhRsIz
2LX+ytKa7o1/B+4xVPPiS4CY8LokIFkCdigF71c4GxfZmIQVwiSMNRufls6di8TT55HnjmxNioh6
I+a8Id9sUvT9G7e0iVVh0Vyh50peZ2uMr6pRIB40i8rEj0Wu3Lwp47y9MXKzmAg8N/pdnDZOtZ5G
VZkMWibFhuyLJeaJc9OIC8pPnmEkjBH5F1Z1Srupc1e+Pbd4MaEvU2wAG3yysDD37FCNfCiAds47
aYvZIglPmzuvAT6PxGBqQnNrzsB/VyODStyeYVygIzSnfN4XOfadteKlaTgiDta9iuaCc1XI70+4
TOhex66M4HdjUjRPI/qzcWuhhui2Vq0502qAQIQSae7Fa6chWKPG8KHiJUHwFYSVQUaAhbFmsYWR
Fpg4hCKkBr7+TchAEYlCO0WdZyQIEFei6rubMMR8fjFXGSEjmdmp/lQDqOJVAum2KdkS4pMxmSQo
dFFPMFfh1BOpw1MPqHKa5K3CiPN1sDObnlvRxDsLGkLslZmTNgguCp7W1Mabs6n1vMm9LHJCytwB
j551ScXqEGtD0oU6zVGfT2cQE8O8hfUn7Fd7DCM2m9nQnO5udqmPCiaOKMBOzC/78JGCOU53vu7n
w0lMs3TBEmlFcdvUZTN4YCEG41ANjt9glzQM/w2LWhJ61oik7l5OuVudLOlP5q0krkGs8ZfO4vzL
eegPapUPWhWB24imLTIVzkBgbdXy938R3fix0FQZ10jD+NuXZp1EGwhs2dvfP2Uh0f86t1g+Blyv
rWOYYLlWiynm148hPC1vtLZKNqU5TjReo3S8M+yWtZOSM5ao5kR5UmURA/aSlIh6PVTwH6P6/j8/
J//fte//X/MtCYPj43/fw1+yhL9/UIb9/Ef+OQobtPAd6M003HW1qL14Dv45CpMkgEmBvAyBZUmY
ckGZ/u8sYeRktkL/ZfJfTL5+PQpb/zIBJyAL4z88WkL8J0dhHBYfB1+CdRcvB5/vcn22Wv7+L88p
2KdejR0z3IIh/mOX2v5bp5PYt4pni+l5Ks1oIJDPciPPiMPqVg/redhZowHi0TXGnsqf2MQQLn4Y
7kPHQq8QNGF9rkOAmJuwy9Ur6S8L5xTp1lVphP2011MMm5sO/aqgpSgy6jMD3dIa7jJATgAGFw04
5FUn5M4s3UZATEmih8BpjQKnYdGG3oBHX64ssEsIdJr4DoUGRJO+lmkBtUQf+deMwFZWWR47l3M+
jtCclK1QfFYFyoQmldiq4CcOCNukn5xhO2CgbSzZGHtECUwTQI4ZVwUGXLUR4GbWvqO32YXAYHAc
TDuvGLM54sVAmINvK49Tys3cJTKnMswoX/tBhdqzD0YNg7QZuidCpeoT2PbslIyGmJhCByGDdLgV
AeZP8tRAiDWIQsEQSnHGxcCBJtVSJgJ+ZSetN9Z5+4zF39DYjVUf7Ct2wX5TzfH4LGazupU5t3JV
wWDl1Z+SHg3aIvJuHLd+zgLL/GIbgfVoByhuksqtzr6Kek6JKJjpp9eYurwSUgh6cjZTyeAm6ju4
cAwLfWRb0LlWLWI6YmYLJjRBcyT4fCU1iUXbQEqh6XQHNZoMz+AOkKIcfVqL/hRsQtfccxWEqKyB
Z9KjRIhFKukUCY+V6sUJ8xvdOBUo3HpnfppDlP6imNurOWa5DCrygrQ11hLIlTJ7nTXx4PjAMS3Y
HiU9FGuiWJ+6SwMlvcrm89h197rvXuAZe0yb73E5XFfBY6qi74tNOw7056jLT1lP2NrsnDuydVKN
XSbyDwboJWA+cueHzXOVLIMMagrMBrVZ3bDQrxRgZlwJ+a7KJlwYBbFfF8VIOxIBAq1n4WU1BA/H
D3dtUp5mJ6t3QtK5bt0KiK4b0cttxb1L/McdmJ/iLdabgxx55hx4upvQTrUYNZlx7/d2CvbCwCOh
23eJFZHyDfSRDormWOaWhrL2rExE90xpf4ikvlROfG0RVXnMl0FJPzTDfcM4o0a+CZEXgGpfX9lE
g5mBjQWxOrTuqRbRhnL4FkbxNoLZM5vuk2u86NPVhDEhIabPLFEfPimwCwRnLqBSTH7cSMIEBTIK
gYKZ4690XMpH0d4psNlal61cDB4xAuh2/koQ1o0/t3fSHqD3gtzg1Er/eEMwFHqzq1RZngOck2DP
c+NqtEXMjemOXkLkauQoxlm6N1InrLT4GDC2I6DPq+JFZBdv3CZc0+XfWxL7lsm1cObYF21x12kP
YfpGuNhR2vE6mJ6FigEDMi7jxKFHx8hPPTp5ZDzt6d28hYoyKQi3NsMq5ExN/wWGGLAZH17BHR7n
+2rMCzKK3VdNc1941I59NvFGMBewKpFttORmcM0OwWV1b1e4tfVhFKsGIantlDfZaHu+ysNVpQYW
qvwZdPuJcPQVlSf6KNBPWVuKQ6vKTZ8DKtJwuqNm2saNdeYYvFP+8N3q8EezsApxE9XgooWcoCYE
yXVkOihpUtrt4SWgdLLBwd5teBwzj35JchzTbrwd+VcDC/5i05SgyO0vp1hdyTl5ojG6gxjWrW1B
wGrSHazZucsIju4pnZgokK981qPowk3JIE814Dg8vX2TXulp9OqGQAiMGVplElnRSlYp5B3WdPxc
trpI+lp50BG2evPMGf1rlY17O8/iu2X+YBKLjc72BmQZIsqTFemnIHF2ZZ/ej2AZOR2apBJOHIzW
ZVXf2XF/K7ThgENgazTXAHtnnPu3w1KjVslFTs5gj43Ibbr6LrXny4BFH9D44yTrW0K53aGGW0A7
oaQ2wiaQ+etctDtYoZJxHUmXwXyy0SXVGkM+I47OsH9OULVOKUom0+RtHBpvqm5CZImF0k5WNjPX
ukrFngMm6HbHXicFc70GZJzZBzYppnS44tbeFjZ5ZkSTui59ob4WXlyVDoPsiUUFddMa3IPXCf9H
M1rk8Sb7aLD9Y5679UtmEWyt984eRt/Z7hE8zUuWV9L39MMyJFzkOgPdtoJkW0DtWDfDbozr3dyW
pzY1d5B7gHpu5vZMn+vU+G91qp8MDrFOXngtoX5Jwlofj9saZlmE7WxOutdFu6pP6ppTwkrI2TMX
dy6+AmG9zuLgzvnZHmkGgfBtrmHjbwb9aDr9SkkopGW4d4kVBgOLT/lFzi22fIA/Bcfh5pz4nBrQ
ONuTPrxEZXMybfN5buqVOXfPjAqP3cSwSJrzZlImhBpGXi3aMgMJm51RvDO9CtT9YKbiyRng9wn7
pOXpOkpK2FnLYlvI7KGrrS/OXNOaVm8V0dGx3r7OdecNjVa8Yu3ZNPZjrxNEjEJ+5XDmbXzH2TYT
Jw8otCu/Lp45AQ2bJtKvYQUx3JyvXeMAnGvV6DEvGQgFujKt3mwdO9vLbGYVjF4iVb8I4BorvTlD
QbgU7bgHdL8yDA6erTIXuudpCWvrgsHdM8Xbar27tvToudZs7ldyCobKuMGAtdGmR9DRjcaEHUDv
XIN80ysysrXWs2p3zQa6tNYt3lRIXP2c7if53NCkOdbzeFCDdclk/ofFtpYY4NTHSqBPitbWNOyL
ZS9NOMo4Z6N+MgEMsj8+uiS2QRtczc7k3rT+tRPYT2OcHMjG9bBEocB8dYyo4Sg9Hiu93MZWtwYo
s6tkdBG7wX3cwXsS+LozUrM7k+MxhR9xtTmi31h/cl35VtPRj+JyX9fNVdcuA3XepKI9JGjoV7O0
PNx93wIkB2vLii4bp7sYygSdX6hwoyM/GCbj3lIV76Y/TAfZmiiqG+sUSP9AHF8QcX6e6z3lVngV
892wKdGD3HVGr18HhAHHJChGxnaOvxXIl9msFbiagn5Xxpo7vmRKMQ3mC053KSD2CtRFlXyV8aLb
zr8AAkRaPt0uhFY5fZWk9EYzAYJzfxM18TYmWC5Pvlh5T70mkOVHjElIBwlPKQ2hCDaR7uyVhdtT
BXvBAo/S90Qu9kUDmY78R3Y6a40dem03qAWi3LMyA6uVYj4yXrudBYbDX0vit1tHsS8Xj6rIGXJ+
mcunMMbQiwgiO0ca3TD66YMyoYXQX0jAcS+KbI7AVwPsRGfdm8ycK6mA6eNJMLMmIMigOsRMsCew
Rc50jBz7ua6suwHO5JNVsh+H8Z6qhNa8QUUK4kNp25DM+oADgdlMGxDoXokXD7vdjJW5pnrUOeYv
m+tI6CT9ABQzJFsgwNaV4vEkJ3DS5wfGg9sZZB6Ao5uBuvsmiidIzVG/quaSdGJGVCAP5GWZiMe+
+k5i9m4qiFA9ZmW7xZC8cYEW4Cn20vLVGcetCk92/zIWZP5gj2sAt2gYDtVW5t99qz8k2Zks9Aur
LY5YLILnHllb049ARuj0muEKQipcTU1sW9O8S12KrTY4qLbZGekAYM5yWHdaDJFpuy0sDtDjTGxl
QJCaDDhhJJxnEM9HNkeIZ1kZ1MD5dRQPq7wS7WPEmOFg6ah4RLypuQQ4K+Qj5MgQiFyUd7TvqJw2
BCdj9mzX2Ug8cMX1FbH1Yjc7S3PxTazzcVq7g/2toVULTPPeoqHvzgRf0iVq2cXTkrUQg1y3BCrO
dvNKOC64cvmt7frhJqcPL4H7TuBuwKRemPZ3Msy/VvUFipm1n0CA6o+xE15OhrWPps66ycEI6fOR
ycr3zKaCKbTNWKMg8CmFIJxvG52w5Y43yPfnvSB51obuh/9gu9Q7oI9Wi7KoCwHsV/F9NHKjrOwQ
jq9DOu7TWF7GYb2zS3fXpNaur78Her61IrlR/hsNsHOLoAOfxTpOEaJgukWxeQzs1FN0TuOQKLn+
trH3WXbLtYIuJB86CxH3sOlwVr0RbsbxzFgXIr+MEYF0jr03yded+x8SZU8vpvu6UZd9oJ8cFssr
M+t2dGw23VBfG3GxjjOIf46MtykgnU1jaDck1b4YALYqOusbqzYSnJ191NKERrriErs9+9qdpOdX
2tbJHq2v5NNke3Ib9mNV+sC0gnYjZ+0MmZHShyajET+n9m3q9GiQ9LWRWBsCR6qVbqX1CzO4VWU7
OKfoMiYXRlxf+8getv1sSx0pNITUPK03TpBfSrBiRdihhVcTJ/H6xxwYuGIQSckNkS4Q7xL9yqf8
gUg0RNT1KQaBKr4MZm3NSHVb0S/e9QiyV5EAMhJ3w9fQYT0XBB7NlIoZx+JAf2GOyDKAe2BbC9Ux
aaL8kfm94E3POH9ANnI3A1lVOCX7ixRFGu4GF7k172AbRfvI6pq9azU99tX0LgMaCqBd4wUG8GGu
zdHYzID5PGPZN3R3+maDkMQU6dcX9Nnbo7A7UNNBoX3XXPJYIkM7MWJ/qxp/x4DF4vaPO3eQ4VY5
RERgJj/GkqhnJlq0WUu06rNTjSfiibd2TYhQT69ToXLtRnm0ZkI4O3eTNM4lrt+nfMJHksDncopo
NVdhwC4HPsptXrKgJ95XaJvJqNwtM641uCULIOLCnEquKxmrFT7QMRoAs+xBvOHEV7vJObW+2a+A
666hg5PlqatDVN6Uza4LIcwyekEWeVBT9wNA33LvOg+4IP+S2IwoYEQdgzGn5Bkf4Q/7zbpNneZL
BGaNbOLOb3/4wvTFngCQGPeDq9c+kl3LyVZxMncOQ8xSVytt7DSqL1iwAwVogYQBuZt57oqMs1Qq
2ozvnwNiycK0cK/0riXFjFVsvOyE00WHjJr12YeUGOyDBSqxUwV2inULTvDcZzBSNwW6I1ypAE+Z
9HdpBMrAKDUkiJN9DTOEcwGmOn5QUWXu80CalbOrWwt+Xl04zAOAxCmsqaVeL5VfV4htowQ+3Ip8
juucDhqXA0hA52sm3bf/36H8R51P3udfO5T9S/r6UvNz/Zcw+ec/8k+HUsp/WYsD1QEvoeu2s9hQ
/92h1P9lEgKMEEa3UOyg0v8/HUpH/xdSBRMZ/5I5SI8S4tK/Nca2+S80OqhuGVX+GxLzH4h1lkyi
/9LlY9RSpmVDPVoyUokZlR+kOhpPNPESOi5UtHZng3HKvIITYcBUGzPXORksAo7XNYE2rYpIT9uT
1kOye/rlB/tDM9/gm/52GciO7IVs45rO4kP4tUuaU9I1CEK4DFSoydofR9M9FDRA/FWPu+9rNM/w
kGK7TJ+7SiGG7Go3mraxAhy678rKP5v89tDXAn46WMJBc6GSmnmiDj6RNdQ28+D6k2ums/zumukO
WzBwDPzINvdRLt/pl85uHDOIzVUhtwgloE5iVthFvt1eFYyFjz0SjW2b+OEtym1OG12sDhl8jVVc
mcYx6NEY1SzeoIRDKBf/iOrAk/2Zl/UhQJKpEJfGtelSt3R9wQW9vzQazPzYmiEXVEF2tCc1rlwQ
81u4773XtPNNPEfykDei2cyaYeyj2ao3qdGRpvz3H2kZj/z6eP28EGUBeRPkfDKmeX8hCQUbq/zP
eZ1LMDVp4/l3AqnSa4Tqgwd9A32hP88MjYEC/OOm/29/hY/P1M/PxouB3mNR+Du8d7/en9qPZsNZ
3ID4nYF1jf0Y4JvtYt1LemfEs1HS1SGqBMLE37/0n35+oknBNZnI9BThe+8/mY6JjwqilNs8COB3
aaMLy4tTyb4BnhQzU89qlLvOsKqHzrwdOkTRYJKyGzvx3eKTX+HDBGt5Fix70eHRvjR1XvIPj6nC
Ngg+Qxdb4J+t7kW2FiMTMGQFC0YvbECSbV7EF3UsJojO2ARfSjgpS2pQFbx88sP8fksUTU/BOyOX
FEr14TUfTJXPftK4W6cyJ85NfVN5eJb8y6BLAibe8Ii+RCYNvGAo06vI9KeHXouqe2ajXqpynYZ1
P5VfanPUTmMcWRsqxnBfza3/9Pcr/f25/bkuMlaydAn47sMdBBrDiADP0labQrxwI+MiwhpH+kB1
cCkQoF2ZkHvupqkM9n//5N8fHgZGOlYQfidTIZ788NgW1YxIo2oiz5l13WO8CBir6Fz614NW6l9A
6Yono0vnH4kbjvuxcEKytMbIIxOo/WTGKpbPevf6cgUOfWaeIYdi5+e1/rLEdXEQ6yN5bB4qMHr2
CU5aXtWCZe3UynS+JUkony4EK/QZAib2KreHYgk0cnRcrAfGfNOkNDaOC6e4fzL8YFPkgaV5EJtj
kslw7vSe1CfjpIHkm7aFyEZCGEjcoetsk2O0TibSEj5Zk35/I+iEscfwdjI4lob9YVGKUwnL1Eh6
z7Tadt93Q7c3clpfQwgSu68K6clEAoXPRfw29r22d5jDfbZGv7f28FpyEaRU2vzJzsRfvF8jWJKD
SBVj5wlV4r9vFujsqtdj49Jt8Xpk9Bv//mD94WayuUrbxvHH3NNxPnyi7OqxNCa384jNGL7osoDz
S1vzXoBIdTZVNDP0acrxVM1FeXJRGl5MBPJeWKK1b3C9fGvEmD72M02kaRLxY1moYGv31jE0iOgF
7ER0mUVHABiRlRUm1jkKUrLR7Le/fw/jY8kilyJBURmx9xoUWh82N6ZiJo0uv/faBmPjpjb1dquA
HT+bWlAdC6O39r6L7AfOcLkvUcNvmqyw74amvJnMuvTcMMAGC3roFqhYzVmZdDFEl87ZT2SPk1jZ
n+wHYvll379G2DFZ85a1T8HmhWvy606Eyxh0RFsPnlPVi6EqhVhRDB3ztXTCnBSKveCFOXSWyLBS
DW9uXnDmQ/ABT7/CcDDHk3Zy/BkDoKPasyhkt2kZDmoorubpaS7QKZKtMp7jsX2wAy059LV/qcmY
yJrBZovVoTRfkbqWfFID/f4QL68RVFBG6EgxPq4PonUqJ86N3vM7fTo1idZte9kXZyo5YEnSjD95
hn//PBfAAm+v7kplmPLD/oGoFTeIb42eGMf8WbbaN4qOCAR5PbzqQQRw/u/P2h8+jyAh10V6ZDnL
/Xt/4+qyz1or6VC8IMl+cIjQ+q7No31EXgx5ZKisTxbcRa3w4UlZRpSWBUkGOb7QPzwpdhLnTqAH
uJ3qgvRLaQdMfovsboiSSl9PvX1F3I15V3VoV02AZhTCXU7jmsm4cd3BP7+nnauvW9InPtmXfn/r
uDILmwCgSenwYr3/KQbG00RW+KNHkEiy8yfXeAz8EEVMqrqrsXVAisMG+N4yB1lJkTfbv9+JP328
Y1pUcrz9vPsfFi/Q4sjt4L56M/FkD7pWGl8tF0QEuP922zZw9rFqfaONXV6EsWZ/8uWN9yqOZbXm
GcBN4QKTNxXVy/tvDzcgl+hQBq/BGkxHq3Ot+xqv4zolHK3b4NO7d/vcvm6J8I6YKRxq3e7PZErD
OosdSYOmK33QdnHa7piRBw//4a9jcYIkZ1maBoUuf7y/PIU1f8h0HEGKUmBf46Q4F0FB01xU1fNg
yTcHQcdtyFvl5Wmj3/39038vWdDK8Cd7KpwT8tM/VEvwCQskYnTcYzot2q1WdMXDoEt3IHeBtwqP
Bn2OdcDEtN02CYEWDBqLem8YyE6WzMP2Py79uSAYxi40CCX5Vh8uiBQA0lSS3GSdGBg19gRwrXy9
aC9HLRlQarSnToMa+Pef4bdHlA/lHaHgFxbPifVB6YM42Ec5DZQ4CRoGdTEgux+tRUbLlCl7By0m
e7PJtNljyeR/I0j5M5b2Ipx6v3pYfFcgh8hFzUUR9eExICpHibBX5Er4csLc2s4zUMVoiPLDJPTq
osZgmh2QKEJnSvi/nEIyFoZribem2eRxBVAzCv2s+OTdXdolv12Xoo7nTLTcFuvD7YjIC24N0TGx
B35BNzCtevjnNigiJn+Y9LckaoNKnPhhMP4SDIC7tm8aC6pcqw5jriNHx3PpTHtyYWfXy5OJ0wPM
Vd3elHNo3eEPhDapYZXzd80gaNHnoFaG1d9v8O+rADozhpicZJFbo3T/8PvWRUZygNHSD0kQUO2X
bgkCk7ii5RD2wEMIlghMDJGyIefTd51xUxQ58TN2AjOD5K52andDRBKOkfNPrksUaOVGThOjuL9f
6e+PIpBg6XL65EnE2fVhsbYL1aYRgypPo/mzSdLJOrSd/lSJ1L0UEIb2QPumVwsg/aRE5P39w3/b
NClwKNCw/Fh0vZRcLu6XQ4NZh6GfRAC06SRrt0ke9NdgE3UGqBwe6KtWn0Sg/yyf3pVXfCDrMluD
JfBA2R8eLxoMjTJC7OqhnXevJclAu5Qz70aDlH/ypWYWW9+0hj17Kp6CwNW3CTzKgyBid00wc3ZV
zKS5WfjHjzKzyl02RZUGa5ZuSAYE6TlEGr8apob6CofLJyXG0v778HKgD4QnoAvqDIsv8f7nChkZ
kHEY6V7OE34la9e9B2OJAiwwgkfQLIQMjlqYkTcwtSd3svy1gWl5UxJNR/cIT45XqSTIN3+/iT+h
de9/1AX1zh/k0wqJcfD9ZRGfohfljGABNw+JqAP7HsY22uAPkTL94omQJL04MEomwM8UvSq2qAbU
iaxF+6K1mBSuCAgk/7vp4vrSnbCyIirUCH4eqiUqUtYInk8lDrv/yYUDu2ahVbQ9bPXhwnkSRK56
iEeGM6KbrOAP59ukU/DzbOV/ydsKFYRvpDntQ9k5Bng2Y/jaNTnoY7Zqhtv00w1SLBo6+SsCQuw9
gXQFtTYaOcTZ+L5uQtvU9M8u/PfVm91KkO4BL5/abxGl/vreDGVLIrlhzF5U6SbZTtJoXwh+Ohup
DG7IAW69LHC0ryZxQDeBCJt7p0hjdGRjfhW3vNifPAB/uJzlaEqgvSTlk5/y/eW0sufUQc3vKXuY
PND5zHnEGF0Uymou/UYxl2lC+8IpBveCWNLxKiXj5JK/ONhiCo6fXM3y5T88jqy4SncZUvCefNzR
p7SI0bGOVDhRAWp8yTHSs3K4RRjjL20IcSRQrvbatkL1pOruYUwA/TFY77cznpI1ysj5ujChFrtN
n35Stv9hBeIEBJ8DoCS73M/m/6+3blGZ2rVezV7t95p5WdC+Xrnkh5TXGqNePGAyCu0nbdLanYXm
SseZPkmoqvh+SDzPMq0gmdcujEva9fSSfQsL5QbjgQ6MKZnD7GIWucRCa1fL6NyCd+alc0SZGXFq
+eyn/sONB6m5VJM0R1gAPiynTomEK0ZX4aGZYpoZippjKG76MQ40RvuwQy6loI4YiFzV+E2ugS+q
Pdnj5I2mbOx/v/OwOH+78yzpBkWchTUZGMv751Bx98KOk4EXIkE9xHqeX+Utd2NjWPq8MltpgB6U
oDgQgUNUm4hb1xv92snG3AurXt+37bAEE7FWcDIJXMzCoax1PJgwGgh3H5jcyU67t61+kReG8ddK
VNhz4vY1Ksb4S5rZ6vHv3+kPaz5HWMG3MSxeL+PjcaKOk0lLauV6ghfsHBqJvFSYSD0XDtpLv2Tf
EodUboVOUBARkO73KBheuRElAa5TeNvqTM3/B5fEActihVs6Yx97FHHRtSJh3oJYoKtPtWpKcn+g
X9BWnjcCXexOpWn37LIrXbEuEL5KEbfCZqi2M1/lDJnc/OSaljv7/p2nTedAv+Z0Q4fs4wrU4wEc
9SWkgkGreiIlj8A6ZRWX1PT9NtQK7cFsEI39/Yf4w/NGy5dnjbnY4hS1ltfjl/IFQx0+LIezQ1gF
5o7Gp9i3eWrv4iYbd0aYZUeXi3iOAJwfy0ZXPwb5vyg7j2U7kXXrPhERiYfuguW331u2Q0glCZP4
JEng6e9Y9Xeudt2Q4m+cihMqsxwkn5lzTPkNH+JWkdbud8dbVB+59DG7b8dtr76jggcrJkJdbjb6
mBbZ4hEirI0Tx4KF3PbZWzc71RsPmjtlbeQi/PkD2f8ODf739whEiMKV5wqbNZcO5f0nApd3eyQK
yIADkjfQWgEqOtYGb8AH1yW15h7988RGglQl4SPohPcXn5dmUqT+rLScZD9iHd5tjWv6jy1Gujx1
Wvbp+0XNwnlYBTGoOyHmZfxKBsqyn1lHHLeWoO5kxpuZsxUP3nxZrJ9haQesXlr5sVuQMue6mJMB
JEmbWoM99Xsd11TvlUu6GPkQkriDifpYU7t55klqG2bLSgx8mQSFt3z12wgs0CZLm6mmzOqLq1Ru
9nM327gzG+SY6MyIjfHsxYqREfgE0g4BmRLnzBPmIXTqm38Aq9IzXx34vaoa5c9Rl24Fon7RdK5z
ns/XmSonOznod8e0cSal+ICWlmcqBPnMIGf8VToOhLGVD5c2ZkWDxHrARMlg10i4OzU8eKDSUZz0
qnOTbiEGMdEmvmm0Qn8g5hmlOr2Cu1pXpAgDGgEPu65ge0u3RLAhallYR22idcfDnqh5rHP4fceT
8of5rOptGg9uVKH+y7Aqg1Ac3UcMkpa42B07NpDcdREQDxMNIAiGRmRHM029fXTJQnvhy+M4HOXt
i8pkLhLuxpvBvQvCH82Auvhv3cl/BvBckBznN+sWe0osM++mXP1AvHDBkb5vgEleKiHbgxWO3C/2
UN67G0wGsnTq/mDzEL94nSvP9I/2X9r1/8zaeAHnNmy7Lb5pm28ovf99owsPJj8+d2gKVT+da5nl
l7byxb6OyodcmxbmSUDqrFUyTc3Ha7OMPnlrsXVkKRLv82kFSgkR4uefb9f33dP/e1fUOFEQsJsg
suW3d0W2paqGLYc4ujbmZy0XbIs6HJ9mndeffRyghz+/3n9qF044OjUesEjPBa/6rv/o5Vy0wTjf
+PVLfAd+Q15GUdRfohkQfOkP3BsEfjxsIHfPBHcQkCKK+dZm2SW6TUng324mQPZjsI4NaWVORWIw
JkFIv8E9rnfOiEFuAJlnPE+eULb42/kGEu3dg8KjMLTBnlA186jgmfn7d4aE1+8dDRejt/UW7Dsv
HKPzUA/kOcFM1YA316K4ZIjD1VGQ+/g6cP1Bswb4Hx+Mb5v7JYcjfZRETnepPdPUQhEpuy9IUg0e
bvTSU9FKN7GJrv6WS0ndPbcopXdDNLZdWop++gjm/2pltzCnLDR+cRmUwihdyq5YnovmpoLC9h2Q
DEOs/Oci2AwHH+Gu7ZHhHdimvBdldQLTMal9B0ui3s967rZzHtXt9BTjzR1R00X+5dZfx6kjRhtU
9Zh3SDK3ufne91XZHzB3ym2f0Ul8D/XQ1qdFVdhkgnikcIQahecoKMnTuJDt5pCjGY3r3SYZjYE9
4vdiaDf+4ICopzeGMOP3YmwJ0ek1XqoDjz67ubRb2+K7nVnrgWF2/Yc6cpHXRqJElFHNm/nmCWJV
Dt5SAaHrmPuZow5uCyaULm1+Zi2WL0nA2tbb13AEVYJbqsbugP8StdOy+T1RmWVkTnZf1u0lrGNv
va/GhszR1mz90QiT3TsOR/sqCA7iu3Zesg4CK9wwF8oGCDDvHw6g6Mn3Y5I+pqqE97UAmmDfWOEj
Eo17Yi42vHru1FqnrNvoJdzKl4T9Mqh9NFZzM+v7EsqEjoVXpSj/nC9RacVPqsqxvhR2J3HuyA11
V4ap/61FlG/2CFnrJ6ubsNhbWArul9ZMY1K6fMbOBK06Ec3rV7usC8l9gUETLHuFY9058HfxWvsF
g2HSULytfg2Bnj1Q54fFZYlucjkCbdpXFKRkZG4LRIk3NIZaPYVh185HlIeGdOCusH7Iit71nPs8
M4kLVl6wx2w3fLDyKZ4P8dCSK9w1zogPzppuVOjZY0qGsHC84kknmrRePWw7niMLBBKdiktCsYPY
DE9oNGs7ccu1/RBXTJfulogvIQ0RvEIUAEN7bGj0oVXdEieOPUnD8x3kDpu/KaUemepBHTiAyIqq
Q7f19QskasjkhHqsqU+6Q/ukbNAPwN20VYMJsJ0WKwSXrmN0mN+3wE2xC2xL+dLqpoT5pqNsuXOI
nu1fra0PDPA2JcwZ7AxCUmczq3VcWh8nhRdp/PygNZrqblvDDLfLHIGRntx+qclok3VxtIN5vkHK
++anxJxRArEQhXdp+jlgmcI/P5xiKCKACQCCEs5TDjZKPCad3t6KeqkTw0B2e+TSQ7zfGBD0JIrX
4yGHpBYegmhESKXsqD8B5xg41OlaaPJM/NU4ngJAaGd41MpwvOOHRNvJN7actbRQZGZRGb+OLWvk
Jw6UeUVOjXwwnbfbKsawBX2rjQMZHiu6SvNcw4+ebZ6b9/0ttBFXGqUsctAxw4ZGMKVM1twzHkw/
1dfwYYgfTUpvjV8hE3j2pW1W/3UiQe6HP+qO462bSfuJ3chVB8fUTXEi5ZMtG7wTV+3gDo1fPKev
/QSTEaSPWfWQqy27xv/A4xQx7yRi25yFU2myb81YfpRGRz9NKNyPnhzbIfEtHyM9pJ3cv+J1aryd
bkzk7/O1JfpK6lkRR1xiaNi5YVN9zzphJuTunfoIKCEfj4g3MLXLxdq2dM4tLzpCPm8IPK5JXngq
uGKmRHttPz2HBR/0gNiFinFxQAzsq3DBgxHL+p8KikOzn2IU6Ugd/M17FgCWLsbLqPggutuGbdtN
6Fx4VfHVaiQqHoeU4wXkHFJPOAT2OO0HP6hPo8pD8D215lZnkm1iglonMSV+HU3PYtDTBzw6BFqp
WU7VfQyjsN9PzAucD7GrvF98u357bWiw0G5SJH20Vg+oD1qn7Q4Ks/rpEm/PuHmbo3rvhtMkzlCh
0SJvZTEGL7kfW1kK/sg4x2Xh1j8uVMREEBCigpmnB/6Nh7J1z/jwlrNVVbU+Sz10AEZigdo+mMBL
LhhKNBclbqlDbd0wtjk8CpkO4USRFgmFKXBYec74zNJQbs8FulJmSFNIrFG0gIbyOz+V0hpwRUwC
K1GW60ikHpGCa1qo3Lu4o9O0F2IIuQLiBgbN1G79dFydxgM02gvnTYadKl8zC3DpWQO5Gy+os7fp
1FKbUrFN+q2HOXNl/Zw/r5J7FChWZT/Jogk+z1PYLUcpBN7VtVPLa+iqotirBgPWI9hHg2tlCx0Y
vcrjiCXfIsAGO0xLxT4Pu1g6ybGg9qu6EUnUIFBmVPaUXbA0NoZndOl8KrSGGeSCTnCvXAcQ4ju/
nl7MHGZbEoShiXao8OqRQ3/BoGEvbh89sztYultEcPyzqKKbn9UZGFEyH+4Vxi6YFklV2PxXsDb0
52X2l+s2z0an0e30IkA75yk4URFgjFrxFIMIKRm+xZrZ92qQ1KXSDGt+qGSU4Ujjj9xTPXvA/uKx
si/AKgcMJKaoP669W1dXMhbkeiZ1r8bk4jQGeDqb6Us51dQ6sI1bn8SjDfWHdTOaxbpFw456WDxI
xIV4bIiqo/ihxLquYUerRly2LtKt3kBZjARdXDH2QTDF/L0sd5C32M1uNe6xHsAMA7KFAfMlkwsP
wpZNCFVBycDLVVvwguxomhMif0X81tSFEQ8Na7PiqnMdfEe7RphvDPypAD81tmClhnwEIu8M07di
8rD3+Nrl1ejyN/yZTdjv5zmGd0WOs/JTbzPgzF13q8mehtf2gmFmm4C2W8sPvYTiW2jXzzl3C++L
ZAR8N9bGgEm7hCyDepB6JzrhPmfr5uDdYsqNpI8NlH1vVQLPZpBL695pLeblYbzMFq8RC0K5Z9nM
BwIIMSeUUR2mzTBDN8rWCBw71CfrVLU1342wm/xDyfR1x3xT6pPxVJHf4/FHcgDfHjSv3XeES1UT
qpYzM5nl3AGkmV62pe2tXbgN3s+wLRb7QM1niWcCXcIu4X4PskPjFtOzF7OI2kPV4kqlpKA6areC
clhBir/p17e8wzYzxReeqzCRkKk2bbqghJ1PrWjD+cCpEaj9CNhgTcIYeEgS4hSNTrjJojy5+eKf
h8GFB8T7B77nm0EnAwc5Pm5jGK/Xvdenmd9H3jlsM6yHpTVaLAQjEGJ6jLbpG4NPcd8FyrKgCXUk
buQR7v2nvAl0dhR9ULDWJAQOlo5vN1C2exLXEuqfGD6qtWxHwlcmBhBKFf4x672g2VusRaszHzDI
XjpdOWcEaNl2jwXdFI8YLv0RWZ9tiSPpHPYvhk6uuSx9LazEEwjw59prnH04LSwoGwVKySvFFJ7a
0g4a7tHS/SbpOnSiLDQE6bQQ6vhgLDgBYGK9fDh5So64qQY77FJu9g4Xa5wnDXhgd20IFSyAK3/L
7Sb8UMdRixU50AB0HK8eSLWBQJLxu0B6wwi6hF/Ay+TRU9+31XjoM8k5FPVVAUZ2wBX3WbAqy0++
aYvHSTfOcOUEZw6DoW15INkmlhfXeGTUtqwI8Rotg6kOErOLDwZ60+au8rhR7zCbKmrh3ivrc9nA
W9w7bBpIp4aWgMEAmjSuj7Fjrw10xtwVMTik61AWpkIOjb7p2CkdUGCo0koBKHKmlq7bvHDJo2gp
kcSiufLqkCasHDwyO7u1vtoOjWY6+2sQ7r2whzxjZzQRPIMhvOQG2DDTFzf6NhVd5+8zsj5/VBlu
ForGpj9nrT3kaV0xQj8JIf2XwR2c7lR4CMb2NCwZ5Im2aLCiDyLfdkS83xIQJsM7WcJAmmRtqu27
KKVFH1IW+QW9aTwBnq74Cq2BRzbWv2hKBAqnAZtla1kYaLpob+wVA7ec8uFn7s0svpbaMu5DZQXu
KXO25ru7GLrSxfQRQqmpw9AHxXn4uYzUb+eurHV39Is2pNEfbrwP03Vlv7esLG8gP+CvI0J41d0h
CuEDeGpQhJrJDPJQ006bvsjtpouFfz++3e4Gk5DwQbImaUn9R/aVw6vNFV2m/ga8HhTWYkiZaKJF
4AOiFduJiIRvbCweIMBKudNx6paSNJ8CZSDmk/yXIdxHXgc9gOELXde9THWIHVB4fV9erCo2Bmt6
fQMMRChAAk4uJ61DWqs77mf9lBviYA5TI1pgHkqWx770RHXl7J2eDa0E0SVV4/8YWmNbtwhUV7zG
s9dcyylvT8y524T6xO5YQLoi/BZjM3og3yTySRYal0PeVSZ6iye0fmm09ewrFCwWh3BSrbpfwbIC
6VXKJpuytPq83uvI297mXPfzmY1Sdtf0wRiQpmyPHiwNonMOtj3Qz455WUf7oNLhDPp6C6tDmXM9
gM9qi2867AdcpvY4xuni8O+40uFDN2FUIDOJHO9Hqa0SQFgzQ0jJ++WVuV3xMg6d+IerQsp9QYXU
7oyf9duZUn4qHvJ+aEs8jXP9Q9mFOnlrWLukx1jUByGYgjX1QqOW54zaQqSO002IpEFZd4lvD7Zz
xPKACVJSwIV3xdY60R0MFd5Otyqc0aUTMzMYQ3YipHaa/KZOoUx9dJsg7hMeByTBVCwf/XRhbPfi
oela0m3GPwUWaiCXCAyAkzVPVEHyjjhDS98VoRWcYuo4595dgSJSPTdx+QTJa3LSbrbIuHRKx7wM
omRgQGqLWo9kTXbhB7Y8eL2Ae0mMGbkVT1g/l8F97OXq47fXENfIPY3LE3dM/MVFB7oHIhXzEKBo
2c6xI30m6PAAYZ5kBTmzxF5TDjhksFFiNuGlgDW/pnBbcy+BFiayPeW13V28YixDqJtbzPHEIu8U
hcsWMRZmCoQjb/YeVLd1mBZLlElJV7mbOXgqLq5iLQT49jCyEk2lc0F5JMxlXTo8lQwdyrvbWArK
ATjNdT9ETh28xDC89rVN7sSh7R1OfT/s1XT1RTZ3x60n5p4aa7T2XmGbaxZiuN57JM3Wh6Ktb1Nf
VJRBiPdlNmGy5R54U+R+JZj3UUYaMyejZxB9Fdmt536VcX31+1gwJo9bzcCZ2J7nUZF0eLgx0M6j
CUeo81k2fy025guHgYU/4ZxsAobHoovr7i0etBU/uHUY4x+jjmPWjv6ap2Rkvoxxy8OKGouqoWXn
m7b4JOlr8noGu0ZoAIhIi4L5PFZt5pzDlaykxFpbHimDrYrhtGy3I9Oqh66l+qBfPkdS+yNpQo0S
H8Fy3HINDJUP/JW+3w59JW0D4Fxm36oKgOVhaWinWDkgvE+tKKteecYEAenksaNPXFVC415hana1
/NIVBAPM4ffCaoMsCbKsWpNx6Jfq0V5uGI9m2+x/GpuhfFKLFd85LPmy2Ld+u7Snqi6JqpSdW503
ognoEdVUXyqP3Medzd5EgcW0l8+lAX+RLN0CtJcsJZQDccHFmoBfihPTMjxIdYT8JS1DrJBbQOzl
bcnog0gkx7782PkAW3DUA4w/jGjkeDTBTpseJrjjpOv6lF3G6awS+MBsMPhHRTScw5Fu+LGthfy4
kJvyzZ0ltNVbABtWeOi8c0KeWzCcZ1WC6iuUKT6zmgLX5wYzLx9H69vW1jl7BZru5UKjo1ngdTrb
twsRTymDquJSxv1spaUGVJy0A47bXZjbUD1zUVX3OHUyCOJj2N+JZqRvz4a59y4+z40veDfx8veF
8b7HDPxAkVdZ2997RJwhwyMccE0KQYdPfu6/uVhMJ5crCbve9tzLGFV62GJTSUhWyz6bJqxIP+hi
ECEQ1+fwi6vG5rO9FiwkW25RD48+/Kwkm1ZtznbedfcEjDXRx3FyKoQeQTFe6lb2GJepZAEFz4pR
YBDks+YXYMKDZb3H+rKorv45h0GINcqLql/09V177HsiTB/8ZWUF23bG/U7ukxiRtdvRAxhNxr68
NSc6wtTi/ZC8IrOdU/vWMwpAbyRj1SuhWUQZRdtSG3FvbyJaYRCDYk7c0HKfW2Y9NtVxHv9EC6ed
PQTpSpwqIFt4iCEUPRW9D29gYWBc0xgaTb27acBLWztfx2ZzGHeFRcHzjNSPCaPqOpidxSdaiX0F
zswPgzpsx+abZKm6DJufCG22c1Rr+zuzQWQsdRZhQRObnVr0W+uu6lT7ed2kdOia1jJ72ore+VKN
S1CkAXpGYNdaWTLRGYwHGny8HdRaliK8ViivTPtA/WLUbcJn8IogRvzIWOOLy8MpIIHXmtrDuIUR
IQaGLI6UmUTsXYTenPpW6kZLEltRU9y7LYjHFDRxbqVWSYez47c2Zz/j+ZWGXdSjL5/IUtstNOuv
amWecYmmYWkufTGI+8ntylfjEidC0PYKAsjt4hXwv+UcR2eMZBqWERXm6uNzvnP6eclSzOx0kXQ1
xVMOOdLZ9QreyY4xRngPW64cLqynAzCHrmgNCQdjOD6IcPXxSut1pqWxBzl905bE0L+S53jsCpTi
RNxZX5sAHBGCS5MfqRDbiYlI39+jTV3jc4YstaJisFb/EM+k9aWqromCtv1p9m4zCxgTDPc2/zgg
tw4fRStx4UxbBzO0CZc1+MQMs8d17hIvkpL/PgwnPnFFRgoKRrXP8FnNl6G2fOuV/GKxXSaHqLdT
Sc5afAb9U81pHomMEUSpSA0pFSG9B98YoJoZJ9p2nVtKVLf3ZyptnKoDlUSjnaO1dg7oOCtuauex
J4DsTF05MU3dnPHRUDXZJ0PENwJ2O6YGx2Ueqa+DQjnzAJzC1JfF7/rPUL3D76iBSfss2qnACF0P
sLncMX+eM/wYiRiFomUYZUVkQSAJdVG56ydE9OHhA5uCeIsg0Jvfv2n1eocrvvu0iYBnk8ndykmV
T07kLg82PiHHmidTj7nZl3gbok9hu9wk8hkTqLShIbyF/ql1L6mGv3eyKb6LTudfs7lS6ymyiJZM
rKApfzDi02fPaDs8jCIDDEBcPRyigrSGV+xCOM4p+HBfG34ZRr6FE6GdyJvxNgkVZI0P/nh2Kjv8
NEix/ZDlOI1n1fsQXXPZiOrA/dwHx7xkQp7a8+RCvJHShNcuvk0/GQyb4t5enLmDGpIV0bGdR/GT
IauXfQ6Hqgu+srtdszu6Rw9UWGVr+yBb2UYvPZokoFlLuMw/A2eNiRIv89hNbeMhXK24Et2nbYAb
kEjIqITbh1p5hwq49z3xiuz/WA/Lb11cIDfy16JNQfWHx7o0gFmKzR0J7EHFcuTL4GUGO6PFd/yR
UcLYxxgUqmxV4w63flE/FGFgusPGTvrrvOCseMIpVN7QhbMMr5SSOg145hC22JYAyZizGR//fJYF
J7+Ymx+9o/witby+nX4AvNEIfAwMhN025rO4EQTp61eoHSDniCCI7wsGV89ZK4OeHRl6jyRmDfLJ
G4ZyvQM9pOMTANgy5RHFEwHQOM+uhgv2o8ps3e+FW9WnuAIueSn1xHrfLXMHPm4NMSyV1SjqX4u/
VTIxyDP7AxGuwXatyrggs5D5uJchVhrNqexYlqUG2fsPuulqTVfbsX7xNKaf6i2t6rRErShe242r
52HD5FdxE8f9qSwBkt61o4tkaRkY2CdhLbs4aepG9FCQJvWm2pYbtmlL5qhl0YNe6ibSiNKqBL0L
OGjp890CehjBY+SC5rBKvoCdnc0GVyxqaUBizeBeQHQBiytJJ4VcznI+9dfKdY8V0X4NDLkgC9Oq
Y/0NdpG767MZN/gEfgMw6AP7t+4Rtcjk7wo9TvKq594VsCzoIo9E7MSP2MaC7Bat61gJyLlR7/kD
tatwDf8TYWUCu7Ut3kkCE/9kwONvOzjbhLhxRmcZbZfDocZsWeDPQ9HxkhfsnHfMAtyzVRv46hhH
XdDmyiVtkrTh6jCvajJHj5UIpMbMbkFNRXjtuMFgHzPiznt1zuZlho/vrQw6VSDRuRhdaqS/3hoE
KbNDq2JNhCQ+7dgD63QLRmZzM7HgMKD9sqTTGJvuGbejDWHb2ubw22IH6m3g6PsM1ESXexyEAzmI
5eTeFw6s5aSOlu3jCmPMvqAHLiQrhdmF8ji6wtq7fVioc6R70olAqkX2yQdc/A9jBr6rnlRdbqdJ
zk1aO9DVjk1TR0dVsJlLyDmu4+OEjpl2qitvGEKVLR9VE3b/gO8x7FNZWoaJm5ELZNAXA92mySPY
IArHKnVN5F3nod/YxFrMy3Y5zmwKuVAVQDeKVntXqlV8dmr2g590QsOSTNHa+XQctYkuGLCQkGRd
xb4tnMeOmXSVI4VZbF3t2SpFt7GoYz/W4C3J5iiRNbNSLBAZ3Bqge4F2W+x7Y4NRqmNinoo6gxa+
8I88Nw2hEknY1bI4m64u7kRITAVgu3j8uUivgT8zw/C8ULnVjC2w49/COVd9aBsg7admZn7DZI01
alpsxrSPRSjQKXV8zuBIYAd4p6hmB8gOoSSIGS0XJM01c35V+Q0fugvrxX+tRzcrQQ1OyBcAfm4n
u9Rs03eWy/w6GYHmizSgZ4V6BxF42NlB7dJTQS3YD3rhG28WP7uopRf5Xg2B+Fq28w3LtJpl/pt0
7aab+U3o5eNa9m7uD6i3eD3f+RNyKejZbB3vu4yZkmKmkk6zry/CKmf8g13+IxfZwqbaDhUAoMA+
LB3Eb+ow97IGEXmxZnMuetuCk+zGOmnnqfjQc89SwOf5F1vU/p6gpbiB9lerD38Wotze3G9vHgwF
IM3Y8R0XSUrwTsRRN2sdkFS8HDrsn8BUnPJchGHMWmd2z7WqWaK04cLclOXdXyQk4XsNPl7cm9LS
92y2w/z/d6/NkmqLPNlth9l31KP2kahlk2c7AAVjwgwCnlik5FZsv6sjhDuTpWMQrMGRbFfXPWBu
AOFQOk0A3atvhY/SPWK0T5eNRM4oCdffpcgurzzo8mdlGvNWhY7ZHuyyiqod9aqRFPE9AmbC5nTG
PiOAZ9aEjOj2Xt3P46EgaQ2mOMsfFiwsafz9mC1N/0AiQvGp9L2bR3sAfLNYM/LwdZjMhxJztpu0
2/TDRc6UMNBtPyGC1U8sOsa9iKolR9YygyPL1RSSTI20FOxVIfiq+ZGC8pkSZRu+FVUWRKmY2MKB
IHWqbxtoNqKSKbat9jNDZ5zhyvMtoPF+J380wESfc3t1xZMGysMmHDnd/FLk0PCPtofsihM66776
CzibRHXG+opyBXW5yAvCYKLeMx1D1tpioO3KzD408zB8qQKYFn9T3P9HN3T72cE/OzdAxM3W+Ltu
yGPWy/QdhGpZgwPkjI12EjvS2eHr37tTbacm3ObvYyy/zMEA5TZrwkObb/cQYlk3N978aEre859v
hP+og29Xo++xA8dh9K89/Pe3VTAzcRgdLgdEKP0DDzPxMS6q6QhnbHvtWN0fB64GWFzxSOSEztyP
fmDA2iHaJdejmOXOMY37F7ncezEub4pbg++IZCchQIv8/qYmp4d9jEn/YNV9fhnjTt86haE6Q3Xd
doam8+yjuPmbC+F25/1+KvhY+QLUabhhI1Duv79sEE4UTnCtDqpnqF2OispTeuMDWnrkJPid2aDR
Pb9aQ11eBm/+xH+mfawjogDyIBQHwFnxky/hS26jpFb680/1f7078B6ctQHGevH+ArIRQ0u2oPaB
E/bRSGKWdqVshvveqfX8FyH8f1yWVHvEdwV4ujyuDBQfv38VBUvmgjBQDm1r8r5rNZCEHYMl3E+z
KH84K7XaUIJ8Kr1+vW87wUS87kO209m2///92NDWecgw7vdECKbi93cyVVNvPFEsh6w004ukdWfc
VMZxEsHL/vHn1/rvY4HAYJaLApkm5uP3RzPDSY26otgObtjTmIfIQwEEuuwEO58WS7Ht/awjOn5N
MfCX1/6PFhOFfnz7xhFG4twP350Paokytk5c82RFFC+mYQEQOXPj7iJVq73th1bxlwvKcd5f73jp
mWg7WK5wPYj3t5mtC3invZ3tta5qfkEAR1ARZ9HtJ7ehpndLPZ+hmIkZ8Z8cAIaTNXZkgEWLT0sk
zm3kUZG0Qnf/Sron/0lYUqrEtjbGlJJygKuGTYC7z6gV06wmXCwtIcOrCzIyklr//PPZ779DQqts
dhKRf0PQcNG807NOcuEqGgoaeKTO3+l3tnbX4lp84/hvr0Pumy9DNKCybFbOtCYEke7LmGkGDEkC
Q2Ph77QLbk0NubjX2nK/LmFe3f35Xf5fb/JWeOBX5H9ovd9d0OjDm4Y191F3XWgfiJHT6wfRWSEU
vWmx1QXzm56+/flF/3ND89VwiTqEdkPCifC1//6qyJfE6EH8OfadHs5MfnoqM89/oUbL9hsL83s3
yObTuLI82RmysPlr6OYnltF/s/v9a07+3+dsIFxAVpwvN9so9p93FVBuOWUnWD8dM5vEtF2HOvDa
KeXc+zLfwrs+cJryutHzyQfuiMw+4sCrwvNI74SXOGSLsYtxxbspTsZ4vkPwyhIDDdloX+feZnSz
1oo/EaPiGLek8h/YrwDADtxIDWfjcJzturwQxclRfXYXlwg4oMIqxsb94pTjfYPIIbxIj3PuUkGN
zO78jQFbqgzznd3mGfgIJZM5hz2DC06ZBpRMk8LQY90hvleffVAy65ccBHX12I0tA91Frdu1n8s4
uLre6LkPzoSQqfQrEdzlXGp1QugCfjzy02iMkeMGH0I83llq4sY3T0jbiiVhfIkzYsQIe/zL5fH+
KAh43IqbYQNLPyXx+1N2raeWeeMijhgPRAZjIO7LHXNPbGa5CCFauQPev2TwRTRjfCpcC0FgHZkk
zkpdXwlxM2h+BjHOfykF3j/1OIcdNwTDdENBIJ9/ZxDD5imAr+XrcaunIp2mvMeYKrlb85tT9S8H
CA/Sd0ci8A28KABGaG2oP8J3z71uraxGkfp0RLkWDjcBmN09Zt0gfzWu1a97F1MEUq4KddizJofq
Y6yjMrpoBoT54zpjSDlKnfviax5p+u3FR2z0zPytIGfphlvN43z2rhJNkv2lA4G9vA1FOdT7gTJ5
2fe9IrjNj9hxpL4RlPtqhYV0n3XM2zGy/PuFd0DAHjaR5XOi+farfbiYnPwcaSwn51/zpf1Rl/my
npTy6u1DaCP/3pnBg0LqATSxT7Ek+8CzsLSlt/XoZzKdop9TR17SMbdDQHY5UzkKu3ZarT2ctuar
0+T2UdhBFlxqe0WFi0krE7CW8S1htIdoQu3vqkck3CORrx211ZGNWFOkqlg1jGa6ArXXrjVnHxRL
+2PA3L1OAPF3/yyumNsDGqQxQpfcD2/x6GBIGQZL/+q7hnTvLTb1Pzw1mPg0saubz6xpnCGZitJ+
W5eyIsNMtu74qZd+fs5pnxrooP784nZ9wGMty7obbDpbfricrBzxHRZ5wMxav0VuG5uzYXvopmyp
1efbwyreDShMC+jqxobT6hVRvQui2v1l1w454V05rT9JIfFe3VqO4Q8pI+ToVjEEUH11lskKZ7ch
crpUdsUSgovlDhBtLZNWmSXYhRHe0j1ym3pAgJXpgxc2/8PcmWzHjWTZ9l9yjijAYOjWelkDNN6y
p9hIEyyKogx93399bY/MyhdSVClezt5QEl1OB+Bm1+49Zx9CGMtuoa/I8IdTDNKfEX6pm+rQ0/Iy
BwBq1m3Nb2HpJtsoVxz/Cmnbe5sD6xboZH9+dhf6wL5TToJ+lt3EX9ggCQWnbEu0bF8vjhWJDOnN
QS3ZKp4xz+I4FtswnaTRpUdnItUzQtfn4qNmXMd6NmaNeyigHZUh2Yb9x5JNzB1LQ3GObKE5aD4C
OOYOCNeG+dyyASW7BeYvUQ+cf+sDfQmnOidjo84z7MT2RI/dwZCVknnu12aSfh2yKmuwGs8w4Awj
Lcsg74ya6QXQ3C1gzeY2JJUlkRJPayVCxpfqTqSI3+nrWEUeauZMyrUGNLcJTLsvH3WkzhaRiEt6
dqdcYh9obetjywSNfpwpLmEYdbzelrw8C2uWVfeWHjlCGNi6d0QXdG+c/m3S/1qNoL6s7L/KfLPE
jjKKsw5BrwRNkKEFR1aWjcOAOJlAHl3iYkVVUj7NSSxUlHUQ1m0jN3IS5SfkdlpZffLsbD1WyAi+
oSlpj3bupoyFRZ7LXWPCSzlWJncQgEmB5hKfjNuEZOsRWQionGh0JoXmVSosj116qhACD1ZP4LiL
P5biG7bCadJa0rTSeOyu1dAsD7pBAhC59o1xhaSTVMF1cNrqisYlvEhnc5z4YRZb4p2zqc+sEGUL
D6nbbeJzZeh01PoUA6FPQ43LXSFbxFNmKH0JO8pY2N35sjC8glRHNHkb53daQeT6YV1obSFkywSk
a0WnAwsPPgXi/+KBq2Ftl4gZT7EKeRc5jxMTfVc16TpHUC9Tk060Vt2j2m9fJU0yx683y3pIp4XY
HtNV9Xm7uOd9nRLBDJ0c7YjfLvn8MiMHqE+uO4HoxgrwWlKTVsG6ahVJ4E2mluNEljtxK5ZOwGq9
SRVsDGXKANtWBtPJSyK+FbQEiLKDLWNU6ecix/By8MoWZPvvFprYU0RfiGJrnlWGLhBoG9DooGKa
SEohCjNgvjxiT3OapoqBUJy91B2YIXhn1lJEG8qfHRk/JUTjMm9x2AlPj3dVkqVEfLsiW+8HWXZe
BOle3lWNYsRRyYQgtNi2SHDVgeSf9Q2tdHCZ5Qx+CZSGKEDac+8N0Z56NJWb0xwBMm+vs034DRFI
PKkpNC/7BSh2jtwEyVIW0sLHlSgGjS/5NDPAr9dmVUGdm2K3xrRCSW7wrEjjL+rAaRwEuYlute82
iUkoVOsU0Aeieed+zheWnyoZ4i9lyaw+GEEUsfy4HkLHYbbwmKzZ9rRB9iKxQHbikbqtygJ7ggZw
hBR20bMTRZQGm9XVhFkyRaR9JTQi4HVJlEsidKc4M2tanrOFaSnr+LIkD5bq82/dvBn3hV63ycGu
IHCyYF2Sa9QSG9aLwVyl8d0OStAJ/oKGr9JWbEdM116MvMKlP6HnqyNGnXaor4x6VGEszUvXJGIK
O7dClc4yxbRZwiSE77F6crtrK13tNA/hUrBt5Koc1oFSyUfIbeg7rTFLDqdMAcS+mLD5zebikgIp
h8TekSlLYmHSi/oDxxsI/hHYNLGpLZoI5DaF7SJJdCIsTCe43MuAu3LEGbYJkvJY6+r23WUIq9Py
FQDW7XWxnMNkA8z+1PSuuaC3HifjbhGbaz/FNo9egPeXTQ2UE70tb4pb37EQYIRZFqsHkWHmwQE+
LfuO6qFnIceq5XuI2rgiA61PMgs3dVcw97vxegRAIZd2/GKuuUauRE5krbNLWSV4zWx4MPCUVkSd
s+AN1Reh9+ymbRcfp1Qr0nNCbN6TMa9eeaRtj/+Ldv3wnqPTqvBetLF+7+qljJzRA4eHGCnpkIAZ
WeUbTfsyWCmRRUmFmG1nOAluj9UFhIW+Nb84PLyS4RmZng85q/I72u8s5SKa0t7PPR4O5LtVulvT
ZXx2Ep3sQGMjMog0qyVKyIp9yzkobrs2LesPR7mI/Dq+mSVZQuivsCyQ3E0sF7m0LE45vbB5Th0d
tQd7Fz4MQreDCWPn6M9zu5wdjjxMg41tmg+a1oHlAcntcBoG6HUjCnA9T+B6Y2a32tI6u2Gs7ceB
KGi1s2XGOlbYZs/rda94crZ17tl+vO1qqnP4nMCAqiNhijLmizdy14ZKoWqtLfuqiWFJBrqL4WEX
bwSWMdBwsfq5i0D6rGVDBpq3GdbtHjNfA3SwJ9SLzIZFkuWYlytzdtsjzcIApPht6VTrksXdCLnP
ltzpeM57mvqb7qDtHFyeA081j0aZCYUcbeyfpmYtNipGSwaluHSIyKZMiIpeG8bhZTYs6M5onVX+
5rVLu+NJ4RukTI58Zb6t0xXjnPYNwBXOA+LKJ+tWY6hMMHm6GjcbgjqWns1olrAinCy5qoZq7HxS
t+Iv1qSsj5blxPKnObPqc7VO4g4zHAMezM9Dbp+1iiS1MGvIQTu5KajPMC9ZrK/gYjTNBXGaNRH7
QSojMRsyvuFLv7no5qaF4GMWrWuNGfy10ayVdR4bivl7WSsNw08CzPPkVtyk8HKURkaSuFMZmDrK
sp3IOoukTX0j3zvXCRkxs9p91dSS6CxOSCD8CjCMe0hUThp3saabRrkBDChaNdS9le8wrvFukphz
RGgIY3MDko7a7Ta37IWMUzMe3YiqetgOFOhxP4ZJPeL7B/1ghJlA3RChlwTwPi0FhaIiESh7bZCQ
WLtiqsm5qISmEZAg5HANUlorTyUNzbdNHwkpN8c2fY9t7nWAu2YcrmoDmey5JaPcvgV5ZE/feyue
pihHxj8dq2yT91qWSmtPRdWz6qNwW0Z/RftxySiS3mcjkdWBCFByBvhfJB6nHujNXdonLiOISVR6
5NC0KKOM0MIxkFY2qKtUKi97KOyZ8DCb1Ws6zm6hkk8OZsyLHbIxVZTmmU6Ayoae5LqEFlvscIeo
+dWYVMNxnOQ0IidihlJXTkEY8Z4hXq0eCvDY2APayTRGhj52v+5su4wzJIZL4TKaTQxsl0gxDar+
FpUKQn5tvoPPSqghZtz6Xg09MnYH3t0cmDOzKwKA6Je+yETW96gf8bpvCdIAysu0fNVXlRIe9evz
+p97SFT66FgM17FND4rGj90cIiYs5AFq3CNVq2+AQHxpMPDNPjNjPWzS5a/gvJfG2R87NpBDmBPA
EXEBdkDc+qkz7nH4LgiFGfcZaYTPvZmmATtB9jAnw7hjWhGPgVfNr3Bmxmvq3b/yjf9Pb08DALgY
rSM6lT993NG16TB3TCX0dEa+NNYaiIteyu5plkn/7Bm9+l4MJC4mddpfaab2/deX++f3v0xs6I8g
5uZC0J+9dE/+gOmgfbp2HWapPe2a2vVxcNGFoR47In8aIigebbS59XRR46Gpp7Zsw1//Aj+3JS5d
EOYzFDsGXWkhf7oADdWEDuR9BReGmhzJtTppaaO/eHx0wlDG6bPFXvwXnfc/oRMu70orCFyYzbiS
Mv/Hj62w5okuTkDNkybKxCY9TXM1BAKtahrqGSYHlbnuOTOAaxTIvh9AS5R/0f/506WHgmf9Dk8A
YSxM7/Lvf7j0rjtjFubO7BPK0Ppk2UDdzvo8TnMAALHdzi3kqOohaWX3rfSUfgtSZeh3v778vzeO
//j8U1QBNQFdwBzWpkn205WAy1LVhoFMPFutlcjLIab81ruGPPHOaufpAdmKILuddop18cgN3wWV
eLojUE8N10PWG8V1IWeh3eUEi/bf56EpMAETY6rOSjr5dqAEWCfSqgYIMFOzFVEcN87C4p2gR5KJ
zYKrdesY5S2ymEAbjEI/b4uLoHZpk3reNVK34wPh43r5hP1C1q/oxF1x42YjxgsriUdyQDrEbD5J
it12KJxxlkFu0wXZjbUnCyzkOA79RSPsZMYwbNUvDN5XIxpHUX7DOqoP/twhHwwawGGfaL8TfC6h
phTnvFxi6y+65H8aTDoGg2UAMpYJG8dyzJ8uuY6IdnXyGWcZWOdwQRmzi2t3C61WpM8ZQpArq6iX
E3EotV9TXd9Ck7f2eXOZnY8rEbh6Ux9+/RgYf3oOGIQxgHMhXzp02SC//fg0DiQ3KQ0O3c7rXThP
M04z7TRUmaE9D2sJF8CNJ5yR6CjbQJkE7kWjQ2V009Ev4ztSwQp9XgjK6I7I2lZ9j3rHaH050fT4
hre6f3axzavDSjh6Es2V1n52iHlA7bks1mszWq5N7eq0L1rfFdlpyVAAF4By250q9S0+SIG1wB9b
AQl2ERXiDDgZKF7KeKU2VLT9oiKNG3SDYz45Z+wac3Wi+2HJ+9nMlmZXSOiyj+5gq/ZI2TnojG/q
RO4wus+aP2iZe5XDP5QhKHvrRbRbVyD0bZeOZvkYk7hmOMRjrIMcOekC8Oh2NZE2uL2wwnFEJkOX
OnMYLDQXhhiyu5VC1Tlx/GHgDXh6y6KVEMTx1hZdRQexarsHmTU6GyrynPVoAwKyn0cDbpbSMhPx
FPoM+0lxo57nqTbfes0am3O/0H6JiEOXCRJYESe7amO8gkK6R5ebEEq77UgtVunNPHQzB+R+cz/J
Sa5WkDdqe+j5YlVBDUTEDjNqg4QwPY2ummOVc8p5biRIi86Vxxm/ZxjGnNCbbqwp8+oQTAMdc/iQ
XcRd2OIQj+Ga73rLHd+aQklyOkCunBZDIYodk6zfjQtZngFVHB8hGRMbBdMMrxOBgCRyMi4NLerB
yqe3Uwbi5lTrJY+5haBoIpewqed3eKeo930eANjM0FYH0DwMwjTzSnXe5fxq9Brvpexij37VXe+a
vNcbP9Wc/pUjGYUw0heUcH0ukuVW9V5rPxhjXZwQMxkox127SLDtpOMe0VNt7GIjJ0Kw0hbDOuME
5EOnQOLSG4AG8StWdxjoXu7KDiQDNKqyM+IPmQz4oYp1RjA2Q2089cXi9KdV65AyaXY1P5d5Pzo+
nWB9/Itd7OdSCcAhda91Cb+5hKeYP2kJIJ43epJuCroWcDy1eN391pHyQjmzHSsetH9zjnt5P+qE
C9SL+2E4P21YFKPjOAnezyw18xF+8fuKz4XQWpV8Taxu/vrrNelPQ1zeD1S26xEcgW4BBuuPS5Kj
eU0BJAY3nGNhnHG65TZR3q7DB/k5KyHLALWaivPoTWRWpbM0/METy55Zu/tZ2Ootd/SKA7Itw3lz
QMzCjs7coIrnNA49lHIB9VB9lTdTdZVgi8ZvmsqXX3+Gn8ful4/AJxDCZfRiuPpPqyrnszgZc6h7
agH7gtvA2Dn4okLb2ei5KgEQTacNeDViS9j/+q3FZe75x50dPQ7BDKQeMfn3YLH9NI2t6xFd5Bjb
uyrFcoN8MQeQ288VDrJYt0bvphITfiLkxkhde1uh9dDmbHtdhtYaQzFAAQ8oGiE79ZyxMeqZI6my
LnvBCfzW9m4XNs+avdGYwOnJISbA3+MlO9caETOr1tCum9TxwObQf5r8X3+6Pz37DAG4tqhGWIIM
8+eyRaumWFX11OBOXrPQpt/zXWXwXMn5IipPM7TsL+pU8zKO+/FyQhoEYo8KjYqRmvnHp1HBGgQ/
pNr9vOp0vWNF3Iw7llDqcF6yEchuTs8O7YhyL1Rnk7pJYWWGOIDMMdKHNF8DWesYTKBzeMx17K58
rvpCDigQUkwDnMfwITuJicloY1j9rJXj8qREm6ojUiKa9SkRrwWnYv2Am6/kzCoz0krRcLw3nA6j
+TI9ZvXtn3+/1P/xQwJQ/3v41XvdkAylkuGnP/7nbfNRPQ7dx8dw/db8n8tL//WjP77wP6/T967G
FDr8/FM/vIj//5/vH74Nbz/8gbEBY6b78aNbHz76sRj+O5br8pP/r//4zwyxT2vz8fe/vddjNVz+
N5XW1Q/xYhfG8X/88f//5+tu3kped11Xw0f1obr6Ty/6RyaZ0H9DY+mRR/b7KkUd/K9MMvc3aZp8
93CJ/5RJJgkyAw/poYbRUQkQfvWvTDJp/Mbhl/wuopbodhpQy/77l7v7x6P4j/vyP8dX8fM/PLJ8
/9kfiMzgXCsZ89n2T48srhUBwYHJR2GibSIys4OgMk4D22+SLEvrL8xSvhByOIhonEgj8dm7C9tf
qmJQB+qYzI6adYHTVwKWiirl2ld9P/RbhIZzSEFUrPonKTaU5KV9mRea7uwFfVl6lLBimMOZjM0y
hJfdBnKQ3Ycjl8sCrXnOrlwHK3SdGLfOGCf02Vo1T7eyoijyFzr1lS+NbH1CO6z7cUqaDwVAuyV7
d5Turp4owQI5N+YT1FcWsSodGVfoAKlQ/YNPxINrY5pD5gl+yemfTNniyER025HiHks6lXj3Ceks
yo0ZF35vMiQNi4KB0QQOMrzu97Up5YfdFrWGDaHD9orjMAs0zuFluDEZ/zwsA+5jzxw4MMWZ4zRh
NROkgB/ZIvjF0/OTqzfNeINFG5ebg8/mYHYFGd8eUzcda7JQnwoiZ08pyuGFpNYCJoCTm+VNbiOU
D+AM2p+1YrBe+t5k5LSOa312tgUXYoPABv24x/4SNV4dGbNo1oDzYjOAQy8vMcKzmO6YCbYWY952
emo1+zJ6I4eX0s6KF4cCDAyXTwovH6JBwf8dL6m8Xqwlv2WQb361qtEERwUrDXopJg87rMfS665X
VRpkFcHa5PaODLtKo2DY7i33tZzcMao2htQCZFVC8zKxNcqxrr+rapS13ugZ3Ockv3I1mb60EFye
bTHoVjTGunlyxpGI7SL1mE8SbEtUXml5D06uFc884AUcscmOl8gFC1ZEWnypUnv4F4AiurzrbvKl
6u5AOG5n0WxA4z0sI2Moefjco+Y0xjNNXIPH3zJUVMwzsTvKatuM5OBeNYHS1BvnzDHDyTcbT9LW
pjc0OFBb+2WgKVa0ig5lPsnBBnVJU9hvSM0iz7Rxus+6vhXS34ZxuVYX+X+gGNpvfl7n6PrUEF/P
2arzHhStVVDhb58DAbHgWFY2A6jUyRjLguVBk6e5Y34HGQOMAbZqhuc8Q6QAuVvCCG4QnVyCWdUg
oRIOSptvaSwlfklczo1bafgvjVYOtzJjgh01yzx1IezX9CNhFlofN72ZrokfUSeLFejgCA2UgV0P
l35eznHqBNi5OULVKNsdgc9ZRedLmVVg6FNGnvtoXq8I+cIBg/99phNkQd5x3NERTWVpkXfb6/dl
qtM7akyMgaWZYe5N0HGngWg9Q34aSmdAeigc/Pz//hb1v248P2xWv9zI/r/comhI/u9b1ONH9zVF
MPfx+6Z5/Pb3vwmHF/xzezJ/Y2eiaqFXBvpOXCKg5o9++PvfDPc3mLwXfz3/ZpPJ86/ETGn/ZnCc
QIXLP1yaATQneqDFyd//JsVv9IoArzCtIxaDZ+rf2Z0M+3dh3v+tqNieuNXkbKDy9i6duJ9FySm9
Ns9RbAB2l00nAisvgJjaOgGLr9/M2hhfBGdYn0Mk7sN1+WJ6rMWJGLpbt4/jKwI55NcYy03gZal7
ZEKfkD7OAdgaN3k1ZBAL/UQ6zisJyv2+KeIqOdOQqe48AXhvhov1fVZSJ94+tY7eNmg3Vpx3D3z9
2xsD8p5P5Md4pzNzvl6wpjz3m6YCsE8kSlujFQoOolE+YG7vPKE9ZUMrw0sv8zgYa8kIBpG1v+lL
e+/SV3uUHZRFU8uzr7XjjsRVpvMRdBLjg6aE4LHO23kZbOuwDIm42pDLRTVNhp2Fxeeq7udrjmV3
ShiRWpyHwoiZKgvjkUWTJAYP78k6kI7tZWb85rkM8PTaiBYcEJgGiL3bGvEtngE7YSyN4KQETeGc
utJp91Y+IAhgCzTt5ESH5dZWT/NaP2ikPjPEQZ03shXvSg+PNcaCeX6pumm9qkAc89uPwweaArlP
i6I8GBumvoI6AabWvH41skR/lGPZHiGvfUKwMH8mldGE1SO1PTYlxkqwXQTDlc3oqnvSUsT1hjP5
aa70NSKd2D44tTZ9Umlf+p3dKNyQejGfkhbqGGL28RlrJysLFK4lUuzut2SVvY+AHY2MtlnJeRlz
dkk/kdhsjMkD8fDJlOzx6Q33ptl4eFKUtm/ikbFhI28tLZYhOJA7px9etQl/U9KawbwKqopFHit8
JIvEf2gl4w2GpGfVsGQjCAlUPn51zPTBwvUZLXl+rceiOWEixhtbbsmO9K4aqNl2HiYoeRouTdbK
ogEKSiMIcLNCOVJOT5NwmQ33gJyvtLZHqDa0Db9Ej1sWYINdIwhxj27rjM+jk+VnI3HhXeDHg5E3
0+CwS4yHmDB2+kSggLpEU6ZVNLffRIuqfPS22TcFShGnPcXMQgKs6H3ULrW27+w5dAHg+CKJ41M9
JtGCyuS68+YxSD1OxXbvYu0y5aU0ct8NSpxd3ZLx7IOwcEMoiePdOkOGtJFsuZUXrA5ddX3VfGLZ
wKFYpm8A6NDltCswd5uDQMK0wSdsa6y5Ame4mLyPrjOOGj3fwMmGs2EhLltMzleXef11Mi14WS21
mzjURwxEz5MY83CjXAlRF03RLPMz7CrjhEMUz5um76zOIJnaBNCHJcaER4L/Y3LlPXzowc+d9r3X
uidnwnNpuCTLA4gPCuyCPhnpFtdcbpHjaG9L0+VXyG2zhw4yp5/hxQkdhp6CnMhgKTj/+o69ugGD
0M7ni9C9bYO0z13iSvhXOtwRSwvyIVa3ZNcuQIOSzwLT6X4qjPkZCYSkPd2Oj6OwrgeX8Oks0RD0
AGsF+8sg/juk9mMnk/TaVot8higmwqa4HWhjhe6aArLD/ojxcH7HbZdy4NZxsCDBuTTm0rPXajs4
o4s/SO3Vay/BKF2+hXqXfIq3LrSHtN5Xa3kgxSnvQ3QqzhXanuZZruz4EPveiyS7typrZJwpfbK4
rjXTOFL2PxN2WoJryHgmh+aR/ti3anXenLGlUVg0N04K5wLIPakvdXxIijQ7cSiWPOp2h9eUIVur
leU1QbOI7ByEMGJDMhAz0H03octdpTR8IdiSzNlldR5WZjFHdWErpKVOvx9zeM/QiXRYCxXyyMaQ
tKkbiC99tuCSRowIba6Zga9W277DS4h4ObN2S+KxGnpxEtJ/dhg2rTMsCAWAqTS/brNEyDnHAqlT
tewV+vbzSgF39iYteVjJgvyS1mQPhU4yGDeTXXa3fZyegB7cx6JtaD0XXrpTcrsuOOWTWFSZfmXY
yTdby+2DMXnZq7LS9cbp+u7Dy0vrY+G2gZzy7o0po7pz5+WrlWnu29rkrd9Z4EE4EjlhociVbRWc
F3yQU2sZUAYVgfVO+m0YDCeUNfxgJibVcz1s00MjyuK5XzESCXs7JvjNfaVEda8BcmesCaYew/Bm
v2oLeK3q0url+Lc61VNcStBQ2YYsi2XgZmrzd8bTdIuwAget5hQhKGsaZjToxVuTpJioR42ePkQV
W/FRY+b/qalM6PGFA18P5MlDtdngIC9eCCy2qyaPrrZon82pqa4oP3I3zGmQf5K6BoQqrZoRwqAm
DpyNqjuAV9PR8/Ka9MZaC3uZoUQXaSkqkiem7srMwNMH4KjEU1OxSU0pdq0oLcfp66i7MCNj2kMH
I2+bZ6Th1ieJ8LKhAZ5snBiKyvYOSIK1txav8sMkRPeomW71IJqkf6QUwR84V0DXbCjPfalwRkFK
9HGGoOf3rOWWVL3temrRjiR50dCw3vKnWhrPNcNiny2vPnvNYp7SrVveuB4JG7Dd1h/rBgWqJQf3
u+KH1rBIe/PJWRc1gW8SrJCTInzL6EwGafua2WGw9NX0IEYral0LiaCnp6GKvccswyiY6TeokB40
cAtHs44DZKrZDur/k70W8fe0m+3damropNd9YX1zXYIBdGc/yAnKBXg2sZtiwpoSYK5ovj1ko2lR
Qz3IsRVM2XyUxvTmTho62pKFAlKv1ny9lItnk5PgXanIWfWXLe4DN3FGDGz1G146LVxBgl0e32ur
Hfeew3d0Ttm/vGHaa5uynqQxziFlhHmtFyzHZBCqXQWaC6H8Fhm6099PmWE/4cSmdlNo9B8zItwj
F3rAXaKq/i3tRki7I9tMjEghInSd0w9wo2NiwQRPTao/NTQE2Hiz/WE7/de1cLYn4DAzF6fs9o0+
ym8WmriI2qtnB4V3OXYUaX1rnK0aZjScZfRfcduFQFv2c72Ne2wZXxmGPHPUH8Out6qb2uskE+KW
VR1t+eciTg8kpO8F30tLq66UW+9FzMgx9arF34TUn1PuMfgGzvxnNqHqY8pIxi036I6baNRexwJm
+lmRqW9tn785mtvdCnLcM6Q5V6aZVw9W4xD8LUVyRzdUfG67aTpXKJWfmH6Yt/M49Ae7WCsauYsR
NPNC5kYxZO9T5cXR1NM+2HLTfEJODynDrFr3u1kSp+MLq7X3oqGcxRgSWrIEy40Kzp5uV3XS87EO
q3JvzQ4HVmmDLSZGNdOS4k7VXXLaatGBRh9cRG2ZusVAMZZRuqFbc8SohYaKxwjaj3WsRHo/Qo1+
scwEggmYDL+1gLD4KcPDJ8e1+xqgdj/qjHNXoKRZkpqIqwhsyBAwW0iHtYyxRn4wtSFyjPiRBlPq
bi1t5gXyhBq2dj9mLrBPjDAAIwoyA3PZ94emTM5Ib4cTJDrzjOWyBbecrgcyNMpj1zXjcRsd8QJM
oAT4vDFS0AReucBKbbCYZYuiyd3g+BEdANyVs1EPVt2K8bX0YNc2HY9+JNIYg4hcIM7LDVCT70xO
zrdUahRnZDjBB7o85ylK1C8dUOAIdR2Akqp+nckN5vlYSZ0MefDh9tEnRgpfwU3jKhuh6KuYxIQt
Rm2ad1Ln5JGYUUdfYEbXhULQb0lSwFagMfHRHEfRzForFywdyNqmbyHKFHjmaXZt48vcIcxtXTNF
w2x3qwUzctQ/VSoXgjcCkeZvZDobIaylmAunu8/G0APZS+o2ihvT+YTMFIXxQNrSw5KZ5R6EmLNj
bACLc4UGcsHsmdz5UgRT45oM01OAcj2tBeDaiAVtMytvWf8B6yoKuX7AELIVZXoba226M5XVvQmE
ebavZXn9XQBUggYKYGFQ9ozDvv000b5Dzu51uLArCg05UM3BghGBANREpOvB2lb7qrTYk8y8K28A
9XenrGqKT4JjAAsThzo2EOR8Jr/AzNDyC1dnPLZJTqwHnc+g7jUEB41jXTG2/AyCw0LxOwBs8sbU
OljGtB3HMmbJA8RS3a4jqTYXKRnoVOUFQ5dRquAEORlszqd2sLd9oZW4HUE3nWcNqqvGvGQ39q5+
JjlFi8q4MxGawXbLLKlFCdmRGokP+ECAMlnHrEEVMLo9zH1ka2HjlOuBv2JD1TsOLWQ05saLPU9b
HnJgfdBb7yvI69oXK33JCZvuMJQq0oa2CGx6Yhy+IKf6ySUxphzkepu4CC6QWJCoCiX9PNkoKB+3
xHyYO3lyEc5Hg23ccWD4MnrfTHzuIgOsNc7eMQUev8+RaJPu/lBz4vMnc/ZOHuNhwpRleuT5yAPA
WcMrv+jneKrAYg71C0wMj/zzbHizc/kxgyImAMIONjzxRrntSHm6XtpFg3bTlH7vJN9Ni2+EBqsW
E5ngwOABUnKy8mVxG+dqkeOz12uCXDoILV4ZX3eIPwKO98VNZ+LuM1ThHrYVA2rIudi6RnKC6YY/
Vbm1PA2gRQBN0gWtdY2HeHFiqkNi6itSczSq3n7LcL2N1R49MCZLUWAOz3fAa63Hbiu1nUbqwb41
rM8TJKFXFsL8QMLwF2lXMFExNrl86BQBhV4BMGhEbe259XUYw985DHH+aUbVDognSykvvIGzAgd6
X1AhPdRxrGGw2WLUYFhCiz1xi1kWtfrkBEqv49CI7WzPC5Fnectjmm3vQIOHELLbJRwpQww9NfEd
EmDOO63zbOJ3qJFJx9lRetn4NUOlDvJywP7AVycyGxigdJP9SSzajeNM3oMgXjANuti9bjkYueNw
neZlcQu0hXjHFg5Mi05zZw8ysizsTbPTwjYzL5LQfr1GyVH4nkWB2Q43Xuu9kzNgU/xUE7zRPlo0
cTbTFvyP3Xrh6rZPo6U9dlqN+6q10JIb/edhsOcDh0qeV4vb0XqQK9vJng74tZGZZmxIs7phjC9P
k7VuUAmLL5vUkQ6Yk4PQiAMohxc9GEvGF216I7ROHZGo+k7D/4EBaY99IfGNtWswSugiyogcSW0j
bKyVgkc3XAoQ3n3qjbd0oMupr+JLZrUu5G/44gCbwgZoQODRV4q4eyYVMT1gtLIDOaxtDhl3u8e8
9Nga7bHFrYVzaPVCEjJYhKVBKo+SV+y3fqzFj7n4igoDHadurTs0HulXklRwbPTxqZicL04/neGC
Rq2BCW/u2Izr3HhkrwCyUYzNCUYNbYpKcMaa5TmGlnuEJnkQdqwCS8a7qRvQ9yOZof0KSn89oJFh
qjIDaDUMFhxVVceEfl/QDlhXL3yS+86WgIeISyF+tFlDO+tfZs8ab/u80pm2uK+eZFWp6myfxyM+
njy+hqAsDk1MQ3vdlPDNsn8CYrMzu+yqLrtvYJWcSK9hBxESE+9xt22nqm9fTaPq7sve+TTEcBhR
PlHHzt6wh4863RT0CzBQALSWbX/kiE40CYz0/2LvTLbjRrJs+yu5alzIhc4MwKAm7vCezp4SqQkW
RUro+x7z92Xvx96GIiqSdDHpK2pUgzfILiIVcABmBrN7z9nH9Uwkq4npS1Q4Er1aBIobSvONA5qU
tVTRvnN8+44V/RfEQd8ViVEv9HpySc71Fj4lGMBx3SqNC+aTj8eFBtkAo1WIZTAAcVL4PNMxV3ea
5L9ASAsPGAWvQCEuDMenh1KlFP/wwriRKdVjkaTEBRjRw+AZl2rtq/iuycuJCchhIa440mNrgASb
Bi8hMU3tAsWnePaN0FnGQXZX6MNzY8hyQecM0FmW8ox8oGhhQY9Oi6hiVFDOZjvSosg8QEyacqvL
cu+XcPk87LvLHD+zn1DRA/UbIgtn94pPdytzACNorZ80PjxXhHwf0e3yi0Y3aoj2itX40GfZ17bS
oq0i1XAtBRhWzU4ZNu2qZ0W51HHoEGuladnWGBjlQeo5G+TyN2w81JVsHeDvxhxzYNFxKZ39MBos
IzkHzJYJumAL+DNgU/bDHoMXI8zRIcQjPTIcCQuWKADSQB2v4JxvCdjidOo74abEJwxGuLkVZMBI
XFHL0RPNLcREZB7JI66wcofDKaXlQH+v0i5UpbiRmdygp5M/bY99cuihl5ueQENL9pgcMKbUxHJC
wYLOZ1jhCzAfG6H73xyn85fWBPZDTy6KLngBb0VXzOC5WWzJHrWUB9/VPkFGYjlpXXdDmOFBR4dp
FgkesVi0y2YwqBmEyyIgK9O3suzehH+3GczhUPu1zYdj7NfTaDyXsdynXnOhed9AvecLYwh/JKDb
6CoyAs2OYiXZbVqF9mkBB605iBbbSGUb8WEK5M3Q8bogpq68GnX9lBKRRDT1KrAKPrVxRCMRVZ4O
7Eum98TN7LSYll+ecO5Lkoje5tCMnOl1ZzQeZGD8xD+jXQSjBgkwEMZaCWR1AWEZ4HT9TS27RwV8
quNH+HWr8hV3XbcGvZssW86CK32CKB7Aag1w+GTf+c7imxQw3Ayj2sbZ8DQgEnWDZsjcqvxRgZLW
5HBJEZrgg+SlrYdHPRJy0Uh6eDINjC0S9OgYQte80Epd3E8+izsQeEaL+RVZ+3OudwbhMcc2ndpt
WfgvcZ5OwAvV4WKOFHbbaEjW1L/ZtqAts7oLLVQPfcvHZKhHFN0VrPECzVZK+Eg7rpwgJvSoIXTX
wSe4ximnPiHAXuAsoRlZePUWoDyBBT/qfFUz/svhGk3ICtfsRo9/jtOXVn3qct0N+TZOcQIB0Yh/
jCJb29C81gW6yWtc9ySngkxZyCbtKGEFX+soUXa+IifG44XFan6vKua0yAwleQ1andC7zFD3ll5N
N5QzsTgpDTY2FTvxVCjZnu2od9Ezs/AR3lmRd9kost/gFw6PIOCLZVEPD73HDl0Eh8D3WfuJQyD0
gm4hLYNH3Uy37YSnNJ+wl5txlBx5/MNaacXWa8kUY53L7itnYKUqZPvYKo84Mtf6OBBSYMmFaqRk
Scx+ghFb7Z2JetDtbX3va9MuZiZu2JK8SCVcQVA8qJW+RC32inXxEuWxt+Z49Io+eKPnJY5JJL5K
7m8Sx+eJoY1MdUyujlwpmEYXEZxyuCjTXk7CJrAZBdhkqRswYNohGES7yrXC/DqyUQK+hgHchAS1
rIMaR/OkTugic3s7eHWx5jiVsNEu6hu9i5RdSMcASWqSUb2VDZ9u2/xRk146Ul3RhuHFsPg5VmEO
TzGTnQNItJz6u9EXWxkyCLGlJps2jHcaRqyGLy5R14vQeiriBvEPf7KV7d7vg/E40SlaF5CrO0IY
m9BaqiMVFcrihNZyvkvb69Yy1qMT3VVtNLlV5qff6iY8RJ5C7au/bRtRglMkOy+o6oeMXVM4sm+u
qrJbpgjN9lD3OjfDZKJ2ofUyJKSlS7YSo1orm8gqxaGSfKkoglUHE4eX30MZkjkFhNJiIjileSgp
zBp89cI8X0BBkCpfxoxGcyUyTMZy0seWdjtZunP5rzgOU1UdYkLmqZv0LCod1TmIQfWRAunPvMjI
6vIwysJEHK3VVGv1FTQducKfTfSEyWcSsQziX+wcQBGnewsAybaB3o+bTAv9RaGx7zE1u8cn2TcL
WeXOsS67lpZ/5DCvM+KB6Gp4ybLUIusBa6pY9i2knJzt1K6jf54up1IGM9W1zY6eBmYTsE3nr9Sy
sbF2cHSGMDu6XM65jqi9f1cAm7O7s2tlqeZwJy0CHNrFlKvPAMQvlFTOkPpwh9Mw+KoLYOydwzJP
zgn8QhNekz4g4vIIGliNWnfX8F3+wcslvCmz+wgnPG6JFBfPVyWp1VdcpASyeV4S/MDTGXKapCJm
t8CUJx7ki6hJWA/ATj9X4SQ3Mmv6xxw36JeY2vMyyQ1SaOIiITiH4n4ZLgXl0NB4wtWiHSkJiQ3C
4uyuZSG8Avj+kE6NdzEgib7BlCm/d2pdYjvknOASa1S4Y2sEX5ooR1MbEzV3mZVpfEyaJl5rYLWX
kSbC49i3xWNrTc6+V1JvBhTV7GqTxjVqTz9mQ0WC55Q9+2V1Df6rdgOVWhIpmsouqCPrkgHRrjEV
hAUvTM3v2PYVhzZMxRPEM5JGAuH3XwasefsWAyV1Js+8GhG1+NQie3XvYGI+AHuY7pBMhxcS+yr7
DpgNfGp1/8pK2A8nuS83TWLbZItX9tfeHKrXTuAYSz07X+eeHFd9pYKimyJzgQSPz2I/uSnilVsz
tomt14v6McN4coEpIj/k4eS9VpCQQJcvMl+T1BErk1GdZq+9RSHbnJ3BxVQ/NIQ1s9wo/vTahng2
lVDzNpRKjUOOk7eOlWe8oh4nI9ls9VRtbwhqAtUwQWQGkJhshhhHoqyd6lB70BLGks1FXJMXCTOU
oBMEQoRasS9ij1fq3nUIZXSrYlw6aH5rLXHHZuwQLDR/PIA9JPJ0S4mhGQiPgS4AIiO+rTjhr/7T
ZCJXqU31doo6uECdkx28ObenGiZ/Zfi+DRvUD1hizOr678sxPhVavJNk/Fvhxv9COYaGXwcp6r8X
ZJAS++Mf+c9/HJ/fKQ3//HN/6DIU85/oKCzTwXMxa/NUHQngH8IM/pZNUQl4EAgUyDBYW/6SZgjz
n4AVsatRDTdtibTvL2kGfwstIRpjYcFQQyut/R1pxqyr/pcuQ4DMwxSGbJkDmZz13rOw+I0xqcr7
HHiGr4CRijwKFc9DVczHeWyOTR6KG8BRWHDBCuBfEmd0veK9ZvHXxTGCYcajRMmtnAp7VQIpUr2n
ipoXrHQtZXTykia8svgjSE4tCR5d0N1o9ikmzRul5fATtqG2SdS+3uMXj4mcQHL/6wSDFlHGyaHp
+YuqUB+7kTZ+EMA4P/B06aZiCaTlHDPLtHR46XslH1xSPM1FCipo5Vei+VqpOqkDdpQ223QM9ddQ
63ry6mqjC9Zgnv2FqYR6vgJTUVDPIAfU8wLnJh3T8FszgThY+AqNJzr7/fBlbvlKJRHP5FWGhKHR
T6DxTCE+mL/J07Ii4eLn2GjiaIve+TMH/E8d7TuB6F/i3FMd77+da+9m5Kdz93/jrHTw8302Ky/z
qgmYky8/XvPsvV5K++PP/ksxBYvPJDYYJqqO8+C/JyZSX5S6Em2Uihxe2A7Xy+Z/6i9dlGEZNiQg
7Itopwzmy39LplQEvXgabRRVhjmLqf6GntdyZkPHvyampZu6A1RNx7DKmiFRdr2fmLidS50zVQLp
O+9sWk6BdgHa40dYXKLsfIx85IgRxx22zd+0unjEJ7STspfPk6KMmyyoXiGpczq322sTLyAVViLY
twYgIrbACGyJifEVsl1jDUiUdqONtWuI8ppJ+1gIRDJ53wQ/RUZxi60oe/6Z8sUue6gv8+SnYQyL
tEiI8CNtLrxrGiu/mgK+7bt6jNO7OIDCSa9O0IFOl2z+Fw6i09u8rFbsUtzYTje5jK78gUPnDInQ
hhxih61Mx4C97xHzOAVA7GTgOlBFNtlDkldfynQ6NmhutD7wN9T+aSQrINezZRrSfARoZaxGq47d
gQTdK0Ef6WjB2yIFYJc6bKUbb9dWyUODn21Tm8Q0h+YL8R3UVKoK8UnqR1d1Xv5wHOqAKYJj9tNk
djbFRVO2FxTdXsE0vZa2si0EAuZITb9aoEr45mr3aJWNdevbCMEy887Q0DmAQluMaaWsk6H/WqEu
Gv3pvoyLH0agdBc0Be/j3HqaSN4RKf0i+PuvGTF1kWYE7jAqN1noHfLMIRir8scFXY1o6aWJc0ln
y3QbL6NuVoRuX/zwKtWti5+A6NZhY9U/MFqpLkYUWk11eZz4wxoZpPeGRPVggKIBTyH0RVOVrsBa
92qlFNlkH1m3gZ7cB9VtovMXQDNxAApLis2DzabUqXGsG88N1FqsdfRnUCvBBmIHrjUU8hHfLQ1Y
NwthjxTTw+qyrvQGy8Jkut3I7jdMOR95miz4qYSp6Jg4gyqR9EDilZE3FhBMpVzQ8iB2SU20zdCj
Bx40U19AfCxXOrqBhZKhXVbLlpJ9H3wbQ0Y03RfiuXrrmj3yit66fVBsxaYOjdaKG15p+qQvdAPH
J/kCppvmEZX6Iv2Og2rXa1O9jYtq64X2pUVNuUWmvICOtBkJEaa4CoY68jnADRZ1fSixVcr63lIC
UPUcXR/pzCYOVwImM3vZpZXHbXWefNLt+skKFOhXHDARqGMPaTcecda5dRPVFFb5BCAyMBdG3R5G
z9gwzN1KBXtuWtG9NI2R+ZGU32mmozjKJ+n6QjGfFOBX/M+Zaq/cUSXsoBIp7aAvnLhB1IZeglTF
9FrkVzACnvKkXngOyrRsHU1f21h3HbI8ceFxnAXEXytWcCmC6QZHyrj1bM27iqot2xNEwO20G7Nw
pToVUjxwIgqUDdDbCjo9hCCG4XzzLeLumbmaUGh6h0+CmOOl4lNE46VQw1PhnPC9d+MGuFlkDuNW
WmOxFcLqrw1OtDC8CkDNdZlsjE67Q6KxIjN6MQTBNhsAm6uV9dOcjKOj5/5lHE3PYvSsy6AQ6ACA
BMQ+X2z0AEvpV67Z++shcvYeAA5IAls1UinQQ/65bScSuIYIcR0nXZRdce/RE2SKOQOBjb6xQ8BO
xalvX0rUS62pxOuiEhvpwAfN2IEv8pS4zkwvMCYG5Ha3dbNI1B9dFe7bILgO+BnbeCT5inKuQ9I5
ipRk6eudeoVPA7OicvDAmTRzBZYoCoEXoV/4Gc1DRdtA3vmmlbTebX0agoVhN1S58GvpukR5RnjJ
0qz7r3Y0ES2PPbed1GwxTlQCPCroQ7BRZ3EqPtNbyqu8VgIjJd7dBX81PGS5vrElAX3AI9EexlT4
aJxyWutBnljTNzVGQmVY38Y0PQwq3tEqzWDvYQld4dR50kj7Es1w4cOShg02vOBFX8SkDWJOXRAE
d1QCaPvEUeISz2GwNfV12FLnIIE0XRZtd0+OFH7iaVnIb/6cbBzgSjhasOMn5XEICM8Ihmlb0u8K
1PrZLu1NU3b3g0bXaRy+KrnTcYofnsa2O9LwQvoGszaEQzARVHn0rR6HhZkpe2qn7hTOysEuy9yG
2IuVyLLsBe2TQq+DMm+V9s/YJQMks9ONhTTGtci75an/1DqjOXglGDbEbTNqhzAO/0vvj9HRoHn/
LSxjwkgi+TWTcL7zwbuW3b0iSOBtsRfQQhvDvVfQWySHqLm2+4DqGGQkNXR8d3T8bDcQIxQlASU2
BcVAZvIplLK8okHNP+17IhCW0H96Iui0XFjWEw1ImkEhDTZ7WjWN2sFgI8hFUcPLUCuuNaU+UEr/
6RfluFQhTiHmMvdhxHimBI8bOKLHTZ/rBfgY4qqC/EVFDR58qyFfRMoXkh2qtTPLktVZoExcJOmy
v1TLWoOyN56lzIZXKA9Ey8M2zDDqzlt9kEtWuKrmkeaYQfGF3ltzrL24vRbwrohOTstLOUuohyBS
Lv0UWXUOc/PG7+3gJ0yu5KKRY3Zd/lJiB4pfbxynsR4DbQjShZxF21pdT+t0FnIXsCx3zizuLqfJ
+O7Mgu+EzwhbihhVGWpw1K6072aBOB7f9qsPQe25KhVzT2aTR6uMYlw9H4RJK4tv7flw7GfzOVmd
j8y1HiW3xFPpV7aihDTZbPAyGVi8pBLbNmyKNSG6FYkZAUgDKF7OEmocEdo0F57hGQx4mmqxN9OU
QhfMucNkjM8KGVKvsROTFRKlsB5bihEsFCy7mMgjOfZuSdvyhtRMDPBqiiB56D20u+C6d+XYEA7S
lLPaBdHHUe2D4oCGAUmJKElim5Jg7zOrWdcrmnkiDcujWsthmSUJevdnQfaTB4GT2kXawNzMg6tU
D9qrIbJFvIJkVxJdWVXVTT84yh4/J9lP6E432hRQQI2k2V/OZqKFQiLm0gFxvFeoWkDIIyQCBoGH
9YVAoXzVJqF8bAYfJ25cPjd0T1zsTf33Hu4QJx093zT+OFeoM+iFsBozeSsj4ol1yytvw5YtHYcx
8RSXOiJtVsUa2qEybXxcVQcoVpKO4iXCNIRZxEF6ruQb5tTPHfikTdukL/jNSMSTxMDIgzWSpZzp
yQ4MYfMQJgNGq94Vdv8tSpODMlKQkkm/w0IQXbUt8U5W46O49QsWJfHrwWLbQo3r6YmOg0i9yANa
WESy7IumJ1WywqVURy7FnPzGwkx7KJKJFIH6tjUaCqfEKdo14zbhKzEFbb/po+QV7RVl78FKHkYP
mIw3EUxLBgaxTkFKfxIDGAyEdZ47B/I7snWJJuBKcfJjntpbfBIPRBW1Dnur8m7o+1XcyRu4eL3O
JJw8BaIzdAGyatRLk1SRRerAl7SH67IkTbU6annMPpRMBZBfswc+yaFYKfmDUJB7U8cF+btD8Lgo
VGtdJEW4IRT8FkAaLh70xWufulsael+mqUHYWzRoMEaZ7q2hpWUHRuNm8BF3Sd3bmLG6skXwxZBV
eWH1rJUFmjHI4dn4yKHikY80YVNwrShjb3X7J5RK5wq6Ee33vGbo8/99VjL0AAOd9AWVRSpSo1vJ
5gV5yrRvnfsh9i9QpRA8RkCyM9Q9tWI4vaFYBe0v8QrCpwlZf1x/HRw4miF7waR2XM511zryDFfl
SJPm5RUZE3urseimlV74w+lNhz1QdCyb+ePSfNGCUrkw7PiYkRKzansP5Zl/FPWDgUyDXmN3VAnq
HM1pb0xttpwIsSGhLr5zBDp+p9mPJacMcHNupjkzPZbvo9pQDv6RtOhZ+mH4Rt8ppKs/HTTof+zG
YHTaDKO2gVcBdydeE2aNZF1ke7Nj7823S/ERSjCJVwWJNWFdAfny+UcoQ8K+X5ImmMnLGmwBzrQr
4A401DJ+ptOsQV2EX+MQxUo1lkg5/n9Jrxlnw9QcyDDbcfGvY76dS2sc+v99ge///p/kOXv9B3U+
/qN+67z68B/0Z11B+6emqRjWbSj4sFiNv+oKmkMtEAMxGLA5mIFixF91BanORmFbSNxRmgbi7E29
z/mnbenaDO6BHG3OHuK/UVh476Wn2kfMoDlfnyqG5UBhel9WMAHga2EXTmhAB2fRtG2/rRu5L6Oq
W3gmARpvntefZah/ZG16nZPGV//Xf3x0OSASPGmEnZpwMJ+9LS82sjRt4QQTIEUtWBW5rS+6WclX
8U1c1ZFunSkpvi9n/nF7mKAcAy+2wRJ5cr24NoRTigTvhsK/9b3WHLGmtNdqwrIz1nXC4Ssfm52D
xH3t6JO2/fx+33MY/ri+I6hmWvwCykq8xrf3G6eUJ230lK4MCrkr1VKhlimSM7iH+SW9qQ3NL1FX
6aSaxHFQvPntKhVba1A8vMSiz9jM1Pm6zWSxTNVwPMMd+eCBUpe1GTKCEQMT4f0NVUUd2UYxIqYx
OaY0jjKtUlE6bNfzhFynQAMbAWO16ZVp7mLmZ+50ti3+dqs6k4Zhj3mRH/L++qaNnQx83QS/spyw
zdAfYpdhA1yJWyYb3SWU3iWt1YjiQBEdUzPAPs47bjGKAxK+G2SPZAWEX/ww9XkQLf0OsZubtop/
jVp7fIX6Zr2oBVWkM2PxF1js9DVRXtBBnfH0kM68/+1gL4M2pS/lRmnhrGRAXCCIaX/lRLZynQ6U
2AdVOXqZp1GojuBBYr3dMbizbZ0ryO+cIOSb2pLfi0Jw9/lAnQfi6W8DpmER42NIFcnD+98GWxNU
vudBhCU6mxObVWzQOWMI8DpAQhZe4hCFZFXqw/7zC3+wIugA+jVs79hOWY3fXzjHFU3f2JhcD+3r
2gLoieamH8EdD69qV999frXfZgr3hjESOyzJEab8Bfp4096o07x3lHgwOS32Yp3plXONrp1DOaGQ
y88v9dvUny9FcIcQcGx0eTopEWnWpVZT8soL3FaeTUmpK9Mz9zNXfd+9Ni5CkIBQpQq+G5jd+6c3
eQVy7gD74tAQ4zNqTbmCnvXqIOXiEFhNy2kiV/zzG/vtjc3XNLG/sxColmXMf//NM1S0to66CrJ2
l3v9dZ8l5bEz0YM4cUWvk1Dt+8+vdxLywSI6X5DmG1s4C5qOPJnzadwOZim5YJjGAFKKLOY474eu
Ztqh24zxUw2B69DKsrkjzr3awp03VorI4jOL+cc/hMFjUfOXmOvn0fXmzoUkKnOgLuiKSZm2ADfL
I8I7AzU5HrxUK9K90pKC5dfwnycxlDvykmCloZo+80t+f+2aCUeOTQVwIY05+/6HyKIgrDeNhVuU
7PdlqHqbHJiMbaJC5fBaLCi2+eeW3t+WCAhoEuv33ObAWG6dvHeEzfSoLQerrIJTKLY9fJBU+dCe
EkqYRNhqejPbQEzmN9ioL1JOBzEZ8WsjIBkRdnO27XpAnlR9Lo2yrA6O9IGdO6I5M2A+eDoO1nK4
xPRRaWSeLCltaWYS/Zjqtm1yK6Hq3hCzmd4mhXzKm7AiASSxgzPX/O27RHvI5EP86+FQmDuZiKYM
fcJTNRWaQlkeqHwoC1bZ0M1ZVe/JeXohCcdYAcj38Arm6Zm1Zu54nawDXH5eaRgTBvkfJ59lqeeg
WbEWIMaoIWj3yKpFWpiLITWJnSQ3fc5n01ahHTtI0HMCMiMz34wqnhYJPH4lhlqnhYDypSImkuhC
YqIlXnnY2fhTPp/PHz4qi64dEwjDpphf35tZNI55QfrHpLoR3TY0yUp1OeWIbBBYFm6ch7vSt5cp
vXa2ivGZKJQPn5PDsOB7A1ZQnMxgK3RCra95TU1Tt5eolqEqDWO1L9B0LOYosrXPh/B+EIVx5q5/
//Lwht5c+WT21MXY6k2J1qqlurCyDbZnbdZFKyUbnz9/vh8Nfz5yku8B204ONu+fL/TsVCunVnU5
LjersirYTgyWvfI1LdgIQiH3iMTNMyPwo5f69qInt4flzmkyi4uGpORuNLOwtpmXvUyqeS0LC218
PJYuPRkLNWvxd7cQzD1h0Gdl+yDolJ7Mvba1ajTozPccw7dbsrRcgBnOdnGG8TxTQ3FmEH30KoXJ
YsiuhQufsunGuidrm6wu10wza5YQxMTUyO8WW9ZzW8b5p7//vnNr8+mQ4ACd6X1yflGQiOYVn3+c
eGnjhrGP9C/rSo4uZrpxRmpMJdq+zWB3mTsoWBsjp7VWmUol6/NBpZkf/ZKZWK3as3TFPnnBwlTT
PAt0FUkyYkusXGKJ/pCWSBYnKysv7Cul7Qq4B625mjKVavSI5SwcgWeT0KCuTb0Z9jkn5d2ZHzY/
gtNHJCU8EUjO7OyMk7dPEA+R0A7etY74BBTeOj7p4kYf6fVV3jQhn0x7HA4hRUDhecuxousM/jOl
cGP0q89/zEdTT1rAhVmFGYynIFU9aSX4jm4OvdS6NZttn1JOMfN1FesmAOR75ZGtfWaQfDT1WIsl
AFdA1sKc39yb9RRMMqRLWAwksUtOFICYtjIdj0qD60eoSUg6CYXytmoV+h1NvPn8lk/S6ebdGUAY
DmRIHNgQgnJ5f3k7nDiS2MwGInLkDnVPcaGppBqYPQUqYhWClUg6itXzGY2OTUW7yRsu+b9N6N2c
HiFOUay7IpE7WZvFEgN/dGZt+mi+WkLjxwnJ4eb0AaWxrIbAb6HIQ9tfwtAI1yZQBvCljXP1+dOY
Z8HpYESkhVSEi7FGnKy9uiVlTSgz81WLxY/OSdRlYiXNsuyAGY+VLc8MuN+/ZzrrAhszxGRE//5S
jbx59z2r/xhLS0M7G3hwLABNqVU27Dx6tQu91I4OTdyk1vwvn9/n76sB1513BjxRh3Pb/LveXBcE
iCynnIOqGPXwFoNavuyIZTwztn4f2VzFgZNnoH5hI3iy5uilUmBhEho+SGFd2zTZlo7RxssAcuLO
i9F80OxIqXx7r8RE2WeW+d/f5Xx19vps7NhTnb7LtovSPld5to4SOOxaCasJYtt/SDI2B34ZKWfm
8e+Lh06CoEV5hEIO0Tcn85jauHDAEOizMCFYlWXgLAReV3bZKdk25AYirg7N7d9/kVQe58MEBbnf
MIGGp1dpNF9Uzcz+6LNrc+sYTNDnV/l9BrI0aCqHRuYGX03j/XBpBTS+OkNqQBkeCavILbSvY4tZ
G5Pr/+RS1gzFnfcDp19MwGMhXA5uKCii0dVSmqnDpDbQ9f9+MZMPMyUoQe4K20nAFe/vqvYRqZsJ
Ao0O+OC6T+LvREz7bigbCmAjTef/wZ0BdJoB3dSbZy3q2zk3SY9UM0GfGmp5tKxLjqC6g4RFx/5z
5lIfnHR1Vc6vC5sce8jTsQiWJa4M0enukLXxuvfybhXYKIkGzUbXQSA7GETHglaRFy6tx24hi1En
uk4hSe7zuz77U06XVKUonbTBb1P3aut2dmEvoXama6NRAdMqJKE0Pn0TPo/hI0BeTJwpqfJaVYkz
D+Wj+WlpFBF1Ki7Uj04GccenDBB+rNEW1KOtHdHE0mlJ24AL8IbjGMzOTZuPViA+7JrkX+h7T3fy
iq81BX1WbokArlUcSX1VG2CZ1CK482LcNp8/6o9uEOEjXF++JBA9TsYzRO9BCz0WdUDz4c5QiVBN
EzIw0ja7EXP/GZzgubTejz5g7KEphqInggdx8lBD0uQy6lfzh2TEro5xej/nb28gcFY3NCe6BY0C
dSNLxP6f3+2HD1dCEDYNDL00gN5PpzIwWlMUEel7hY6ZpK3GVdprGfjyPFjxMs/NqY/WQMeeawBw
9NinndRs+gaufa/wdA3gmysjbcU6FFmw1izG9ue3ZnzwJjkwsCNAz0q1xj65N8NTdVLKQuZMrQzH
oil3jQpM3ahCx01LtJsKJmSIITsn0ZzjWKjOBf6HB9UuFHZFIAI449g30u+hP/EJXAQaLogJvacx
DdG21xNvoya5dDsjfCCyE6GVCLQHXZkCsrIxk4gGE3AGjmfjIbKDu+PQK6gpFimwl3ZhFFi7VJ+q
g+jtCbAQEBGf3Jr150/hgwdOxroOA9dWCdk4PaZ1XabH08DQCvoUEHWh1zdUOfIV4Z7n0ry1Dx/4
v651WpCLw1Qt/ICgoo6++0XqjC2GUZBbYSrL3RDh/3CmulkDxzTXnmeINbZSvE1RnOyoIoIAKOGt
giGrlh0piIcZFcTv7OSZR/LBmOeR4O00eCgCzuP7MQ83p4qLgrNSzzjd042+h54af2lonrG+T1P4
9+cYrU+Y62Qi2ziSTq4HlERBaMcGzmk77yZV+2Zbe45YVy24OrPs4zMr2IevnMqkoOzBXZ4aCBQ/
s51GKppbV5p/jMakWCoUlYHgYMH+fHT9Wnzfb/XpQyFfmEuiHL/EyXZNMaNeieYyS1qlzZcp8JBB
BJOh3ALY6ufUwSC8JrDAunYa9ZZEwc5FjBRuDU9xLsOkLB4LDdVbqf+I2lo7VoODHiatTWkuAyzl
DJMmqI19UQwOTqSchOi8aBD3kZ2qDE7TLzliDpjW0oEuDakqvcDY6HVoecmGBDNQFtYXJE86IqrA
E3s4KyhXNTDmAMKmur8eHCIEnSQDGCY7o70rLaol6JQT69JnT24SLpEEV2R2Er0Bikw+i8QA9j4K
QyPiReRJudGwO4t1YKHfRdWotQTdAggGWmHFzZPjJTHaurylN4HwZlOaofNVCQz7q903/a2I9PbS
yuT4mOpph49T1SGgizbX+aY3+teUU08Cf0DAQESOVhsIPaLmWx+V5Z06AtXvS50/RgKNiePMKp6c
MdRum5a93qIHW089aIJarQ1jtmykgfYr9YP61Rct5gvq9cT8mqbJNK05fGwKH2fAmbH/0ZLA2Ujl
LIij5ffWDHsIuHg1pUY6Mvii5WOZtOHKaEttzqTPsDfXxplrfjT+8SIz3cCqqlzg/fz2wYTbqeCa
BnipXcbIRYkZjKt6wKf3+fj/8FK4dGzJXpRt1cmHG3qyZ+tdQ9GtZSnJCrXeBFmbP04TL+fzS31Q
YiDqgjWLhC6aTtzf+9vSkf3jl+xQtjsxUYpOIw5qGgCc8J0LkMUtOryUHBbVLtfO6GuryhidpUnh
b4+JIFv6IRhBwmumXT+BX/L0s3kLH71rUCzmrDKgCuLM6+6b4/Bk14OuQgR1PT/NXRznCZEJMDXy
pgF1QIb1RRdZZ7ajH1Tk9Fk2AsQOXQF6uZOX3bcmGFoQJWASsRUukEoqKwTclRtkXfGSJhFUtMKI
4gdhgxZdmBgLHkiLHb6MY+rd9SXK00UI5esay4WWnfl1s43tpBKi6+S4UeNX2VvRWX7/SFK9gWJK
mrYbT2FLqGI3NHBRtGrAAWoM9qHtNe0x5jQ/Bywa6CJQOUWXgWGUEGltPXzMgqKCU5ClF34ocVGh
ViMgfMCOwEmsfgpM4dwUUxDirWWj8r1UauthKELztTXGSp65nQ8+nPps8EEgQynCmG0+b1+wsFmC
snSgxgZpa22F47e6aM3lYMPNcGqhbz4f8R+MJ52UXEy89DsxF53U1PgMYaZOJ15trZqrxBpKUnFU
QBReIK+B1M2YRab15xf9YEZTPaWhC+CGioAz//03g7ia7K4Elstpg9gJ6rV5DXrKcXZNa5ZnLvWr
EHry8aSJCB4FFQfuKDmPnjfXsiDid1PIDSKJwd09+sXKI11kYfUNlBVF91wrx03k9BMnzdQ+DD1x
Lko5RvBwoN9/fuMflJl+neg41Jmcdk93KVENVswTCRvFDLxqTblnAa1l2hdhBsVQ7bNDZ0cYDII+
dAtyHM9c/nddiGRsqZbKk0AJIQz9/cPorUjoTUAB16ik9ZpqbXg3mZPAI9zHGycVxk1MIMuCZNfq
wQbTeFdMBS2rZgbSBLJfgJwgCy2UnGJqdTyz+H408pm+v+Q2yBlOh+I0ADnCLw6FLy01GIrR0ayG
DUy1YJ+QunLmA/bRaR9FHHxyWh68idNFDU4jYTYjNZWh9gqXfpm+AOZSQhVOa3g5BD8V1JEWVkPC
EqWQrCS1i2qkf+brNs/nk/GJUGcWjFFvQX1w8kp0UQCrpoXg+vMMhw6iI1bt9O3fHngGJxS+aoAb
cEydbI+lBauwJiANA4XUbvJRh/NGDu4i6ZphjeYrc8EuVLv/x9257DiObOf6VYQzsQ0c5daNogTY
BkrXymvVrsyq7e6JwMxkk5QokuJFEnVwAE/8EB57tAeeneGZ9Zv4SfwFlaxWUGwpKxm7u9wJ2NjV
mQgGgytWrFjrX//vQaJwmaw27pmXLLF7shlU4AlFaHktFo2pFNnuOkVOebcmKzfbbdEUb6AmO58t
F5MOXIejPnSGw7m7eghsvf7x9MuXmb3ILHE1a1O9A1Immz1svXrDScjUOQh5D9yV271OGmvBCdZc
TuJ1L30vqgKkI7c9WmyheNF0ZPqSGVfLOTrgtCW4ixHA4E+9YBOcWZoSB8wVosWxSnabQKrggFGW
3qGJ226NUlopRvau1fwYEp5c0teCQbZpfEt3u3MZgrKHUkUBAIn5kwIuOEVA+UChuhBeWhBaheHi
rp14u4kDw/h7N9np12l8rqgnRiyaOWEuPo/7WZM0t/wJoFYVBNs8sb9p90Hu0UfYamyhA14C77bR
IxLlRejB2/ZyugPiPEANbvuw6IeG24dPsa5BNnXaKkrcTRvyNZLRogWdrJc8IxdVjMQHGz+CHwlu
Xr2bTOvr4HMUhFCVLmFdOv24kjOP6zByB13uxaSMC0mZhUXCqw3f9shpwlg3DzTuSAmxZLef9M65
eTFWcbHB65KW6QO3Ba8lv5rGfnOtvtseUT6Or+mepWaCrN1ws21Cq7OGIN3f0KM1D+tkq+HxuAzs
rnfGm5eZGBEZuE0WGOhF4Yx3LA3Vc9roR7u+RxfV2oc0dKd/9ujvg0xrDh/c3H88vcSljwSpJHAp
bKhi3mvedPwtdFg4uZ0d33lNlAm7sxBkCUy5I0AtKQIPm/6560mpd8GzCKBoE/24IgjIDztOuGjO
MKRFe3a5chfBeEE/w/Vqlu6mvZXTRM/F743pC6UDfxbPe5MdQDp4/zwI0lMI8xqwu403bR1CODRB
32DmnPY4Pk5+QOgd2RZid9frRHBfjTppEzRIn7YkHYXpAd2xmhAW75/b6WLAovEBWkMPhGZFEhYF
h4YpRJ2dYHvlK/RgByMv0J03FxMIU4LprB2YkN5urxb0PX8IFn50iXxCfxisex6EL9oGwSBrQHS4
uTxtG2XbjxIDRBgUhkTlS14GLdgkHpdi4JiAFunIAj4Wueko1tvemQUvs0LiO0CmupAULOquWv0I
hnuweqNV3dJv9A5U8WtrJ1ixt4hUxVrjGka+c5ifsoeC5KFWI7BZneL5Pgei7FiduDNCfXaDBih9
6sgVTfqQYACj8B+AKD18+4KCe9Nx5TpY8GJSattcu3MvnCOOYOnucAPZ5DCJVlDrRM7ujOsswZwR
sVDW05qI/kBMULiVO23b0ujBgyNu0Wj/2LXWznut0b9O5hZyJEGCY1v20SvlyjmFs6Y13JI8Rj4k
bQiVwPi6M6dvHkB8cBkQ2CIdhZSUtyY3nSJ1d3pVygIdAkoQ+ELzmeNcNrO5FVmLRRTTtltPdcri
luElzfDKDtGfma0Xi6tE260HTd+mK71FBur008U6FLceYNl+B0YVztpiHpp+Yy+xfKtDLIleLYLe
gDGixvrTNomCKdnFxm1jSat3b5u+YXf1uVthghRWKBrKr20jVYOGqcuDbTrWwkbPuta39c2Ii0P8
lkfRrAhvBRQ2kFTIj+rAQWnPVlh6NIMPrNdY0xxnt9Jxb0U30+nlzGqPR+vZJ7nLG9H3UPTsds+l
22FLXtFHC+CuGSQJ4HR06fowf9o9b3WL3sP8arVdPVFRaxHBaPR2woA1dXctcIUIMvr1xrQfRYth
y2vTQ4Dfbbphg97+XgN8kLu5tjguplZ32YAWb7ahlX7VOfMWZa4BQg/um3QDNFAwlhcsDevuDsG9
jqi7byc2bALjttdZXa30VThMrGhNWAAPxemla5aEIIBUBUiKDKFAzMlPbdfTZAF/OEuH/sH1As81
WM7AjGx13xmFFFRHbbfzJVmi5+L78OetfZoHT8+hxOXjnDSdQ5kJ6J2C17Cpds0WOpYS1OEVa4Jf
/hD09B+c7dI5p7Vd+rZaH0dIIUyU+eS3JbPb385nrQ5U0Guwt/BlkmHe/rTwNr1Jd+HHUz1BOamx
TLl5d+t1lNf7rTP7oizRwdWeZEqjyz3vyFihUl0n9MB3RjRzwIbShHRbh6NwsNY2m/dYX29o6zCg
w+Nav/Fj0vd0TvdB+/VndGQiqnF68cunI2wOHVNgQ8UD11+mdt1ZcGeG+Rv6hlinu6Pp1webFoqM
HnHAQFuvd5M2Edt4Q8710oXUcxigJDZMOVvPfKGSYB+MQYMDmTOE+RSOfweO63qMUiZN673ketfE
Qe1Sv36r1dfhWIifn377MtMDhCJKUbQG0MAg24Nvu5pmWTB/1KmcQrZQX1zObQj/E3IAZxa69FGU
2US1DWX1YpwdWXrqbVphZxQ2ZjgRzcb1atCDQNdxzsTErAvuMGsRzB8lFvkgleZt3JT6EBtqLogP
UYtujFvRZjU6vXYF4XoB88N+RUYmA73AEiY/RofvP+qhujZKvRQGdxJBcIg3FoMISOBltF7gJeEJ
vmwgGjjttdEe6tdJNTsJaEuYY4V2J6IJZ+YkgtajV8dudIrqZMKL4AF7G0arrTjgulSLAP6CHLTb
ASmDVriatJDqeXJmaYcObG93u6ENR1Bq2tP5BsnT0zMpM2Ty+TRj4GbYXgVvrqX0e4W+2FbzACmF
5Wp+y40agUWIyzhCFtq5cF446qM359quEdCjAl6U/w7a2kxbbWkuChofO6gkDTRvi3j8Bpb5FJ1r
H/kxKNO1RW/sIFVyuwnt/sTZRosvdrixz2yr0penMwfASFaOKHj0wPFhQPIjDHAHpVl/hvJB5K5W
o1Wk+xPN1hP3zHcvOTspA1H4EA0E4iYtm2IAf7Ybr1A/4sYGIfmmC/1ksFtALOX/QHYQMW97vTrz
zLINnQGw4QBkSxcbB+rp2g8if90eNWBPvFq63gbGa+htdGd17pTOzqXix6XNCQ8ttN07RScNT5K1
qSMGNEJVShs36DqiJAxdJP4rHKw9Kxp1fXLUUP30R35KvOomy6agYa9PQqhNRyS0rTEqrJBJxUFw
6UHyedPr0ADZozw0geu1PqIo7w7W6GS939haCivRBkqqjutPV9rSHnrbdm9i1/XVB5dWyonteC2w
Kvq5JFtJYIyalui+FlXSozvZrtNDrABqHwCPS2cE901/1LLt7nRFggm1s5g0M1otl2Gyi894szKT
JRanFbVHEQL/LFsQbUv9HupqHYClQlcs8KOPVrcOn1NrPuN20mi8YYugYw+xIyVCisGF50HmoDut
DswqdqSnKCptuwPYjMB3BqgR+067+/60Pypb2cPnFbZkO2jsNBs4Ne1HCSpw6xDhmLp9Axgnvow6
m8VdEkKg4iOAcHf6weImVTRdkUvj/3TakIo3XlubUyZrAMAAH7z4qad5vat5SkTb26Wbz5RrF7dL
rGnorHRrspn3z2G6yirFgr0O5kr4M4/7rethWF8uuDmMdvME1cqZ7/wwIwy/8t3+9tKGnncYRy3Y
HLcoI2w6ces91OYrw0mBneleeNNPrKZgpdCHm03o3q2dhXfmy5TOUHTZclci6c8yyaY3R6wl6aTo
X+w6oAi7a++5vV1xUdK1aLoSAPhA720Gs3S+BJO2bU16MbUHmqsbN1Gri9Rgqs9vN6sAqQELgow1
gfb96U9YVoLpIPLK8nHACGEveYbNqI5SDE+luIIUwmCLvPHYX8J+CdHNZIOW6QjwR+8vrrXoTtp1
0sBdvet+aMzs8MypWmZMNHz2qfw3cIZFP4hAaTPeCvrlTpNrO3I0i+GyvkBMbjezrrpJtztN1p0f
dkSQE8QOqR6eXogyl3/4+EJgtbS1MEWSgFLUNup8npGloLGF9NmA2PLz6UdlYMPivqE/KPMNsEwW
myic9bzR12wfYNYC2b9NK4UyBimmUdjR/MuE7pVPVq8V3SDk4xHnzNOp1fDsS/SAFsOtN9M+cZt5
Xrbm932uk1dgNbWR1tzq/0JcCFzXq2t3lIBgKXK7QObn3dkQRQQ0MTaL+Abp6eYP8CI1x00P0vq5
LxhTtIU/3fbXoHZalnczozo6gSyhN4GcpH2jUYq+0pLWapK4rWTcanY3Z+6IWXmtuBw9stQ0+oP7
OAK+shYdr5mAleSwSv5s2zT70rinAwG2ZkNIAdo36yDRr1rLdHULjXUw6dnB5nrnoM8NIeLug68j
8EF5CZmFla6PkiDZfUE8tvXBSgJv2u7OPbb5PDWRkGuNtbV+rrBSZjo0gTRFTMRJXoQDkovaNFvo
0ELNyNTTpY10QKO7mFLyCM8cLcJfHC0VtWN6pIE50iQt71aIX6D0XFNFS5cLWLxBvaChlSzvAjL5
Axh8vFFKv+7taXstfT88RJMMIELOxcYMqAqWzU5ClUbT3WTSXmvLL5uNbjSBi525IpY9CdiF+KYo
rB3d4ZtLnQtUnSeF4Sa+BLN+NeuvWx8XevtcTFD6JOrcVEIBmwHckheSZpcVfbo4ZpTZgsvW0vPH
dHLNxi19Uz9j36WPgvCXygSZWnyb/KjdinQdQDq+WccHftdduRM9IgRy7N7qzE2hxDzo0aHGSjcE
rWHdwnGzRO4wDFEFGoWRFV/CdmpNtSZaS0BU6b1GB2KY1s+WukreD/pG2kE1Nj9tO4Wl7Hciq+cF
/daou+n1x4HVcUFjaVvkF/rnUrtl2UCKO1TwBJlvkzKTvJYRJCNIWFJJQT/Wm6ZdQJUO2JFxA0ax
27rTDsdb+sEn9XoIOZjtrQZ2T3AV9OzFiFaVaApXFkngvgWcEaqQEae2NoErsnejIwH0yW/NW0Cj
274ZtGKyE9DXTakbWVNkUH88vafKIgPwMJTmKH8itF487pqwdu6RFnQd+e8dei4GQT2ybkI3tK7W
s4DoGB66gR658wl6Bum0u20sbjqIyAxnAZIsjc08HsFz2L6N1h5Kev2u/+X0FIVdFnxNlzwA2xBQ
FzdPcWAfpBrIZDVFoy2wcuhrxx1dcNvZ6JKcfkqJ9Rw85Wgj9taQGTZ8dkfi2/Ur24brtgO/ALqN
EIyeflRJhIHdUHAWTBZYbCHUcTdk22Lu80AeEBu09MV6Gq0SaGnpRhs7EJ7B0erNP/W9dnAJHnd5
ZnOWvSk9XxRHKQ+QCCvYbiNJsesUEgQ0FRxeF7nkXSd+qm/CaHr6RUufRFgOZxT1Njil5C/XjNtg
SASKx/Yt/95v65tpmNgkztvtzX5Nv4lq/G9FIv4yiZERG2MvhoD0z4kZpp/MKHHjPd25Zfritxn/
1IP/tj/K6bTKB6qZ2ZMf0sD8p//15CdeLGZgOb5E+i+SixKRWDajbLqnBnAN3ip5ZmSteUGjF1zk
RODZD57b9T3r5dfNxgXp8x5flJtz9pM972CBfm0JTr/dfi1P/82pF9gvjuBWA0lYdQn6F8T+FJR4
z+wHq5WXgBoG/Efcblnq7+nVq378jn5BEY3UlsgUHL5y54IITqB9yUGIH1bkO3v1IzL+bzX8TvsC
bg4NkAqh0cs7Hi5B6wLWBX5EQ8b39e7dvSEip3Dohb5lz7cuSPsRyIBbyX5a0tev6xecO1yE8Qn7
n+/u84tCRyW31+lf0E8A/I3uneyHI/nw62sX4PI4yEhMZD/f3QoIRrpqK9C9ECUjWCHlvd9ChIL8
QFfgZPY/35v9C/axSq+uNS4ITehdAf+Y/cj237mg3YqeFVzg/ue7+/gCVlVtBbQLKmzQhwikkviR
V6B3ISjyAN2zK3jOd3TkVT7su+0LUvFkREljlLx5SywMARGXyf3Pd/ftSXhX/fgtlkBc1rkNZD+c
Jwe+T8MvUCrv9V5+K65f35cRkPFSsAQc7/ClvgQ4sv3DmAvZAk0xL+fj9xf/MLWKS9DpXtB8K6B1
pSdg74KXhxUYV7j/2UfZ35Er4EJdcQna/QsoM6EVEvDvgx0gAiB+wQlIwif7+e5eHnLIii/f4WYn
vj2Jif2P7AXqhMcU/LsiQ/T199+XG6Dxr+IaaBiAjkYe2Liv73hgB80OV4QMz5lvgux539EegIys
6hK0LwSWpI0jKFuCegszgEGSvOnLgbh/4KvW4BV/9DWbMrQd9znLozhmVJZu+bU/yHMIx79/yR+I
JAGtP2RspT8ViZX9039JtPyzlGfJ4p6DX/4jN66Df0p/Gx398cvLZ9N6edbhf5JeVZpY/pv8P753
zNAIn+izzBJCL291ZyzJ3gwNz3g2DhniRSn8l0keZY6+Ro2nRp2GpukJ7vl8KLGEwttWHfjW3DpP
fj5Olr3pEs1UHfbegAW+9pF1Cs2aYM6/dVaJyUbOh85MQMhcVn3SZ8+JzefafWzEZpQPl40u2N6q
jj5kAFqaau+WZug8SZ8VTEePnferT2Ayr/q0Q+R9Hx/NgnIopWCSPZRPzoxfZsBfrwfHG1BO8n37
71+ms7cTwtB8RxzuqRN78mhLnvjb32n/vvNitnZc+NiAeE98isMzSFrT3+ZL0M9FGYH+HorA1MHA
rP6iOPnWD3NoV38zXzk1/dCShTkFYdGvmvwrd9SnJIrkUSm1VB/24ef/Hy6c1MxHypyMaCc6Pd/D
lRyL84LT9LexC9pOgPhU3aKH8/+bWcLAsEOOjHwtM/9COH16Zffp1lPH5jANwkQ6FUQPTtVRp8bO
4MAJnSAfK5uvyNhUHfoyLJwDolZcedAoNEw3Hyebq7irVB42NFb5KNmgIvivOuiVHz4XlkDQHVYd
FlIRw4nzcbLZCvWCqsPemI8GaqP5QPtxFVjYh2VhDYTyQdXJ/pnqaJgPk01VsARVHfXeSJ6d2rvQ
eCy63LOe8fz+vU/DwqgCMFZ1yi8ho5hzbbx0wqPIUUBNqj7kL2YU1waGt8iHEiueocerjvyDuTQl
kyMvnj9EOOi33TDu/BpG93dRrXjLAIpeffSpz7C1++Tx2UFl0nmStiKQfhVu+SHxHssUukRChfZE
BWv07jGp3SaRka9Hton2oytYo//zaXw//vRlPPq/NWE8ZsiCFe2fvIjoa+82wapR/gbJftbbHJ7f
4980/shYomlwFFwqgjq+QVLvt41Gyt79IJMhTSZfm1f9/sU9ZHs6uwdKQ72ESScuN0cXocOZ/u2i
LNN1dnL8qsDTwS0UG7VPxRuTgpHHbu3ecNfGsy+dW7qCzTZN8PpLw5X2sqirVPXO733vOQkNKejE
A1Uf+I4FDg0rkWaMDFD1kT+SslrKwwp5vtMrcWiw+db5ba415Mhha3nNhsPbebzF0WaTN6b/RPLl
zN98D5nFdz8VU1CUC4uf6eWVX3lTLk92gNw92gjfOG7x/g3NR7WZQnvkB5LrArkpwIyylX7bNO/8
MLZLc3tZcrrS2O8SAh3DLYSvnBUVF+LeT8rnDKGXYJ+ssh4fxE6QZwyHBO21rR6EIoKfqt09vjN8
25p/5BaCHkjhKUJPohApFN4k+QVtiW99VWYVmzEKhliWKqv+oIGBJPpTSQ6atj82E7huuv+QdYDm
5tSl6LXvdWtGtCzHxlJeRGJDOqV6NDwD0UZ1FCxJ0RzesIi3hmWH5mM+koh4oC8SOnhCCA5UGq0g
ohgv290bHvQ1D167M2PbDI+UdmkE6VMVg8KHUmtDCDm2zz729zul9u7pNafUwVr9TziFXFIesuEd
eZ2DN3rlVn3nEeOFUgyiIBGc+WB5roJv61dN9ZWTHZiu5STLfKDsEnBqB7x2WD9iYbNq2Xsz3JmW
v3Y8aUmERrOCyRuFnOjx2fztH3CQuBaFLGm653Pj5zNAI9NbGqGURFGR7bgMzWKeQ2B4qy7uOIqL
R5sgFqw67HBnPtny2gq4bdVhJ85RSVmA+SoPa4S+WZaIOXkevXKTTEiQP0lxoIDdVp3y1HkkViuk
R/sKvtyULhUvMtN8isJXnL9bnd8WUzMkWycPq2IdgBnIqytaLKqu7jD0aW6RXANs9NXHfZ94+Bxp
EZpC2KLqfC+fjpwDmHQF48aGK89WtExUne2VGRYMDAihgmHJ194aqZxphgS9+sg3RrwuWENHwere
OLGdFEMTdAOqT/je9dfGojhlBWt84+DXY9Mj2VuofXZUrHOyNZePyBdZ+RII7wPIPv/n24sFt777
zJrkA2Xjake5iOSXK9srvfut7xkFNJKmYIvcCt8uTVYwLFfdeL9yTcnQ4JXH9sONIfsKFUfzR1GG
ec5fPftsKuoiH8mjJJYhl5hVoNM++Zxy8sajOyKf/9vtV+xosziwoMyr+t3uM68ZOp4EqYN4V8HQ
QQEgkQGOK094bXChCyWbQFxEwXQ35rN8eGTg4Mrz3Tjxbp8cyOcozDgD31cd+/NCYFCk4BJIVf6Y
t1vbS7352vGsZ1++Nh4ncJNvdppfCK6esLshXdH5ZLM1OZkfeb1H5oAy0VWUhlZxq7k3wyJmQFew
2pfow9f8nwhepCI5ZMUqgCT7lPGt8WQ+F296goZCwWF17cMmJ602nV+oLSkIbH/+N+H+y65mdF7C
PCII2dANRjewc/5xv19qTZQ9/oiJNQuMsRSmKDg13nkWZ/7h3lVgRwM/jjYUDQ+HFdo5VR3wgDNZ
2rQtBftJ6Jt7z04+O+EZBQlX1bkObUM6NFUcFJ/MIHl0qSTgvkiB14awPkieoKMgbB2ZS/8JzBOP
Of88BRY4pC0i9GWQ3HnUyvkUyNBf+qEf5V9SfFehMFH5uzJAhvjPqq3e1zXKR86eo+B2NjQCs/bF
DJ+leEO0vVV9g9Hc4dYXSxYvxLCrjju20iDOhxHLICilKg+6Aojh4/fc2jQh+JJ8SleBTxmHThzK
w6qIMsax7fiB7K4FH33V9Xhg20+NZSEw6ikosUyNR3kTCu7TqtOd2oVj4HzccH5nHxsC/bDV5zr8
+f/FZu357y7XvhNKu66p4vC6Nr1Ust4SzEPyzcH9jfNYjApQcam+GDfUkGNbOlwIMhWM6zwWVkHw
/Fc1s1ta6iwjAgCVjyX8DwTJ+T/ffjkjx4kWp2wOSi5OYMs2kg+GwUDFdN3CoAp28S0H6VMx76Zk
bRO8L0pu+XtnX02QAlY3CDFyMTfUVHHM3fo74X9pV8ynuZ+1AjO+cwjxpVFVHBnZqPJJBFdh/pi3
74y9G64PnCgykny4bC2OcUbf7tg+/fzXxCtQp0F6lj/n7dP+xM1EbsCFMb76sPdm+mSbrmtKxkwv
uoKh95CuI3gfrCcKBhfZGzk1ixa0gnFFb69RuzH9QsZM6EdU3d735H2L0DkVnVD3SaG5CBRR9dk+
wJyYjyL2B/q2+T/fbsb3P/+HX3vwlz//NUOEfAx//k/vyZEhkC2h/lB1rWmbcAooOfI/CsY1vF3R
QUNpUH3gz4h0FTa4ivoheYIFeJvaxIjkr6miFgc3gFOI6dGTrr4WY/IwgJydfKTM/FQcsD8e3UFQ
v8if8nar/tFZPhqPG+lobalobtvDYo/3t6BmqrpDBk5YeyCYk+pbQGGrj/zuMTWlbwfrvKA+h+tJ
J5uMoz5/n/r98rDcyvYkBVWTsYevIGzrVH+09Kwx2ON9P/X5W+W7MHmU72cKvh/PpyMj89ADI3zk
eMkHzXZi/o+3bxjyt4njyhlcoXha2aaZLX01UjCjonoh8hc0c9NPIg2tom1zaKRUg8uqFyogDcOC
dai4rI1Qr/EKfVEqvGg+bnl2UoipVTUP+GaKNDYqgAJ0XT3DApPIYYyK68R72rslT4ooWvVluMKO
C98v01moury3RihO7eIdU0X+GghNHInQXErVNk82HryyFvwRMGPsi04/OUBS0SC8Jwy6duI4yrzp
nbl2ZA8ixL6qrvv+KTfJk3xdbinxfKA+nGfjOZv+g/9Il0s+4ewsUAGdeyBG3a/PELv0ozJniGxO
/ty3Hzv7hfrigLWFx0kUjUU9au8VyNLLX0ZFhm8gEkWRXfviwAhT6uTpfK7+Xp/vTz5Bwb1tAISt
kF5GgaP6zIc0Mz0ZskmpyB7dG3JU1BIKvpX3mWD/GtMBx+UkkY1FRWZqb50EXLH9819dc5nmMxYb
DUmH/J8V7F+8wK3BE2QMkyDgVOaH9qdA7e/3mPZ/yGctXqJNh9PZ+8Vh2Dz+GgmX/ddX9bSf4wZ7
sYrMmYnahhSJv4TthOG/2M7/OO6+dz9Z1LNgqJChQwoCiXdg1h4NZy4PrCBQexdCBiKfZgrsE94S
yyVUi+xDo1QBK79NDdHQIw2rYsJ2UvxoCtzYAOSIfD9vK5grgIhH/1n+ZioSWPehU7uBcEa6gqqo
FcIhJ2N9VGTE4Emwatfi/92/+3RoDug05/98u/++pJ+QMEVeZESilIxcHFWBf7gyAtk1NFXcmK/T
0Ep3RXdGfqn6MuxxkNd+AVqBTnT1sfe5vJKxFRjGNdxtC/t4SRTs6xujkE5RATMDaWr4R1tEU7DK
XBSBBhZsWUVOmm6LZ2ct3xHQa65uFwxspMU9rSIcuzMDuUKGxFn16X6EroVOsrI7WlMFzeVHepKO
DFlF0+JHiJ+dIDi6551s839lDuEeELwR4Dby9d2Hkwqs48E2nGJ3S0soqfwSkL6NGe3BmDvHK02i
XsXQDtXqfJxsKVREGCJNIMLConW0VHikz7tHs2Q5VORgvzhmDBWRtB4qXN0HqFj8de0yBgoc1P5U
G4M49OPkZWcePk6orygwmZcHXieeEdlUj/5Uy/+nU/ZQvaMiK3wfkPRz0zJ/AwuJitjn1nl+prli
bETx4aLteWZ/fZ+RAHgVX8vLqt3bDqLFZPr/VPv6P2nqIAl1+FA4iiA5UZDqyk4Vgw8UOu5//eu/
RwsjNch0pUDOmMF7UJPkgMsWFS4flFzP3tLPV6YeHJDMdRB5MgwN3dZ+W0UW+97kUrDIzT3608gx
/JT7klP7M8h4OacklDdaKvJKI3/x7LOAD8aCa6Qj84uhYwYhjoKPd20kTuhI9BBNoaCBkFRuLG+/
RHxEFtupP8G8UI+iJB9PeOmXZyj49jQMWiUjK/BBN0YQ24WwZr80Zw+ushTSb8PtJkj1/5CZpTI2
MBUNp9zDfvLdRcmpgpxgCwmBfhehUKSjYDQ7a1S/33ffk5f9ATOKoSXCTzl9ouIoHnB1K7AoqGhv
HITGTsa5qMCyDblQSAG/ilNz6Lt+sU9CRbA4fqJILROOqlBEmVBRf7JFk0uhY0IFQmliuItfbe1U
cMxOE9K2Ul6REzA/tt5+wN4TcxHvS6aR6bhXvbKJqze4nDSfYnZmC9nYygOboRwInHeq5+O/z2FS
nCyCiNUn+wXo7w7VHenDwZ93buTf7xgoY5v8Ax4KezEh6L2NpS99HBWlywHUUEUcmoKE771wt35p
ZV5FPnnoCzjD31+bUFR71j+U3bdUwAyytLVgVqf2Khxx2XNUENkMfT+PyaTytwo2m4kzd/ItLByb
ilzlBLIOoYOQC2llBArOU3hcRDmpSfXKi/7LWQgbTXpUpFFBaP0yflZHEB9b4Fe+Uh2LGtmz9FFU
HAwg26S81TFNbvLNvX/vTYhZXiw0e4fbpxHoEjf/b9JLwDeaG8XbD+RrLtOPYDbykbJzU0WTwdAO
yUYCCi25qDRV8ETemZva0HBLWDlUUJXcOYVuMBUtxF8Mj95nOZxQAb65M0hzSl9QxZ4VC/yjSQVG
TsPBGpI/6u1m99GJnwBNlR4u6JkpeIARgNIWr1DSW6wmVeQWe+QUbEcOqYgUTnkJ6Zij/ds9zB5I
9d50Qfv+79q7CLRfRE9e5mwexI4lC0sadJh4thSnIDNX/aM8+AtiU8lSEThWMS4lpnwY4cFaKorS
DwlMWYXJKrDMv/B5nT2kc5LE1AukiasAoR8FmS0VidehqBAKOHC+aQ/nrYFe03XIuhHpJRnb0VRw
130+FPpET9Tzw9qHhIIH8WJpGIeifAeJ3I7WIwsmhJO/44tPGVF81YvP4TVO+ObTXTWHfz1+AROq
hg2WMdT/Ad+yhB7/j/eWZWz839lbnjHpl/3w5BJm//N/AwAA//8=</cx:binary>
              </cx:geoCache>
            </cx:geography>
          </cx:layoutPr>
          <cx:valueColors>
            <cx:maxColor>
              <a:srgbClr val="002060"/>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hyperlink" Target="#Data!A1"/><Relationship Id="rId5" Type="http://schemas.openxmlformats.org/officeDocument/2006/relationships/hyperlink" Target="#Analysis!A1"/><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406400</xdr:colOff>
      <xdr:row>0</xdr:row>
      <xdr:rowOff>146050</xdr:rowOff>
    </xdr:from>
    <xdr:to>
      <xdr:col>14</xdr:col>
      <xdr:colOff>285750</xdr:colOff>
      <xdr:row>4</xdr:row>
      <xdr:rowOff>171450</xdr:rowOff>
    </xdr:to>
    <xdr:sp macro="" textlink="">
      <xdr:nvSpPr>
        <xdr:cNvPr id="2" name="Rectangle: Rounded Corners 1">
          <a:extLst>
            <a:ext uri="{FF2B5EF4-FFF2-40B4-BE49-F238E27FC236}">
              <a16:creationId xmlns:a16="http://schemas.microsoft.com/office/drawing/2014/main" id="{66B5FD48-0A1C-4AD2-87BD-5E28DB46F0FF}"/>
            </a:ext>
          </a:extLst>
        </xdr:cNvPr>
        <xdr:cNvSpPr/>
      </xdr:nvSpPr>
      <xdr:spPr>
        <a:xfrm>
          <a:off x="2980724" y="146050"/>
          <a:ext cx="7116062" cy="73476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rgbClr val="002060"/>
              </a:solidFill>
            </a:rPr>
            <a:t>Sales Dashboard for 2026</a:t>
          </a:r>
        </a:p>
        <a:p>
          <a:pPr algn="l"/>
          <a:r>
            <a:rPr lang="en-US" sz="1400" b="0" i="1">
              <a:solidFill>
                <a:schemeClr val="accent6">
                  <a:lumMod val="75000"/>
                </a:schemeClr>
              </a:solidFill>
            </a:rPr>
            <a:t>All figures in USD</a:t>
          </a:r>
        </a:p>
      </xdr:txBody>
    </xdr:sp>
    <xdr:clientData/>
  </xdr:twoCellAnchor>
  <xdr:twoCellAnchor>
    <xdr:from>
      <xdr:col>3</xdr:col>
      <xdr:colOff>496044</xdr:colOff>
      <xdr:row>5</xdr:row>
      <xdr:rowOff>140958</xdr:rowOff>
    </xdr:from>
    <xdr:to>
      <xdr:col>6</xdr:col>
      <xdr:colOff>140444</xdr:colOff>
      <xdr:row>9</xdr:row>
      <xdr:rowOff>165900</xdr:rowOff>
    </xdr:to>
    <xdr:sp macro="" textlink="">
      <xdr:nvSpPr>
        <xdr:cNvPr id="3" name="Rectangle: Rounded Corners 2">
          <a:extLst>
            <a:ext uri="{FF2B5EF4-FFF2-40B4-BE49-F238E27FC236}">
              <a16:creationId xmlns:a16="http://schemas.microsoft.com/office/drawing/2014/main" id="{9C7C3442-6B4E-4DE0-879E-55A8401E82BA}"/>
            </a:ext>
          </a:extLst>
        </xdr:cNvPr>
        <xdr:cNvSpPr/>
      </xdr:nvSpPr>
      <xdr:spPr>
        <a:xfrm>
          <a:off x="3070368" y="1027670"/>
          <a:ext cx="1618049" cy="73431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a:solidFill>
                <a:schemeClr val="tx1">
                  <a:lumMod val="50000"/>
                  <a:lumOff val="50000"/>
                </a:schemeClr>
              </a:solidFill>
            </a:rPr>
            <a:t>Total Sales</a:t>
          </a:r>
        </a:p>
      </xdr:txBody>
    </xdr:sp>
    <xdr:clientData/>
  </xdr:twoCellAnchor>
  <xdr:twoCellAnchor>
    <xdr:from>
      <xdr:col>3</xdr:col>
      <xdr:colOff>389658</xdr:colOff>
      <xdr:row>11</xdr:row>
      <xdr:rowOff>1732</xdr:rowOff>
    </xdr:from>
    <xdr:to>
      <xdr:col>14</xdr:col>
      <xdr:colOff>341745</xdr:colOff>
      <xdr:row>29</xdr:row>
      <xdr:rowOff>136814</xdr:rowOff>
    </xdr:to>
    <xdr:sp macro="" textlink="">
      <xdr:nvSpPr>
        <xdr:cNvPr id="7" name="Rectangle: Rounded Corners 6">
          <a:extLst>
            <a:ext uri="{FF2B5EF4-FFF2-40B4-BE49-F238E27FC236}">
              <a16:creationId xmlns:a16="http://schemas.microsoft.com/office/drawing/2014/main" id="{0EAD0D95-66FF-4044-B267-E86A5770FCF5}"/>
            </a:ext>
          </a:extLst>
        </xdr:cNvPr>
        <xdr:cNvSpPr/>
      </xdr:nvSpPr>
      <xdr:spPr>
        <a:xfrm>
          <a:off x="2944090" y="1906732"/>
          <a:ext cx="7254587" cy="3252355"/>
        </a:xfrm>
        <a:prstGeom prst="roundRect">
          <a:avLst>
            <a:gd name="adj" fmla="val 956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0" i="1">
            <a:solidFill>
              <a:schemeClr val="accent6">
                <a:lumMod val="75000"/>
              </a:schemeClr>
            </a:solidFill>
          </a:endParaRPr>
        </a:p>
      </xdr:txBody>
    </xdr:sp>
    <xdr:clientData/>
  </xdr:twoCellAnchor>
  <xdr:twoCellAnchor>
    <xdr:from>
      <xdr:col>3</xdr:col>
      <xdr:colOff>334818</xdr:colOff>
      <xdr:row>31</xdr:row>
      <xdr:rowOff>15009</xdr:rowOff>
    </xdr:from>
    <xdr:to>
      <xdr:col>8</xdr:col>
      <xdr:colOff>476250</xdr:colOff>
      <xdr:row>43</xdr:row>
      <xdr:rowOff>115454</xdr:rowOff>
    </xdr:to>
    <xdr:sp macro="" textlink="">
      <xdr:nvSpPr>
        <xdr:cNvPr id="9" name="Rectangle: Rounded Corners 8">
          <a:extLst>
            <a:ext uri="{FF2B5EF4-FFF2-40B4-BE49-F238E27FC236}">
              <a16:creationId xmlns:a16="http://schemas.microsoft.com/office/drawing/2014/main" id="{B8D228F7-CB58-4165-AB1A-13AA7C90C775}"/>
            </a:ext>
          </a:extLst>
        </xdr:cNvPr>
        <xdr:cNvSpPr/>
      </xdr:nvSpPr>
      <xdr:spPr>
        <a:xfrm>
          <a:off x="2889250" y="5383645"/>
          <a:ext cx="3460750" cy="2178627"/>
        </a:xfrm>
        <a:prstGeom prst="roundRect">
          <a:avLst>
            <a:gd name="adj" fmla="val 938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a:solidFill>
                <a:srgbClr val="002060"/>
              </a:solidFill>
            </a:rPr>
            <a:t>Revenue by Product Category</a:t>
          </a:r>
        </a:p>
      </xdr:txBody>
    </xdr:sp>
    <xdr:clientData/>
  </xdr:twoCellAnchor>
  <xdr:twoCellAnchor>
    <xdr:from>
      <xdr:col>9</xdr:col>
      <xdr:colOff>155287</xdr:colOff>
      <xdr:row>31</xdr:row>
      <xdr:rowOff>8660</xdr:rowOff>
    </xdr:from>
    <xdr:to>
      <xdr:col>14</xdr:col>
      <xdr:colOff>296719</xdr:colOff>
      <xdr:row>43</xdr:row>
      <xdr:rowOff>109105</xdr:rowOff>
    </xdr:to>
    <xdr:sp macro="" textlink="">
      <xdr:nvSpPr>
        <xdr:cNvPr id="10" name="Rectangle: Rounded Corners 9">
          <a:extLst>
            <a:ext uri="{FF2B5EF4-FFF2-40B4-BE49-F238E27FC236}">
              <a16:creationId xmlns:a16="http://schemas.microsoft.com/office/drawing/2014/main" id="{7CD08F0A-6A93-4002-B1BF-5A00737DD2DF}"/>
            </a:ext>
          </a:extLst>
        </xdr:cNvPr>
        <xdr:cNvSpPr/>
      </xdr:nvSpPr>
      <xdr:spPr>
        <a:xfrm>
          <a:off x="6692901" y="5377296"/>
          <a:ext cx="3460750" cy="2178627"/>
        </a:xfrm>
        <a:prstGeom prst="roundRect">
          <a:avLst>
            <a:gd name="adj" fmla="val 938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a:solidFill>
                <a:srgbClr val="002060"/>
              </a:solidFill>
            </a:rPr>
            <a:t>Top 5 Best Sellers</a:t>
          </a:r>
        </a:p>
      </xdr:txBody>
    </xdr:sp>
    <xdr:clientData/>
  </xdr:twoCellAnchor>
  <xdr:twoCellAnchor>
    <xdr:from>
      <xdr:col>0</xdr:col>
      <xdr:colOff>83127</xdr:colOff>
      <xdr:row>0</xdr:row>
      <xdr:rowOff>109681</xdr:rowOff>
    </xdr:from>
    <xdr:to>
      <xdr:col>2</xdr:col>
      <xdr:colOff>764886</xdr:colOff>
      <xdr:row>9</xdr:row>
      <xdr:rowOff>158750</xdr:rowOff>
    </xdr:to>
    <xdr:sp macro="" textlink="">
      <xdr:nvSpPr>
        <xdr:cNvPr id="11" name="Rectangle: Rounded Corners 10">
          <a:extLst>
            <a:ext uri="{FF2B5EF4-FFF2-40B4-BE49-F238E27FC236}">
              <a16:creationId xmlns:a16="http://schemas.microsoft.com/office/drawing/2014/main" id="{9264DC38-8226-4297-B0C7-DCF654DD06E8}"/>
            </a:ext>
          </a:extLst>
        </xdr:cNvPr>
        <xdr:cNvSpPr/>
      </xdr:nvSpPr>
      <xdr:spPr>
        <a:xfrm>
          <a:off x="83127" y="109681"/>
          <a:ext cx="2384714" cy="1607705"/>
        </a:xfrm>
        <a:prstGeom prst="roundRect">
          <a:avLst>
            <a:gd name="adj" fmla="val 938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0" i="1">
            <a:solidFill>
              <a:schemeClr val="accent6">
                <a:lumMod val="75000"/>
              </a:schemeClr>
            </a:solidFill>
          </a:endParaRPr>
        </a:p>
      </xdr:txBody>
    </xdr:sp>
    <xdr:clientData/>
  </xdr:twoCellAnchor>
  <xdr:twoCellAnchor>
    <xdr:from>
      <xdr:col>0</xdr:col>
      <xdr:colOff>97559</xdr:colOff>
      <xdr:row>21</xdr:row>
      <xdr:rowOff>37523</xdr:rowOff>
    </xdr:from>
    <xdr:to>
      <xdr:col>2</xdr:col>
      <xdr:colOff>764886</xdr:colOff>
      <xdr:row>31</xdr:row>
      <xdr:rowOff>101024</xdr:rowOff>
    </xdr:to>
    <xdr:sp macro="" textlink="">
      <xdr:nvSpPr>
        <xdr:cNvPr id="12" name="Rectangle: Rounded Corners 11">
          <a:extLst>
            <a:ext uri="{FF2B5EF4-FFF2-40B4-BE49-F238E27FC236}">
              <a16:creationId xmlns:a16="http://schemas.microsoft.com/office/drawing/2014/main" id="{F43E8FB1-53C0-4D31-A668-7947C403C523}"/>
            </a:ext>
          </a:extLst>
        </xdr:cNvPr>
        <xdr:cNvSpPr/>
      </xdr:nvSpPr>
      <xdr:spPr>
        <a:xfrm>
          <a:off x="97559" y="3674341"/>
          <a:ext cx="2370282" cy="1795319"/>
        </a:xfrm>
        <a:prstGeom prst="roundRect">
          <a:avLst>
            <a:gd name="adj" fmla="val 938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0" i="1">
            <a:solidFill>
              <a:schemeClr val="accent6">
                <a:lumMod val="75000"/>
              </a:schemeClr>
            </a:solidFill>
          </a:endParaRPr>
        </a:p>
      </xdr:txBody>
    </xdr:sp>
    <xdr:clientData/>
  </xdr:twoCellAnchor>
  <xdr:twoCellAnchor>
    <xdr:from>
      <xdr:col>0</xdr:col>
      <xdr:colOff>97559</xdr:colOff>
      <xdr:row>10</xdr:row>
      <xdr:rowOff>95250</xdr:rowOff>
    </xdr:from>
    <xdr:to>
      <xdr:col>2</xdr:col>
      <xdr:colOff>764886</xdr:colOff>
      <xdr:row>20</xdr:row>
      <xdr:rowOff>57727</xdr:rowOff>
    </xdr:to>
    <xdr:sp macro="" textlink="">
      <xdr:nvSpPr>
        <xdr:cNvPr id="13" name="Rectangle: Rounded Corners 12">
          <a:extLst>
            <a:ext uri="{FF2B5EF4-FFF2-40B4-BE49-F238E27FC236}">
              <a16:creationId xmlns:a16="http://schemas.microsoft.com/office/drawing/2014/main" id="{9457C518-AC42-401E-8DCB-C2DB06DEB11F}"/>
            </a:ext>
          </a:extLst>
        </xdr:cNvPr>
        <xdr:cNvSpPr/>
      </xdr:nvSpPr>
      <xdr:spPr>
        <a:xfrm>
          <a:off x="97559" y="1827068"/>
          <a:ext cx="2370282" cy="1694295"/>
        </a:xfrm>
        <a:prstGeom prst="roundRect">
          <a:avLst>
            <a:gd name="adj" fmla="val 938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0" i="1">
            <a:solidFill>
              <a:schemeClr val="accent6">
                <a:lumMod val="75000"/>
              </a:schemeClr>
            </a:solidFill>
          </a:endParaRPr>
        </a:p>
      </xdr:txBody>
    </xdr:sp>
    <xdr:clientData/>
  </xdr:twoCellAnchor>
  <xdr:twoCellAnchor>
    <xdr:from>
      <xdr:col>0</xdr:col>
      <xdr:colOff>91209</xdr:colOff>
      <xdr:row>32</xdr:row>
      <xdr:rowOff>88901</xdr:rowOff>
    </xdr:from>
    <xdr:to>
      <xdr:col>2</xdr:col>
      <xdr:colOff>758536</xdr:colOff>
      <xdr:row>42</xdr:row>
      <xdr:rowOff>152402</xdr:rowOff>
    </xdr:to>
    <xdr:sp macro="" textlink="">
      <xdr:nvSpPr>
        <xdr:cNvPr id="14" name="Rectangle: Rounded Corners 13">
          <a:extLst>
            <a:ext uri="{FF2B5EF4-FFF2-40B4-BE49-F238E27FC236}">
              <a16:creationId xmlns:a16="http://schemas.microsoft.com/office/drawing/2014/main" id="{8C851918-5BD1-48EE-98CF-5F977C44B623}"/>
            </a:ext>
          </a:extLst>
        </xdr:cNvPr>
        <xdr:cNvSpPr/>
      </xdr:nvSpPr>
      <xdr:spPr>
        <a:xfrm>
          <a:off x="91209" y="5630719"/>
          <a:ext cx="2370282" cy="1795319"/>
        </a:xfrm>
        <a:prstGeom prst="roundRect">
          <a:avLst>
            <a:gd name="adj" fmla="val 938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0" i="1">
            <a:solidFill>
              <a:schemeClr val="accent6">
                <a:lumMod val="75000"/>
              </a:schemeClr>
            </a:solidFill>
          </a:endParaRPr>
        </a:p>
      </xdr:txBody>
    </xdr:sp>
    <xdr:clientData/>
  </xdr:twoCellAnchor>
  <xdr:twoCellAnchor>
    <xdr:from>
      <xdr:col>6</xdr:col>
      <xdr:colOff>316642</xdr:colOff>
      <xdr:row>5</xdr:row>
      <xdr:rowOff>150340</xdr:rowOff>
    </xdr:from>
    <xdr:to>
      <xdr:col>8</xdr:col>
      <xdr:colOff>618925</xdr:colOff>
      <xdr:row>9</xdr:row>
      <xdr:rowOff>175282</xdr:rowOff>
    </xdr:to>
    <xdr:sp macro="" textlink="">
      <xdr:nvSpPr>
        <xdr:cNvPr id="18" name="Rectangle: Rounded Corners 17">
          <a:extLst>
            <a:ext uri="{FF2B5EF4-FFF2-40B4-BE49-F238E27FC236}">
              <a16:creationId xmlns:a16="http://schemas.microsoft.com/office/drawing/2014/main" id="{71A0BFC0-F894-4F12-AE96-5F6214CC882A}"/>
            </a:ext>
          </a:extLst>
        </xdr:cNvPr>
        <xdr:cNvSpPr/>
      </xdr:nvSpPr>
      <xdr:spPr>
        <a:xfrm>
          <a:off x="4864615" y="1037052"/>
          <a:ext cx="1618049" cy="73431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a:solidFill>
                <a:schemeClr val="tx1">
                  <a:lumMod val="50000"/>
                  <a:lumOff val="50000"/>
                </a:schemeClr>
              </a:solidFill>
            </a:rPr>
            <a:t>Gross</a:t>
          </a:r>
          <a:r>
            <a:rPr lang="en-US" sz="1400" b="1" i="0" baseline="0">
              <a:solidFill>
                <a:schemeClr val="tx1">
                  <a:lumMod val="50000"/>
                  <a:lumOff val="50000"/>
                </a:schemeClr>
              </a:solidFill>
            </a:rPr>
            <a:t> Profit</a:t>
          </a:r>
          <a:endParaRPr lang="en-US" sz="1400" b="1" i="0">
            <a:solidFill>
              <a:schemeClr val="tx1">
                <a:lumMod val="50000"/>
                <a:lumOff val="50000"/>
              </a:schemeClr>
            </a:solidFill>
          </a:endParaRPr>
        </a:p>
      </xdr:txBody>
    </xdr:sp>
    <xdr:clientData/>
  </xdr:twoCellAnchor>
  <xdr:twoCellAnchor>
    <xdr:from>
      <xdr:col>11</xdr:col>
      <xdr:colOff>612061</xdr:colOff>
      <xdr:row>5</xdr:row>
      <xdr:rowOff>159722</xdr:rowOff>
    </xdr:from>
    <xdr:to>
      <xdr:col>14</xdr:col>
      <xdr:colOff>256461</xdr:colOff>
      <xdr:row>10</xdr:row>
      <xdr:rowOff>7322</xdr:rowOff>
    </xdr:to>
    <xdr:sp macro="" textlink="">
      <xdr:nvSpPr>
        <xdr:cNvPr id="20" name="Rectangle: Rounded Corners 19">
          <a:extLst>
            <a:ext uri="{FF2B5EF4-FFF2-40B4-BE49-F238E27FC236}">
              <a16:creationId xmlns:a16="http://schemas.microsoft.com/office/drawing/2014/main" id="{27C68105-00E7-46D0-AA89-50FA4BCC1F65}"/>
            </a:ext>
          </a:extLst>
        </xdr:cNvPr>
        <xdr:cNvSpPr/>
      </xdr:nvSpPr>
      <xdr:spPr>
        <a:xfrm>
          <a:off x="8449448" y="1046434"/>
          <a:ext cx="1618049" cy="73431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a:solidFill>
                <a:schemeClr val="tx1">
                  <a:lumMod val="50000"/>
                  <a:lumOff val="50000"/>
                </a:schemeClr>
              </a:solidFill>
            </a:rPr>
            <a:t>Units Sold</a:t>
          </a:r>
        </a:p>
      </xdr:txBody>
    </xdr:sp>
    <xdr:clientData/>
  </xdr:twoCellAnchor>
  <xdr:twoCellAnchor>
    <xdr:from>
      <xdr:col>9</xdr:col>
      <xdr:colOff>158063</xdr:colOff>
      <xdr:row>5</xdr:row>
      <xdr:rowOff>157662</xdr:rowOff>
    </xdr:from>
    <xdr:to>
      <xdr:col>11</xdr:col>
      <xdr:colOff>460347</xdr:colOff>
      <xdr:row>10</xdr:row>
      <xdr:rowOff>5262</xdr:rowOff>
    </xdr:to>
    <xdr:sp macro="" textlink="">
      <xdr:nvSpPr>
        <xdr:cNvPr id="21" name="Rectangle: Rounded Corners 20">
          <a:extLst>
            <a:ext uri="{FF2B5EF4-FFF2-40B4-BE49-F238E27FC236}">
              <a16:creationId xmlns:a16="http://schemas.microsoft.com/office/drawing/2014/main" id="{F81193B0-E5D5-4106-9F79-5E6FA5EA7345}"/>
            </a:ext>
          </a:extLst>
        </xdr:cNvPr>
        <xdr:cNvSpPr/>
      </xdr:nvSpPr>
      <xdr:spPr>
        <a:xfrm>
          <a:off x="6679685" y="1044374"/>
          <a:ext cx="1618049" cy="73431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a:solidFill>
                <a:schemeClr val="tx1">
                  <a:lumMod val="50000"/>
                  <a:lumOff val="50000"/>
                </a:schemeClr>
              </a:solidFill>
            </a:rPr>
            <a:t>Avg.</a:t>
          </a:r>
          <a:r>
            <a:rPr lang="en-US" sz="1400" b="1" i="0" baseline="0">
              <a:solidFill>
                <a:schemeClr val="tx1">
                  <a:lumMod val="50000"/>
                  <a:lumOff val="50000"/>
                </a:schemeClr>
              </a:solidFill>
            </a:rPr>
            <a:t> Price</a:t>
          </a:r>
          <a:endParaRPr lang="en-US" sz="1400" b="1" i="0">
            <a:solidFill>
              <a:schemeClr val="tx1">
                <a:lumMod val="50000"/>
                <a:lumOff val="50000"/>
              </a:schemeClr>
            </a:solidFill>
          </a:endParaRPr>
        </a:p>
      </xdr:txBody>
    </xdr:sp>
    <xdr:clientData/>
  </xdr:twoCellAnchor>
  <xdr:oneCellAnchor>
    <xdr:from>
      <xdr:col>4</xdr:col>
      <xdr:colOff>28604</xdr:colOff>
      <xdr:row>7</xdr:row>
      <xdr:rowOff>108695</xdr:rowOff>
    </xdr:from>
    <xdr:ext cx="1270000" cy="431348"/>
    <xdr:sp macro="" textlink="Analysis!D3">
      <xdr:nvSpPr>
        <xdr:cNvPr id="22" name="TextBox 21">
          <a:extLst>
            <a:ext uri="{FF2B5EF4-FFF2-40B4-BE49-F238E27FC236}">
              <a16:creationId xmlns:a16="http://schemas.microsoft.com/office/drawing/2014/main" id="{8D02E028-E86F-4A6C-8525-2E9FE38DD5FE}"/>
            </a:ext>
          </a:extLst>
        </xdr:cNvPr>
        <xdr:cNvSpPr txBox="1"/>
      </xdr:nvSpPr>
      <xdr:spPr>
        <a:xfrm>
          <a:off x="3260811" y="1350091"/>
          <a:ext cx="1270000" cy="431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F08F578-3CF5-4399-ADCE-13ADBA17F1EE}" type="TxLink">
            <a:rPr lang="en-US" sz="1800" b="1" i="0" u="none" strike="noStrike">
              <a:solidFill>
                <a:srgbClr val="002060"/>
              </a:solidFill>
              <a:latin typeface="Aptos Narrow"/>
            </a:rPr>
            <a:pPr algn="ctr"/>
            <a:t>645,223</a:t>
          </a:fld>
          <a:endParaRPr lang="en-US" sz="1800" b="1">
            <a:solidFill>
              <a:srgbClr val="002060"/>
            </a:solidFill>
          </a:endParaRPr>
        </a:p>
      </xdr:txBody>
    </xdr:sp>
    <xdr:clientData/>
  </xdr:oneCellAnchor>
  <xdr:oneCellAnchor>
    <xdr:from>
      <xdr:col>6</xdr:col>
      <xdr:colOff>562633</xdr:colOff>
      <xdr:row>7</xdr:row>
      <xdr:rowOff>125857</xdr:rowOff>
    </xdr:from>
    <xdr:ext cx="1165024" cy="366125"/>
    <xdr:sp macro="" textlink="Analysis!D6">
      <xdr:nvSpPr>
        <xdr:cNvPr id="23" name="TextBox 22">
          <a:extLst>
            <a:ext uri="{FF2B5EF4-FFF2-40B4-BE49-F238E27FC236}">
              <a16:creationId xmlns:a16="http://schemas.microsoft.com/office/drawing/2014/main" id="{79E60705-8114-409F-AB84-FD1078E466A5}"/>
            </a:ext>
          </a:extLst>
        </xdr:cNvPr>
        <xdr:cNvSpPr txBox="1"/>
      </xdr:nvSpPr>
      <xdr:spPr>
        <a:xfrm>
          <a:off x="5110606" y="1367253"/>
          <a:ext cx="1165024" cy="366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74F1DB16-1201-428B-AD89-393CDA6B54F6}" type="TxLink">
            <a:rPr lang="en-US" sz="1800" b="1" i="0" u="none" strike="noStrike">
              <a:solidFill>
                <a:srgbClr val="002060"/>
              </a:solidFill>
              <a:latin typeface="Aptos Narrow"/>
              <a:ea typeface="+mn-ea"/>
              <a:cs typeface="+mn-cs"/>
            </a:rPr>
            <a:pPr marL="0" indent="0" algn="ctr"/>
            <a:t>296,384</a:t>
          </a:fld>
          <a:endParaRPr lang="en-US" sz="1800" b="1" i="0" u="none" strike="noStrike">
            <a:solidFill>
              <a:srgbClr val="002060"/>
            </a:solidFill>
            <a:latin typeface="Aptos Narrow"/>
            <a:ea typeface="+mn-ea"/>
            <a:cs typeface="+mn-cs"/>
          </a:endParaRPr>
        </a:p>
      </xdr:txBody>
    </xdr:sp>
    <xdr:clientData/>
  </xdr:oneCellAnchor>
  <xdr:oneCellAnchor>
    <xdr:from>
      <xdr:col>9</xdr:col>
      <xdr:colOff>375452</xdr:colOff>
      <xdr:row>7</xdr:row>
      <xdr:rowOff>125857</xdr:rowOff>
    </xdr:from>
    <xdr:ext cx="1226350" cy="354684"/>
    <xdr:sp macro="" textlink="Analysis!D12">
      <xdr:nvSpPr>
        <xdr:cNvPr id="24" name="TextBox 23">
          <a:extLst>
            <a:ext uri="{FF2B5EF4-FFF2-40B4-BE49-F238E27FC236}">
              <a16:creationId xmlns:a16="http://schemas.microsoft.com/office/drawing/2014/main" id="{E5B401D7-7A98-4C34-8597-A5140525CDF3}"/>
            </a:ext>
          </a:extLst>
        </xdr:cNvPr>
        <xdr:cNvSpPr txBox="1"/>
      </xdr:nvSpPr>
      <xdr:spPr>
        <a:xfrm>
          <a:off x="6897074" y="1367253"/>
          <a:ext cx="1226350" cy="3546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718F3754-7173-40C4-AD14-A800468A4E8B}" type="TxLink">
            <a:rPr lang="en-US" sz="1800" b="1" i="0" u="none" strike="noStrike">
              <a:solidFill>
                <a:srgbClr val="002060"/>
              </a:solidFill>
              <a:latin typeface="Aptos Narrow"/>
              <a:ea typeface="+mn-ea"/>
              <a:cs typeface="+mn-cs"/>
            </a:rPr>
            <a:pPr marL="0" indent="0" algn="ctr"/>
            <a:t>238.35</a:t>
          </a:fld>
          <a:endParaRPr lang="en-US" sz="1800" b="1" i="0" u="none" strike="noStrike">
            <a:solidFill>
              <a:srgbClr val="002060"/>
            </a:solidFill>
            <a:latin typeface="Aptos Narrow"/>
            <a:ea typeface="+mn-ea"/>
            <a:cs typeface="+mn-cs"/>
          </a:endParaRPr>
        </a:p>
      </xdr:txBody>
    </xdr:sp>
    <xdr:clientData/>
  </xdr:oneCellAnchor>
  <xdr:oneCellAnchor>
    <xdr:from>
      <xdr:col>12</xdr:col>
      <xdr:colOff>148683</xdr:colOff>
      <xdr:row>7</xdr:row>
      <xdr:rowOff>137298</xdr:rowOff>
    </xdr:from>
    <xdr:ext cx="1241452" cy="337522"/>
    <xdr:sp macro="" textlink="Analysis!D9">
      <xdr:nvSpPr>
        <xdr:cNvPr id="25" name="TextBox 24">
          <a:extLst>
            <a:ext uri="{FF2B5EF4-FFF2-40B4-BE49-F238E27FC236}">
              <a16:creationId xmlns:a16="http://schemas.microsoft.com/office/drawing/2014/main" id="{21854DA2-3D6C-426C-9998-A842326C2E78}"/>
            </a:ext>
          </a:extLst>
        </xdr:cNvPr>
        <xdr:cNvSpPr txBox="1"/>
      </xdr:nvSpPr>
      <xdr:spPr>
        <a:xfrm>
          <a:off x="8643953" y="1378694"/>
          <a:ext cx="1241452" cy="3375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E8455CC3-3ECB-49E5-8D7B-28072083A45F}" type="TxLink">
            <a:rPr lang="en-US" sz="1800" b="1" i="0" u="none" strike="noStrike">
              <a:solidFill>
                <a:srgbClr val="002060"/>
              </a:solidFill>
              <a:latin typeface="Aptos Narrow"/>
              <a:ea typeface="+mn-ea"/>
              <a:cs typeface="+mn-cs"/>
            </a:rPr>
            <a:pPr marL="0" indent="0" algn="ctr"/>
            <a:t>6,698</a:t>
          </a:fld>
          <a:endParaRPr lang="en-US" sz="1800" b="1" i="0" u="none" strike="noStrike">
            <a:solidFill>
              <a:srgbClr val="002060"/>
            </a:solidFill>
            <a:latin typeface="Aptos Narrow"/>
            <a:ea typeface="+mn-ea"/>
            <a:cs typeface="+mn-cs"/>
          </a:endParaRPr>
        </a:p>
      </xdr:txBody>
    </xdr:sp>
    <xdr:clientData/>
  </xdr:oneCellAnchor>
  <xdr:twoCellAnchor>
    <xdr:from>
      <xdr:col>3</xdr:col>
      <xdr:colOff>560631</xdr:colOff>
      <xdr:row>11</xdr:row>
      <xdr:rowOff>165901</xdr:rowOff>
    </xdr:from>
    <xdr:to>
      <xdr:col>14</xdr:col>
      <xdr:colOff>223109</xdr:colOff>
      <xdr:row>28</xdr:row>
      <xdr:rowOff>143017</xdr:rowOff>
    </xdr:to>
    <xdr:graphicFrame macro="">
      <xdr:nvGraphicFramePr>
        <xdr:cNvPr id="26" name="Chart 25">
          <a:extLst>
            <a:ext uri="{FF2B5EF4-FFF2-40B4-BE49-F238E27FC236}">
              <a16:creationId xmlns:a16="http://schemas.microsoft.com/office/drawing/2014/main" id="{8D7A5438-FC87-4EEC-A027-6610853BC9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257433</xdr:colOff>
      <xdr:row>12</xdr:row>
      <xdr:rowOff>137297</xdr:rowOff>
    </xdr:from>
    <xdr:ext cx="2826035" cy="655949"/>
    <xdr:sp macro="" textlink="">
      <xdr:nvSpPr>
        <xdr:cNvPr id="27" name="TextBox 26">
          <a:extLst>
            <a:ext uri="{FF2B5EF4-FFF2-40B4-BE49-F238E27FC236}">
              <a16:creationId xmlns:a16="http://schemas.microsoft.com/office/drawing/2014/main" id="{DF85C86D-B0E9-4B03-B3DE-0795CCD08808}"/>
            </a:ext>
          </a:extLst>
        </xdr:cNvPr>
        <xdr:cNvSpPr txBox="1"/>
      </xdr:nvSpPr>
      <xdr:spPr>
        <a:xfrm>
          <a:off x="2831757" y="2265405"/>
          <a:ext cx="2826035"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US" sz="1800" b="1" i="0" u="none" strike="noStrike">
              <a:solidFill>
                <a:srgbClr val="002060"/>
              </a:solidFill>
              <a:latin typeface="Aptos Narrow"/>
              <a:ea typeface="+mn-ea"/>
              <a:cs typeface="+mn-cs"/>
            </a:rPr>
            <a:t>Revenue &amp; Gross Profit</a:t>
          </a:r>
        </a:p>
      </xdr:txBody>
    </xdr:sp>
    <xdr:clientData/>
  </xdr:oneCellAnchor>
  <xdr:twoCellAnchor>
    <xdr:from>
      <xdr:col>14</xdr:col>
      <xdr:colOff>566964</xdr:colOff>
      <xdr:row>0</xdr:row>
      <xdr:rowOff>113391</xdr:rowOff>
    </xdr:from>
    <xdr:to>
      <xdr:col>20</xdr:col>
      <xdr:colOff>294822</xdr:colOff>
      <xdr:row>43</xdr:row>
      <xdr:rowOff>147409</xdr:rowOff>
    </xdr:to>
    <xdr:sp macro="" textlink="">
      <xdr:nvSpPr>
        <xdr:cNvPr id="28" name="Rectangle: Rounded Corners 27">
          <a:extLst>
            <a:ext uri="{FF2B5EF4-FFF2-40B4-BE49-F238E27FC236}">
              <a16:creationId xmlns:a16="http://schemas.microsoft.com/office/drawing/2014/main" id="{68AB8E67-F2A1-4DD8-BA58-99779CF3BABC}"/>
            </a:ext>
          </a:extLst>
        </xdr:cNvPr>
        <xdr:cNvSpPr/>
      </xdr:nvSpPr>
      <xdr:spPr>
        <a:xfrm>
          <a:off x="10386785" y="113391"/>
          <a:ext cx="3673930" cy="7835447"/>
        </a:xfrm>
        <a:prstGeom prst="roundRect">
          <a:avLst>
            <a:gd name="adj" fmla="val 938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0" i="1">
            <a:solidFill>
              <a:schemeClr val="accent6">
                <a:lumMod val="75000"/>
              </a:schemeClr>
            </a:solidFill>
          </a:endParaRPr>
        </a:p>
      </xdr:txBody>
    </xdr:sp>
    <xdr:clientData/>
  </xdr:twoCellAnchor>
  <xdr:twoCellAnchor>
    <xdr:from>
      <xdr:col>12</xdr:col>
      <xdr:colOff>589644</xdr:colOff>
      <xdr:row>3</xdr:row>
      <xdr:rowOff>22678</xdr:rowOff>
    </xdr:from>
    <xdr:to>
      <xdr:col>20</xdr:col>
      <xdr:colOff>181429</xdr:colOff>
      <xdr:row>39</xdr:row>
      <xdr:rowOff>102053</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8D926CBF-6751-44EE-9F14-3F4DD65FB4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104994" y="556078"/>
              <a:ext cx="4874985" cy="64801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396875</xdr:colOff>
      <xdr:row>33</xdr:row>
      <xdr:rowOff>147412</xdr:rowOff>
    </xdr:from>
    <xdr:to>
      <xdr:col>8</xdr:col>
      <xdr:colOff>340179</xdr:colOff>
      <xdr:row>43</xdr:row>
      <xdr:rowOff>22678</xdr:rowOff>
    </xdr:to>
    <xdr:graphicFrame macro="">
      <xdr:nvGraphicFramePr>
        <xdr:cNvPr id="30" name="Chart 29">
          <a:extLst>
            <a:ext uri="{FF2B5EF4-FFF2-40B4-BE49-F238E27FC236}">
              <a16:creationId xmlns:a16="http://schemas.microsoft.com/office/drawing/2014/main" id="{DC07AB67-8997-4671-8710-C9C9D541F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294820</xdr:colOff>
      <xdr:row>34</xdr:row>
      <xdr:rowOff>22679</xdr:rowOff>
    </xdr:from>
    <xdr:to>
      <xdr:col>14</xdr:col>
      <xdr:colOff>158749</xdr:colOff>
      <xdr:row>43</xdr:row>
      <xdr:rowOff>90714</xdr:rowOff>
    </xdr:to>
    <xdr:graphicFrame macro="">
      <xdr:nvGraphicFramePr>
        <xdr:cNvPr id="31" name="Chart 30">
          <a:extLst>
            <a:ext uri="{FF2B5EF4-FFF2-40B4-BE49-F238E27FC236}">
              <a16:creationId xmlns:a16="http://schemas.microsoft.com/office/drawing/2014/main" id="{E8B45BA7-EC40-4C53-9D9E-DA587A169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192768</xdr:colOff>
      <xdr:row>1</xdr:row>
      <xdr:rowOff>45357</xdr:rowOff>
    </xdr:from>
    <xdr:to>
      <xdr:col>2</xdr:col>
      <xdr:colOff>635000</xdr:colOff>
      <xdr:row>9</xdr:row>
      <xdr:rowOff>45356</xdr:rowOff>
    </xdr:to>
    <mc:AlternateContent xmlns:mc="http://schemas.openxmlformats.org/markup-compatibility/2006">
      <mc:Choice xmlns:tsle="http://schemas.microsoft.com/office/drawing/2012/timeslicer" Requires="tsle">
        <xdr:graphicFrame macro="">
          <xdr:nvGraphicFramePr>
            <xdr:cNvPr id="32" name="Order Date 1">
              <a:extLst>
                <a:ext uri="{FF2B5EF4-FFF2-40B4-BE49-F238E27FC236}">
                  <a16:creationId xmlns:a16="http://schemas.microsoft.com/office/drawing/2014/main" id="{7A8B0993-EA28-4B44-872F-29ADD837F652}"/>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92768" y="226786"/>
              <a:ext cx="2165803" cy="145142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260803</xdr:colOff>
      <xdr:row>11</xdr:row>
      <xdr:rowOff>34018</xdr:rowOff>
    </xdr:from>
    <xdr:to>
      <xdr:col>2</xdr:col>
      <xdr:colOff>634999</xdr:colOff>
      <xdr:row>19</xdr:row>
      <xdr:rowOff>68036</xdr:rowOff>
    </xdr:to>
    <mc:AlternateContent xmlns:mc="http://schemas.openxmlformats.org/markup-compatibility/2006">
      <mc:Choice xmlns:a14="http://schemas.microsoft.com/office/drawing/2010/main" Requires="a14">
        <xdr:graphicFrame macro="">
          <xdr:nvGraphicFramePr>
            <xdr:cNvPr id="33" name="Region 1">
              <a:extLst>
                <a:ext uri="{FF2B5EF4-FFF2-40B4-BE49-F238E27FC236}">
                  <a16:creationId xmlns:a16="http://schemas.microsoft.com/office/drawing/2014/main" id="{400D70B5-0630-4180-B180-9A080E3634F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60803" y="2029732"/>
              <a:ext cx="2097767" cy="14854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204107</xdr:colOff>
      <xdr:row>22</xdr:row>
      <xdr:rowOff>22678</xdr:rowOff>
    </xdr:from>
    <xdr:to>
      <xdr:col>2</xdr:col>
      <xdr:colOff>691696</xdr:colOff>
      <xdr:row>30</xdr:row>
      <xdr:rowOff>56697</xdr:rowOff>
    </xdr:to>
    <mc:AlternateContent xmlns:mc="http://schemas.openxmlformats.org/markup-compatibility/2006">
      <mc:Choice xmlns:a14="http://schemas.microsoft.com/office/drawing/2010/main" Requires="a14">
        <xdr:graphicFrame macro="">
          <xdr:nvGraphicFramePr>
            <xdr:cNvPr id="34" name="Customer Type 1">
              <a:extLst>
                <a:ext uri="{FF2B5EF4-FFF2-40B4-BE49-F238E27FC236}">
                  <a16:creationId xmlns:a16="http://schemas.microsoft.com/office/drawing/2014/main" id="{C2D70486-E106-4B8D-9E31-CAB601500882}"/>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dr:sp macro="" textlink="">
          <xdr:nvSpPr>
            <xdr:cNvPr id="0" name=""/>
            <xdr:cNvSpPr>
              <a:spLocks noTextEdit="1"/>
            </xdr:cNvSpPr>
          </xdr:nvSpPr>
          <xdr:spPr>
            <a:xfrm>
              <a:off x="204107" y="4014107"/>
              <a:ext cx="2211160" cy="14854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249464</xdr:colOff>
      <xdr:row>33</xdr:row>
      <xdr:rowOff>136071</xdr:rowOff>
    </xdr:from>
    <xdr:to>
      <xdr:col>2</xdr:col>
      <xdr:colOff>532946</xdr:colOff>
      <xdr:row>41</xdr:row>
      <xdr:rowOff>147411</xdr:rowOff>
    </xdr:to>
    <mc:AlternateContent xmlns:mc="http://schemas.openxmlformats.org/markup-compatibility/2006">
      <mc:Choice xmlns:a14="http://schemas.microsoft.com/office/drawing/2010/main" Requires="a14">
        <xdr:graphicFrame macro="">
          <xdr:nvGraphicFramePr>
            <xdr:cNvPr id="35" name="Sales Channel 1">
              <a:extLst>
                <a:ext uri="{FF2B5EF4-FFF2-40B4-BE49-F238E27FC236}">
                  <a16:creationId xmlns:a16="http://schemas.microsoft.com/office/drawing/2014/main" id="{1B048A0D-F490-4FE1-9C34-9A9112EE0366}"/>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dr:sp macro="" textlink="">
          <xdr:nvSpPr>
            <xdr:cNvPr id="0" name=""/>
            <xdr:cNvSpPr>
              <a:spLocks noTextEdit="1"/>
            </xdr:cNvSpPr>
          </xdr:nvSpPr>
          <xdr:spPr>
            <a:xfrm>
              <a:off x="249464" y="6123214"/>
              <a:ext cx="2007053" cy="14627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463402</xdr:colOff>
      <xdr:row>1</xdr:row>
      <xdr:rowOff>113393</xdr:rowOff>
    </xdr:from>
    <xdr:to>
      <xdr:col>12</xdr:col>
      <xdr:colOff>260804</xdr:colOff>
      <xdr:row>4</xdr:row>
      <xdr:rowOff>56696</xdr:rowOff>
    </xdr:to>
    <xdr:sp macro="" textlink="">
      <xdr:nvSpPr>
        <xdr:cNvPr id="37" name="Rectangle: Rounded Corners 36">
          <a:hlinkClick xmlns:r="http://schemas.openxmlformats.org/officeDocument/2006/relationships" r:id="rId5"/>
          <a:extLst>
            <a:ext uri="{FF2B5EF4-FFF2-40B4-BE49-F238E27FC236}">
              <a16:creationId xmlns:a16="http://schemas.microsoft.com/office/drawing/2014/main" id="{74B0B210-5B93-4BBC-8ECA-D4091C17F2DA}"/>
            </a:ext>
          </a:extLst>
        </xdr:cNvPr>
        <xdr:cNvSpPr/>
      </xdr:nvSpPr>
      <xdr:spPr>
        <a:xfrm>
          <a:off x="7652509" y="294822"/>
          <a:ext cx="1112759" cy="487588"/>
        </a:xfrm>
        <a:prstGeom prst="roundRect">
          <a:avLst/>
        </a:prstGeom>
        <a:solidFill>
          <a:schemeClr val="tx2">
            <a:lumMod val="25000"/>
            <a:lumOff val="75000"/>
          </a:schemeClr>
        </a:solidFill>
        <a:ln>
          <a:solidFill>
            <a:schemeClr val="tx2">
              <a:lumMod val="75000"/>
              <a:lumOff val="25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rgbClr val="002060"/>
              </a:solidFill>
            </a:rPr>
            <a:t>Analysis</a:t>
          </a:r>
        </a:p>
      </xdr:txBody>
    </xdr:sp>
    <xdr:clientData/>
  </xdr:twoCellAnchor>
  <xdr:twoCellAnchor>
    <xdr:from>
      <xdr:col>12</xdr:col>
      <xdr:colOff>396875</xdr:colOff>
      <xdr:row>1</xdr:row>
      <xdr:rowOff>113392</xdr:rowOff>
    </xdr:from>
    <xdr:to>
      <xdr:col>14</xdr:col>
      <xdr:colOff>194277</xdr:colOff>
      <xdr:row>4</xdr:row>
      <xdr:rowOff>56695</xdr:rowOff>
    </xdr:to>
    <xdr:sp macro="" textlink="">
      <xdr:nvSpPr>
        <xdr:cNvPr id="39" name="Rectangle: Rounded Corners 38">
          <a:hlinkClick xmlns:r="http://schemas.openxmlformats.org/officeDocument/2006/relationships" r:id="rId6"/>
          <a:extLst>
            <a:ext uri="{FF2B5EF4-FFF2-40B4-BE49-F238E27FC236}">
              <a16:creationId xmlns:a16="http://schemas.microsoft.com/office/drawing/2014/main" id="{F6106A5D-433F-4A61-9709-6E3026F7BF39}"/>
            </a:ext>
          </a:extLst>
        </xdr:cNvPr>
        <xdr:cNvSpPr/>
      </xdr:nvSpPr>
      <xdr:spPr>
        <a:xfrm>
          <a:off x="8901339" y="294821"/>
          <a:ext cx="1112759" cy="487588"/>
        </a:xfrm>
        <a:prstGeom prst="roundRect">
          <a:avLst/>
        </a:prstGeom>
        <a:solidFill>
          <a:schemeClr val="tx2">
            <a:lumMod val="25000"/>
            <a:lumOff val="75000"/>
          </a:schemeClr>
        </a:solidFill>
        <a:ln>
          <a:solidFill>
            <a:schemeClr val="tx2">
              <a:lumMod val="75000"/>
              <a:lumOff val="25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rgbClr val="002060"/>
              </a:solidFill>
            </a:rPr>
            <a:t>Data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ter Wainaina" refreshedDate="46284.683796064812" createdVersion="6" refreshedVersion="6" minRefreshableVersion="3" recordCount="2707" xr:uid="{D4F208E1-EDCF-41A9-9203-E04A8FA8382C}">
  <cacheSource type="worksheet">
    <worksheetSource name="SalesDataTable"/>
  </cacheSource>
  <cacheFields count="21">
    <cacheField name="ID" numFmtId="0">
      <sharedItems/>
    </cacheField>
    <cacheField name="Order Date" numFmtId="164">
      <sharedItems containsSemiMixedTypes="0" containsNonDate="0" containsDate="1" containsString="0" minDate="2026-01-01T00:00:00" maxDate="2026-12-31T00:00:00" count="364">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ount="3">
        <s v="Returning"/>
        <s v="New"/>
        <s v="Business"/>
      </sharedItems>
    </cacheField>
    <cacheField name="Product Category" numFmtId="0">
      <sharedItems count="5">
        <s v="Cycling"/>
        <s v="Hiking"/>
        <s v="Travel"/>
        <s v="Camping"/>
        <s v="Fitness"/>
      </sharedItems>
    </cacheField>
    <cacheField name="Product" numFmtId="0">
      <sharedItems count="20">
        <s v="Commuter Helmet"/>
        <s v="Hiking Daypack 20L"/>
        <s v="Insulated Bottle"/>
        <s v="Trail Boots"/>
        <s v="Trail Bike Light"/>
        <s v="Alpine Tent 4P"/>
        <s v="Compact Repair Kit"/>
        <s v="Trail Tent 2P"/>
        <s v="Cycling Pack 12L"/>
        <s v="Packing Cube Set"/>
        <s v="Resistance Band Set"/>
        <s v="Summit Backpack 45L"/>
        <s v="Weighted Vest"/>
        <s v="Portable Camp Stove"/>
        <s v="Recovery Roller"/>
        <s v="Carry-On Duffel"/>
        <s v="Training Mat"/>
        <s v="Trekking Poles"/>
        <s v="Travel Backpack 35L"/>
        <s v="Compact Sleeping Bag"/>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 numFmtId="1">
      <sharedItems containsSemiMixedTypes="0" containsString="0" containsNumber="1" containsInteger="1" minValue="2026" maxValue="2026"/>
    </cacheField>
    <cacheField name="Quarter" numFmtId="166">
      <sharedItems/>
    </cacheField>
    <cacheField name="MonthNo" numFmtId="1">
      <sharedItems containsSemiMixedTypes="0" containsString="0" containsNumber="1" containsInteger="1" minValue="1" maxValue="12"/>
    </cacheField>
    <cacheField name="Month" numFmtId="166">
      <sharedItems count="12">
        <s v="Jan"/>
        <s v="Feb"/>
        <s v="Mar"/>
        <s v="Apr"/>
        <s v="May"/>
        <s v="Jun"/>
        <s v="Jul"/>
        <s v="Aug"/>
        <s v="Sep"/>
        <s v="Oct"/>
        <s v="Nov"/>
        <s v="Dec"/>
      </sharedItems>
    </cacheField>
    <cacheField name="Field1" numFmtId="0" formula=" 0" databaseField="0"/>
  </cacheFields>
  <extLst>
    <ext xmlns:x14="http://schemas.microsoft.com/office/spreadsheetml/2009/9/main" uri="{725AE2AE-9491-48be-B2B4-4EB974FC3084}">
      <x14:pivotCacheDefinition pivotCacheId="4185408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s v="03392"/>
    <x v="0"/>
    <x v="0"/>
    <x v="0"/>
    <x v="0"/>
    <x v="0"/>
    <x v="0"/>
    <x v="0"/>
    <n v="2"/>
    <n v="82.06"/>
    <n v="0"/>
    <n v="42.94"/>
    <n v="164.12"/>
    <n v="85.88"/>
    <n v="78.240000000000009"/>
    <n v="0.476724348038021"/>
    <n v="2026"/>
    <s v="Q1"/>
    <n v="1"/>
    <x v="0"/>
  </r>
  <r>
    <s v="04836"/>
    <x v="1"/>
    <x v="1"/>
    <x v="1"/>
    <x v="1"/>
    <x v="0"/>
    <x v="1"/>
    <x v="1"/>
    <n v="4"/>
    <n v="94.18"/>
    <n v="0.15"/>
    <n v="45.03"/>
    <n v="320.21199999999999"/>
    <n v="180.12"/>
    <n v="140.09199999999998"/>
    <n v="0.43749765780170635"/>
    <n v="2026"/>
    <s v="Q1"/>
    <n v="1"/>
    <x v="0"/>
  </r>
  <r>
    <s v="00163"/>
    <x v="2"/>
    <x v="2"/>
    <x v="2"/>
    <x v="0"/>
    <x v="1"/>
    <x v="2"/>
    <x v="2"/>
    <n v="2"/>
    <n v="36.72"/>
    <n v="0.05"/>
    <n v="13.76"/>
    <n v="69.768000000000001"/>
    <n v="27.52"/>
    <n v="42.248000000000005"/>
    <n v="0.60554982226808862"/>
    <n v="2026"/>
    <s v="Q1"/>
    <n v="1"/>
    <x v="0"/>
  </r>
  <r>
    <s v="00542"/>
    <x v="2"/>
    <x v="0"/>
    <x v="0"/>
    <x v="1"/>
    <x v="2"/>
    <x v="1"/>
    <x v="3"/>
    <n v="4"/>
    <n v="143.66999999999999"/>
    <n v="0.1"/>
    <n v="81.22"/>
    <n v="517.21199999999999"/>
    <n v="324.88"/>
    <n v="192.33199999999999"/>
    <n v="0.37186298848441257"/>
    <n v="2026"/>
    <s v="Q1"/>
    <n v="1"/>
    <x v="0"/>
  </r>
  <r>
    <s v="02002"/>
    <x v="2"/>
    <x v="0"/>
    <x v="0"/>
    <x v="1"/>
    <x v="2"/>
    <x v="2"/>
    <x v="2"/>
    <n v="3"/>
    <n v="36.53"/>
    <n v="0.15"/>
    <n v="13.67"/>
    <n v="93.151499999999999"/>
    <n v="41.01"/>
    <n v="52.141500000000001"/>
    <n v="0.55974944042769037"/>
    <n v="2026"/>
    <s v="Q1"/>
    <n v="1"/>
    <x v="0"/>
  </r>
  <r>
    <s v="02005"/>
    <x v="2"/>
    <x v="2"/>
    <x v="3"/>
    <x v="2"/>
    <x v="1"/>
    <x v="2"/>
    <x v="2"/>
    <n v="1"/>
    <n v="35.340000000000003"/>
    <n v="0"/>
    <n v="13.37"/>
    <n v="35.340000000000003"/>
    <n v="13.37"/>
    <n v="21.970000000000006"/>
    <n v="0.62167515563101317"/>
    <n v="2026"/>
    <s v="Q1"/>
    <n v="1"/>
    <x v="0"/>
  </r>
  <r>
    <s v="02937"/>
    <x v="2"/>
    <x v="3"/>
    <x v="4"/>
    <x v="1"/>
    <x v="0"/>
    <x v="0"/>
    <x v="4"/>
    <n v="8"/>
    <n v="49.6"/>
    <n v="0.1"/>
    <n v="23.05"/>
    <n v="357.12"/>
    <n v="184.4"/>
    <n v="172.72"/>
    <n v="0.4836469534050179"/>
    <n v="2026"/>
    <s v="Q1"/>
    <n v="1"/>
    <x v="0"/>
  </r>
  <r>
    <s v="03326"/>
    <x v="2"/>
    <x v="0"/>
    <x v="0"/>
    <x v="2"/>
    <x v="1"/>
    <x v="3"/>
    <x v="5"/>
    <n v="2"/>
    <n v="347.51"/>
    <n v="0"/>
    <n v="190.16"/>
    <n v="695.02"/>
    <n v="380.32"/>
    <n v="314.7"/>
    <n v="0.4527927253891974"/>
    <n v="2026"/>
    <s v="Q1"/>
    <n v="1"/>
    <x v="0"/>
  </r>
  <r>
    <s v="03863"/>
    <x v="2"/>
    <x v="2"/>
    <x v="5"/>
    <x v="1"/>
    <x v="0"/>
    <x v="0"/>
    <x v="6"/>
    <n v="12"/>
    <n v="41.22"/>
    <n v="0.1"/>
    <n v="16.64"/>
    <n v="445.17599999999999"/>
    <n v="199.68"/>
    <n v="245.49599999999998"/>
    <n v="0.55145829963879456"/>
    <n v="2026"/>
    <s v="Q1"/>
    <n v="1"/>
    <x v="0"/>
  </r>
  <r>
    <s v="04910"/>
    <x v="2"/>
    <x v="2"/>
    <x v="3"/>
    <x v="2"/>
    <x v="2"/>
    <x v="3"/>
    <x v="5"/>
    <n v="1"/>
    <n v="332.18"/>
    <n v="0"/>
    <n v="195.33"/>
    <n v="332.18"/>
    <n v="195.33"/>
    <n v="136.85"/>
    <n v="0.41197543500511768"/>
    <n v="2026"/>
    <s v="Q1"/>
    <n v="1"/>
    <x v="0"/>
  </r>
  <r>
    <s v="05188"/>
    <x v="2"/>
    <x v="1"/>
    <x v="6"/>
    <x v="3"/>
    <x v="0"/>
    <x v="0"/>
    <x v="4"/>
    <n v="1"/>
    <n v="49.71"/>
    <n v="0"/>
    <n v="23.15"/>
    <n v="49.71"/>
    <n v="23.15"/>
    <n v="26.560000000000002"/>
    <n v="0.53429893381613358"/>
    <n v="2026"/>
    <s v="Q1"/>
    <n v="1"/>
    <x v="0"/>
  </r>
  <r>
    <s v="00845"/>
    <x v="3"/>
    <x v="2"/>
    <x v="3"/>
    <x v="0"/>
    <x v="1"/>
    <x v="3"/>
    <x v="7"/>
    <n v="2"/>
    <n v="194.35"/>
    <n v="0"/>
    <n v="104.22"/>
    <n v="388.7"/>
    <n v="208.44"/>
    <n v="180.26"/>
    <n v="0.46375096475430921"/>
    <n v="2026"/>
    <s v="Q1"/>
    <n v="1"/>
    <x v="0"/>
  </r>
  <r>
    <s v="01077"/>
    <x v="3"/>
    <x v="1"/>
    <x v="6"/>
    <x v="0"/>
    <x v="1"/>
    <x v="0"/>
    <x v="8"/>
    <n v="3"/>
    <n v="102.12"/>
    <n v="0.1"/>
    <n v="51.28"/>
    <n v="275.72400000000005"/>
    <n v="153.84"/>
    <n v="121.88400000000004"/>
    <n v="0.44205074639857256"/>
    <n v="2026"/>
    <s v="Q1"/>
    <n v="1"/>
    <x v="0"/>
  </r>
  <r>
    <s v="01237"/>
    <x v="3"/>
    <x v="3"/>
    <x v="7"/>
    <x v="2"/>
    <x v="2"/>
    <x v="2"/>
    <x v="9"/>
    <n v="1"/>
    <n v="46.99"/>
    <n v="0.05"/>
    <n v="18.11"/>
    <n v="44.640500000000003"/>
    <n v="18.11"/>
    <n v="26.530500000000004"/>
    <n v="0.59431457980981395"/>
    <n v="2026"/>
    <s v="Q1"/>
    <n v="1"/>
    <x v="0"/>
  </r>
  <r>
    <s v="01908"/>
    <x v="3"/>
    <x v="3"/>
    <x v="8"/>
    <x v="0"/>
    <x v="1"/>
    <x v="4"/>
    <x v="10"/>
    <n v="1"/>
    <n v="40"/>
    <n v="0"/>
    <n v="15.04"/>
    <n v="40"/>
    <n v="15.04"/>
    <n v="24.96"/>
    <n v="0.624"/>
    <n v="2026"/>
    <s v="Q1"/>
    <n v="1"/>
    <x v="0"/>
  </r>
  <r>
    <s v="02245"/>
    <x v="3"/>
    <x v="0"/>
    <x v="9"/>
    <x v="0"/>
    <x v="1"/>
    <x v="1"/>
    <x v="11"/>
    <n v="1"/>
    <n v="153.38999999999999"/>
    <n v="0"/>
    <n v="78.59"/>
    <n v="153.38999999999999"/>
    <n v="78.59"/>
    <n v="74.799999999999983"/>
    <n v="0.48764587000456344"/>
    <n v="2026"/>
    <s v="Q1"/>
    <n v="1"/>
    <x v="0"/>
  </r>
  <r>
    <s v="02928"/>
    <x v="3"/>
    <x v="1"/>
    <x v="6"/>
    <x v="0"/>
    <x v="0"/>
    <x v="4"/>
    <x v="12"/>
    <n v="2"/>
    <n v="124.97"/>
    <n v="0.1"/>
    <n v="67.36"/>
    <n v="224.946"/>
    <n v="134.72"/>
    <n v="90.225999999999999"/>
    <n v="0.40110070861451191"/>
    <n v="2026"/>
    <s v="Q1"/>
    <n v="1"/>
    <x v="0"/>
  </r>
  <r>
    <s v="04249"/>
    <x v="3"/>
    <x v="3"/>
    <x v="4"/>
    <x v="3"/>
    <x v="1"/>
    <x v="0"/>
    <x v="8"/>
    <n v="2"/>
    <n v="100.12"/>
    <n v="0.1"/>
    <n v="49.67"/>
    <n v="180.21600000000001"/>
    <n v="99.34"/>
    <n v="80.876000000000005"/>
    <n v="0.44877258401029874"/>
    <n v="2026"/>
    <s v="Q1"/>
    <n v="1"/>
    <x v="0"/>
  </r>
  <r>
    <s v="01734"/>
    <x v="4"/>
    <x v="3"/>
    <x v="8"/>
    <x v="3"/>
    <x v="0"/>
    <x v="4"/>
    <x v="10"/>
    <n v="1"/>
    <n v="40.6"/>
    <n v="0.15"/>
    <n v="14.61"/>
    <n v="34.51"/>
    <n v="14.61"/>
    <n v="19.899999999999999"/>
    <n v="0.57664445088380178"/>
    <n v="2026"/>
    <s v="Q1"/>
    <n v="1"/>
    <x v="0"/>
  </r>
  <r>
    <s v="02331"/>
    <x v="4"/>
    <x v="3"/>
    <x v="8"/>
    <x v="0"/>
    <x v="1"/>
    <x v="0"/>
    <x v="8"/>
    <n v="1"/>
    <n v="104.23"/>
    <n v="0.1"/>
    <n v="51.6"/>
    <n v="93.807000000000002"/>
    <n v="51.6"/>
    <n v="42.207000000000001"/>
    <n v="0.44993443986056475"/>
    <n v="2026"/>
    <s v="Q1"/>
    <n v="1"/>
    <x v="0"/>
  </r>
  <r>
    <s v="02475"/>
    <x v="4"/>
    <x v="1"/>
    <x v="1"/>
    <x v="2"/>
    <x v="0"/>
    <x v="4"/>
    <x v="12"/>
    <n v="5"/>
    <n v="122.87"/>
    <n v="0.05"/>
    <n v="69.67"/>
    <n v="583.63250000000005"/>
    <n v="348.35"/>
    <n v="235.28250000000003"/>
    <n v="0.40313467807224584"/>
    <n v="2026"/>
    <s v="Q1"/>
    <n v="1"/>
    <x v="0"/>
  </r>
  <r>
    <s v="01433"/>
    <x v="5"/>
    <x v="2"/>
    <x v="10"/>
    <x v="0"/>
    <x v="1"/>
    <x v="2"/>
    <x v="2"/>
    <n v="2"/>
    <n v="36.619999999999997"/>
    <n v="0.05"/>
    <n v="13.87"/>
    <n v="69.577999999999989"/>
    <n v="27.74"/>
    <n v="41.837999999999994"/>
    <n v="0.60131075914800658"/>
    <n v="2026"/>
    <s v="Q1"/>
    <n v="1"/>
    <x v="0"/>
  </r>
  <r>
    <s v="03624"/>
    <x v="5"/>
    <x v="3"/>
    <x v="7"/>
    <x v="0"/>
    <x v="1"/>
    <x v="1"/>
    <x v="1"/>
    <n v="1"/>
    <n v="93.4"/>
    <n v="0"/>
    <n v="46.11"/>
    <n v="93.4"/>
    <n v="46.11"/>
    <n v="47.290000000000006"/>
    <n v="0.50631691648822275"/>
    <n v="2026"/>
    <s v="Q1"/>
    <n v="1"/>
    <x v="0"/>
  </r>
  <r>
    <s v="04680"/>
    <x v="5"/>
    <x v="1"/>
    <x v="1"/>
    <x v="3"/>
    <x v="1"/>
    <x v="3"/>
    <x v="13"/>
    <n v="2"/>
    <n v="81.260000000000005"/>
    <n v="0"/>
    <n v="39.119999999999997"/>
    <n v="162.52000000000001"/>
    <n v="78.239999999999995"/>
    <n v="84.280000000000015"/>
    <n v="0.51858232832882112"/>
    <n v="2026"/>
    <s v="Q1"/>
    <n v="1"/>
    <x v="0"/>
  </r>
  <r>
    <s v="04803"/>
    <x v="5"/>
    <x v="1"/>
    <x v="11"/>
    <x v="3"/>
    <x v="1"/>
    <x v="4"/>
    <x v="14"/>
    <n v="2"/>
    <n v="35.78"/>
    <n v="0"/>
    <n v="13.84"/>
    <n v="71.56"/>
    <n v="27.68"/>
    <n v="43.88"/>
    <n v="0.61319172722191173"/>
    <n v="2026"/>
    <s v="Q1"/>
    <n v="1"/>
    <x v="0"/>
  </r>
  <r>
    <s v="00248"/>
    <x v="6"/>
    <x v="1"/>
    <x v="12"/>
    <x v="3"/>
    <x v="1"/>
    <x v="0"/>
    <x v="0"/>
    <n v="3"/>
    <n v="81.64"/>
    <n v="0"/>
    <n v="43.84"/>
    <n v="244.92000000000002"/>
    <n v="131.52000000000001"/>
    <n v="113.4"/>
    <n v="0.46300832925036745"/>
    <n v="2026"/>
    <s v="Q1"/>
    <n v="1"/>
    <x v="0"/>
  </r>
  <r>
    <s v="01118"/>
    <x v="6"/>
    <x v="1"/>
    <x v="12"/>
    <x v="0"/>
    <x v="0"/>
    <x v="2"/>
    <x v="15"/>
    <n v="2"/>
    <n v="131.63999999999999"/>
    <n v="0.05"/>
    <n v="69.02"/>
    <n v="250.11599999999996"/>
    <n v="138.04"/>
    <n v="112.07599999999996"/>
    <n v="0.44809608341729429"/>
    <n v="2026"/>
    <s v="Q1"/>
    <n v="1"/>
    <x v="0"/>
  </r>
  <r>
    <s v="03023"/>
    <x v="6"/>
    <x v="2"/>
    <x v="3"/>
    <x v="3"/>
    <x v="1"/>
    <x v="1"/>
    <x v="11"/>
    <n v="2"/>
    <n v="155.35"/>
    <n v="0"/>
    <n v="80.790000000000006"/>
    <n v="310.7"/>
    <n v="161.58000000000001"/>
    <n v="149.11999999999998"/>
    <n v="0.47994850337946565"/>
    <n v="2026"/>
    <s v="Q1"/>
    <n v="1"/>
    <x v="0"/>
  </r>
  <r>
    <s v="03903"/>
    <x v="6"/>
    <x v="3"/>
    <x v="8"/>
    <x v="0"/>
    <x v="0"/>
    <x v="4"/>
    <x v="16"/>
    <n v="2"/>
    <n v="51.56"/>
    <n v="0.05"/>
    <n v="22.26"/>
    <n v="97.963999999999999"/>
    <n v="44.52"/>
    <n v="53.443999999999996"/>
    <n v="0.54554734392225712"/>
    <n v="2026"/>
    <s v="Q1"/>
    <n v="1"/>
    <x v="0"/>
  </r>
  <r>
    <s v="00062"/>
    <x v="7"/>
    <x v="1"/>
    <x v="12"/>
    <x v="0"/>
    <x v="1"/>
    <x v="0"/>
    <x v="4"/>
    <n v="2"/>
    <n v="51.63"/>
    <n v="0"/>
    <n v="22.54"/>
    <n v="103.26"/>
    <n v="45.08"/>
    <n v="58.180000000000007"/>
    <n v="0.5634321131125315"/>
    <n v="2026"/>
    <s v="Q1"/>
    <n v="1"/>
    <x v="0"/>
  </r>
  <r>
    <s v="00142"/>
    <x v="7"/>
    <x v="0"/>
    <x v="9"/>
    <x v="1"/>
    <x v="2"/>
    <x v="3"/>
    <x v="5"/>
    <n v="5"/>
    <n v="344.88"/>
    <n v="0.15"/>
    <n v="190.66"/>
    <n v="1465.74"/>
    <n v="953.3"/>
    <n v="512.44000000000005"/>
    <n v="0.34961180018284282"/>
    <n v="2026"/>
    <s v="Q1"/>
    <n v="1"/>
    <x v="0"/>
  </r>
  <r>
    <s v="00450"/>
    <x v="7"/>
    <x v="2"/>
    <x v="3"/>
    <x v="2"/>
    <x v="1"/>
    <x v="1"/>
    <x v="1"/>
    <n v="2"/>
    <n v="94.06"/>
    <n v="0.15"/>
    <n v="46.33"/>
    <n v="159.90199999999999"/>
    <n v="92.66"/>
    <n v="67.24199999999999"/>
    <n v="0.42052006854198193"/>
    <n v="2026"/>
    <s v="Q1"/>
    <n v="1"/>
    <x v="0"/>
  </r>
  <r>
    <s v="04397"/>
    <x v="7"/>
    <x v="0"/>
    <x v="0"/>
    <x v="0"/>
    <x v="2"/>
    <x v="1"/>
    <x v="17"/>
    <n v="1"/>
    <n v="72.38"/>
    <n v="0"/>
    <n v="31.65"/>
    <n v="72.38"/>
    <n v="31.65"/>
    <n v="40.729999999999997"/>
    <n v="0.56272450953302011"/>
    <n v="2026"/>
    <s v="Q1"/>
    <n v="1"/>
    <x v="0"/>
  </r>
  <r>
    <s v="04798"/>
    <x v="7"/>
    <x v="1"/>
    <x v="6"/>
    <x v="0"/>
    <x v="1"/>
    <x v="1"/>
    <x v="11"/>
    <n v="1"/>
    <n v="153.69"/>
    <n v="0"/>
    <n v="77.47"/>
    <n v="153.69"/>
    <n v="77.47"/>
    <n v="76.22"/>
    <n v="0.49593337237295854"/>
    <n v="2026"/>
    <s v="Q1"/>
    <n v="1"/>
    <x v="0"/>
  </r>
  <r>
    <s v="00136"/>
    <x v="8"/>
    <x v="3"/>
    <x v="13"/>
    <x v="1"/>
    <x v="2"/>
    <x v="2"/>
    <x v="18"/>
    <n v="15"/>
    <n v="168.62"/>
    <n v="0.05"/>
    <n v="86.09"/>
    <n v="2402.835"/>
    <n v="1291.3500000000001"/>
    <n v="1111.4849999999999"/>
    <n v="0.46257233642759488"/>
    <n v="2026"/>
    <s v="Q1"/>
    <n v="1"/>
    <x v="0"/>
  </r>
  <r>
    <s v="02782"/>
    <x v="8"/>
    <x v="3"/>
    <x v="4"/>
    <x v="0"/>
    <x v="1"/>
    <x v="1"/>
    <x v="11"/>
    <n v="1"/>
    <n v="152.75"/>
    <n v="0.05"/>
    <n v="79.88"/>
    <n v="145.11249999999998"/>
    <n v="79.88"/>
    <n v="65.232499999999987"/>
    <n v="0.44953053665259707"/>
    <n v="2026"/>
    <s v="Q1"/>
    <n v="1"/>
    <x v="0"/>
  </r>
  <r>
    <s v="04704"/>
    <x v="8"/>
    <x v="1"/>
    <x v="14"/>
    <x v="3"/>
    <x v="1"/>
    <x v="4"/>
    <x v="14"/>
    <n v="2"/>
    <n v="36.72"/>
    <n v="0.05"/>
    <n v="14.15"/>
    <n v="69.768000000000001"/>
    <n v="28.3"/>
    <n v="41.468000000000004"/>
    <n v="0.59436991170737308"/>
    <n v="2026"/>
    <s v="Q1"/>
    <n v="1"/>
    <x v="0"/>
  </r>
  <r>
    <s v="00069"/>
    <x v="9"/>
    <x v="0"/>
    <x v="15"/>
    <x v="0"/>
    <x v="0"/>
    <x v="1"/>
    <x v="3"/>
    <n v="6"/>
    <n v="141.31"/>
    <n v="0.05"/>
    <n v="79.349999999999994"/>
    <n v="805.46699999999998"/>
    <n v="476.09999999999997"/>
    <n v="329.36700000000002"/>
    <n v="0.4089143316858419"/>
    <n v="2026"/>
    <s v="Q1"/>
    <n v="1"/>
    <x v="0"/>
  </r>
  <r>
    <s v="00490"/>
    <x v="9"/>
    <x v="2"/>
    <x v="10"/>
    <x v="0"/>
    <x v="2"/>
    <x v="3"/>
    <x v="19"/>
    <n v="2"/>
    <n v="121.23"/>
    <n v="0"/>
    <n v="59.66"/>
    <n v="242.46"/>
    <n v="119.32"/>
    <n v="123.14000000000001"/>
    <n v="0.50787758805576178"/>
    <n v="2026"/>
    <s v="Q1"/>
    <n v="1"/>
    <x v="0"/>
  </r>
  <r>
    <s v="03685"/>
    <x v="9"/>
    <x v="3"/>
    <x v="8"/>
    <x v="0"/>
    <x v="1"/>
    <x v="2"/>
    <x v="18"/>
    <n v="3"/>
    <n v="161.58000000000001"/>
    <n v="0"/>
    <n v="85.58"/>
    <n v="484.74"/>
    <n v="256.74"/>
    <n v="228"/>
    <n v="0.47035524198539425"/>
    <n v="2026"/>
    <s v="Q1"/>
    <n v="1"/>
    <x v="0"/>
  </r>
  <r>
    <s v="03796"/>
    <x v="9"/>
    <x v="3"/>
    <x v="8"/>
    <x v="2"/>
    <x v="0"/>
    <x v="2"/>
    <x v="18"/>
    <n v="2"/>
    <n v="166.84"/>
    <n v="0"/>
    <n v="88.67"/>
    <n v="333.68"/>
    <n v="177.34"/>
    <n v="156.34"/>
    <n v="0.4685327259649964"/>
    <n v="2026"/>
    <s v="Q1"/>
    <n v="1"/>
    <x v="0"/>
  </r>
  <r>
    <s v="00387"/>
    <x v="10"/>
    <x v="2"/>
    <x v="5"/>
    <x v="0"/>
    <x v="0"/>
    <x v="1"/>
    <x v="11"/>
    <n v="1"/>
    <n v="150.96"/>
    <n v="0"/>
    <n v="77.5"/>
    <n v="150.96"/>
    <n v="77.5"/>
    <n v="73.460000000000008"/>
    <n v="0.48661897191308956"/>
    <n v="2026"/>
    <s v="Q1"/>
    <n v="1"/>
    <x v="0"/>
  </r>
  <r>
    <s v="02796"/>
    <x v="10"/>
    <x v="3"/>
    <x v="7"/>
    <x v="2"/>
    <x v="0"/>
    <x v="2"/>
    <x v="2"/>
    <n v="3"/>
    <n v="36.33"/>
    <n v="0.05"/>
    <n v="13.27"/>
    <n v="103.54049999999999"/>
    <n v="39.81"/>
    <n v="63.730499999999992"/>
    <n v="0.61551277036521934"/>
    <n v="2026"/>
    <s v="Q1"/>
    <n v="1"/>
    <x v="0"/>
  </r>
  <r>
    <s v="03703"/>
    <x v="10"/>
    <x v="3"/>
    <x v="8"/>
    <x v="0"/>
    <x v="0"/>
    <x v="2"/>
    <x v="2"/>
    <n v="1"/>
    <n v="35.340000000000003"/>
    <n v="0.1"/>
    <n v="13.36"/>
    <n v="31.806000000000004"/>
    <n v="13.36"/>
    <n v="18.446000000000005"/>
    <n v="0.5799534678991386"/>
    <n v="2026"/>
    <s v="Q1"/>
    <n v="1"/>
    <x v="0"/>
  </r>
  <r>
    <s v="04674"/>
    <x v="10"/>
    <x v="3"/>
    <x v="8"/>
    <x v="0"/>
    <x v="0"/>
    <x v="2"/>
    <x v="9"/>
    <n v="2"/>
    <n v="46.27"/>
    <n v="0"/>
    <n v="18.23"/>
    <n v="92.54"/>
    <n v="36.46"/>
    <n v="56.080000000000005"/>
    <n v="0.60600821266479366"/>
    <n v="2026"/>
    <s v="Q1"/>
    <n v="1"/>
    <x v="0"/>
  </r>
  <r>
    <s v="04789"/>
    <x v="10"/>
    <x v="3"/>
    <x v="7"/>
    <x v="0"/>
    <x v="0"/>
    <x v="0"/>
    <x v="0"/>
    <n v="1"/>
    <n v="79.930000000000007"/>
    <n v="0.05"/>
    <n v="43.73"/>
    <n v="75.933500000000009"/>
    <n v="43.73"/>
    <n v="32.203500000000012"/>
    <n v="0.42410135184075554"/>
    <n v="2026"/>
    <s v="Q1"/>
    <n v="1"/>
    <x v="0"/>
  </r>
  <r>
    <s v="00804"/>
    <x v="11"/>
    <x v="1"/>
    <x v="12"/>
    <x v="2"/>
    <x v="1"/>
    <x v="1"/>
    <x v="3"/>
    <n v="1"/>
    <n v="141.25"/>
    <n v="0"/>
    <n v="78.72"/>
    <n v="141.25"/>
    <n v="78.72"/>
    <n v="62.53"/>
    <n v="0.44269026548672569"/>
    <n v="2026"/>
    <s v="Q1"/>
    <n v="1"/>
    <x v="0"/>
  </r>
  <r>
    <s v="01780"/>
    <x v="11"/>
    <x v="3"/>
    <x v="8"/>
    <x v="0"/>
    <x v="0"/>
    <x v="0"/>
    <x v="8"/>
    <n v="2"/>
    <n v="103.64"/>
    <n v="0.1"/>
    <n v="50.96"/>
    <n v="186.55199999999999"/>
    <n v="101.92"/>
    <n v="84.631999999999991"/>
    <n v="0.45366439384193147"/>
    <n v="2026"/>
    <s v="Q1"/>
    <n v="1"/>
    <x v="0"/>
  </r>
  <r>
    <s v="02844"/>
    <x v="11"/>
    <x v="0"/>
    <x v="0"/>
    <x v="0"/>
    <x v="1"/>
    <x v="2"/>
    <x v="15"/>
    <n v="1"/>
    <n v="136.18"/>
    <n v="0"/>
    <n v="68.34"/>
    <n v="136.18"/>
    <n v="68.34"/>
    <n v="67.84"/>
    <n v="0.498164194448524"/>
    <n v="2026"/>
    <s v="Q1"/>
    <n v="1"/>
    <x v="0"/>
  </r>
  <r>
    <s v="03068"/>
    <x v="11"/>
    <x v="2"/>
    <x v="2"/>
    <x v="3"/>
    <x v="1"/>
    <x v="4"/>
    <x v="14"/>
    <n v="1"/>
    <n v="36.43"/>
    <n v="0"/>
    <n v="14.33"/>
    <n v="36.43"/>
    <n v="14.33"/>
    <n v="22.1"/>
    <n v="0.60664287674993145"/>
    <n v="2026"/>
    <s v="Q1"/>
    <n v="1"/>
    <x v="0"/>
  </r>
  <r>
    <s v="03096"/>
    <x v="11"/>
    <x v="3"/>
    <x v="7"/>
    <x v="0"/>
    <x v="1"/>
    <x v="4"/>
    <x v="16"/>
    <n v="2"/>
    <n v="50.51"/>
    <n v="0.1"/>
    <n v="21.84"/>
    <n v="90.917999999999992"/>
    <n v="43.68"/>
    <n v="47.237999999999992"/>
    <n v="0.5195670824259222"/>
    <n v="2026"/>
    <s v="Q1"/>
    <n v="1"/>
    <x v="0"/>
  </r>
  <r>
    <s v="03129"/>
    <x v="11"/>
    <x v="3"/>
    <x v="13"/>
    <x v="2"/>
    <x v="0"/>
    <x v="4"/>
    <x v="12"/>
    <n v="1"/>
    <n v="123"/>
    <n v="0"/>
    <n v="67.3"/>
    <n v="123"/>
    <n v="67.3"/>
    <n v="55.7"/>
    <n v="0.45284552845528458"/>
    <n v="2026"/>
    <s v="Q1"/>
    <n v="1"/>
    <x v="0"/>
  </r>
  <r>
    <s v="03948"/>
    <x v="11"/>
    <x v="1"/>
    <x v="14"/>
    <x v="0"/>
    <x v="1"/>
    <x v="1"/>
    <x v="17"/>
    <n v="2"/>
    <n v="72.239999999999995"/>
    <n v="0"/>
    <n v="32.94"/>
    <n v="144.47999999999999"/>
    <n v="65.88"/>
    <n v="78.599999999999994"/>
    <n v="0.54401993355481726"/>
    <n v="2026"/>
    <s v="Q1"/>
    <n v="1"/>
    <x v="0"/>
  </r>
  <r>
    <s v="05036"/>
    <x v="11"/>
    <x v="2"/>
    <x v="3"/>
    <x v="2"/>
    <x v="0"/>
    <x v="1"/>
    <x v="11"/>
    <n v="1"/>
    <n v="151.11000000000001"/>
    <n v="0.15"/>
    <n v="79.650000000000006"/>
    <n v="128.4435"/>
    <n v="79.650000000000006"/>
    <n v="48.793499999999995"/>
    <n v="0.37988298356865075"/>
    <n v="2026"/>
    <s v="Q1"/>
    <n v="1"/>
    <x v="0"/>
  </r>
  <r>
    <s v="02681"/>
    <x v="12"/>
    <x v="3"/>
    <x v="4"/>
    <x v="0"/>
    <x v="1"/>
    <x v="1"/>
    <x v="1"/>
    <n v="1"/>
    <n v="94.32"/>
    <n v="0"/>
    <n v="45.93"/>
    <n v="94.32"/>
    <n v="45.93"/>
    <n v="48.389999999999993"/>
    <n v="0.51304071246819338"/>
    <n v="2026"/>
    <s v="Q1"/>
    <n v="1"/>
    <x v="0"/>
  </r>
  <r>
    <s v="05101"/>
    <x v="12"/>
    <x v="1"/>
    <x v="12"/>
    <x v="0"/>
    <x v="0"/>
    <x v="0"/>
    <x v="4"/>
    <n v="3"/>
    <n v="51.52"/>
    <n v="0"/>
    <n v="21.92"/>
    <n v="154.56"/>
    <n v="65.760000000000005"/>
    <n v="88.8"/>
    <n v="0.57453416149068315"/>
    <n v="2026"/>
    <s v="Q1"/>
    <n v="1"/>
    <x v="0"/>
  </r>
  <r>
    <s v="03871"/>
    <x v="13"/>
    <x v="0"/>
    <x v="15"/>
    <x v="0"/>
    <x v="1"/>
    <x v="1"/>
    <x v="3"/>
    <n v="2"/>
    <n v="146.4"/>
    <n v="0.05"/>
    <n v="81.72"/>
    <n v="278.16000000000003"/>
    <n v="163.44"/>
    <n v="114.72000000000003"/>
    <n v="0.4124245038826575"/>
    <n v="2026"/>
    <s v="Q1"/>
    <n v="1"/>
    <x v="0"/>
  </r>
  <r>
    <s v="04643"/>
    <x v="13"/>
    <x v="0"/>
    <x v="0"/>
    <x v="1"/>
    <x v="2"/>
    <x v="2"/>
    <x v="9"/>
    <n v="3"/>
    <n v="47.32"/>
    <n v="0.1"/>
    <n v="18.420000000000002"/>
    <n v="127.76400000000001"/>
    <n v="55.260000000000005"/>
    <n v="72.504000000000005"/>
    <n v="0.56748379825302897"/>
    <n v="2026"/>
    <s v="Q1"/>
    <n v="1"/>
    <x v="0"/>
  </r>
  <r>
    <s v="04703"/>
    <x v="13"/>
    <x v="3"/>
    <x v="13"/>
    <x v="2"/>
    <x v="2"/>
    <x v="4"/>
    <x v="10"/>
    <n v="2"/>
    <n v="40.450000000000003"/>
    <n v="0.05"/>
    <n v="15.14"/>
    <n v="76.855000000000004"/>
    <n v="30.28"/>
    <n v="46.575000000000003"/>
    <n v="0.60601132001821612"/>
    <n v="2026"/>
    <s v="Q1"/>
    <n v="1"/>
    <x v="0"/>
  </r>
  <r>
    <s v="05068"/>
    <x v="13"/>
    <x v="0"/>
    <x v="0"/>
    <x v="0"/>
    <x v="0"/>
    <x v="2"/>
    <x v="9"/>
    <n v="2"/>
    <n v="47.05"/>
    <n v="0.1"/>
    <n v="18.8"/>
    <n v="84.69"/>
    <n v="37.6"/>
    <n v="47.089999999999996"/>
    <n v="0.55602786633604906"/>
    <n v="2026"/>
    <s v="Q1"/>
    <n v="1"/>
    <x v="0"/>
  </r>
  <r>
    <s v="01539"/>
    <x v="14"/>
    <x v="3"/>
    <x v="8"/>
    <x v="2"/>
    <x v="2"/>
    <x v="4"/>
    <x v="12"/>
    <n v="3"/>
    <n v="123.14"/>
    <n v="0.05"/>
    <n v="70.67"/>
    <n v="350.94900000000001"/>
    <n v="212.01"/>
    <n v="138.93900000000002"/>
    <n v="0.39589513006163296"/>
    <n v="2026"/>
    <s v="Q1"/>
    <n v="1"/>
    <x v="0"/>
  </r>
  <r>
    <s v="01709"/>
    <x v="14"/>
    <x v="3"/>
    <x v="13"/>
    <x v="0"/>
    <x v="0"/>
    <x v="1"/>
    <x v="11"/>
    <n v="2"/>
    <n v="151.33000000000001"/>
    <n v="0.1"/>
    <n v="78.44"/>
    <n v="272.39400000000001"/>
    <n v="156.88"/>
    <n v="115.51400000000001"/>
    <n v="0.42406954631893512"/>
    <n v="2026"/>
    <s v="Q1"/>
    <n v="1"/>
    <x v="0"/>
  </r>
  <r>
    <s v="02702"/>
    <x v="14"/>
    <x v="1"/>
    <x v="14"/>
    <x v="0"/>
    <x v="0"/>
    <x v="1"/>
    <x v="3"/>
    <n v="5"/>
    <n v="144.01"/>
    <n v="0.05"/>
    <n v="79.64"/>
    <n v="684.0474999999999"/>
    <n v="398.2"/>
    <n v="285.84749999999991"/>
    <n v="0.41787668254032062"/>
    <n v="2026"/>
    <s v="Q1"/>
    <n v="1"/>
    <x v="0"/>
  </r>
  <r>
    <s v="03176"/>
    <x v="14"/>
    <x v="3"/>
    <x v="8"/>
    <x v="0"/>
    <x v="0"/>
    <x v="1"/>
    <x v="1"/>
    <n v="3"/>
    <n v="91.19"/>
    <n v="0"/>
    <n v="44.47"/>
    <n v="273.57"/>
    <n v="133.41"/>
    <n v="140.16"/>
    <n v="0.5123368790437548"/>
    <n v="2026"/>
    <s v="Q1"/>
    <n v="1"/>
    <x v="0"/>
  </r>
  <r>
    <s v="03705"/>
    <x v="14"/>
    <x v="3"/>
    <x v="7"/>
    <x v="2"/>
    <x v="1"/>
    <x v="2"/>
    <x v="9"/>
    <n v="2"/>
    <n v="45.45"/>
    <n v="0"/>
    <n v="18.190000000000001"/>
    <n v="90.9"/>
    <n v="36.380000000000003"/>
    <n v="54.52"/>
    <n v="0.59977997799779981"/>
    <n v="2026"/>
    <s v="Q1"/>
    <n v="1"/>
    <x v="0"/>
  </r>
  <r>
    <s v="03736"/>
    <x v="14"/>
    <x v="1"/>
    <x v="1"/>
    <x v="3"/>
    <x v="1"/>
    <x v="4"/>
    <x v="10"/>
    <n v="1"/>
    <n v="40.72"/>
    <n v="0"/>
    <n v="14.94"/>
    <n v="40.72"/>
    <n v="14.94"/>
    <n v="25.78"/>
    <n v="0.6331041257367388"/>
    <n v="2026"/>
    <s v="Q1"/>
    <n v="1"/>
    <x v="0"/>
  </r>
  <r>
    <s v="03967"/>
    <x v="14"/>
    <x v="1"/>
    <x v="12"/>
    <x v="0"/>
    <x v="2"/>
    <x v="2"/>
    <x v="2"/>
    <n v="2"/>
    <n v="37.090000000000003"/>
    <n v="0"/>
    <n v="13.29"/>
    <n v="74.180000000000007"/>
    <n v="26.58"/>
    <n v="47.600000000000009"/>
    <n v="0.64168239417632789"/>
    <n v="2026"/>
    <s v="Q1"/>
    <n v="1"/>
    <x v="0"/>
  </r>
  <r>
    <s v="00170"/>
    <x v="15"/>
    <x v="2"/>
    <x v="10"/>
    <x v="0"/>
    <x v="1"/>
    <x v="3"/>
    <x v="19"/>
    <n v="1"/>
    <n v="124.45"/>
    <n v="0.15"/>
    <n v="59.77"/>
    <n v="105.7825"/>
    <n v="59.77"/>
    <n v="46.012499999999996"/>
    <n v="0.43497270342447941"/>
    <n v="2026"/>
    <s v="Q1"/>
    <n v="1"/>
    <x v="0"/>
  </r>
  <r>
    <s v="01040"/>
    <x v="15"/>
    <x v="0"/>
    <x v="0"/>
    <x v="2"/>
    <x v="1"/>
    <x v="2"/>
    <x v="2"/>
    <n v="1"/>
    <n v="35.93"/>
    <n v="0.05"/>
    <n v="13.33"/>
    <n v="34.133499999999998"/>
    <n v="13.33"/>
    <n v="20.8035"/>
    <n v="0.60947456311248482"/>
    <n v="2026"/>
    <s v="Q1"/>
    <n v="1"/>
    <x v="0"/>
  </r>
  <r>
    <s v="02380"/>
    <x v="15"/>
    <x v="3"/>
    <x v="13"/>
    <x v="0"/>
    <x v="0"/>
    <x v="3"/>
    <x v="19"/>
    <n v="4"/>
    <n v="121.8"/>
    <n v="0.05"/>
    <n v="59.57"/>
    <n v="462.84"/>
    <n v="238.28"/>
    <n v="224.55999999999997"/>
    <n v="0.48517846339987897"/>
    <n v="2026"/>
    <s v="Q1"/>
    <n v="1"/>
    <x v="0"/>
  </r>
  <r>
    <s v="03219"/>
    <x v="15"/>
    <x v="1"/>
    <x v="11"/>
    <x v="2"/>
    <x v="0"/>
    <x v="1"/>
    <x v="1"/>
    <n v="1"/>
    <n v="92.6"/>
    <n v="0.05"/>
    <n v="44.15"/>
    <n v="87.969999999999985"/>
    <n v="44.15"/>
    <n v="43.819999999999986"/>
    <n v="0.4981243605774695"/>
    <n v="2026"/>
    <s v="Q1"/>
    <n v="1"/>
    <x v="0"/>
  </r>
  <r>
    <s v="04425"/>
    <x v="15"/>
    <x v="1"/>
    <x v="12"/>
    <x v="1"/>
    <x v="2"/>
    <x v="0"/>
    <x v="8"/>
    <n v="10"/>
    <n v="102.68"/>
    <n v="0.15"/>
    <n v="51.07"/>
    <n v="872.78000000000009"/>
    <n v="510.7"/>
    <n v="362.0800000000001"/>
    <n v="0.41485826897958256"/>
    <n v="2026"/>
    <s v="Q1"/>
    <n v="1"/>
    <x v="0"/>
  </r>
  <r>
    <s v="04508"/>
    <x v="15"/>
    <x v="3"/>
    <x v="13"/>
    <x v="3"/>
    <x v="1"/>
    <x v="0"/>
    <x v="6"/>
    <n v="3"/>
    <n v="40.92"/>
    <n v="0.15"/>
    <n v="16.71"/>
    <n v="104.346"/>
    <n v="50.13"/>
    <n v="54.216000000000001"/>
    <n v="0.51957909263412105"/>
    <n v="2026"/>
    <s v="Q1"/>
    <n v="1"/>
    <x v="0"/>
  </r>
  <r>
    <s v="04806"/>
    <x v="15"/>
    <x v="2"/>
    <x v="16"/>
    <x v="2"/>
    <x v="1"/>
    <x v="0"/>
    <x v="8"/>
    <n v="4"/>
    <n v="102.68"/>
    <n v="0"/>
    <n v="50.83"/>
    <n v="410.72"/>
    <n v="203.32"/>
    <n v="207.40000000000003"/>
    <n v="0.50496688741721862"/>
    <n v="2026"/>
    <s v="Q1"/>
    <n v="1"/>
    <x v="0"/>
  </r>
  <r>
    <s v="00755"/>
    <x v="16"/>
    <x v="0"/>
    <x v="9"/>
    <x v="3"/>
    <x v="1"/>
    <x v="2"/>
    <x v="18"/>
    <n v="2"/>
    <n v="164.38"/>
    <n v="0.05"/>
    <n v="85.93"/>
    <n v="312.322"/>
    <n v="171.86"/>
    <n v="140.46199999999999"/>
    <n v="0.44973456881039436"/>
    <n v="2026"/>
    <s v="Q1"/>
    <n v="1"/>
    <x v="0"/>
  </r>
  <r>
    <s v="03171"/>
    <x v="16"/>
    <x v="0"/>
    <x v="15"/>
    <x v="2"/>
    <x v="0"/>
    <x v="0"/>
    <x v="4"/>
    <n v="1"/>
    <n v="51.78"/>
    <n v="0"/>
    <n v="22.64"/>
    <n v="51.78"/>
    <n v="22.64"/>
    <n v="29.14"/>
    <n v="0.56276554654306687"/>
    <n v="2026"/>
    <s v="Q1"/>
    <n v="1"/>
    <x v="0"/>
  </r>
  <r>
    <s v="04277"/>
    <x v="16"/>
    <x v="1"/>
    <x v="11"/>
    <x v="2"/>
    <x v="0"/>
    <x v="4"/>
    <x v="16"/>
    <n v="1"/>
    <n v="50.52"/>
    <n v="0.05"/>
    <n v="22.37"/>
    <n v="47.994"/>
    <n v="22.37"/>
    <n v="25.623999999999999"/>
    <n v="0.5339000708421886"/>
    <n v="2026"/>
    <s v="Q1"/>
    <n v="1"/>
    <x v="0"/>
  </r>
  <r>
    <s v="04648"/>
    <x v="16"/>
    <x v="1"/>
    <x v="14"/>
    <x v="3"/>
    <x v="1"/>
    <x v="3"/>
    <x v="7"/>
    <n v="1"/>
    <n v="199.02"/>
    <n v="0"/>
    <n v="106.49"/>
    <n v="199.02"/>
    <n v="106.49"/>
    <n v="92.530000000000015"/>
    <n v="0.46492814792483173"/>
    <n v="2026"/>
    <s v="Q1"/>
    <n v="1"/>
    <x v="0"/>
  </r>
  <r>
    <s v="00157"/>
    <x v="17"/>
    <x v="3"/>
    <x v="8"/>
    <x v="2"/>
    <x v="0"/>
    <x v="3"/>
    <x v="13"/>
    <n v="3"/>
    <n v="80.27"/>
    <n v="0.1"/>
    <n v="39.26"/>
    <n v="216.72900000000001"/>
    <n v="117.78"/>
    <n v="98.949000000000012"/>
    <n v="0.45655634455933447"/>
    <n v="2026"/>
    <s v="Q1"/>
    <n v="1"/>
    <x v="0"/>
  </r>
  <r>
    <s v="02271"/>
    <x v="17"/>
    <x v="1"/>
    <x v="1"/>
    <x v="2"/>
    <x v="1"/>
    <x v="3"/>
    <x v="5"/>
    <n v="4"/>
    <n v="333.28"/>
    <n v="0"/>
    <n v="195.76"/>
    <n v="1333.12"/>
    <n v="783.04"/>
    <n v="550.07999999999993"/>
    <n v="0.41262602016322608"/>
    <n v="2026"/>
    <s v="Q1"/>
    <n v="1"/>
    <x v="0"/>
  </r>
  <r>
    <s v="03330"/>
    <x v="17"/>
    <x v="3"/>
    <x v="13"/>
    <x v="3"/>
    <x v="1"/>
    <x v="0"/>
    <x v="8"/>
    <n v="1"/>
    <n v="104.36"/>
    <n v="0"/>
    <n v="51.63"/>
    <n v="104.36"/>
    <n v="51.63"/>
    <n v="52.73"/>
    <n v="0.50527021847451126"/>
    <n v="2026"/>
    <s v="Q1"/>
    <n v="1"/>
    <x v="0"/>
  </r>
  <r>
    <s v="04547"/>
    <x v="17"/>
    <x v="2"/>
    <x v="5"/>
    <x v="3"/>
    <x v="1"/>
    <x v="0"/>
    <x v="0"/>
    <n v="1"/>
    <n v="83.52"/>
    <n v="0.05"/>
    <n v="42.97"/>
    <n v="79.343999999999994"/>
    <n v="42.97"/>
    <n v="36.373999999999995"/>
    <n v="0.45843416011292598"/>
    <n v="2026"/>
    <s v="Q1"/>
    <n v="1"/>
    <x v="0"/>
  </r>
  <r>
    <s v="01840"/>
    <x v="18"/>
    <x v="2"/>
    <x v="10"/>
    <x v="0"/>
    <x v="1"/>
    <x v="4"/>
    <x v="12"/>
    <n v="2"/>
    <n v="125.93"/>
    <n v="0"/>
    <n v="69.150000000000006"/>
    <n v="251.86"/>
    <n v="138.30000000000001"/>
    <n v="113.56"/>
    <n v="0.45088541253077102"/>
    <n v="2026"/>
    <s v="Q1"/>
    <n v="1"/>
    <x v="0"/>
  </r>
  <r>
    <s v="01850"/>
    <x v="18"/>
    <x v="1"/>
    <x v="6"/>
    <x v="0"/>
    <x v="2"/>
    <x v="0"/>
    <x v="4"/>
    <n v="1"/>
    <n v="49.85"/>
    <n v="0"/>
    <n v="23.07"/>
    <n v="49.85"/>
    <n v="23.07"/>
    <n v="26.78"/>
    <n v="0.53721163490471413"/>
    <n v="2026"/>
    <s v="Q1"/>
    <n v="1"/>
    <x v="0"/>
  </r>
  <r>
    <s v="01858"/>
    <x v="18"/>
    <x v="1"/>
    <x v="1"/>
    <x v="0"/>
    <x v="0"/>
    <x v="2"/>
    <x v="2"/>
    <n v="1"/>
    <n v="36.130000000000003"/>
    <n v="0"/>
    <n v="13.39"/>
    <n v="36.130000000000003"/>
    <n v="13.39"/>
    <n v="22.740000000000002"/>
    <n v="0.62939385552172711"/>
    <n v="2026"/>
    <s v="Q1"/>
    <n v="1"/>
    <x v="0"/>
  </r>
  <r>
    <s v="02910"/>
    <x v="18"/>
    <x v="3"/>
    <x v="13"/>
    <x v="2"/>
    <x v="0"/>
    <x v="0"/>
    <x v="8"/>
    <n v="1"/>
    <n v="104.83"/>
    <n v="0.05"/>
    <n v="51.06"/>
    <n v="99.588499999999996"/>
    <n v="51.06"/>
    <n v="48.528499999999994"/>
    <n v="0.48729019916958277"/>
    <n v="2026"/>
    <s v="Q1"/>
    <n v="1"/>
    <x v="0"/>
  </r>
  <r>
    <s v="03694"/>
    <x v="18"/>
    <x v="0"/>
    <x v="0"/>
    <x v="2"/>
    <x v="0"/>
    <x v="2"/>
    <x v="2"/>
    <n v="1"/>
    <n v="35.46"/>
    <n v="0.05"/>
    <n v="13.81"/>
    <n v="33.686999999999998"/>
    <n v="13.81"/>
    <n v="19.876999999999995"/>
    <n v="0.59004957401965141"/>
    <n v="2026"/>
    <s v="Q1"/>
    <n v="1"/>
    <x v="0"/>
  </r>
  <r>
    <s v="00631"/>
    <x v="19"/>
    <x v="3"/>
    <x v="8"/>
    <x v="3"/>
    <x v="0"/>
    <x v="2"/>
    <x v="18"/>
    <n v="1"/>
    <n v="165.42"/>
    <n v="0"/>
    <n v="85.69"/>
    <n v="165.42"/>
    <n v="85.69"/>
    <n v="79.72999999999999"/>
    <n v="0.48198524966751299"/>
    <n v="2026"/>
    <s v="Q1"/>
    <n v="1"/>
    <x v="0"/>
  </r>
  <r>
    <s v="01113"/>
    <x v="19"/>
    <x v="2"/>
    <x v="5"/>
    <x v="0"/>
    <x v="0"/>
    <x v="3"/>
    <x v="19"/>
    <n v="1"/>
    <n v="122.86"/>
    <n v="0.05"/>
    <n v="60.36"/>
    <n v="116.717"/>
    <n v="60.36"/>
    <n v="56.356999999999999"/>
    <n v="0.48285168398776529"/>
    <n v="2026"/>
    <s v="Q1"/>
    <n v="1"/>
    <x v="0"/>
  </r>
  <r>
    <s v="01525"/>
    <x v="19"/>
    <x v="0"/>
    <x v="0"/>
    <x v="2"/>
    <x v="0"/>
    <x v="4"/>
    <x v="14"/>
    <n v="2"/>
    <n v="35.82"/>
    <n v="0"/>
    <n v="14.09"/>
    <n v="71.64"/>
    <n v="28.18"/>
    <n v="43.46"/>
    <n v="0.60664433277498608"/>
    <n v="2026"/>
    <s v="Q1"/>
    <n v="1"/>
    <x v="0"/>
  </r>
  <r>
    <s v="03233"/>
    <x v="19"/>
    <x v="0"/>
    <x v="0"/>
    <x v="0"/>
    <x v="1"/>
    <x v="3"/>
    <x v="19"/>
    <n v="3"/>
    <n v="120.29"/>
    <n v="0.1"/>
    <n v="62.41"/>
    <n v="324.78300000000002"/>
    <n v="187.23"/>
    <n v="137.55300000000003"/>
    <n v="0.42352278290427769"/>
    <n v="2026"/>
    <s v="Q1"/>
    <n v="1"/>
    <x v="0"/>
  </r>
  <r>
    <s v="04455"/>
    <x v="19"/>
    <x v="1"/>
    <x v="11"/>
    <x v="3"/>
    <x v="0"/>
    <x v="3"/>
    <x v="13"/>
    <n v="1"/>
    <n v="80.239999999999995"/>
    <n v="0.1"/>
    <n v="39.950000000000003"/>
    <n v="72.215999999999994"/>
    <n v="39.950000000000003"/>
    <n v="32.265999999999991"/>
    <n v="0.44679849340866279"/>
    <n v="2026"/>
    <s v="Q1"/>
    <n v="1"/>
    <x v="0"/>
  </r>
  <r>
    <s v="01769"/>
    <x v="20"/>
    <x v="0"/>
    <x v="15"/>
    <x v="2"/>
    <x v="1"/>
    <x v="4"/>
    <x v="14"/>
    <n v="2"/>
    <n v="35.97"/>
    <n v="0"/>
    <n v="13.55"/>
    <n v="71.94"/>
    <n v="27.1"/>
    <n v="44.839999999999996"/>
    <n v="0.62329719210453149"/>
    <n v="2026"/>
    <s v="Q1"/>
    <n v="1"/>
    <x v="0"/>
  </r>
  <r>
    <s v="03467"/>
    <x v="20"/>
    <x v="1"/>
    <x v="11"/>
    <x v="0"/>
    <x v="1"/>
    <x v="1"/>
    <x v="17"/>
    <n v="1"/>
    <n v="72.239999999999995"/>
    <n v="0"/>
    <n v="33.26"/>
    <n v="72.239999999999995"/>
    <n v="33.26"/>
    <n v="38.979999999999997"/>
    <n v="0.53959025470653377"/>
    <n v="2026"/>
    <s v="Q1"/>
    <n v="1"/>
    <x v="0"/>
  </r>
  <r>
    <s v="03911"/>
    <x v="20"/>
    <x v="0"/>
    <x v="15"/>
    <x v="0"/>
    <x v="0"/>
    <x v="1"/>
    <x v="11"/>
    <n v="5"/>
    <n v="152.81"/>
    <n v="0"/>
    <n v="78.989999999999995"/>
    <n v="764.05"/>
    <n v="394.95"/>
    <n v="369.09999999999997"/>
    <n v="0.48308356782933054"/>
    <n v="2026"/>
    <s v="Q1"/>
    <n v="1"/>
    <x v="0"/>
  </r>
  <r>
    <s v="04401"/>
    <x v="20"/>
    <x v="0"/>
    <x v="15"/>
    <x v="0"/>
    <x v="1"/>
    <x v="0"/>
    <x v="0"/>
    <n v="3"/>
    <n v="83.34"/>
    <n v="0"/>
    <n v="41.44"/>
    <n v="250.02"/>
    <n v="124.32"/>
    <n v="125.70000000000002"/>
    <n v="0.50275977921766268"/>
    <n v="2026"/>
    <s v="Q1"/>
    <n v="1"/>
    <x v="0"/>
  </r>
  <r>
    <s v="04864"/>
    <x v="20"/>
    <x v="3"/>
    <x v="13"/>
    <x v="0"/>
    <x v="0"/>
    <x v="4"/>
    <x v="14"/>
    <n v="1"/>
    <n v="35.869999999999997"/>
    <n v="0"/>
    <n v="13.64"/>
    <n v="35.869999999999997"/>
    <n v="13.64"/>
    <n v="22.229999999999997"/>
    <n v="0.61973794257039305"/>
    <n v="2026"/>
    <s v="Q1"/>
    <n v="1"/>
    <x v="0"/>
  </r>
  <r>
    <s v="00347"/>
    <x v="21"/>
    <x v="3"/>
    <x v="4"/>
    <x v="3"/>
    <x v="1"/>
    <x v="3"/>
    <x v="7"/>
    <n v="1"/>
    <n v="199.42"/>
    <n v="0.05"/>
    <n v="101.82"/>
    <n v="189.44899999999998"/>
    <n v="101.82"/>
    <n v="87.628999999999991"/>
    <n v="0.46254664843836601"/>
    <n v="2026"/>
    <s v="Q1"/>
    <n v="1"/>
    <x v="0"/>
  </r>
  <r>
    <s v="02051"/>
    <x v="21"/>
    <x v="2"/>
    <x v="5"/>
    <x v="0"/>
    <x v="1"/>
    <x v="3"/>
    <x v="5"/>
    <n v="3"/>
    <n v="347.41"/>
    <n v="0.1"/>
    <n v="192.13"/>
    <n v="938.00700000000006"/>
    <n v="576.39"/>
    <n v="361.61700000000008"/>
    <n v="0.38551631277804971"/>
    <n v="2026"/>
    <s v="Q1"/>
    <n v="1"/>
    <x v="0"/>
  </r>
  <r>
    <s v="02314"/>
    <x v="21"/>
    <x v="0"/>
    <x v="9"/>
    <x v="0"/>
    <x v="1"/>
    <x v="0"/>
    <x v="6"/>
    <n v="1"/>
    <n v="40.28"/>
    <n v="0"/>
    <n v="16.79"/>
    <n v="40.28"/>
    <n v="16.79"/>
    <n v="23.490000000000002"/>
    <n v="0.58316782522343602"/>
    <n v="2026"/>
    <s v="Q1"/>
    <n v="1"/>
    <x v="0"/>
  </r>
  <r>
    <s v="03861"/>
    <x v="21"/>
    <x v="3"/>
    <x v="13"/>
    <x v="0"/>
    <x v="0"/>
    <x v="3"/>
    <x v="7"/>
    <n v="3"/>
    <n v="195.49"/>
    <n v="0.05"/>
    <n v="106.38"/>
    <n v="557.14649999999995"/>
    <n v="319.14"/>
    <n v="238.00649999999996"/>
    <n v="0.42718836069148775"/>
    <n v="2026"/>
    <s v="Q1"/>
    <n v="1"/>
    <x v="0"/>
  </r>
  <r>
    <s v="00843"/>
    <x v="22"/>
    <x v="1"/>
    <x v="11"/>
    <x v="0"/>
    <x v="0"/>
    <x v="4"/>
    <x v="14"/>
    <n v="2"/>
    <n v="35.75"/>
    <n v="0"/>
    <n v="13.94"/>
    <n v="71.5"/>
    <n v="27.88"/>
    <n v="43.620000000000005"/>
    <n v="0.61006993006993016"/>
    <n v="2026"/>
    <s v="Q1"/>
    <n v="1"/>
    <x v="0"/>
  </r>
  <r>
    <s v="00868"/>
    <x v="22"/>
    <x v="0"/>
    <x v="15"/>
    <x v="0"/>
    <x v="0"/>
    <x v="0"/>
    <x v="8"/>
    <n v="1"/>
    <n v="103.39"/>
    <n v="0"/>
    <n v="51.32"/>
    <n v="103.39"/>
    <n v="51.32"/>
    <n v="52.07"/>
    <n v="0.50362704323435536"/>
    <n v="2026"/>
    <s v="Q1"/>
    <n v="1"/>
    <x v="0"/>
  </r>
  <r>
    <s v="00890"/>
    <x v="22"/>
    <x v="0"/>
    <x v="15"/>
    <x v="0"/>
    <x v="1"/>
    <x v="3"/>
    <x v="13"/>
    <n v="3"/>
    <n v="81.98"/>
    <n v="0.1"/>
    <n v="40.229999999999997"/>
    <n v="221.346"/>
    <n v="120.69"/>
    <n v="100.65600000000001"/>
    <n v="0.45474505977067581"/>
    <n v="2026"/>
    <s v="Q1"/>
    <n v="1"/>
    <x v="0"/>
  </r>
  <r>
    <s v="02185"/>
    <x v="22"/>
    <x v="2"/>
    <x v="2"/>
    <x v="1"/>
    <x v="2"/>
    <x v="3"/>
    <x v="5"/>
    <n v="10"/>
    <n v="337.69"/>
    <n v="0.1"/>
    <n v="200.27"/>
    <n v="3039.21"/>
    <n v="2002.7"/>
    <n v="1036.51"/>
    <n v="0.34104586389226149"/>
    <n v="2026"/>
    <s v="Q1"/>
    <n v="1"/>
    <x v="0"/>
  </r>
  <r>
    <s v="02335"/>
    <x v="22"/>
    <x v="3"/>
    <x v="8"/>
    <x v="0"/>
    <x v="1"/>
    <x v="3"/>
    <x v="5"/>
    <n v="2"/>
    <n v="333.29"/>
    <n v="0"/>
    <n v="197.18"/>
    <n v="666.58"/>
    <n v="394.36"/>
    <n v="272.22000000000003"/>
    <n v="0.40838308980167426"/>
    <n v="2026"/>
    <s v="Q1"/>
    <n v="1"/>
    <x v="0"/>
  </r>
  <r>
    <s v="02784"/>
    <x v="22"/>
    <x v="0"/>
    <x v="15"/>
    <x v="2"/>
    <x v="1"/>
    <x v="0"/>
    <x v="0"/>
    <n v="1"/>
    <n v="80.11"/>
    <n v="0.05"/>
    <n v="43.54"/>
    <n v="76.104500000000002"/>
    <n v="43.54"/>
    <n v="32.564500000000002"/>
    <n v="0.42789191177919839"/>
    <n v="2026"/>
    <s v="Q1"/>
    <n v="1"/>
    <x v="0"/>
  </r>
  <r>
    <s v="03820"/>
    <x v="22"/>
    <x v="3"/>
    <x v="13"/>
    <x v="2"/>
    <x v="1"/>
    <x v="3"/>
    <x v="13"/>
    <n v="1"/>
    <n v="82.6"/>
    <n v="0.05"/>
    <n v="38.299999999999997"/>
    <n v="78.469999999999985"/>
    <n v="38.299999999999997"/>
    <n v="40.169999999999987"/>
    <n v="0.51191538167452522"/>
    <n v="2026"/>
    <s v="Q1"/>
    <n v="1"/>
    <x v="0"/>
  </r>
  <r>
    <s v="00994"/>
    <x v="23"/>
    <x v="0"/>
    <x v="15"/>
    <x v="0"/>
    <x v="0"/>
    <x v="1"/>
    <x v="1"/>
    <n v="1"/>
    <n v="94.07"/>
    <n v="0"/>
    <n v="46.28"/>
    <n v="94.07"/>
    <n v="46.28"/>
    <n v="47.789999999999992"/>
    <n v="0.50802593813117891"/>
    <n v="2026"/>
    <s v="Q1"/>
    <n v="1"/>
    <x v="0"/>
  </r>
  <r>
    <s v="01643"/>
    <x v="23"/>
    <x v="0"/>
    <x v="15"/>
    <x v="0"/>
    <x v="0"/>
    <x v="2"/>
    <x v="18"/>
    <n v="1"/>
    <n v="163.71"/>
    <n v="0"/>
    <n v="90.06"/>
    <n v="163.71"/>
    <n v="90.06"/>
    <n v="73.650000000000006"/>
    <n v="0.44988088693421296"/>
    <n v="2026"/>
    <s v="Q1"/>
    <n v="1"/>
    <x v="0"/>
  </r>
  <r>
    <s v="01971"/>
    <x v="23"/>
    <x v="3"/>
    <x v="8"/>
    <x v="2"/>
    <x v="0"/>
    <x v="3"/>
    <x v="7"/>
    <n v="4"/>
    <n v="191.43"/>
    <n v="0"/>
    <n v="106.82"/>
    <n v="765.72"/>
    <n v="427.28"/>
    <n v="338.44000000000005"/>
    <n v="0.441989238886277"/>
    <n v="2026"/>
    <s v="Q1"/>
    <n v="1"/>
    <x v="0"/>
  </r>
  <r>
    <s v="02828"/>
    <x v="23"/>
    <x v="1"/>
    <x v="11"/>
    <x v="1"/>
    <x v="2"/>
    <x v="2"/>
    <x v="9"/>
    <n v="3"/>
    <n v="46.94"/>
    <n v="0.05"/>
    <n v="18.18"/>
    <n v="133.779"/>
    <n v="54.54"/>
    <n v="79.239000000000004"/>
    <n v="0.59231269481757232"/>
    <n v="2026"/>
    <s v="Q1"/>
    <n v="1"/>
    <x v="0"/>
  </r>
  <r>
    <s v="05175"/>
    <x v="23"/>
    <x v="3"/>
    <x v="7"/>
    <x v="0"/>
    <x v="0"/>
    <x v="1"/>
    <x v="3"/>
    <n v="1"/>
    <n v="147.21"/>
    <n v="0"/>
    <n v="79.510000000000005"/>
    <n v="147.21"/>
    <n v="79.510000000000005"/>
    <n v="67.7"/>
    <n v="0.45988723592147274"/>
    <n v="2026"/>
    <s v="Q1"/>
    <n v="1"/>
    <x v="0"/>
  </r>
  <r>
    <s v="01874"/>
    <x v="24"/>
    <x v="0"/>
    <x v="0"/>
    <x v="0"/>
    <x v="2"/>
    <x v="2"/>
    <x v="2"/>
    <n v="1"/>
    <n v="35.729999999999997"/>
    <n v="0"/>
    <n v="13.57"/>
    <n v="35.729999999999997"/>
    <n v="13.57"/>
    <n v="22.159999999999997"/>
    <n v="0.62020710887209629"/>
    <n v="2026"/>
    <s v="Q1"/>
    <n v="1"/>
    <x v="0"/>
  </r>
  <r>
    <s v="02490"/>
    <x v="24"/>
    <x v="1"/>
    <x v="14"/>
    <x v="0"/>
    <x v="1"/>
    <x v="0"/>
    <x v="8"/>
    <n v="2"/>
    <n v="103.99"/>
    <n v="0.15"/>
    <n v="51.94"/>
    <n v="176.78299999999999"/>
    <n v="103.88"/>
    <n v="72.902999999999992"/>
    <n v="0.41238693765803269"/>
    <n v="2026"/>
    <s v="Q1"/>
    <n v="1"/>
    <x v="0"/>
  </r>
  <r>
    <s v="05078"/>
    <x v="24"/>
    <x v="1"/>
    <x v="12"/>
    <x v="0"/>
    <x v="0"/>
    <x v="1"/>
    <x v="17"/>
    <n v="2"/>
    <n v="72.739999999999995"/>
    <n v="0"/>
    <n v="31.96"/>
    <n v="145.47999999999999"/>
    <n v="63.92"/>
    <n v="81.559999999999988"/>
    <n v="0.56062689029419843"/>
    <n v="2026"/>
    <s v="Q1"/>
    <n v="1"/>
    <x v="0"/>
  </r>
  <r>
    <s v="00230"/>
    <x v="25"/>
    <x v="2"/>
    <x v="10"/>
    <x v="2"/>
    <x v="0"/>
    <x v="0"/>
    <x v="8"/>
    <n v="1"/>
    <n v="100.01"/>
    <n v="0.05"/>
    <n v="49.41"/>
    <n v="95.009500000000003"/>
    <n v="49.41"/>
    <n v="45.599500000000006"/>
    <n v="0.47994674216788852"/>
    <n v="2026"/>
    <s v="Q1"/>
    <n v="1"/>
    <x v="0"/>
  </r>
  <r>
    <s v="01757"/>
    <x v="25"/>
    <x v="3"/>
    <x v="7"/>
    <x v="0"/>
    <x v="2"/>
    <x v="2"/>
    <x v="9"/>
    <n v="2"/>
    <n v="45.73"/>
    <n v="0"/>
    <n v="18.11"/>
    <n v="91.46"/>
    <n v="36.22"/>
    <n v="55.239999999999995"/>
    <n v="0.60397988191559149"/>
    <n v="2026"/>
    <s v="Q1"/>
    <n v="1"/>
    <x v="0"/>
  </r>
  <r>
    <s v="01944"/>
    <x v="25"/>
    <x v="2"/>
    <x v="16"/>
    <x v="0"/>
    <x v="0"/>
    <x v="1"/>
    <x v="3"/>
    <n v="2"/>
    <n v="143.66"/>
    <n v="0.15"/>
    <n v="78.14"/>
    <n v="244.22199999999998"/>
    <n v="156.28"/>
    <n v="87.941999999999979"/>
    <n v="0.36009040954541355"/>
    <n v="2026"/>
    <s v="Q1"/>
    <n v="1"/>
    <x v="0"/>
  </r>
  <r>
    <s v="03485"/>
    <x v="25"/>
    <x v="2"/>
    <x v="10"/>
    <x v="0"/>
    <x v="2"/>
    <x v="3"/>
    <x v="19"/>
    <n v="2"/>
    <n v="121.88"/>
    <n v="0.05"/>
    <n v="62.17"/>
    <n v="231.57199999999997"/>
    <n v="124.34"/>
    <n v="107.23199999999997"/>
    <n v="0.46306116456220953"/>
    <n v="2026"/>
    <s v="Q1"/>
    <n v="1"/>
    <x v="0"/>
  </r>
  <r>
    <s v="04002"/>
    <x v="25"/>
    <x v="0"/>
    <x v="15"/>
    <x v="0"/>
    <x v="0"/>
    <x v="4"/>
    <x v="16"/>
    <n v="3"/>
    <n v="50.92"/>
    <n v="0.05"/>
    <n v="21.87"/>
    <n v="145.12199999999999"/>
    <n v="65.61"/>
    <n v="79.511999999999986"/>
    <n v="0.54789763095877941"/>
    <n v="2026"/>
    <s v="Q1"/>
    <n v="1"/>
    <x v="0"/>
  </r>
  <r>
    <s v="00818"/>
    <x v="26"/>
    <x v="0"/>
    <x v="0"/>
    <x v="0"/>
    <x v="0"/>
    <x v="0"/>
    <x v="8"/>
    <n v="1"/>
    <n v="103.78"/>
    <n v="0"/>
    <n v="49.36"/>
    <n v="103.78"/>
    <n v="49.36"/>
    <n v="54.42"/>
    <n v="0.52437849296588934"/>
    <n v="2026"/>
    <s v="Q1"/>
    <n v="1"/>
    <x v="0"/>
  </r>
  <r>
    <s v="01439"/>
    <x v="26"/>
    <x v="1"/>
    <x v="6"/>
    <x v="3"/>
    <x v="1"/>
    <x v="1"/>
    <x v="11"/>
    <n v="2"/>
    <n v="157.16999999999999"/>
    <n v="0"/>
    <n v="81.260000000000005"/>
    <n v="314.33999999999997"/>
    <n v="162.52000000000001"/>
    <n v="151.81999999999996"/>
    <n v="0.4829802125087484"/>
    <n v="2026"/>
    <s v="Q1"/>
    <n v="1"/>
    <x v="0"/>
  </r>
  <r>
    <s v="01616"/>
    <x v="26"/>
    <x v="1"/>
    <x v="12"/>
    <x v="0"/>
    <x v="2"/>
    <x v="2"/>
    <x v="15"/>
    <n v="2"/>
    <n v="132.91999999999999"/>
    <n v="0"/>
    <n v="69.02"/>
    <n v="265.83999999999997"/>
    <n v="138.04"/>
    <n v="127.79999999999998"/>
    <n v="0.48074029491423409"/>
    <n v="2026"/>
    <s v="Q1"/>
    <n v="1"/>
    <x v="0"/>
  </r>
  <r>
    <s v="01798"/>
    <x v="26"/>
    <x v="3"/>
    <x v="8"/>
    <x v="2"/>
    <x v="0"/>
    <x v="1"/>
    <x v="17"/>
    <n v="1"/>
    <n v="71.41"/>
    <n v="0.05"/>
    <n v="32.28"/>
    <n v="67.839499999999987"/>
    <n v="32.28"/>
    <n v="35.559499999999986"/>
    <n v="0.52417102130764515"/>
    <n v="2026"/>
    <s v="Q1"/>
    <n v="1"/>
    <x v="0"/>
  </r>
  <r>
    <s v="04449"/>
    <x v="26"/>
    <x v="3"/>
    <x v="8"/>
    <x v="0"/>
    <x v="1"/>
    <x v="3"/>
    <x v="7"/>
    <n v="1"/>
    <n v="199.67"/>
    <n v="0"/>
    <n v="103.81"/>
    <n v="199.67"/>
    <n v="103.81"/>
    <n v="95.859999999999985"/>
    <n v="0.4800921520508839"/>
    <n v="2026"/>
    <s v="Q1"/>
    <n v="1"/>
    <x v="0"/>
  </r>
  <r>
    <s v="04473"/>
    <x v="26"/>
    <x v="0"/>
    <x v="0"/>
    <x v="2"/>
    <x v="0"/>
    <x v="3"/>
    <x v="7"/>
    <n v="1"/>
    <n v="196.88"/>
    <n v="0"/>
    <n v="102.76"/>
    <n v="196.88"/>
    <n v="102.76"/>
    <n v="94.11999999999999"/>
    <n v="0.47805770012190163"/>
    <n v="2026"/>
    <s v="Q1"/>
    <n v="1"/>
    <x v="0"/>
  </r>
  <r>
    <s v="00203"/>
    <x v="27"/>
    <x v="3"/>
    <x v="7"/>
    <x v="0"/>
    <x v="0"/>
    <x v="0"/>
    <x v="4"/>
    <n v="3"/>
    <n v="49.95"/>
    <n v="0"/>
    <n v="22.55"/>
    <n v="149.85000000000002"/>
    <n v="67.650000000000006"/>
    <n v="82.200000000000017"/>
    <n v="0.54854854854854862"/>
    <n v="2026"/>
    <s v="Q1"/>
    <n v="1"/>
    <x v="0"/>
  </r>
  <r>
    <s v="01654"/>
    <x v="27"/>
    <x v="1"/>
    <x v="6"/>
    <x v="3"/>
    <x v="2"/>
    <x v="1"/>
    <x v="17"/>
    <n v="1"/>
    <n v="70.41"/>
    <n v="0"/>
    <n v="32.74"/>
    <n v="70.41"/>
    <n v="32.74"/>
    <n v="37.669999999999995"/>
    <n v="0.53500923164323244"/>
    <n v="2026"/>
    <s v="Q1"/>
    <n v="1"/>
    <x v="0"/>
  </r>
  <r>
    <s v="02203"/>
    <x v="27"/>
    <x v="2"/>
    <x v="16"/>
    <x v="3"/>
    <x v="0"/>
    <x v="1"/>
    <x v="17"/>
    <n v="2"/>
    <n v="70.290000000000006"/>
    <n v="0.15"/>
    <n v="31.84"/>
    <n v="119.49300000000001"/>
    <n v="63.68"/>
    <n v="55.813000000000009"/>
    <n v="0.46708175374289712"/>
    <n v="2026"/>
    <s v="Q1"/>
    <n v="1"/>
    <x v="0"/>
  </r>
  <r>
    <s v="03352"/>
    <x v="27"/>
    <x v="2"/>
    <x v="16"/>
    <x v="0"/>
    <x v="2"/>
    <x v="1"/>
    <x v="1"/>
    <n v="4"/>
    <n v="91.46"/>
    <n v="0"/>
    <n v="44.04"/>
    <n v="365.84"/>
    <n v="176.16"/>
    <n v="189.67999999999998"/>
    <n v="0.51847802317953207"/>
    <n v="2026"/>
    <s v="Q1"/>
    <n v="1"/>
    <x v="0"/>
  </r>
  <r>
    <s v="00183"/>
    <x v="28"/>
    <x v="1"/>
    <x v="12"/>
    <x v="0"/>
    <x v="1"/>
    <x v="3"/>
    <x v="19"/>
    <n v="2"/>
    <n v="123.27"/>
    <n v="0"/>
    <n v="60.26"/>
    <n v="246.54"/>
    <n v="120.52"/>
    <n v="126.02"/>
    <n v="0.51115437657175311"/>
    <n v="2026"/>
    <s v="Q1"/>
    <n v="1"/>
    <x v="0"/>
  </r>
  <r>
    <s v="03525"/>
    <x v="28"/>
    <x v="2"/>
    <x v="5"/>
    <x v="1"/>
    <x v="2"/>
    <x v="4"/>
    <x v="16"/>
    <n v="3"/>
    <n v="49.63"/>
    <n v="0.1"/>
    <n v="22.06"/>
    <n v="134.001"/>
    <n v="66.179999999999993"/>
    <n v="67.821000000000012"/>
    <n v="0.50612308863366695"/>
    <n v="2026"/>
    <s v="Q1"/>
    <n v="1"/>
    <x v="0"/>
  </r>
  <r>
    <s v="04299"/>
    <x v="28"/>
    <x v="0"/>
    <x v="9"/>
    <x v="1"/>
    <x v="2"/>
    <x v="2"/>
    <x v="15"/>
    <n v="12"/>
    <n v="132.21"/>
    <n v="0.1"/>
    <n v="68.95"/>
    <n v="1427.8679999999999"/>
    <n v="827.40000000000009"/>
    <n v="600.46799999999985"/>
    <n v="0.42053467127213429"/>
    <n v="2026"/>
    <s v="Q1"/>
    <n v="1"/>
    <x v="0"/>
  </r>
  <r>
    <s v="00748"/>
    <x v="29"/>
    <x v="1"/>
    <x v="1"/>
    <x v="2"/>
    <x v="2"/>
    <x v="0"/>
    <x v="6"/>
    <n v="1"/>
    <n v="39.549999999999997"/>
    <n v="0"/>
    <n v="17.059999999999999"/>
    <n v="39.549999999999997"/>
    <n v="17.059999999999999"/>
    <n v="22.49"/>
    <n v="0.56864728192161818"/>
    <n v="2026"/>
    <s v="Q1"/>
    <n v="1"/>
    <x v="0"/>
  </r>
  <r>
    <s v="03117"/>
    <x v="29"/>
    <x v="1"/>
    <x v="12"/>
    <x v="0"/>
    <x v="1"/>
    <x v="3"/>
    <x v="13"/>
    <n v="3"/>
    <n v="80.08"/>
    <n v="0"/>
    <n v="39.450000000000003"/>
    <n v="240.24"/>
    <n v="118.35000000000001"/>
    <n v="121.89"/>
    <n v="0.50736763236763238"/>
    <n v="2026"/>
    <s v="Q1"/>
    <n v="1"/>
    <x v="0"/>
  </r>
  <r>
    <s v="03328"/>
    <x v="29"/>
    <x v="2"/>
    <x v="5"/>
    <x v="2"/>
    <x v="0"/>
    <x v="4"/>
    <x v="12"/>
    <n v="1"/>
    <n v="120.48"/>
    <n v="0"/>
    <n v="69.55"/>
    <n v="120.48"/>
    <n v="69.55"/>
    <n v="50.930000000000007"/>
    <n v="0.42272576361221786"/>
    <n v="2026"/>
    <s v="Q1"/>
    <n v="1"/>
    <x v="0"/>
  </r>
  <r>
    <s v="03822"/>
    <x v="29"/>
    <x v="3"/>
    <x v="7"/>
    <x v="0"/>
    <x v="0"/>
    <x v="4"/>
    <x v="10"/>
    <n v="1"/>
    <n v="39.369999999999997"/>
    <n v="0.05"/>
    <n v="14.66"/>
    <n v="37.401499999999999"/>
    <n v="14.66"/>
    <n v="22.741499999999998"/>
    <n v="0.60803711081106371"/>
    <n v="2026"/>
    <s v="Q1"/>
    <n v="1"/>
    <x v="0"/>
  </r>
  <r>
    <s v="04125"/>
    <x v="29"/>
    <x v="1"/>
    <x v="12"/>
    <x v="1"/>
    <x v="2"/>
    <x v="3"/>
    <x v="13"/>
    <n v="8"/>
    <n v="81.06"/>
    <n v="0.15"/>
    <n v="39.549999999999997"/>
    <n v="551.20799999999997"/>
    <n v="316.39999999999998"/>
    <n v="234.80799999999999"/>
    <n v="0.42598801178502488"/>
    <n v="2026"/>
    <s v="Q1"/>
    <n v="1"/>
    <x v="0"/>
  </r>
  <r>
    <s v="04592"/>
    <x v="29"/>
    <x v="1"/>
    <x v="12"/>
    <x v="3"/>
    <x v="0"/>
    <x v="4"/>
    <x v="12"/>
    <n v="5"/>
    <n v="120.4"/>
    <n v="0"/>
    <n v="69.510000000000005"/>
    <n v="602"/>
    <n v="347.55"/>
    <n v="254.45"/>
    <n v="0.42267441860465116"/>
    <n v="2026"/>
    <s v="Q1"/>
    <n v="1"/>
    <x v="0"/>
  </r>
  <r>
    <s v="00373"/>
    <x v="30"/>
    <x v="2"/>
    <x v="10"/>
    <x v="1"/>
    <x v="2"/>
    <x v="2"/>
    <x v="9"/>
    <n v="10"/>
    <n v="47.71"/>
    <n v="0.1"/>
    <n v="18.649999999999999"/>
    <n v="429.39000000000004"/>
    <n v="186.5"/>
    <n v="242.89000000000004"/>
    <n v="0.56566291716155481"/>
    <n v="2026"/>
    <s v="Q1"/>
    <n v="1"/>
    <x v="0"/>
  </r>
  <r>
    <s v="00672"/>
    <x v="30"/>
    <x v="0"/>
    <x v="9"/>
    <x v="0"/>
    <x v="2"/>
    <x v="0"/>
    <x v="8"/>
    <n v="1"/>
    <n v="102.92"/>
    <n v="0.05"/>
    <n v="50.92"/>
    <n v="97.774000000000001"/>
    <n v="50.92"/>
    <n v="46.853999999999999"/>
    <n v="0.4792071511853867"/>
    <n v="2026"/>
    <s v="Q1"/>
    <n v="1"/>
    <x v="0"/>
  </r>
  <r>
    <s v="01125"/>
    <x v="30"/>
    <x v="1"/>
    <x v="1"/>
    <x v="0"/>
    <x v="0"/>
    <x v="1"/>
    <x v="17"/>
    <n v="1"/>
    <n v="72.69"/>
    <n v="0.1"/>
    <n v="32.67"/>
    <n v="65.421000000000006"/>
    <n v="32.67"/>
    <n v="32.751000000000005"/>
    <n v="0.50061906727197691"/>
    <n v="2026"/>
    <s v="Q1"/>
    <n v="1"/>
    <x v="0"/>
  </r>
  <r>
    <s v="01164"/>
    <x v="30"/>
    <x v="0"/>
    <x v="0"/>
    <x v="0"/>
    <x v="1"/>
    <x v="0"/>
    <x v="0"/>
    <n v="1"/>
    <n v="79.989999999999995"/>
    <n v="0.05"/>
    <n v="43.02"/>
    <n v="75.990499999999997"/>
    <n v="43.02"/>
    <n v="32.970499999999994"/>
    <n v="0.43387660299642711"/>
    <n v="2026"/>
    <s v="Q1"/>
    <n v="1"/>
    <x v="0"/>
  </r>
  <r>
    <s v="01613"/>
    <x v="30"/>
    <x v="1"/>
    <x v="6"/>
    <x v="1"/>
    <x v="2"/>
    <x v="4"/>
    <x v="16"/>
    <n v="4"/>
    <n v="51.11"/>
    <n v="0.15"/>
    <n v="22.25"/>
    <n v="173.774"/>
    <n v="89"/>
    <n v="84.774000000000001"/>
    <n v="0.48784052850253778"/>
    <n v="2026"/>
    <s v="Q1"/>
    <n v="1"/>
    <x v="0"/>
  </r>
  <r>
    <s v="02149"/>
    <x v="30"/>
    <x v="0"/>
    <x v="15"/>
    <x v="0"/>
    <x v="0"/>
    <x v="4"/>
    <x v="12"/>
    <n v="2"/>
    <n v="124.83"/>
    <n v="0"/>
    <n v="70.91"/>
    <n v="249.66"/>
    <n v="141.82"/>
    <n v="107.84"/>
    <n v="0.43194744853000083"/>
    <n v="2026"/>
    <s v="Q1"/>
    <n v="1"/>
    <x v="0"/>
  </r>
  <r>
    <s v="02593"/>
    <x v="30"/>
    <x v="1"/>
    <x v="11"/>
    <x v="2"/>
    <x v="1"/>
    <x v="0"/>
    <x v="6"/>
    <n v="6"/>
    <n v="41.07"/>
    <n v="0.1"/>
    <n v="16.29"/>
    <n v="221.77800000000002"/>
    <n v="97.74"/>
    <n v="124.03800000000003"/>
    <n v="0.55928901874847825"/>
    <n v="2026"/>
    <s v="Q1"/>
    <n v="1"/>
    <x v="0"/>
  </r>
  <r>
    <s v="02659"/>
    <x v="30"/>
    <x v="0"/>
    <x v="15"/>
    <x v="0"/>
    <x v="1"/>
    <x v="2"/>
    <x v="2"/>
    <n v="1"/>
    <n v="36.020000000000003"/>
    <n v="0"/>
    <n v="13.34"/>
    <n v="36.020000000000003"/>
    <n v="13.34"/>
    <n v="22.680000000000003"/>
    <n v="0.62965019433647973"/>
    <n v="2026"/>
    <s v="Q1"/>
    <n v="1"/>
    <x v="0"/>
  </r>
  <r>
    <s v="03496"/>
    <x v="30"/>
    <x v="0"/>
    <x v="0"/>
    <x v="2"/>
    <x v="0"/>
    <x v="4"/>
    <x v="14"/>
    <n v="1"/>
    <n v="35.82"/>
    <n v="0.05"/>
    <n v="14.32"/>
    <n v="34.028999999999996"/>
    <n v="14.32"/>
    <n v="19.708999999999996"/>
    <n v="0.57918246201769075"/>
    <n v="2026"/>
    <s v="Q1"/>
    <n v="1"/>
    <x v="0"/>
  </r>
  <r>
    <s v="03889"/>
    <x v="30"/>
    <x v="2"/>
    <x v="3"/>
    <x v="2"/>
    <x v="0"/>
    <x v="0"/>
    <x v="8"/>
    <n v="3"/>
    <n v="103.94"/>
    <n v="0.1"/>
    <n v="50.67"/>
    <n v="280.63799999999998"/>
    <n v="152.01"/>
    <n v="128.62799999999999"/>
    <n v="0.45834135077929572"/>
    <n v="2026"/>
    <s v="Q1"/>
    <n v="1"/>
    <x v="0"/>
  </r>
  <r>
    <s v="01432"/>
    <x v="31"/>
    <x v="0"/>
    <x v="0"/>
    <x v="0"/>
    <x v="0"/>
    <x v="1"/>
    <x v="3"/>
    <n v="1"/>
    <n v="140.53"/>
    <n v="0"/>
    <n v="77.36"/>
    <n v="140.53"/>
    <n v="77.36"/>
    <n v="63.17"/>
    <n v="0.44951255959581587"/>
    <n v="2026"/>
    <s v="Q1"/>
    <n v="2"/>
    <x v="1"/>
  </r>
  <r>
    <s v="01778"/>
    <x v="31"/>
    <x v="3"/>
    <x v="7"/>
    <x v="2"/>
    <x v="0"/>
    <x v="1"/>
    <x v="3"/>
    <n v="1"/>
    <n v="142.03"/>
    <n v="0.05"/>
    <n v="77.069999999999993"/>
    <n v="134.92849999999999"/>
    <n v="77.069999999999993"/>
    <n v="57.858499999999992"/>
    <n v="0.42880859121682963"/>
    <n v="2026"/>
    <s v="Q1"/>
    <n v="2"/>
    <x v="1"/>
  </r>
  <r>
    <s v="02047"/>
    <x v="31"/>
    <x v="2"/>
    <x v="5"/>
    <x v="1"/>
    <x v="2"/>
    <x v="3"/>
    <x v="19"/>
    <n v="12"/>
    <n v="124.84"/>
    <n v="0.1"/>
    <n v="59.47"/>
    <n v="1348.2719999999999"/>
    <n v="713.64"/>
    <n v="634.63199999999995"/>
    <n v="0.47070027412866244"/>
    <n v="2026"/>
    <s v="Q1"/>
    <n v="2"/>
    <x v="1"/>
  </r>
  <r>
    <s v="02668"/>
    <x v="31"/>
    <x v="1"/>
    <x v="12"/>
    <x v="0"/>
    <x v="0"/>
    <x v="4"/>
    <x v="14"/>
    <n v="3"/>
    <n v="35.36"/>
    <n v="0"/>
    <n v="13.7"/>
    <n v="106.08"/>
    <n v="41.099999999999994"/>
    <n v="64.98"/>
    <n v="0.61255656108597289"/>
    <n v="2026"/>
    <s v="Q1"/>
    <n v="2"/>
    <x v="1"/>
  </r>
  <r>
    <s v="02706"/>
    <x v="31"/>
    <x v="3"/>
    <x v="13"/>
    <x v="3"/>
    <x v="0"/>
    <x v="4"/>
    <x v="12"/>
    <n v="2"/>
    <n v="122.43"/>
    <n v="0"/>
    <n v="69.08"/>
    <n v="244.86"/>
    <n v="138.16"/>
    <n v="106.70000000000002"/>
    <n v="0.43575920934411505"/>
    <n v="2026"/>
    <s v="Q1"/>
    <n v="2"/>
    <x v="1"/>
  </r>
  <r>
    <s v="02940"/>
    <x v="31"/>
    <x v="0"/>
    <x v="15"/>
    <x v="3"/>
    <x v="1"/>
    <x v="1"/>
    <x v="3"/>
    <n v="2"/>
    <n v="140.47"/>
    <n v="0.05"/>
    <n v="78.39"/>
    <n v="266.89299999999997"/>
    <n v="156.78"/>
    <n v="110.11299999999997"/>
    <n v="0.41257357817552348"/>
    <n v="2026"/>
    <s v="Q1"/>
    <n v="2"/>
    <x v="1"/>
  </r>
  <r>
    <s v="01263"/>
    <x v="32"/>
    <x v="1"/>
    <x v="14"/>
    <x v="0"/>
    <x v="0"/>
    <x v="2"/>
    <x v="9"/>
    <n v="1"/>
    <n v="45.43"/>
    <n v="0.05"/>
    <n v="18.670000000000002"/>
    <n v="43.158499999999997"/>
    <n v="18.670000000000002"/>
    <n v="24.488499999999995"/>
    <n v="0.56740850585632019"/>
    <n v="2026"/>
    <s v="Q1"/>
    <n v="2"/>
    <x v="1"/>
  </r>
  <r>
    <s v="01641"/>
    <x v="32"/>
    <x v="3"/>
    <x v="13"/>
    <x v="1"/>
    <x v="2"/>
    <x v="0"/>
    <x v="8"/>
    <n v="8"/>
    <n v="102.78"/>
    <n v="0.15"/>
    <n v="50.39"/>
    <n v="698.904"/>
    <n v="403.12"/>
    <n v="295.78399999999999"/>
    <n v="0.42321119924911005"/>
    <n v="2026"/>
    <s v="Q1"/>
    <n v="2"/>
    <x v="1"/>
  </r>
  <r>
    <s v="02014"/>
    <x v="32"/>
    <x v="1"/>
    <x v="11"/>
    <x v="3"/>
    <x v="1"/>
    <x v="3"/>
    <x v="19"/>
    <n v="1"/>
    <n v="123.95"/>
    <n v="0"/>
    <n v="61.32"/>
    <n v="123.95"/>
    <n v="61.32"/>
    <n v="62.63"/>
    <n v="0.50528438886647842"/>
    <n v="2026"/>
    <s v="Q1"/>
    <n v="2"/>
    <x v="1"/>
  </r>
  <r>
    <s v="02642"/>
    <x v="32"/>
    <x v="1"/>
    <x v="11"/>
    <x v="3"/>
    <x v="0"/>
    <x v="3"/>
    <x v="7"/>
    <n v="3"/>
    <n v="199.9"/>
    <n v="0"/>
    <n v="104.18"/>
    <n v="599.70000000000005"/>
    <n v="312.54000000000002"/>
    <n v="287.16000000000003"/>
    <n v="0.47883941970985494"/>
    <n v="2026"/>
    <s v="Q1"/>
    <n v="2"/>
    <x v="1"/>
  </r>
  <r>
    <s v="02929"/>
    <x v="32"/>
    <x v="1"/>
    <x v="12"/>
    <x v="3"/>
    <x v="0"/>
    <x v="1"/>
    <x v="1"/>
    <n v="1"/>
    <n v="93.78"/>
    <n v="0"/>
    <n v="44.21"/>
    <n v="93.78"/>
    <n v="44.21"/>
    <n v="49.57"/>
    <n v="0.52857752185967155"/>
    <n v="2026"/>
    <s v="Q1"/>
    <n v="2"/>
    <x v="1"/>
  </r>
  <r>
    <s v="03855"/>
    <x v="32"/>
    <x v="0"/>
    <x v="0"/>
    <x v="0"/>
    <x v="2"/>
    <x v="4"/>
    <x v="10"/>
    <n v="1"/>
    <n v="39.39"/>
    <n v="0.1"/>
    <n v="15.09"/>
    <n v="35.451000000000001"/>
    <n v="15.09"/>
    <n v="20.361000000000001"/>
    <n v="0.57434204958957435"/>
    <n v="2026"/>
    <s v="Q1"/>
    <n v="2"/>
    <x v="1"/>
  </r>
  <r>
    <s v="04031"/>
    <x v="32"/>
    <x v="0"/>
    <x v="0"/>
    <x v="0"/>
    <x v="1"/>
    <x v="0"/>
    <x v="8"/>
    <n v="6"/>
    <n v="101.64"/>
    <n v="0"/>
    <n v="51.06"/>
    <n v="609.84"/>
    <n v="306.36"/>
    <n v="303.48"/>
    <n v="0.49763872491145217"/>
    <n v="2026"/>
    <s v="Q1"/>
    <n v="2"/>
    <x v="1"/>
  </r>
  <r>
    <s v="00002"/>
    <x v="33"/>
    <x v="0"/>
    <x v="0"/>
    <x v="1"/>
    <x v="2"/>
    <x v="4"/>
    <x v="14"/>
    <n v="12"/>
    <n v="36.74"/>
    <n v="0.2"/>
    <n v="13.53"/>
    <n v="352.70400000000001"/>
    <n v="162.35999999999999"/>
    <n v="190.34400000000002"/>
    <n v="0.53967065868263475"/>
    <n v="2026"/>
    <s v="Q1"/>
    <n v="2"/>
    <x v="1"/>
  </r>
  <r>
    <s v="04228"/>
    <x v="33"/>
    <x v="3"/>
    <x v="8"/>
    <x v="2"/>
    <x v="1"/>
    <x v="1"/>
    <x v="11"/>
    <n v="2"/>
    <n v="154.62"/>
    <n v="0"/>
    <n v="78.209999999999994"/>
    <n v="309.24"/>
    <n v="156.41999999999999"/>
    <n v="152.82000000000002"/>
    <n v="0.49417927823050062"/>
    <n v="2026"/>
    <s v="Q1"/>
    <n v="2"/>
    <x v="1"/>
  </r>
  <r>
    <s v="00928"/>
    <x v="34"/>
    <x v="0"/>
    <x v="0"/>
    <x v="3"/>
    <x v="1"/>
    <x v="3"/>
    <x v="19"/>
    <n v="1"/>
    <n v="125.63"/>
    <n v="0.1"/>
    <n v="60.38"/>
    <n v="113.06699999999999"/>
    <n v="60.38"/>
    <n v="52.686999999999991"/>
    <n v="0.46598034793529497"/>
    <n v="2026"/>
    <s v="Q1"/>
    <n v="2"/>
    <x v="1"/>
  </r>
  <r>
    <s v="00933"/>
    <x v="34"/>
    <x v="1"/>
    <x v="11"/>
    <x v="0"/>
    <x v="1"/>
    <x v="3"/>
    <x v="13"/>
    <n v="2"/>
    <n v="81.59"/>
    <n v="0.1"/>
    <n v="38.64"/>
    <n v="146.86200000000002"/>
    <n v="77.28"/>
    <n v="69.582000000000022"/>
    <n v="0.47379172284185161"/>
    <n v="2026"/>
    <s v="Q1"/>
    <n v="2"/>
    <x v="1"/>
  </r>
  <r>
    <s v="01646"/>
    <x v="34"/>
    <x v="2"/>
    <x v="5"/>
    <x v="0"/>
    <x v="1"/>
    <x v="2"/>
    <x v="9"/>
    <n v="2"/>
    <n v="45.81"/>
    <n v="0.1"/>
    <n v="18.420000000000002"/>
    <n v="82.458000000000013"/>
    <n v="36.840000000000003"/>
    <n v="45.618000000000009"/>
    <n v="0.55322709743141962"/>
    <n v="2026"/>
    <s v="Q1"/>
    <n v="2"/>
    <x v="1"/>
  </r>
  <r>
    <s v="00380"/>
    <x v="35"/>
    <x v="1"/>
    <x v="12"/>
    <x v="0"/>
    <x v="0"/>
    <x v="4"/>
    <x v="12"/>
    <n v="3"/>
    <n v="125.63"/>
    <n v="0"/>
    <n v="71.05"/>
    <n v="376.89"/>
    <n v="213.14999999999998"/>
    <n v="163.74"/>
    <n v="0.43445037013452203"/>
    <n v="2026"/>
    <s v="Q1"/>
    <n v="2"/>
    <x v="1"/>
  </r>
  <r>
    <s v="01723"/>
    <x v="35"/>
    <x v="3"/>
    <x v="8"/>
    <x v="0"/>
    <x v="0"/>
    <x v="0"/>
    <x v="8"/>
    <n v="2"/>
    <n v="101.01"/>
    <n v="0"/>
    <n v="50.26"/>
    <n v="202.02"/>
    <n v="100.52"/>
    <n v="101.50000000000001"/>
    <n v="0.50242550242550243"/>
    <n v="2026"/>
    <s v="Q1"/>
    <n v="2"/>
    <x v="1"/>
  </r>
  <r>
    <s v="02529"/>
    <x v="35"/>
    <x v="3"/>
    <x v="13"/>
    <x v="0"/>
    <x v="0"/>
    <x v="1"/>
    <x v="11"/>
    <n v="6"/>
    <n v="154.22"/>
    <n v="0"/>
    <n v="79.599999999999994"/>
    <n v="925.31999999999994"/>
    <n v="477.59999999999997"/>
    <n v="447.71999999999997"/>
    <n v="0.4838542342108676"/>
    <n v="2026"/>
    <s v="Q1"/>
    <n v="2"/>
    <x v="1"/>
  </r>
  <r>
    <s v="02685"/>
    <x v="35"/>
    <x v="1"/>
    <x v="14"/>
    <x v="0"/>
    <x v="1"/>
    <x v="1"/>
    <x v="17"/>
    <n v="1"/>
    <n v="72.78"/>
    <n v="0.05"/>
    <n v="33.26"/>
    <n v="69.140999999999991"/>
    <n v="33.26"/>
    <n v="35.880999999999993"/>
    <n v="0.51895402149231273"/>
    <n v="2026"/>
    <s v="Q1"/>
    <n v="2"/>
    <x v="1"/>
  </r>
  <r>
    <s v="02793"/>
    <x v="35"/>
    <x v="1"/>
    <x v="14"/>
    <x v="1"/>
    <x v="2"/>
    <x v="3"/>
    <x v="19"/>
    <n v="3"/>
    <n v="122.69"/>
    <n v="0.05"/>
    <n v="62.08"/>
    <n v="349.66649999999998"/>
    <n v="186.24"/>
    <n v="163.42649999999998"/>
    <n v="0.46737820180085876"/>
    <n v="2026"/>
    <s v="Q1"/>
    <n v="2"/>
    <x v="1"/>
  </r>
  <r>
    <s v="00346"/>
    <x v="36"/>
    <x v="1"/>
    <x v="1"/>
    <x v="0"/>
    <x v="2"/>
    <x v="0"/>
    <x v="8"/>
    <n v="3"/>
    <n v="103.22"/>
    <n v="0"/>
    <n v="50.74"/>
    <n v="309.65999999999997"/>
    <n v="152.22"/>
    <n v="157.43999999999997"/>
    <n v="0.50842859910869986"/>
    <n v="2026"/>
    <s v="Q1"/>
    <n v="2"/>
    <x v="1"/>
  </r>
  <r>
    <s v="00539"/>
    <x v="36"/>
    <x v="0"/>
    <x v="15"/>
    <x v="3"/>
    <x v="1"/>
    <x v="1"/>
    <x v="1"/>
    <n v="3"/>
    <n v="92.96"/>
    <n v="0.15"/>
    <n v="44.56"/>
    <n v="237.048"/>
    <n v="133.68"/>
    <n v="103.36799999999999"/>
    <n v="0.43606358205932971"/>
    <n v="2026"/>
    <s v="Q1"/>
    <n v="2"/>
    <x v="1"/>
  </r>
  <r>
    <s v="01368"/>
    <x v="36"/>
    <x v="1"/>
    <x v="12"/>
    <x v="2"/>
    <x v="1"/>
    <x v="2"/>
    <x v="2"/>
    <n v="1"/>
    <n v="36.520000000000003"/>
    <n v="0"/>
    <n v="13.94"/>
    <n v="36.520000000000003"/>
    <n v="13.94"/>
    <n v="22.580000000000005"/>
    <n v="0.61829134720700996"/>
    <n v="2026"/>
    <s v="Q1"/>
    <n v="2"/>
    <x v="1"/>
  </r>
  <r>
    <s v="03506"/>
    <x v="36"/>
    <x v="0"/>
    <x v="0"/>
    <x v="2"/>
    <x v="0"/>
    <x v="4"/>
    <x v="16"/>
    <n v="3"/>
    <n v="50.65"/>
    <n v="0"/>
    <n v="21.49"/>
    <n v="151.94999999999999"/>
    <n v="64.47"/>
    <n v="87.47999999999999"/>
    <n v="0.57571569595261596"/>
    <n v="2026"/>
    <s v="Q1"/>
    <n v="2"/>
    <x v="1"/>
  </r>
  <r>
    <s v="01314"/>
    <x v="37"/>
    <x v="3"/>
    <x v="4"/>
    <x v="0"/>
    <x v="0"/>
    <x v="2"/>
    <x v="2"/>
    <n v="2"/>
    <n v="37.03"/>
    <n v="0.15"/>
    <n v="13.87"/>
    <n v="62.951000000000001"/>
    <n v="27.74"/>
    <n v="35.210999999999999"/>
    <n v="0.55933980397451988"/>
    <n v="2026"/>
    <s v="Q1"/>
    <n v="2"/>
    <x v="1"/>
  </r>
  <r>
    <s v="02092"/>
    <x v="37"/>
    <x v="2"/>
    <x v="2"/>
    <x v="0"/>
    <x v="1"/>
    <x v="4"/>
    <x v="14"/>
    <n v="1"/>
    <n v="36.619999999999997"/>
    <n v="0"/>
    <n v="13.55"/>
    <n v="36.619999999999997"/>
    <n v="13.55"/>
    <n v="23.069999999999997"/>
    <n v="0.62998361551064985"/>
    <n v="2026"/>
    <s v="Q1"/>
    <n v="2"/>
    <x v="1"/>
  </r>
  <r>
    <s v="05083"/>
    <x v="37"/>
    <x v="2"/>
    <x v="16"/>
    <x v="2"/>
    <x v="0"/>
    <x v="3"/>
    <x v="13"/>
    <n v="1"/>
    <n v="81.47"/>
    <n v="0"/>
    <n v="39.18"/>
    <n v="81.47"/>
    <n v="39.18"/>
    <n v="42.29"/>
    <n v="0.51908678040996681"/>
    <n v="2026"/>
    <s v="Q1"/>
    <n v="2"/>
    <x v="1"/>
  </r>
  <r>
    <s v="00582"/>
    <x v="38"/>
    <x v="1"/>
    <x v="1"/>
    <x v="1"/>
    <x v="0"/>
    <x v="3"/>
    <x v="19"/>
    <n v="12"/>
    <n v="122.75"/>
    <n v="0.15"/>
    <n v="62.51"/>
    <n v="1252.05"/>
    <n v="750.12"/>
    <n v="501.92999999999995"/>
    <n v="0.40088654606445429"/>
    <n v="2026"/>
    <s v="Q1"/>
    <n v="2"/>
    <x v="1"/>
  </r>
  <r>
    <s v="00902"/>
    <x v="38"/>
    <x v="0"/>
    <x v="9"/>
    <x v="0"/>
    <x v="2"/>
    <x v="4"/>
    <x v="16"/>
    <n v="1"/>
    <n v="50.38"/>
    <n v="0.05"/>
    <n v="21.95"/>
    <n v="47.860999999999997"/>
    <n v="21.95"/>
    <n v="25.910999999999998"/>
    <n v="0.54138024696516995"/>
    <n v="2026"/>
    <s v="Q1"/>
    <n v="2"/>
    <x v="1"/>
  </r>
  <r>
    <s v="02396"/>
    <x v="38"/>
    <x v="3"/>
    <x v="7"/>
    <x v="0"/>
    <x v="2"/>
    <x v="4"/>
    <x v="16"/>
    <n v="2"/>
    <n v="50.4"/>
    <n v="0"/>
    <n v="21.43"/>
    <n v="100.8"/>
    <n v="42.86"/>
    <n v="57.94"/>
    <n v="0.57480158730158726"/>
    <n v="2026"/>
    <s v="Q1"/>
    <n v="2"/>
    <x v="1"/>
  </r>
  <r>
    <s v="02494"/>
    <x v="38"/>
    <x v="2"/>
    <x v="5"/>
    <x v="0"/>
    <x v="1"/>
    <x v="1"/>
    <x v="17"/>
    <n v="1"/>
    <n v="69.98"/>
    <n v="0"/>
    <n v="33.21"/>
    <n v="69.98"/>
    <n v="33.21"/>
    <n v="36.770000000000003"/>
    <n v="0.52543583881108891"/>
    <n v="2026"/>
    <s v="Q1"/>
    <n v="2"/>
    <x v="1"/>
  </r>
  <r>
    <s v="02925"/>
    <x v="38"/>
    <x v="0"/>
    <x v="0"/>
    <x v="2"/>
    <x v="1"/>
    <x v="1"/>
    <x v="1"/>
    <n v="3"/>
    <n v="90.04"/>
    <n v="0.05"/>
    <n v="45.25"/>
    <n v="256.61399999999998"/>
    <n v="135.75"/>
    <n v="120.86399999999998"/>
    <n v="0.47099534709719654"/>
    <n v="2026"/>
    <s v="Q1"/>
    <n v="2"/>
    <x v="1"/>
  </r>
  <r>
    <s v="03614"/>
    <x v="38"/>
    <x v="1"/>
    <x v="14"/>
    <x v="0"/>
    <x v="1"/>
    <x v="4"/>
    <x v="16"/>
    <n v="3"/>
    <n v="51.18"/>
    <n v="0"/>
    <n v="21.95"/>
    <n v="153.54"/>
    <n v="65.849999999999994"/>
    <n v="87.69"/>
    <n v="0.57112153184837833"/>
    <n v="2026"/>
    <s v="Q1"/>
    <n v="2"/>
    <x v="1"/>
  </r>
  <r>
    <s v="04360"/>
    <x v="38"/>
    <x v="0"/>
    <x v="15"/>
    <x v="0"/>
    <x v="1"/>
    <x v="2"/>
    <x v="2"/>
    <n v="1"/>
    <n v="35.69"/>
    <n v="0"/>
    <n v="13.38"/>
    <n v="35.69"/>
    <n v="13.38"/>
    <n v="22.309999999999995"/>
    <n v="0.62510507144858496"/>
    <n v="2026"/>
    <s v="Q1"/>
    <n v="2"/>
    <x v="1"/>
  </r>
  <r>
    <s v="04582"/>
    <x v="38"/>
    <x v="3"/>
    <x v="7"/>
    <x v="0"/>
    <x v="1"/>
    <x v="0"/>
    <x v="4"/>
    <n v="3"/>
    <n v="50.29"/>
    <n v="0.05"/>
    <n v="22.87"/>
    <n v="143.32650000000001"/>
    <n v="68.61"/>
    <n v="74.716500000000011"/>
    <n v="0.52130275978273388"/>
    <n v="2026"/>
    <s v="Q1"/>
    <n v="2"/>
    <x v="1"/>
  </r>
  <r>
    <s v="04381"/>
    <x v="39"/>
    <x v="1"/>
    <x v="12"/>
    <x v="3"/>
    <x v="0"/>
    <x v="3"/>
    <x v="7"/>
    <n v="1"/>
    <n v="194.32"/>
    <n v="0.05"/>
    <n v="102.52"/>
    <n v="184.60399999999998"/>
    <n v="102.52"/>
    <n v="82.083999999999989"/>
    <n v="0.44464908669367942"/>
    <n v="2026"/>
    <s v="Q1"/>
    <n v="2"/>
    <x v="1"/>
  </r>
  <r>
    <s v="04964"/>
    <x v="39"/>
    <x v="3"/>
    <x v="13"/>
    <x v="2"/>
    <x v="1"/>
    <x v="4"/>
    <x v="10"/>
    <n v="4"/>
    <n v="40.44"/>
    <n v="0"/>
    <n v="14.75"/>
    <n v="161.76"/>
    <n v="59"/>
    <n v="102.75999999999999"/>
    <n v="0.63526211671612265"/>
    <n v="2026"/>
    <s v="Q1"/>
    <n v="2"/>
    <x v="1"/>
  </r>
  <r>
    <s v="00255"/>
    <x v="40"/>
    <x v="3"/>
    <x v="7"/>
    <x v="0"/>
    <x v="1"/>
    <x v="2"/>
    <x v="15"/>
    <n v="3"/>
    <n v="134.53"/>
    <n v="0.1"/>
    <n v="69.12"/>
    <n v="363.23100000000005"/>
    <n v="207.36"/>
    <n v="155.87100000000004"/>
    <n v="0.42912361555043488"/>
    <n v="2026"/>
    <s v="Q1"/>
    <n v="2"/>
    <x v="1"/>
  </r>
  <r>
    <s v="02178"/>
    <x v="40"/>
    <x v="2"/>
    <x v="2"/>
    <x v="3"/>
    <x v="1"/>
    <x v="1"/>
    <x v="11"/>
    <n v="6"/>
    <n v="154.05000000000001"/>
    <n v="0"/>
    <n v="79.25"/>
    <n v="924.30000000000007"/>
    <n v="475.5"/>
    <n v="448.80000000000007"/>
    <n v="0.4855566374553717"/>
    <n v="2026"/>
    <s v="Q1"/>
    <n v="2"/>
    <x v="1"/>
  </r>
  <r>
    <s v="03416"/>
    <x v="40"/>
    <x v="2"/>
    <x v="2"/>
    <x v="0"/>
    <x v="1"/>
    <x v="2"/>
    <x v="15"/>
    <n v="1"/>
    <n v="135.4"/>
    <n v="0"/>
    <n v="67.56"/>
    <n v="135.4"/>
    <n v="67.56"/>
    <n v="67.84"/>
    <n v="0.50103397341211231"/>
    <n v="2026"/>
    <s v="Q1"/>
    <n v="2"/>
    <x v="1"/>
  </r>
  <r>
    <s v="03854"/>
    <x v="40"/>
    <x v="0"/>
    <x v="0"/>
    <x v="0"/>
    <x v="1"/>
    <x v="0"/>
    <x v="6"/>
    <n v="2"/>
    <n v="41.03"/>
    <n v="0"/>
    <n v="16.260000000000002"/>
    <n v="82.06"/>
    <n v="32.520000000000003"/>
    <n v="49.54"/>
    <n v="0.60370460638557155"/>
    <n v="2026"/>
    <s v="Q1"/>
    <n v="2"/>
    <x v="1"/>
  </r>
  <r>
    <s v="03952"/>
    <x v="40"/>
    <x v="3"/>
    <x v="8"/>
    <x v="3"/>
    <x v="1"/>
    <x v="0"/>
    <x v="0"/>
    <n v="1"/>
    <n v="81.44"/>
    <n v="0.05"/>
    <n v="43.9"/>
    <n v="77.367999999999995"/>
    <n v="43.9"/>
    <n v="33.467999999999996"/>
    <n v="0.43258194602419603"/>
    <n v="2026"/>
    <s v="Q1"/>
    <n v="2"/>
    <x v="1"/>
  </r>
  <r>
    <s v="04076"/>
    <x v="40"/>
    <x v="0"/>
    <x v="0"/>
    <x v="1"/>
    <x v="2"/>
    <x v="3"/>
    <x v="19"/>
    <n v="8"/>
    <n v="122.19"/>
    <n v="0.1"/>
    <n v="60"/>
    <n v="879.76800000000003"/>
    <n v="480"/>
    <n v="399.76800000000003"/>
    <n v="0.45440161497121973"/>
    <n v="2026"/>
    <s v="Q1"/>
    <n v="2"/>
    <x v="1"/>
  </r>
  <r>
    <s v="04156"/>
    <x v="40"/>
    <x v="2"/>
    <x v="16"/>
    <x v="2"/>
    <x v="0"/>
    <x v="1"/>
    <x v="3"/>
    <n v="2"/>
    <n v="146.33000000000001"/>
    <n v="0.1"/>
    <n v="81.34"/>
    <n v="263.39400000000001"/>
    <n v="162.68"/>
    <n v="100.714"/>
    <n v="0.38237013751262366"/>
    <n v="2026"/>
    <s v="Q1"/>
    <n v="2"/>
    <x v="1"/>
  </r>
  <r>
    <s v="04260"/>
    <x v="40"/>
    <x v="2"/>
    <x v="16"/>
    <x v="3"/>
    <x v="0"/>
    <x v="2"/>
    <x v="15"/>
    <n v="1"/>
    <n v="131.24"/>
    <n v="0.05"/>
    <n v="66.14"/>
    <n v="124.678"/>
    <n v="66.14"/>
    <n v="58.537999999999997"/>
    <n v="0.46951346669019395"/>
    <n v="2026"/>
    <s v="Q1"/>
    <n v="2"/>
    <x v="1"/>
  </r>
  <r>
    <s v="04294"/>
    <x v="40"/>
    <x v="1"/>
    <x v="1"/>
    <x v="1"/>
    <x v="1"/>
    <x v="4"/>
    <x v="16"/>
    <n v="5"/>
    <n v="51.37"/>
    <n v="0.05"/>
    <n v="21.81"/>
    <n v="244.00749999999996"/>
    <n v="109.05"/>
    <n v="134.95749999999998"/>
    <n v="0.55308750755612024"/>
    <n v="2026"/>
    <s v="Q1"/>
    <n v="2"/>
    <x v="1"/>
  </r>
  <r>
    <s v="01019"/>
    <x v="41"/>
    <x v="1"/>
    <x v="12"/>
    <x v="2"/>
    <x v="1"/>
    <x v="3"/>
    <x v="19"/>
    <n v="5"/>
    <n v="121.94"/>
    <n v="0"/>
    <n v="62.3"/>
    <n v="609.70000000000005"/>
    <n v="311.5"/>
    <n v="298.20000000000005"/>
    <n v="0.48909299655568317"/>
    <n v="2026"/>
    <s v="Q1"/>
    <n v="2"/>
    <x v="1"/>
  </r>
  <r>
    <s v="01471"/>
    <x v="41"/>
    <x v="0"/>
    <x v="0"/>
    <x v="0"/>
    <x v="0"/>
    <x v="3"/>
    <x v="19"/>
    <n v="4"/>
    <n v="124.55"/>
    <n v="0"/>
    <n v="60.41"/>
    <n v="498.2"/>
    <n v="241.64"/>
    <n v="256.56"/>
    <n v="0.51497390606182258"/>
    <n v="2026"/>
    <s v="Q1"/>
    <n v="2"/>
    <x v="1"/>
  </r>
  <r>
    <s v="02520"/>
    <x v="41"/>
    <x v="1"/>
    <x v="14"/>
    <x v="1"/>
    <x v="2"/>
    <x v="3"/>
    <x v="5"/>
    <n v="10"/>
    <n v="343.77"/>
    <n v="0.15"/>
    <n v="195.29"/>
    <n v="2922.0449999999996"/>
    <n v="1952.8999999999999"/>
    <n v="969.14499999999975"/>
    <n v="0.33166669233362245"/>
    <n v="2026"/>
    <s v="Q1"/>
    <n v="2"/>
    <x v="1"/>
  </r>
  <r>
    <s v="04649"/>
    <x v="41"/>
    <x v="1"/>
    <x v="1"/>
    <x v="3"/>
    <x v="0"/>
    <x v="0"/>
    <x v="0"/>
    <n v="1"/>
    <n v="81.819999999999993"/>
    <n v="0.05"/>
    <n v="43.83"/>
    <n v="77.728999999999985"/>
    <n v="43.83"/>
    <n v="33.898999999999987"/>
    <n v="0.43611779387358635"/>
    <n v="2026"/>
    <s v="Q1"/>
    <n v="2"/>
    <x v="1"/>
  </r>
  <r>
    <s v="04545"/>
    <x v="42"/>
    <x v="0"/>
    <x v="9"/>
    <x v="2"/>
    <x v="1"/>
    <x v="2"/>
    <x v="2"/>
    <n v="1"/>
    <n v="36.58"/>
    <n v="0.1"/>
    <n v="13.76"/>
    <n v="32.921999999999997"/>
    <n v="13.76"/>
    <n v="19.161999999999999"/>
    <n v="0.58204240325618128"/>
    <n v="2026"/>
    <s v="Q1"/>
    <n v="2"/>
    <x v="1"/>
  </r>
  <r>
    <s v="00285"/>
    <x v="43"/>
    <x v="3"/>
    <x v="8"/>
    <x v="2"/>
    <x v="1"/>
    <x v="1"/>
    <x v="1"/>
    <n v="4"/>
    <n v="92.87"/>
    <n v="0"/>
    <n v="44.95"/>
    <n v="371.48"/>
    <n v="179.8"/>
    <n v="191.68"/>
    <n v="0.51599009367933668"/>
    <n v="2026"/>
    <s v="Q1"/>
    <n v="2"/>
    <x v="1"/>
  </r>
  <r>
    <s v="01499"/>
    <x v="43"/>
    <x v="3"/>
    <x v="8"/>
    <x v="0"/>
    <x v="1"/>
    <x v="0"/>
    <x v="6"/>
    <n v="2"/>
    <n v="41.21"/>
    <n v="0"/>
    <n v="16.64"/>
    <n v="82.42"/>
    <n v="33.28"/>
    <n v="49.14"/>
    <n v="0.59621451104100942"/>
    <n v="2026"/>
    <s v="Q1"/>
    <n v="2"/>
    <x v="1"/>
  </r>
  <r>
    <s v="02615"/>
    <x v="43"/>
    <x v="0"/>
    <x v="15"/>
    <x v="0"/>
    <x v="0"/>
    <x v="1"/>
    <x v="11"/>
    <n v="6"/>
    <n v="155.79"/>
    <n v="0"/>
    <n v="77.48"/>
    <n v="934.74"/>
    <n v="464.88"/>
    <n v="469.86"/>
    <n v="0.50266384235188399"/>
    <n v="2026"/>
    <s v="Q1"/>
    <n v="2"/>
    <x v="1"/>
  </r>
  <r>
    <s v="00479"/>
    <x v="44"/>
    <x v="0"/>
    <x v="0"/>
    <x v="0"/>
    <x v="0"/>
    <x v="4"/>
    <x v="16"/>
    <n v="2"/>
    <n v="50.16"/>
    <n v="0.1"/>
    <n v="21.48"/>
    <n v="90.287999999999997"/>
    <n v="42.96"/>
    <n v="47.327999999999996"/>
    <n v="0.52418926103136632"/>
    <n v="2026"/>
    <s v="Q1"/>
    <n v="2"/>
    <x v="1"/>
  </r>
  <r>
    <s v="04069"/>
    <x v="44"/>
    <x v="3"/>
    <x v="8"/>
    <x v="0"/>
    <x v="1"/>
    <x v="1"/>
    <x v="3"/>
    <n v="4"/>
    <n v="140.63999999999999"/>
    <n v="0"/>
    <n v="77.510000000000005"/>
    <n v="562.55999999999995"/>
    <n v="310.04000000000002"/>
    <n v="252.51999999999992"/>
    <n v="0.4488765642775881"/>
    <n v="2026"/>
    <s v="Q1"/>
    <n v="2"/>
    <x v="1"/>
  </r>
  <r>
    <s v="04588"/>
    <x v="44"/>
    <x v="0"/>
    <x v="0"/>
    <x v="3"/>
    <x v="1"/>
    <x v="3"/>
    <x v="13"/>
    <n v="1"/>
    <n v="80.680000000000007"/>
    <n v="0"/>
    <n v="39.630000000000003"/>
    <n v="80.680000000000007"/>
    <n v="39.630000000000003"/>
    <n v="41.050000000000004"/>
    <n v="0.50880019831432821"/>
    <n v="2026"/>
    <s v="Q1"/>
    <n v="2"/>
    <x v="1"/>
  </r>
  <r>
    <s v="00014"/>
    <x v="45"/>
    <x v="0"/>
    <x v="0"/>
    <x v="1"/>
    <x v="2"/>
    <x v="2"/>
    <x v="18"/>
    <n v="3"/>
    <n v="162.44999999999999"/>
    <n v="0.05"/>
    <n v="86.43"/>
    <n v="462.98249999999996"/>
    <n v="259.29000000000002"/>
    <n v="203.69249999999994"/>
    <n v="0.43995723380473334"/>
    <n v="2026"/>
    <s v="Q1"/>
    <n v="2"/>
    <x v="1"/>
  </r>
  <r>
    <s v="00303"/>
    <x v="45"/>
    <x v="1"/>
    <x v="6"/>
    <x v="3"/>
    <x v="0"/>
    <x v="0"/>
    <x v="8"/>
    <n v="2"/>
    <n v="102.12"/>
    <n v="0.15"/>
    <n v="51.03"/>
    <n v="173.60400000000001"/>
    <n v="102.06"/>
    <n v="71.544000000000011"/>
    <n v="0.41211032003870884"/>
    <n v="2026"/>
    <s v="Q1"/>
    <n v="2"/>
    <x v="1"/>
  </r>
  <r>
    <s v="01197"/>
    <x v="46"/>
    <x v="2"/>
    <x v="3"/>
    <x v="0"/>
    <x v="1"/>
    <x v="0"/>
    <x v="8"/>
    <n v="2"/>
    <n v="101.77"/>
    <n v="0"/>
    <n v="51.34"/>
    <n v="203.54"/>
    <n v="102.68"/>
    <n v="100.85999999999999"/>
    <n v="0.49552913432249185"/>
    <n v="2026"/>
    <s v="Q1"/>
    <n v="2"/>
    <x v="1"/>
  </r>
  <r>
    <s v="02714"/>
    <x v="46"/>
    <x v="0"/>
    <x v="15"/>
    <x v="0"/>
    <x v="2"/>
    <x v="1"/>
    <x v="11"/>
    <n v="3"/>
    <n v="153.24"/>
    <n v="0.15"/>
    <n v="77.61"/>
    <n v="390.762"/>
    <n v="232.82999999999998"/>
    <n v="157.93200000000002"/>
    <n v="0.40416417154175693"/>
    <n v="2026"/>
    <s v="Q1"/>
    <n v="2"/>
    <x v="1"/>
  </r>
  <r>
    <s v="02753"/>
    <x v="46"/>
    <x v="3"/>
    <x v="4"/>
    <x v="3"/>
    <x v="0"/>
    <x v="1"/>
    <x v="3"/>
    <n v="1"/>
    <n v="140.47"/>
    <n v="0"/>
    <n v="79.66"/>
    <n v="140.47"/>
    <n v="79.66"/>
    <n v="60.81"/>
    <n v="0.43290382288033036"/>
    <n v="2026"/>
    <s v="Q1"/>
    <n v="2"/>
    <x v="1"/>
  </r>
  <r>
    <s v="03901"/>
    <x v="46"/>
    <x v="3"/>
    <x v="7"/>
    <x v="2"/>
    <x v="1"/>
    <x v="1"/>
    <x v="17"/>
    <n v="4"/>
    <n v="70.67"/>
    <n v="0.05"/>
    <n v="32.96"/>
    <n v="268.54599999999999"/>
    <n v="131.84"/>
    <n v="136.70599999999999"/>
    <n v="0.50905990035226734"/>
    <n v="2026"/>
    <s v="Q1"/>
    <n v="2"/>
    <x v="1"/>
  </r>
  <r>
    <s v="00594"/>
    <x v="47"/>
    <x v="0"/>
    <x v="15"/>
    <x v="2"/>
    <x v="2"/>
    <x v="2"/>
    <x v="15"/>
    <n v="3"/>
    <n v="134.91"/>
    <n v="0"/>
    <n v="67.69"/>
    <n v="404.73"/>
    <n v="203.07"/>
    <n v="201.66000000000003"/>
    <n v="0.49825809799125348"/>
    <n v="2026"/>
    <s v="Q1"/>
    <n v="2"/>
    <x v="1"/>
  </r>
  <r>
    <s v="00624"/>
    <x v="47"/>
    <x v="2"/>
    <x v="2"/>
    <x v="0"/>
    <x v="2"/>
    <x v="1"/>
    <x v="17"/>
    <n v="1"/>
    <n v="70.86"/>
    <n v="0.1"/>
    <n v="33.299999999999997"/>
    <n v="63.774000000000001"/>
    <n v="33.299999999999997"/>
    <n v="30.474000000000004"/>
    <n v="0.47784363533728486"/>
    <n v="2026"/>
    <s v="Q1"/>
    <n v="2"/>
    <x v="1"/>
  </r>
  <r>
    <s v="01013"/>
    <x v="47"/>
    <x v="1"/>
    <x v="12"/>
    <x v="2"/>
    <x v="1"/>
    <x v="0"/>
    <x v="8"/>
    <n v="1"/>
    <n v="104.35"/>
    <n v="0"/>
    <n v="51.49"/>
    <n v="104.35"/>
    <n v="51.49"/>
    <n v="52.859999999999992"/>
    <n v="0.50656444657402966"/>
    <n v="2026"/>
    <s v="Q1"/>
    <n v="2"/>
    <x v="1"/>
  </r>
  <r>
    <s v="01100"/>
    <x v="47"/>
    <x v="3"/>
    <x v="8"/>
    <x v="0"/>
    <x v="0"/>
    <x v="4"/>
    <x v="12"/>
    <n v="2"/>
    <n v="120.48"/>
    <n v="0"/>
    <n v="70.680000000000007"/>
    <n v="240.96"/>
    <n v="141.36000000000001"/>
    <n v="99.6"/>
    <n v="0.4133466135458167"/>
    <n v="2026"/>
    <s v="Q1"/>
    <n v="2"/>
    <x v="1"/>
  </r>
  <r>
    <s v="02353"/>
    <x v="47"/>
    <x v="1"/>
    <x v="12"/>
    <x v="0"/>
    <x v="0"/>
    <x v="3"/>
    <x v="5"/>
    <n v="1"/>
    <n v="339.52"/>
    <n v="0.1"/>
    <n v="191.19"/>
    <n v="305.56799999999998"/>
    <n v="191.19"/>
    <n v="114.37799999999999"/>
    <n v="0.3743127552623311"/>
    <n v="2026"/>
    <s v="Q1"/>
    <n v="2"/>
    <x v="1"/>
  </r>
  <r>
    <s v="03020"/>
    <x v="47"/>
    <x v="1"/>
    <x v="14"/>
    <x v="1"/>
    <x v="2"/>
    <x v="1"/>
    <x v="11"/>
    <n v="5"/>
    <n v="154.72999999999999"/>
    <n v="0.1"/>
    <n v="77.42"/>
    <n v="696.28499999999997"/>
    <n v="387.1"/>
    <n v="309.18499999999995"/>
    <n v="0.44404949122844806"/>
    <n v="2026"/>
    <s v="Q1"/>
    <n v="2"/>
    <x v="1"/>
  </r>
  <r>
    <s v="03227"/>
    <x v="47"/>
    <x v="2"/>
    <x v="5"/>
    <x v="2"/>
    <x v="2"/>
    <x v="1"/>
    <x v="1"/>
    <n v="4"/>
    <n v="93.98"/>
    <n v="0.05"/>
    <n v="44.6"/>
    <n v="357.12400000000002"/>
    <n v="178.4"/>
    <n v="178.72400000000002"/>
    <n v="0.50045362395134463"/>
    <n v="2026"/>
    <s v="Q1"/>
    <n v="2"/>
    <x v="1"/>
  </r>
  <r>
    <s v="03530"/>
    <x v="47"/>
    <x v="0"/>
    <x v="0"/>
    <x v="0"/>
    <x v="1"/>
    <x v="3"/>
    <x v="5"/>
    <n v="2"/>
    <n v="336.83"/>
    <n v="0"/>
    <n v="194.42"/>
    <n v="673.66"/>
    <n v="388.84"/>
    <n v="284.82"/>
    <n v="0.42279488169106078"/>
    <n v="2026"/>
    <s v="Q1"/>
    <n v="2"/>
    <x v="1"/>
  </r>
  <r>
    <s v="00006"/>
    <x v="48"/>
    <x v="3"/>
    <x v="8"/>
    <x v="2"/>
    <x v="0"/>
    <x v="3"/>
    <x v="5"/>
    <n v="1"/>
    <n v="338.93"/>
    <n v="0"/>
    <n v="197.92"/>
    <n v="338.93"/>
    <n v="197.92"/>
    <n v="141.01000000000002"/>
    <n v="0.41604461098161866"/>
    <n v="2026"/>
    <s v="Q1"/>
    <n v="2"/>
    <x v="1"/>
  </r>
  <r>
    <s v="02038"/>
    <x v="48"/>
    <x v="0"/>
    <x v="9"/>
    <x v="0"/>
    <x v="1"/>
    <x v="3"/>
    <x v="19"/>
    <n v="5"/>
    <n v="122.72"/>
    <n v="0"/>
    <n v="62.41"/>
    <n v="613.6"/>
    <n v="312.04999999999995"/>
    <n v="301.55000000000007"/>
    <n v="0.49144393741851378"/>
    <n v="2026"/>
    <s v="Q1"/>
    <n v="2"/>
    <x v="1"/>
  </r>
  <r>
    <s v="04104"/>
    <x v="48"/>
    <x v="3"/>
    <x v="4"/>
    <x v="0"/>
    <x v="1"/>
    <x v="2"/>
    <x v="15"/>
    <n v="4"/>
    <n v="135.63"/>
    <n v="0.05"/>
    <n v="65.900000000000006"/>
    <n v="515.39400000000001"/>
    <n v="263.60000000000002"/>
    <n v="251.79399999999998"/>
    <n v="0.4885466264644136"/>
    <n v="2026"/>
    <s v="Q1"/>
    <n v="2"/>
    <x v="1"/>
  </r>
  <r>
    <s v="01072"/>
    <x v="49"/>
    <x v="2"/>
    <x v="16"/>
    <x v="0"/>
    <x v="0"/>
    <x v="3"/>
    <x v="13"/>
    <n v="2"/>
    <n v="81.34"/>
    <n v="0.05"/>
    <n v="40.64"/>
    <n v="154.54599999999999"/>
    <n v="81.28"/>
    <n v="73.265999999999991"/>
    <n v="0.47407244445019603"/>
    <n v="2026"/>
    <s v="Q1"/>
    <n v="2"/>
    <x v="1"/>
  </r>
  <r>
    <s v="02435"/>
    <x v="49"/>
    <x v="2"/>
    <x v="3"/>
    <x v="0"/>
    <x v="1"/>
    <x v="0"/>
    <x v="6"/>
    <n v="1"/>
    <n v="41.01"/>
    <n v="0.05"/>
    <n v="16.489999999999998"/>
    <n v="38.959499999999998"/>
    <n v="16.489999999999998"/>
    <n v="22.4695"/>
    <n v="0.57673994789460847"/>
    <n v="2026"/>
    <s v="Q1"/>
    <n v="2"/>
    <x v="1"/>
  </r>
  <r>
    <s v="04476"/>
    <x v="49"/>
    <x v="1"/>
    <x v="11"/>
    <x v="3"/>
    <x v="2"/>
    <x v="1"/>
    <x v="11"/>
    <n v="2"/>
    <n v="153.03"/>
    <n v="0"/>
    <n v="81.02"/>
    <n v="306.06"/>
    <n v="162.04"/>
    <n v="144.02000000000001"/>
    <n v="0.47056132784421356"/>
    <n v="2026"/>
    <s v="Q1"/>
    <n v="2"/>
    <x v="1"/>
  </r>
  <r>
    <s v="00174"/>
    <x v="50"/>
    <x v="1"/>
    <x v="11"/>
    <x v="0"/>
    <x v="1"/>
    <x v="4"/>
    <x v="12"/>
    <n v="2"/>
    <n v="124.92"/>
    <n v="0"/>
    <n v="69.98"/>
    <n v="249.84"/>
    <n v="139.96"/>
    <n v="109.88"/>
    <n v="0.43980147294268329"/>
    <n v="2026"/>
    <s v="Q1"/>
    <n v="2"/>
    <x v="1"/>
  </r>
  <r>
    <s v="00304"/>
    <x v="50"/>
    <x v="1"/>
    <x v="12"/>
    <x v="0"/>
    <x v="2"/>
    <x v="2"/>
    <x v="15"/>
    <n v="2"/>
    <n v="136.55000000000001"/>
    <n v="0"/>
    <n v="68.84"/>
    <n v="273.10000000000002"/>
    <n v="137.68"/>
    <n v="135.42000000000002"/>
    <n v="0.49586232149395826"/>
    <n v="2026"/>
    <s v="Q1"/>
    <n v="2"/>
    <x v="1"/>
  </r>
  <r>
    <s v="00404"/>
    <x v="50"/>
    <x v="2"/>
    <x v="5"/>
    <x v="1"/>
    <x v="2"/>
    <x v="3"/>
    <x v="19"/>
    <n v="15"/>
    <n v="121.98"/>
    <n v="0.1"/>
    <n v="59.86"/>
    <n v="1646.73"/>
    <n v="897.9"/>
    <n v="748.83"/>
    <n v="0.45473757082217486"/>
    <n v="2026"/>
    <s v="Q1"/>
    <n v="2"/>
    <x v="1"/>
  </r>
  <r>
    <s v="00675"/>
    <x v="50"/>
    <x v="1"/>
    <x v="12"/>
    <x v="0"/>
    <x v="1"/>
    <x v="2"/>
    <x v="9"/>
    <n v="1"/>
    <n v="45.54"/>
    <n v="0"/>
    <n v="18.29"/>
    <n v="45.54"/>
    <n v="18.29"/>
    <n v="27.25"/>
    <n v="0.59837505489679399"/>
    <n v="2026"/>
    <s v="Q1"/>
    <n v="2"/>
    <x v="1"/>
  </r>
  <r>
    <s v="00940"/>
    <x v="50"/>
    <x v="2"/>
    <x v="3"/>
    <x v="3"/>
    <x v="0"/>
    <x v="4"/>
    <x v="16"/>
    <n v="1"/>
    <n v="51.73"/>
    <n v="0"/>
    <n v="21.83"/>
    <n v="51.73"/>
    <n v="21.83"/>
    <n v="29.9"/>
    <n v="0.57800115986854828"/>
    <n v="2026"/>
    <s v="Q1"/>
    <n v="2"/>
    <x v="1"/>
  </r>
  <r>
    <s v="02375"/>
    <x v="50"/>
    <x v="1"/>
    <x v="12"/>
    <x v="3"/>
    <x v="0"/>
    <x v="3"/>
    <x v="13"/>
    <n v="2"/>
    <n v="80.510000000000005"/>
    <n v="0.05"/>
    <n v="38.630000000000003"/>
    <n v="152.96899999999999"/>
    <n v="77.260000000000005"/>
    <n v="75.708999999999989"/>
    <n v="0.4949303453640933"/>
    <n v="2026"/>
    <s v="Q1"/>
    <n v="2"/>
    <x v="1"/>
  </r>
  <r>
    <s v="04184"/>
    <x v="50"/>
    <x v="3"/>
    <x v="7"/>
    <x v="0"/>
    <x v="1"/>
    <x v="4"/>
    <x v="14"/>
    <n v="1"/>
    <n v="36.31"/>
    <n v="0"/>
    <n v="14"/>
    <n v="36.31"/>
    <n v="14"/>
    <n v="22.310000000000002"/>
    <n v="0.61443128614706699"/>
    <n v="2026"/>
    <s v="Q1"/>
    <n v="2"/>
    <x v="1"/>
  </r>
  <r>
    <s v="04390"/>
    <x v="50"/>
    <x v="2"/>
    <x v="16"/>
    <x v="0"/>
    <x v="0"/>
    <x v="0"/>
    <x v="0"/>
    <n v="1"/>
    <n v="82.86"/>
    <n v="0.05"/>
    <n v="42.3"/>
    <n v="78.716999999999999"/>
    <n v="42.3"/>
    <n v="36.417000000000002"/>
    <n v="0.46263196005945351"/>
    <n v="2026"/>
    <s v="Q1"/>
    <n v="2"/>
    <x v="1"/>
  </r>
  <r>
    <s v="01475"/>
    <x v="51"/>
    <x v="0"/>
    <x v="0"/>
    <x v="2"/>
    <x v="1"/>
    <x v="0"/>
    <x v="8"/>
    <n v="2"/>
    <n v="103.03"/>
    <n v="0.05"/>
    <n v="50.73"/>
    <n v="195.75700000000001"/>
    <n v="101.46"/>
    <n v="94.297000000000011"/>
    <n v="0.48170435795399402"/>
    <n v="2026"/>
    <s v="Q1"/>
    <n v="2"/>
    <x v="1"/>
  </r>
  <r>
    <s v="03504"/>
    <x v="51"/>
    <x v="1"/>
    <x v="14"/>
    <x v="0"/>
    <x v="2"/>
    <x v="2"/>
    <x v="2"/>
    <n v="1"/>
    <n v="36.39"/>
    <n v="0"/>
    <n v="13.49"/>
    <n v="36.39"/>
    <n v="13.49"/>
    <n v="22.9"/>
    <n v="0.62929376202253362"/>
    <n v="2026"/>
    <s v="Q1"/>
    <n v="2"/>
    <x v="1"/>
  </r>
  <r>
    <s v="01649"/>
    <x v="52"/>
    <x v="2"/>
    <x v="5"/>
    <x v="0"/>
    <x v="0"/>
    <x v="3"/>
    <x v="19"/>
    <n v="1"/>
    <n v="124.93"/>
    <n v="0.1"/>
    <n v="59.74"/>
    <n v="112.43700000000001"/>
    <n v="59.74"/>
    <n v="52.69700000000001"/>
    <n v="0.46868023871145625"/>
    <n v="2026"/>
    <s v="Q1"/>
    <n v="2"/>
    <x v="1"/>
  </r>
  <r>
    <s v="02170"/>
    <x v="52"/>
    <x v="1"/>
    <x v="11"/>
    <x v="3"/>
    <x v="0"/>
    <x v="0"/>
    <x v="8"/>
    <n v="1"/>
    <n v="101.19"/>
    <n v="0.05"/>
    <n v="49.14"/>
    <n v="96.130499999999998"/>
    <n v="49.14"/>
    <n v="46.990499999999997"/>
    <n v="0.48881988546819166"/>
    <n v="2026"/>
    <s v="Q1"/>
    <n v="2"/>
    <x v="1"/>
  </r>
  <r>
    <s v="03402"/>
    <x v="52"/>
    <x v="3"/>
    <x v="8"/>
    <x v="0"/>
    <x v="0"/>
    <x v="4"/>
    <x v="16"/>
    <n v="2"/>
    <n v="51.2"/>
    <n v="0"/>
    <n v="21.38"/>
    <n v="102.4"/>
    <n v="42.76"/>
    <n v="59.640000000000008"/>
    <n v="0.58242187500000009"/>
    <n v="2026"/>
    <s v="Q1"/>
    <n v="2"/>
    <x v="1"/>
  </r>
  <r>
    <s v="03773"/>
    <x v="52"/>
    <x v="3"/>
    <x v="4"/>
    <x v="0"/>
    <x v="0"/>
    <x v="3"/>
    <x v="13"/>
    <n v="1"/>
    <n v="81.81"/>
    <n v="0"/>
    <n v="40.32"/>
    <n v="81.81"/>
    <n v="40.32"/>
    <n v="41.49"/>
    <n v="0.50715071507150711"/>
    <n v="2026"/>
    <s v="Q1"/>
    <n v="2"/>
    <x v="1"/>
  </r>
  <r>
    <s v="04670"/>
    <x v="52"/>
    <x v="0"/>
    <x v="15"/>
    <x v="2"/>
    <x v="2"/>
    <x v="1"/>
    <x v="11"/>
    <n v="1"/>
    <n v="152.96"/>
    <n v="0"/>
    <n v="79.510000000000005"/>
    <n v="152.96"/>
    <n v="79.510000000000005"/>
    <n v="73.45"/>
    <n v="0.48019089958158995"/>
    <n v="2026"/>
    <s v="Q1"/>
    <n v="2"/>
    <x v="1"/>
  </r>
  <r>
    <s v="00587"/>
    <x v="53"/>
    <x v="3"/>
    <x v="7"/>
    <x v="3"/>
    <x v="2"/>
    <x v="2"/>
    <x v="18"/>
    <n v="1"/>
    <n v="166.13"/>
    <n v="0.05"/>
    <n v="85.7"/>
    <n v="157.8235"/>
    <n v="85.7"/>
    <n v="72.123499999999993"/>
    <n v="0.45698834457479398"/>
    <n v="2026"/>
    <s v="Q1"/>
    <n v="2"/>
    <x v="1"/>
  </r>
  <r>
    <s v="01085"/>
    <x v="53"/>
    <x v="0"/>
    <x v="15"/>
    <x v="0"/>
    <x v="1"/>
    <x v="3"/>
    <x v="7"/>
    <n v="3"/>
    <n v="193.18"/>
    <n v="0.05"/>
    <n v="106.19"/>
    <n v="550.56299999999999"/>
    <n v="318.57"/>
    <n v="231.99299999999999"/>
    <n v="0.42137412067283853"/>
    <n v="2026"/>
    <s v="Q1"/>
    <n v="2"/>
    <x v="1"/>
  </r>
  <r>
    <s v="01635"/>
    <x v="53"/>
    <x v="2"/>
    <x v="10"/>
    <x v="0"/>
    <x v="0"/>
    <x v="0"/>
    <x v="0"/>
    <n v="1"/>
    <n v="80.42"/>
    <n v="0"/>
    <n v="41.72"/>
    <n v="80.42"/>
    <n v="41.72"/>
    <n v="38.700000000000003"/>
    <n v="0.4812235762248197"/>
    <n v="2026"/>
    <s v="Q1"/>
    <n v="2"/>
    <x v="1"/>
  </r>
  <r>
    <s v="04067"/>
    <x v="53"/>
    <x v="3"/>
    <x v="13"/>
    <x v="0"/>
    <x v="0"/>
    <x v="3"/>
    <x v="19"/>
    <n v="2"/>
    <n v="122.17"/>
    <n v="0"/>
    <n v="60.62"/>
    <n v="244.34"/>
    <n v="121.24"/>
    <n v="123.10000000000001"/>
    <n v="0.50380617172792019"/>
    <n v="2026"/>
    <s v="Q1"/>
    <n v="2"/>
    <x v="1"/>
  </r>
  <r>
    <s v="00287"/>
    <x v="54"/>
    <x v="1"/>
    <x v="6"/>
    <x v="3"/>
    <x v="1"/>
    <x v="2"/>
    <x v="18"/>
    <n v="1"/>
    <n v="164.6"/>
    <n v="0"/>
    <n v="85.07"/>
    <n v="164.6"/>
    <n v="85.07"/>
    <n v="79.53"/>
    <n v="0.48317132442284327"/>
    <n v="2026"/>
    <s v="Q1"/>
    <n v="2"/>
    <x v="1"/>
  </r>
  <r>
    <s v="00794"/>
    <x v="54"/>
    <x v="1"/>
    <x v="14"/>
    <x v="0"/>
    <x v="1"/>
    <x v="2"/>
    <x v="15"/>
    <n v="1"/>
    <n v="132.19999999999999"/>
    <n v="0"/>
    <n v="67.180000000000007"/>
    <n v="132.19999999999999"/>
    <n v="67.180000000000007"/>
    <n v="65.019999999999982"/>
    <n v="0.49183055975794243"/>
    <n v="2026"/>
    <s v="Q1"/>
    <n v="2"/>
    <x v="1"/>
  </r>
  <r>
    <s v="01609"/>
    <x v="54"/>
    <x v="3"/>
    <x v="4"/>
    <x v="0"/>
    <x v="0"/>
    <x v="0"/>
    <x v="6"/>
    <n v="2"/>
    <n v="40.700000000000003"/>
    <n v="0"/>
    <n v="16.63"/>
    <n v="81.400000000000006"/>
    <n v="33.26"/>
    <n v="48.140000000000008"/>
    <n v="0.59140049140049145"/>
    <n v="2026"/>
    <s v="Q1"/>
    <n v="2"/>
    <x v="1"/>
  </r>
  <r>
    <s v="04921"/>
    <x v="54"/>
    <x v="1"/>
    <x v="12"/>
    <x v="0"/>
    <x v="0"/>
    <x v="2"/>
    <x v="2"/>
    <n v="1"/>
    <n v="35.39"/>
    <n v="0"/>
    <n v="13.93"/>
    <n v="35.39"/>
    <n v="13.93"/>
    <n v="21.46"/>
    <n v="0.60638598474145244"/>
    <n v="2026"/>
    <s v="Q1"/>
    <n v="2"/>
    <x v="1"/>
  </r>
  <r>
    <s v="02209"/>
    <x v="55"/>
    <x v="0"/>
    <x v="0"/>
    <x v="0"/>
    <x v="2"/>
    <x v="0"/>
    <x v="4"/>
    <n v="5"/>
    <n v="50.58"/>
    <n v="0.1"/>
    <n v="22.42"/>
    <n v="227.60999999999999"/>
    <n v="112.10000000000001"/>
    <n v="115.50999999999998"/>
    <n v="0.50749088352884308"/>
    <n v="2026"/>
    <s v="Q1"/>
    <n v="2"/>
    <x v="1"/>
  </r>
  <r>
    <s v="04757"/>
    <x v="55"/>
    <x v="1"/>
    <x v="11"/>
    <x v="3"/>
    <x v="2"/>
    <x v="4"/>
    <x v="16"/>
    <n v="2"/>
    <n v="49.48"/>
    <n v="0"/>
    <n v="21.37"/>
    <n v="98.96"/>
    <n v="42.74"/>
    <n v="56.219999999999992"/>
    <n v="0.5681083265966046"/>
    <n v="2026"/>
    <s v="Q1"/>
    <n v="2"/>
    <x v="1"/>
  </r>
  <r>
    <s v="05155"/>
    <x v="55"/>
    <x v="3"/>
    <x v="13"/>
    <x v="2"/>
    <x v="1"/>
    <x v="4"/>
    <x v="16"/>
    <n v="1"/>
    <n v="50.51"/>
    <n v="0"/>
    <n v="21.4"/>
    <n v="50.51"/>
    <n v="21.4"/>
    <n v="29.11"/>
    <n v="0.57632152049099195"/>
    <n v="2026"/>
    <s v="Q1"/>
    <n v="2"/>
    <x v="1"/>
  </r>
  <r>
    <s v="01737"/>
    <x v="56"/>
    <x v="0"/>
    <x v="15"/>
    <x v="0"/>
    <x v="1"/>
    <x v="3"/>
    <x v="19"/>
    <n v="2"/>
    <n v="122.16"/>
    <n v="0"/>
    <n v="61.31"/>
    <n v="244.32"/>
    <n v="122.62"/>
    <n v="121.69999999999999"/>
    <n v="0.49811722331368691"/>
    <n v="2026"/>
    <s v="Q1"/>
    <n v="2"/>
    <x v="1"/>
  </r>
  <r>
    <s v="01905"/>
    <x v="56"/>
    <x v="3"/>
    <x v="7"/>
    <x v="2"/>
    <x v="0"/>
    <x v="0"/>
    <x v="4"/>
    <n v="3"/>
    <n v="51.32"/>
    <n v="0.1"/>
    <n v="22.62"/>
    <n v="138.56400000000002"/>
    <n v="67.86"/>
    <n v="70.704000000000022"/>
    <n v="0.51026240581969351"/>
    <n v="2026"/>
    <s v="Q1"/>
    <n v="2"/>
    <x v="1"/>
  </r>
  <r>
    <s v="02359"/>
    <x v="56"/>
    <x v="2"/>
    <x v="10"/>
    <x v="0"/>
    <x v="0"/>
    <x v="3"/>
    <x v="7"/>
    <n v="2"/>
    <n v="195.92"/>
    <n v="0.05"/>
    <n v="104.13"/>
    <n v="372.24799999999993"/>
    <n v="208.26"/>
    <n v="163.98799999999994"/>
    <n v="0.4405342674775955"/>
    <n v="2026"/>
    <s v="Q1"/>
    <n v="2"/>
    <x v="1"/>
  </r>
  <r>
    <s v="03666"/>
    <x v="56"/>
    <x v="0"/>
    <x v="15"/>
    <x v="0"/>
    <x v="0"/>
    <x v="2"/>
    <x v="2"/>
    <n v="1"/>
    <n v="36.19"/>
    <n v="0.1"/>
    <n v="13.62"/>
    <n v="32.570999999999998"/>
    <n v="13.62"/>
    <n v="18.951000000000001"/>
    <n v="0.58183660311319896"/>
    <n v="2026"/>
    <s v="Q1"/>
    <n v="2"/>
    <x v="1"/>
  </r>
  <r>
    <s v="00518"/>
    <x v="57"/>
    <x v="2"/>
    <x v="2"/>
    <x v="0"/>
    <x v="1"/>
    <x v="1"/>
    <x v="17"/>
    <n v="1"/>
    <n v="72.97"/>
    <n v="0"/>
    <n v="32.43"/>
    <n v="72.97"/>
    <n v="32.43"/>
    <n v="40.54"/>
    <n v="0.55557078251336167"/>
    <n v="2026"/>
    <s v="Q1"/>
    <n v="2"/>
    <x v="1"/>
  </r>
  <r>
    <s v="00892"/>
    <x v="57"/>
    <x v="3"/>
    <x v="7"/>
    <x v="1"/>
    <x v="2"/>
    <x v="2"/>
    <x v="9"/>
    <n v="12"/>
    <n v="47.15"/>
    <n v="0.1"/>
    <n v="17.829999999999998"/>
    <n v="509.21999999999997"/>
    <n v="213.95999999999998"/>
    <n v="295.26"/>
    <n v="0.57982797219276538"/>
    <n v="2026"/>
    <s v="Q1"/>
    <n v="2"/>
    <x v="1"/>
  </r>
  <r>
    <s v="01115"/>
    <x v="57"/>
    <x v="0"/>
    <x v="0"/>
    <x v="2"/>
    <x v="2"/>
    <x v="2"/>
    <x v="18"/>
    <n v="3"/>
    <n v="161.19999999999999"/>
    <n v="0.1"/>
    <n v="87.37"/>
    <n v="435.23999999999995"/>
    <n v="262.11"/>
    <n v="173.12999999999994"/>
    <n v="0.39778053487730897"/>
    <n v="2026"/>
    <s v="Q1"/>
    <n v="2"/>
    <x v="1"/>
  </r>
  <r>
    <s v="01186"/>
    <x v="57"/>
    <x v="0"/>
    <x v="9"/>
    <x v="2"/>
    <x v="2"/>
    <x v="0"/>
    <x v="4"/>
    <n v="1"/>
    <n v="49.73"/>
    <n v="0"/>
    <n v="22"/>
    <n v="49.73"/>
    <n v="22"/>
    <n v="27.729999999999997"/>
    <n v="0.55761109993967417"/>
    <n v="2026"/>
    <s v="Q1"/>
    <n v="2"/>
    <x v="1"/>
  </r>
  <r>
    <s v="02093"/>
    <x v="57"/>
    <x v="2"/>
    <x v="16"/>
    <x v="0"/>
    <x v="0"/>
    <x v="3"/>
    <x v="19"/>
    <n v="2"/>
    <n v="126.19"/>
    <n v="0"/>
    <n v="58.99"/>
    <n v="252.38"/>
    <n v="117.98"/>
    <n v="134.39999999999998"/>
    <n v="0.5325303114351374"/>
    <n v="2026"/>
    <s v="Q1"/>
    <n v="2"/>
    <x v="1"/>
  </r>
  <r>
    <s v="02136"/>
    <x v="57"/>
    <x v="1"/>
    <x v="12"/>
    <x v="0"/>
    <x v="0"/>
    <x v="2"/>
    <x v="15"/>
    <n v="2"/>
    <n v="135.38999999999999"/>
    <n v="0.05"/>
    <n v="65.69"/>
    <n v="257.24099999999999"/>
    <n v="131.38"/>
    <n v="125.86099999999999"/>
    <n v="0.48927270536189799"/>
    <n v="2026"/>
    <s v="Q1"/>
    <n v="2"/>
    <x v="1"/>
  </r>
  <r>
    <s v="03538"/>
    <x v="57"/>
    <x v="1"/>
    <x v="14"/>
    <x v="1"/>
    <x v="2"/>
    <x v="4"/>
    <x v="10"/>
    <n v="12"/>
    <n v="41.27"/>
    <n v="0.1"/>
    <n v="14.71"/>
    <n v="445.71600000000001"/>
    <n v="176.52"/>
    <n v="269.19600000000003"/>
    <n v="0.60396306168053204"/>
    <n v="2026"/>
    <s v="Q1"/>
    <n v="2"/>
    <x v="1"/>
  </r>
  <r>
    <s v="03891"/>
    <x v="57"/>
    <x v="0"/>
    <x v="0"/>
    <x v="2"/>
    <x v="0"/>
    <x v="0"/>
    <x v="0"/>
    <n v="1"/>
    <n v="82.04"/>
    <n v="0.1"/>
    <n v="41.46"/>
    <n v="73.836000000000013"/>
    <n v="41.46"/>
    <n v="32.376000000000012"/>
    <n v="0.43848529172761264"/>
    <n v="2026"/>
    <s v="Q1"/>
    <n v="2"/>
    <x v="1"/>
  </r>
  <r>
    <s v="03917"/>
    <x v="57"/>
    <x v="3"/>
    <x v="4"/>
    <x v="0"/>
    <x v="0"/>
    <x v="2"/>
    <x v="2"/>
    <n v="3"/>
    <n v="36.630000000000003"/>
    <n v="0"/>
    <n v="13.26"/>
    <n v="109.89000000000001"/>
    <n v="39.78"/>
    <n v="70.110000000000014"/>
    <n v="0.63800163800163801"/>
    <n v="2026"/>
    <s v="Q1"/>
    <n v="2"/>
    <x v="1"/>
  </r>
  <r>
    <s v="04594"/>
    <x v="57"/>
    <x v="3"/>
    <x v="7"/>
    <x v="2"/>
    <x v="0"/>
    <x v="1"/>
    <x v="1"/>
    <n v="5"/>
    <n v="92.94"/>
    <n v="0.05"/>
    <n v="46.47"/>
    <n v="441.46499999999997"/>
    <n v="232.35"/>
    <n v="209.11499999999998"/>
    <n v="0.47368421052631576"/>
    <n v="2026"/>
    <s v="Q1"/>
    <n v="2"/>
    <x v="1"/>
  </r>
  <r>
    <s v="04750"/>
    <x v="57"/>
    <x v="1"/>
    <x v="12"/>
    <x v="2"/>
    <x v="0"/>
    <x v="4"/>
    <x v="12"/>
    <n v="2"/>
    <n v="120.44"/>
    <n v="0.05"/>
    <n v="68.98"/>
    <n v="228.83599999999998"/>
    <n v="137.96"/>
    <n v="90.875999999999976"/>
    <n v="0.3971228303239"/>
    <n v="2026"/>
    <s v="Q1"/>
    <n v="2"/>
    <x v="1"/>
  </r>
  <r>
    <s v="04960"/>
    <x v="57"/>
    <x v="1"/>
    <x v="6"/>
    <x v="3"/>
    <x v="1"/>
    <x v="2"/>
    <x v="2"/>
    <n v="2"/>
    <n v="36.130000000000003"/>
    <n v="0"/>
    <n v="13.72"/>
    <n v="72.260000000000005"/>
    <n v="27.44"/>
    <n v="44.820000000000007"/>
    <n v="0.62026017160254643"/>
    <n v="2026"/>
    <s v="Q1"/>
    <n v="2"/>
    <x v="1"/>
  </r>
  <r>
    <s v="04245"/>
    <x v="58"/>
    <x v="1"/>
    <x v="1"/>
    <x v="2"/>
    <x v="0"/>
    <x v="4"/>
    <x v="12"/>
    <n v="1"/>
    <n v="124.97"/>
    <n v="0.1"/>
    <n v="69.790000000000006"/>
    <n v="112.473"/>
    <n v="69.790000000000006"/>
    <n v="42.682999999999993"/>
    <n v="0.37949552337005321"/>
    <n v="2026"/>
    <s v="Q1"/>
    <n v="2"/>
    <x v="1"/>
  </r>
  <r>
    <s v="04664"/>
    <x v="58"/>
    <x v="3"/>
    <x v="13"/>
    <x v="0"/>
    <x v="0"/>
    <x v="2"/>
    <x v="18"/>
    <n v="1"/>
    <n v="163.31"/>
    <n v="0.05"/>
    <n v="87.22"/>
    <n v="155.14449999999999"/>
    <n v="87.22"/>
    <n v="67.924499999999995"/>
    <n v="0.43781442461705056"/>
    <n v="2026"/>
    <s v="Q1"/>
    <n v="2"/>
    <x v="1"/>
  </r>
  <r>
    <s v="00383"/>
    <x v="59"/>
    <x v="2"/>
    <x v="2"/>
    <x v="2"/>
    <x v="0"/>
    <x v="1"/>
    <x v="1"/>
    <n v="3"/>
    <n v="92.76"/>
    <n v="0"/>
    <n v="45.84"/>
    <n v="278.28000000000003"/>
    <n v="137.52000000000001"/>
    <n v="140.76000000000002"/>
    <n v="0.50582147477360928"/>
    <n v="2026"/>
    <s v="Q1"/>
    <n v="3"/>
    <x v="2"/>
  </r>
  <r>
    <s v="00730"/>
    <x v="59"/>
    <x v="0"/>
    <x v="15"/>
    <x v="1"/>
    <x v="2"/>
    <x v="4"/>
    <x v="10"/>
    <n v="5"/>
    <n v="41.31"/>
    <n v="0.1"/>
    <n v="15.14"/>
    <n v="185.89500000000001"/>
    <n v="75.7"/>
    <n v="110.19500000000001"/>
    <n v="0.59278087092175691"/>
    <n v="2026"/>
    <s v="Q1"/>
    <n v="3"/>
    <x v="2"/>
  </r>
  <r>
    <s v="00985"/>
    <x v="59"/>
    <x v="1"/>
    <x v="14"/>
    <x v="3"/>
    <x v="1"/>
    <x v="4"/>
    <x v="10"/>
    <n v="2"/>
    <n v="41.23"/>
    <n v="0"/>
    <n v="14.28"/>
    <n v="82.46"/>
    <n v="28.56"/>
    <n v="53.899999999999991"/>
    <n v="0.65365025466893034"/>
    <n v="2026"/>
    <s v="Q1"/>
    <n v="3"/>
    <x v="2"/>
  </r>
  <r>
    <s v="01457"/>
    <x v="59"/>
    <x v="1"/>
    <x v="1"/>
    <x v="0"/>
    <x v="1"/>
    <x v="2"/>
    <x v="2"/>
    <n v="1"/>
    <n v="36.47"/>
    <n v="0.05"/>
    <n v="13.21"/>
    <n v="34.646499999999996"/>
    <n v="13.21"/>
    <n v="21.436499999999995"/>
    <n v="0.61872050567878423"/>
    <n v="2026"/>
    <s v="Q1"/>
    <n v="3"/>
    <x v="2"/>
  </r>
  <r>
    <s v="02558"/>
    <x v="59"/>
    <x v="0"/>
    <x v="15"/>
    <x v="3"/>
    <x v="1"/>
    <x v="4"/>
    <x v="14"/>
    <n v="1"/>
    <n v="36.67"/>
    <n v="0"/>
    <n v="13.97"/>
    <n v="36.67"/>
    <n v="13.97"/>
    <n v="22.700000000000003"/>
    <n v="0.61903463321516228"/>
    <n v="2026"/>
    <s v="Q1"/>
    <n v="3"/>
    <x v="2"/>
  </r>
  <r>
    <s v="03024"/>
    <x v="59"/>
    <x v="1"/>
    <x v="11"/>
    <x v="0"/>
    <x v="2"/>
    <x v="0"/>
    <x v="4"/>
    <n v="2"/>
    <n v="51.87"/>
    <n v="0.1"/>
    <n v="22.95"/>
    <n v="93.366"/>
    <n v="45.9"/>
    <n v="47.466000000000001"/>
    <n v="0.50838635049161363"/>
    <n v="2026"/>
    <s v="Q1"/>
    <n v="3"/>
    <x v="2"/>
  </r>
  <r>
    <s v="03225"/>
    <x v="59"/>
    <x v="2"/>
    <x v="2"/>
    <x v="2"/>
    <x v="2"/>
    <x v="3"/>
    <x v="7"/>
    <n v="1"/>
    <n v="195.06"/>
    <n v="0.1"/>
    <n v="106.68"/>
    <n v="175.554"/>
    <n v="106.68"/>
    <n v="68.873999999999995"/>
    <n v="0.39232372945076727"/>
    <n v="2026"/>
    <s v="Q1"/>
    <n v="3"/>
    <x v="2"/>
  </r>
  <r>
    <s v="03551"/>
    <x v="59"/>
    <x v="1"/>
    <x v="11"/>
    <x v="3"/>
    <x v="0"/>
    <x v="0"/>
    <x v="8"/>
    <n v="2"/>
    <n v="100.79"/>
    <n v="0.05"/>
    <n v="49"/>
    <n v="191.501"/>
    <n v="98"/>
    <n v="93.501000000000005"/>
    <n v="0.48825332504791097"/>
    <n v="2026"/>
    <s v="Q1"/>
    <n v="3"/>
    <x v="2"/>
  </r>
  <r>
    <s v="04157"/>
    <x v="59"/>
    <x v="3"/>
    <x v="8"/>
    <x v="0"/>
    <x v="1"/>
    <x v="0"/>
    <x v="4"/>
    <n v="5"/>
    <n v="51.92"/>
    <n v="0.15"/>
    <n v="22.24"/>
    <n v="220.66000000000003"/>
    <n v="111.19999999999999"/>
    <n v="109.46000000000004"/>
    <n v="0.49605728269736254"/>
    <n v="2026"/>
    <s v="Q1"/>
    <n v="3"/>
    <x v="2"/>
  </r>
  <r>
    <s v="04398"/>
    <x v="59"/>
    <x v="3"/>
    <x v="7"/>
    <x v="0"/>
    <x v="1"/>
    <x v="3"/>
    <x v="19"/>
    <n v="1"/>
    <n v="123.99"/>
    <n v="0.05"/>
    <n v="61.67"/>
    <n v="117.79049999999999"/>
    <n v="61.67"/>
    <n v="56.120499999999993"/>
    <n v="0.47644334644984099"/>
    <n v="2026"/>
    <s v="Q1"/>
    <n v="3"/>
    <x v="2"/>
  </r>
  <r>
    <s v="04951"/>
    <x v="59"/>
    <x v="1"/>
    <x v="14"/>
    <x v="0"/>
    <x v="1"/>
    <x v="3"/>
    <x v="5"/>
    <n v="1"/>
    <n v="344.8"/>
    <n v="0.05"/>
    <n v="196.14"/>
    <n v="327.56"/>
    <n v="196.14"/>
    <n v="131.42000000000002"/>
    <n v="0.40120893882036884"/>
    <n v="2026"/>
    <s v="Q1"/>
    <n v="3"/>
    <x v="2"/>
  </r>
  <r>
    <s v="01354"/>
    <x v="60"/>
    <x v="3"/>
    <x v="8"/>
    <x v="3"/>
    <x v="0"/>
    <x v="2"/>
    <x v="15"/>
    <n v="3"/>
    <n v="131.91999999999999"/>
    <n v="0.05"/>
    <n v="67.47"/>
    <n v="375.97199999999998"/>
    <n v="202.41"/>
    <n v="173.56199999999998"/>
    <n v="0.46163544093709102"/>
    <n v="2026"/>
    <s v="Q1"/>
    <n v="3"/>
    <x v="2"/>
  </r>
  <r>
    <s v="02042"/>
    <x v="60"/>
    <x v="2"/>
    <x v="16"/>
    <x v="0"/>
    <x v="2"/>
    <x v="1"/>
    <x v="3"/>
    <n v="3"/>
    <n v="146.99"/>
    <n v="0"/>
    <n v="80.069999999999993"/>
    <n v="440.97"/>
    <n v="240.20999999999998"/>
    <n v="200.76000000000005"/>
    <n v="0.45526906592285199"/>
    <n v="2026"/>
    <s v="Q1"/>
    <n v="3"/>
    <x v="2"/>
  </r>
  <r>
    <s v="03895"/>
    <x v="60"/>
    <x v="3"/>
    <x v="7"/>
    <x v="0"/>
    <x v="2"/>
    <x v="2"/>
    <x v="18"/>
    <n v="2"/>
    <n v="164.74"/>
    <n v="0.05"/>
    <n v="89.9"/>
    <n v="313.00600000000003"/>
    <n v="179.8"/>
    <n v="133.20600000000002"/>
    <n v="0.42557011686676932"/>
    <n v="2026"/>
    <s v="Q1"/>
    <n v="3"/>
    <x v="2"/>
  </r>
  <r>
    <s v="05074"/>
    <x v="60"/>
    <x v="3"/>
    <x v="7"/>
    <x v="0"/>
    <x v="0"/>
    <x v="1"/>
    <x v="1"/>
    <n v="2"/>
    <n v="89.81"/>
    <n v="0"/>
    <n v="46.44"/>
    <n v="179.62"/>
    <n v="92.88"/>
    <n v="86.740000000000009"/>
    <n v="0.482908362097762"/>
    <n v="2026"/>
    <s v="Q1"/>
    <n v="3"/>
    <x v="2"/>
  </r>
  <r>
    <s v="00179"/>
    <x v="61"/>
    <x v="2"/>
    <x v="16"/>
    <x v="2"/>
    <x v="0"/>
    <x v="4"/>
    <x v="14"/>
    <n v="1"/>
    <n v="35.369999999999997"/>
    <n v="0"/>
    <n v="13.88"/>
    <n v="35.369999999999997"/>
    <n v="13.88"/>
    <n v="21.489999999999995"/>
    <n v="0.60757704269154644"/>
    <n v="2026"/>
    <s v="Q1"/>
    <n v="3"/>
    <x v="2"/>
  </r>
  <r>
    <s v="00459"/>
    <x v="61"/>
    <x v="1"/>
    <x v="12"/>
    <x v="3"/>
    <x v="1"/>
    <x v="0"/>
    <x v="4"/>
    <n v="4"/>
    <n v="50.64"/>
    <n v="0"/>
    <n v="23.09"/>
    <n v="202.56"/>
    <n v="92.36"/>
    <n v="110.2"/>
    <n v="0.54403633491311221"/>
    <n v="2026"/>
    <s v="Q1"/>
    <n v="3"/>
    <x v="2"/>
  </r>
  <r>
    <s v="00525"/>
    <x v="61"/>
    <x v="3"/>
    <x v="7"/>
    <x v="2"/>
    <x v="0"/>
    <x v="1"/>
    <x v="3"/>
    <n v="1"/>
    <n v="146.37"/>
    <n v="0"/>
    <n v="78.3"/>
    <n v="146.37"/>
    <n v="78.3"/>
    <n v="68.070000000000007"/>
    <n v="0.46505431440869033"/>
    <n v="2026"/>
    <s v="Q1"/>
    <n v="3"/>
    <x v="2"/>
  </r>
  <r>
    <s v="03374"/>
    <x v="61"/>
    <x v="2"/>
    <x v="2"/>
    <x v="0"/>
    <x v="0"/>
    <x v="1"/>
    <x v="3"/>
    <n v="3"/>
    <n v="143.74"/>
    <n v="0"/>
    <n v="81.58"/>
    <n v="431.22"/>
    <n v="244.74"/>
    <n v="186.48000000000002"/>
    <n v="0.43244747460692917"/>
    <n v="2026"/>
    <s v="Q1"/>
    <n v="3"/>
    <x v="2"/>
  </r>
  <r>
    <s v="03850"/>
    <x v="61"/>
    <x v="3"/>
    <x v="7"/>
    <x v="3"/>
    <x v="1"/>
    <x v="3"/>
    <x v="13"/>
    <n v="2"/>
    <n v="81.94"/>
    <n v="0.1"/>
    <n v="39.9"/>
    <n v="147.49199999999999"/>
    <n v="79.8"/>
    <n v="67.691999999999993"/>
    <n v="0.45895370596371327"/>
    <n v="2026"/>
    <s v="Q1"/>
    <n v="3"/>
    <x v="2"/>
  </r>
  <r>
    <s v="04004"/>
    <x v="61"/>
    <x v="2"/>
    <x v="5"/>
    <x v="0"/>
    <x v="1"/>
    <x v="2"/>
    <x v="9"/>
    <n v="1"/>
    <n v="46.46"/>
    <n v="0.1"/>
    <n v="17.989999999999998"/>
    <n v="41.814"/>
    <n v="17.989999999999998"/>
    <n v="23.824000000000002"/>
    <n v="0.56976132395848289"/>
    <n v="2026"/>
    <s v="Q1"/>
    <n v="3"/>
    <x v="2"/>
  </r>
  <r>
    <s v="00788"/>
    <x v="62"/>
    <x v="1"/>
    <x v="11"/>
    <x v="0"/>
    <x v="1"/>
    <x v="0"/>
    <x v="6"/>
    <n v="3"/>
    <n v="39.49"/>
    <n v="0"/>
    <n v="16.420000000000002"/>
    <n v="118.47"/>
    <n v="49.260000000000005"/>
    <n v="69.209999999999994"/>
    <n v="0.58419853127374011"/>
    <n v="2026"/>
    <s v="Q1"/>
    <n v="3"/>
    <x v="2"/>
  </r>
  <r>
    <s v="01717"/>
    <x v="62"/>
    <x v="3"/>
    <x v="13"/>
    <x v="0"/>
    <x v="0"/>
    <x v="4"/>
    <x v="10"/>
    <n v="1"/>
    <n v="40.909999999999997"/>
    <n v="0"/>
    <n v="14.89"/>
    <n v="40.909999999999997"/>
    <n v="14.89"/>
    <n v="26.019999999999996"/>
    <n v="0.63603031043754577"/>
    <n v="2026"/>
    <s v="Q1"/>
    <n v="3"/>
    <x v="2"/>
  </r>
  <r>
    <s v="01819"/>
    <x v="62"/>
    <x v="3"/>
    <x v="8"/>
    <x v="3"/>
    <x v="1"/>
    <x v="0"/>
    <x v="4"/>
    <n v="1"/>
    <n v="49.94"/>
    <n v="0.1"/>
    <n v="21.84"/>
    <n v="44.945999999999998"/>
    <n v="21.84"/>
    <n v="23.105999999999998"/>
    <n v="0.51408356694700308"/>
    <n v="2026"/>
    <s v="Q1"/>
    <n v="3"/>
    <x v="2"/>
  </r>
  <r>
    <s v="01992"/>
    <x v="62"/>
    <x v="2"/>
    <x v="5"/>
    <x v="0"/>
    <x v="2"/>
    <x v="2"/>
    <x v="2"/>
    <n v="1"/>
    <n v="35.520000000000003"/>
    <n v="0"/>
    <n v="13.21"/>
    <n v="35.520000000000003"/>
    <n v="13.21"/>
    <n v="22.310000000000002"/>
    <n v="0.62809684684684686"/>
    <n v="2026"/>
    <s v="Q1"/>
    <n v="3"/>
    <x v="2"/>
  </r>
  <r>
    <s v="02499"/>
    <x v="62"/>
    <x v="3"/>
    <x v="7"/>
    <x v="2"/>
    <x v="1"/>
    <x v="3"/>
    <x v="5"/>
    <n v="2"/>
    <n v="341.1"/>
    <n v="0"/>
    <n v="200.19"/>
    <n v="682.2"/>
    <n v="400.38"/>
    <n v="281.82000000000005"/>
    <n v="0.41310466138962187"/>
    <n v="2026"/>
    <s v="Q1"/>
    <n v="3"/>
    <x v="2"/>
  </r>
  <r>
    <s v="02698"/>
    <x v="62"/>
    <x v="2"/>
    <x v="16"/>
    <x v="3"/>
    <x v="1"/>
    <x v="4"/>
    <x v="14"/>
    <n v="4"/>
    <n v="36.08"/>
    <n v="0"/>
    <n v="13.89"/>
    <n v="144.32"/>
    <n v="55.56"/>
    <n v="88.759999999999991"/>
    <n v="0.61502217294900219"/>
    <n v="2026"/>
    <s v="Q1"/>
    <n v="3"/>
    <x v="2"/>
  </r>
  <r>
    <s v="04416"/>
    <x v="62"/>
    <x v="3"/>
    <x v="4"/>
    <x v="0"/>
    <x v="2"/>
    <x v="1"/>
    <x v="11"/>
    <n v="2"/>
    <n v="151.69999999999999"/>
    <n v="0"/>
    <n v="80.44"/>
    <n v="303.39999999999998"/>
    <n v="160.88"/>
    <n v="142.51999999999998"/>
    <n v="0.46974291364535264"/>
    <n v="2026"/>
    <s v="Q1"/>
    <n v="3"/>
    <x v="2"/>
  </r>
  <r>
    <s v="04434"/>
    <x v="62"/>
    <x v="1"/>
    <x v="6"/>
    <x v="3"/>
    <x v="1"/>
    <x v="1"/>
    <x v="11"/>
    <n v="2"/>
    <n v="151.55000000000001"/>
    <n v="0.1"/>
    <n v="80.680000000000007"/>
    <n v="272.79000000000002"/>
    <n v="161.36000000000001"/>
    <n v="111.43"/>
    <n v="0.40848271564206901"/>
    <n v="2026"/>
    <s v="Q1"/>
    <n v="3"/>
    <x v="2"/>
  </r>
  <r>
    <s v="04992"/>
    <x v="62"/>
    <x v="2"/>
    <x v="2"/>
    <x v="1"/>
    <x v="2"/>
    <x v="0"/>
    <x v="0"/>
    <n v="5"/>
    <n v="82.44"/>
    <n v="0.1"/>
    <n v="41.57"/>
    <n v="370.98"/>
    <n v="207.85"/>
    <n v="163.13000000000002"/>
    <n v="0.43972720901396306"/>
    <n v="2026"/>
    <s v="Q1"/>
    <n v="3"/>
    <x v="2"/>
  </r>
  <r>
    <s v="00388"/>
    <x v="63"/>
    <x v="3"/>
    <x v="8"/>
    <x v="0"/>
    <x v="0"/>
    <x v="4"/>
    <x v="14"/>
    <n v="1"/>
    <n v="35.61"/>
    <n v="0.05"/>
    <n v="13.8"/>
    <n v="33.829499999999996"/>
    <n v="13.8"/>
    <n v="20.029499999999995"/>
    <n v="0.59207200815855976"/>
    <n v="2026"/>
    <s v="Q1"/>
    <n v="3"/>
    <x v="2"/>
  </r>
  <r>
    <s v="00977"/>
    <x v="63"/>
    <x v="0"/>
    <x v="0"/>
    <x v="3"/>
    <x v="1"/>
    <x v="1"/>
    <x v="11"/>
    <n v="5"/>
    <n v="156.13"/>
    <n v="0"/>
    <n v="77.03"/>
    <n v="780.65"/>
    <n v="385.15"/>
    <n v="395.5"/>
    <n v="0.50662909114199706"/>
    <n v="2026"/>
    <s v="Q1"/>
    <n v="3"/>
    <x v="2"/>
  </r>
  <r>
    <s v="00996"/>
    <x v="63"/>
    <x v="0"/>
    <x v="15"/>
    <x v="0"/>
    <x v="0"/>
    <x v="3"/>
    <x v="19"/>
    <n v="1"/>
    <n v="124.31"/>
    <n v="0"/>
    <n v="61.16"/>
    <n v="124.31"/>
    <n v="61.16"/>
    <n v="63.150000000000006"/>
    <n v="0.50800418309066053"/>
    <n v="2026"/>
    <s v="Q1"/>
    <n v="3"/>
    <x v="2"/>
  </r>
  <r>
    <s v="01923"/>
    <x v="63"/>
    <x v="1"/>
    <x v="14"/>
    <x v="2"/>
    <x v="2"/>
    <x v="3"/>
    <x v="13"/>
    <n v="3"/>
    <n v="82.9"/>
    <n v="0.1"/>
    <n v="38.31"/>
    <n v="223.83"/>
    <n v="114.93"/>
    <n v="108.9"/>
    <n v="0.48652995577000402"/>
    <n v="2026"/>
    <s v="Q1"/>
    <n v="3"/>
    <x v="2"/>
  </r>
  <r>
    <s v="04904"/>
    <x v="63"/>
    <x v="1"/>
    <x v="11"/>
    <x v="2"/>
    <x v="2"/>
    <x v="0"/>
    <x v="6"/>
    <n v="1"/>
    <n v="41.1"/>
    <n v="0"/>
    <n v="16.34"/>
    <n v="41.1"/>
    <n v="16.34"/>
    <n v="24.76"/>
    <n v="0.60243309002433088"/>
    <n v="2026"/>
    <s v="Q1"/>
    <n v="3"/>
    <x v="2"/>
  </r>
  <r>
    <s v="01036"/>
    <x v="64"/>
    <x v="0"/>
    <x v="0"/>
    <x v="0"/>
    <x v="2"/>
    <x v="0"/>
    <x v="6"/>
    <n v="1"/>
    <n v="40.380000000000003"/>
    <n v="0"/>
    <n v="16.41"/>
    <n v="40.380000000000003"/>
    <n v="16.41"/>
    <n v="23.970000000000002"/>
    <n v="0.59361069836552749"/>
    <n v="2026"/>
    <s v="Q1"/>
    <n v="3"/>
    <x v="2"/>
  </r>
  <r>
    <s v="01470"/>
    <x v="64"/>
    <x v="2"/>
    <x v="2"/>
    <x v="0"/>
    <x v="0"/>
    <x v="0"/>
    <x v="0"/>
    <n v="1"/>
    <n v="80.349999999999994"/>
    <n v="0.1"/>
    <n v="42.43"/>
    <n v="72.314999999999998"/>
    <n v="42.43"/>
    <n v="29.884999999999998"/>
    <n v="0.41326142570697638"/>
    <n v="2026"/>
    <s v="Q1"/>
    <n v="3"/>
    <x v="2"/>
  </r>
  <r>
    <s v="02907"/>
    <x v="64"/>
    <x v="3"/>
    <x v="13"/>
    <x v="0"/>
    <x v="0"/>
    <x v="0"/>
    <x v="6"/>
    <n v="1"/>
    <n v="40.44"/>
    <n v="0.05"/>
    <n v="16.829999999999998"/>
    <n v="38.417999999999999"/>
    <n v="16.829999999999998"/>
    <n v="21.588000000000001"/>
    <n v="0.56192409807902555"/>
    <n v="2026"/>
    <s v="Q1"/>
    <n v="3"/>
    <x v="2"/>
  </r>
  <r>
    <s v="02997"/>
    <x v="64"/>
    <x v="2"/>
    <x v="16"/>
    <x v="0"/>
    <x v="0"/>
    <x v="2"/>
    <x v="2"/>
    <n v="3"/>
    <n v="35.89"/>
    <n v="0"/>
    <n v="13.25"/>
    <n v="107.67"/>
    <n v="39.75"/>
    <n v="67.92"/>
    <n v="0.63081638339370294"/>
    <n v="2026"/>
    <s v="Q1"/>
    <n v="3"/>
    <x v="2"/>
  </r>
  <r>
    <s v="03056"/>
    <x v="64"/>
    <x v="1"/>
    <x v="12"/>
    <x v="3"/>
    <x v="0"/>
    <x v="2"/>
    <x v="18"/>
    <n v="3"/>
    <n v="163.44999999999999"/>
    <n v="0"/>
    <n v="86.88"/>
    <n v="490.34999999999997"/>
    <n v="260.64"/>
    <n v="229.70999999999998"/>
    <n v="0.46846130315081064"/>
    <n v="2026"/>
    <s v="Q1"/>
    <n v="3"/>
    <x v="2"/>
  </r>
  <r>
    <s v="00471"/>
    <x v="65"/>
    <x v="1"/>
    <x v="1"/>
    <x v="2"/>
    <x v="0"/>
    <x v="4"/>
    <x v="10"/>
    <n v="2"/>
    <n v="40.020000000000003"/>
    <n v="0"/>
    <n v="14.38"/>
    <n v="80.040000000000006"/>
    <n v="28.76"/>
    <n v="51.28"/>
    <n v="0.64067966016991496"/>
    <n v="2026"/>
    <s v="Q1"/>
    <n v="3"/>
    <x v="2"/>
  </r>
  <r>
    <s v="00842"/>
    <x v="65"/>
    <x v="0"/>
    <x v="15"/>
    <x v="0"/>
    <x v="1"/>
    <x v="4"/>
    <x v="10"/>
    <n v="1"/>
    <n v="40.01"/>
    <n v="0.05"/>
    <n v="14.35"/>
    <n v="38.009499999999996"/>
    <n v="14.35"/>
    <n v="23.659499999999994"/>
    <n v="0.62246280535129372"/>
    <n v="2026"/>
    <s v="Q1"/>
    <n v="3"/>
    <x v="2"/>
  </r>
  <r>
    <s v="03386"/>
    <x v="65"/>
    <x v="1"/>
    <x v="12"/>
    <x v="0"/>
    <x v="0"/>
    <x v="1"/>
    <x v="11"/>
    <n v="3"/>
    <n v="155.16"/>
    <n v="0"/>
    <n v="76.849999999999994"/>
    <n v="465.48"/>
    <n v="230.54999999999998"/>
    <n v="234.93000000000004"/>
    <n v="0.50470482083011092"/>
    <n v="2026"/>
    <s v="Q1"/>
    <n v="3"/>
    <x v="2"/>
  </r>
  <r>
    <s v="04505"/>
    <x v="65"/>
    <x v="1"/>
    <x v="14"/>
    <x v="3"/>
    <x v="1"/>
    <x v="4"/>
    <x v="10"/>
    <n v="1"/>
    <n v="39.96"/>
    <n v="0"/>
    <n v="14.5"/>
    <n v="39.96"/>
    <n v="14.5"/>
    <n v="25.46"/>
    <n v="0.63713713713713716"/>
    <n v="2026"/>
    <s v="Q1"/>
    <n v="3"/>
    <x v="2"/>
  </r>
  <r>
    <s v="01286"/>
    <x v="66"/>
    <x v="1"/>
    <x v="1"/>
    <x v="0"/>
    <x v="1"/>
    <x v="1"/>
    <x v="3"/>
    <n v="1"/>
    <n v="146.6"/>
    <n v="0"/>
    <n v="78.92"/>
    <n v="146.6"/>
    <n v="78.92"/>
    <n v="67.679999999999993"/>
    <n v="0.46166439290586625"/>
    <n v="2026"/>
    <s v="Q1"/>
    <n v="3"/>
    <x v="2"/>
  </r>
  <r>
    <s v="02653"/>
    <x v="66"/>
    <x v="1"/>
    <x v="14"/>
    <x v="2"/>
    <x v="0"/>
    <x v="1"/>
    <x v="1"/>
    <n v="1"/>
    <n v="94.38"/>
    <n v="0"/>
    <n v="44.78"/>
    <n v="94.38"/>
    <n v="44.78"/>
    <n v="49.599999999999994"/>
    <n v="0.52553507098961638"/>
    <n v="2026"/>
    <s v="Q1"/>
    <n v="3"/>
    <x v="2"/>
  </r>
  <r>
    <s v="04465"/>
    <x v="66"/>
    <x v="1"/>
    <x v="12"/>
    <x v="2"/>
    <x v="0"/>
    <x v="4"/>
    <x v="12"/>
    <n v="1"/>
    <n v="121.77"/>
    <n v="0"/>
    <n v="67.52"/>
    <n v="121.77"/>
    <n v="67.52"/>
    <n v="54.25"/>
    <n v="0.44551203087788455"/>
    <n v="2026"/>
    <s v="Q1"/>
    <n v="3"/>
    <x v="2"/>
  </r>
  <r>
    <s v="04576"/>
    <x v="66"/>
    <x v="3"/>
    <x v="8"/>
    <x v="3"/>
    <x v="0"/>
    <x v="3"/>
    <x v="19"/>
    <n v="5"/>
    <n v="123.29"/>
    <n v="0"/>
    <n v="61.34"/>
    <n v="616.45000000000005"/>
    <n v="306.70000000000005"/>
    <n v="309.75"/>
    <n v="0.50247384216075919"/>
    <n v="2026"/>
    <s v="Q1"/>
    <n v="3"/>
    <x v="2"/>
  </r>
  <r>
    <s v="00718"/>
    <x v="67"/>
    <x v="1"/>
    <x v="12"/>
    <x v="0"/>
    <x v="1"/>
    <x v="4"/>
    <x v="10"/>
    <n v="1"/>
    <n v="41.15"/>
    <n v="0.05"/>
    <n v="14.4"/>
    <n v="39.092499999999994"/>
    <n v="14.4"/>
    <n v="24.692499999999995"/>
    <n v="0.63164289825414077"/>
    <n v="2026"/>
    <s v="Q1"/>
    <n v="3"/>
    <x v="2"/>
  </r>
  <r>
    <s v="01527"/>
    <x v="67"/>
    <x v="3"/>
    <x v="4"/>
    <x v="3"/>
    <x v="1"/>
    <x v="2"/>
    <x v="2"/>
    <n v="4"/>
    <n v="35.42"/>
    <n v="0"/>
    <n v="13.31"/>
    <n v="141.68"/>
    <n v="53.24"/>
    <n v="88.44"/>
    <n v="0.62422360248447195"/>
    <n v="2026"/>
    <s v="Q1"/>
    <n v="3"/>
    <x v="2"/>
  </r>
  <r>
    <s v="01797"/>
    <x v="67"/>
    <x v="1"/>
    <x v="12"/>
    <x v="0"/>
    <x v="2"/>
    <x v="0"/>
    <x v="8"/>
    <n v="1"/>
    <n v="103.74"/>
    <n v="0.1"/>
    <n v="51.32"/>
    <n v="93.366"/>
    <n v="51.32"/>
    <n v="42.045999999999999"/>
    <n v="0.45033523980892404"/>
    <n v="2026"/>
    <s v="Q1"/>
    <n v="3"/>
    <x v="2"/>
  </r>
  <r>
    <s v="02917"/>
    <x v="67"/>
    <x v="2"/>
    <x v="16"/>
    <x v="3"/>
    <x v="2"/>
    <x v="2"/>
    <x v="18"/>
    <n v="2"/>
    <n v="165.49"/>
    <n v="0.05"/>
    <n v="89.82"/>
    <n v="314.43099999999998"/>
    <n v="179.64"/>
    <n v="134.791"/>
    <n v="0.4286822864157796"/>
    <n v="2026"/>
    <s v="Q1"/>
    <n v="3"/>
    <x v="2"/>
  </r>
  <r>
    <s v="04095"/>
    <x v="67"/>
    <x v="1"/>
    <x v="6"/>
    <x v="3"/>
    <x v="1"/>
    <x v="1"/>
    <x v="17"/>
    <n v="1"/>
    <n v="72.87"/>
    <n v="0.05"/>
    <n v="32"/>
    <n v="69.226500000000001"/>
    <n v="32"/>
    <n v="37.226500000000001"/>
    <n v="0.53774927231623726"/>
    <n v="2026"/>
    <s v="Q1"/>
    <n v="3"/>
    <x v="2"/>
  </r>
  <r>
    <s v="05050"/>
    <x v="67"/>
    <x v="3"/>
    <x v="13"/>
    <x v="2"/>
    <x v="0"/>
    <x v="2"/>
    <x v="18"/>
    <n v="1"/>
    <n v="161.04"/>
    <n v="0"/>
    <n v="85.83"/>
    <n v="161.04"/>
    <n v="85.83"/>
    <n v="75.209999999999994"/>
    <n v="0.46702682563338299"/>
    <n v="2026"/>
    <s v="Q1"/>
    <n v="3"/>
    <x v="2"/>
  </r>
  <r>
    <s v="00709"/>
    <x v="68"/>
    <x v="0"/>
    <x v="0"/>
    <x v="0"/>
    <x v="1"/>
    <x v="2"/>
    <x v="15"/>
    <n v="3"/>
    <n v="130.6"/>
    <n v="0.05"/>
    <n v="65.62"/>
    <n v="372.20999999999992"/>
    <n v="196.86"/>
    <n v="175.34999999999991"/>
    <n v="0.47110502135891014"/>
    <n v="2026"/>
    <s v="Q1"/>
    <n v="3"/>
    <x v="2"/>
  </r>
  <r>
    <s v="01073"/>
    <x v="68"/>
    <x v="2"/>
    <x v="10"/>
    <x v="3"/>
    <x v="0"/>
    <x v="0"/>
    <x v="0"/>
    <n v="2"/>
    <n v="81.290000000000006"/>
    <n v="0"/>
    <n v="43.9"/>
    <n v="162.58000000000001"/>
    <n v="87.8"/>
    <n v="74.780000000000015"/>
    <n v="0.45995817443720022"/>
    <n v="2026"/>
    <s v="Q1"/>
    <n v="3"/>
    <x v="2"/>
  </r>
  <r>
    <s v="02623"/>
    <x v="68"/>
    <x v="1"/>
    <x v="12"/>
    <x v="3"/>
    <x v="1"/>
    <x v="0"/>
    <x v="8"/>
    <n v="2"/>
    <n v="103.33"/>
    <n v="0.05"/>
    <n v="51.58"/>
    <n v="196.327"/>
    <n v="103.16"/>
    <n v="93.167000000000002"/>
    <n v="0.47455011282197557"/>
    <n v="2026"/>
    <s v="Q1"/>
    <n v="3"/>
    <x v="2"/>
  </r>
  <r>
    <s v="02625"/>
    <x v="68"/>
    <x v="3"/>
    <x v="7"/>
    <x v="2"/>
    <x v="2"/>
    <x v="4"/>
    <x v="16"/>
    <n v="2"/>
    <n v="51.14"/>
    <n v="0"/>
    <n v="21.58"/>
    <n v="102.28"/>
    <n v="43.16"/>
    <n v="59.120000000000005"/>
    <n v="0.57802111849824012"/>
    <n v="2026"/>
    <s v="Q1"/>
    <n v="3"/>
    <x v="2"/>
  </r>
  <r>
    <s v="03304"/>
    <x v="68"/>
    <x v="1"/>
    <x v="12"/>
    <x v="3"/>
    <x v="0"/>
    <x v="0"/>
    <x v="4"/>
    <n v="2"/>
    <n v="49.7"/>
    <n v="0"/>
    <n v="23.14"/>
    <n v="99.4"/>
    <n v="46.28"/>
    <n v="53.120000000000005"/>
    <n v="0.53440643863179071"/>
    <n v="2026"/>
    <s v="Q1"/>
    <n v="3"/>
    <x v="2"/>
  </r>
  <r>
    <s v="04876"/>
    <x v="68"/>
    <x v="3"/>
    <x v="4"/>
    <x v="0"/>
    <x v="0"/>
    <x v="0"/>
    <x v="6"/>
    <n v="1"/>
    <n v="39.659999999999997"/>
    <n v="0.05"/>
    <n v="16.93"/>
    <n v="37.676999999999992"/>
    <n v="16.93"/>
    <n v="20.746999999999993"/>
    <n v="0.5506542452955383"/>
    <n v="2026"/>
    <s v="Q1"/>
    <n v="3"/>
    <x v="2"/>
  </r>
  <r>
    <s v="00083"/>
    <x v="69"/>
    <x v="1"/>
    <x v="12"/>
    <x v="1"/>
    <x v="2"/>
    <x v="4"/>
    <x v="16"/>
    <n v="4"/>
    <n v="50.65"/>
    <n v="0.15"/>
    <n v="22"/>
    <n v="172.20999999999998"/>
    <n v="88"/>
    <n v="84.20999999999998"/>
    <n v="0.48899599326403803"/>
    <n v="2026"/>
    <s v="Q1"/>
    <n v="3"/>
    <x v="2"/>
  </r>
  <r>
    <s v="00863"/>
    <x v="69"/>
    <x v="2"/>
    <x v="2"/>
    <x v="3"/>
    <x v="0"/>
    <x v="4"/>
    <x v="16"/>
    <n v="2"/>
    <n v="50.72"/>
    <n v="0"/>
    <n v="21.88"/>
    <n v="101.44"/>
    <n v="43.76"/>
    <n v="57.68"/>
    <n v="0.56861198738170349"/>
    <n v="2026"/>
    <s v="Q1"/>
    <n v="3"/>
    <x v="2"/>
  </r>
  <r>
    <s v="02323"/>
    <x v="69"/>
    <x v="1"/>
    <x v="12"/>
    <x v="2"/>
    <x v="1"/>
    <x v="2"/>
    <x v="2"/>
    <n v="2"/>
    <n v="36.08"/>
    <n v="0.05"/>
    <n v="13.19"/>
    <n v="68.551999999999992"/>
    <n v="26.38"/>
    <n v="42.171999999999997"/>
    <n v="0.61518263507993931"/>
    <n v="2026"/>
    <s v="Q1"/>
    <n v="3"/>
    <x v="2"/>
  </r>
  <r>
    <s v="03064"/>
    <x v="69"/>
    <x v="3"/>
    <x v="8"/>
    <x v="0"/>
    <x v="0"/>
    <x v="3"/>
    <x v="19"/>
    <n v="6"/>
    <n v="124.04"/>
    <n v="0.05"/>
    <n v="61.17"/>
    <n v="707.02800000000002"/>
    <n v="367.02"/>
    <n v="340.00800000000004"/>
    <n v="0.48089750335205966"/>
    <n v="2026"/>
    <s v="Q1"/>
    <n v="3"/>
    <x v="2"/>
  </r>
  <r>
    <s v="04995"/>
    <x v="69"/>
    <x v="1"/>
    <x v="12"/>
    <x v="3"/>
    <x v="1"/>
    <x v="1"/>
    <x v="1"/>
    <n v="3"/>
    <n v="90.31"/>
    <n v="0"/>
    <n v="44.58"/>
    <n v="270.93"/>
    <n v="133.74"/>
    <n v="137.19"/>
    <n v="0.50636695825489975"/>
    <n v="2026"/>
    <s v="Q1"/>
    <n v="3"/>
    <x v="2"/>
  </r>
  <r>
    <s v="00046"/>
    <x v="70"/>
    <x v="3"/>
    <x v="7"/>
    <x v="0"/>
    <x v="0"/>
    <x v="1"/>
    <x v="17"/>
    <n v="4"/>
    <n v="72.63"/>
    <n v="0.1"/>
    <n v="31.45"/>
    <n v="261.46800000000002"/>
    <n v="125.8"/>
    <n v="135.66800000000001"/>
    <n v="0.51887037801948999"/>
    <n v="2026"/>
    <s v="Q1"/>
    <n v="3"/>
    <x v="2"/>
  </r>
  <r>
    <s v="00443"/>
    <x v="70"/>
    <x v="1"/>
    <x v="14"/>
    <x v="0"/>
    <x v="0"/>
    <x v="4"/>
    <x v="10"/>
    <n v="3"/>
    <n v="39.9"/>
    <n v="0"/>
    <n v="14.49"/>
    <n v="119.69999999999999"/>
    <n v="43.47"/>
    <n v="76.22999999999999"/>
    <n v="0.63684210526315788"/>
    <n v="2026"/>
    <s v="Q1"/>
    <n v="3"/>
    <x v="2"/>
  </r>
  <r>
    <s v="00759"/>
    <x v="70"/>
    <x v="1"/>
    <x v="12"/>
    <x v="0"/>
    <x v="1"/>
    <x v="4"/>
    <x v="16"/>
    <n v="1"/>
    <n v="49.79"/>
    <n v="0.1"/>
    <n v="22.29"/>
    <n v="44.811"/>
    <n v="22.29"/>
    <n v="22.521000000000001"/>
    <n v="0.5025774921336279"/>
    <n v="2026"/>
    <s v="Q1"/>
    <n v="3"/>
    <x v="2"/>
  </r>
  <r>
    <s v="01097"/>
    <x v="70"/>
    <x v="2"/>
    <x v="2"/>
    <x v="3"/>
    <x v="1"/>
    <x v="0"/>
    <x v="6"/>
    <n v="1"/>
    <n v="41.24"/>
    <n v="0.05"/>
    <n v="16.64"/>
    <n v="39.177999999999997"/>
    <n v="16.64"/>
    <n v="22.537999999999997"/>
    <n v="0.57527183623462141"/>
    <n v="2026"/>
    <s v="Q1"/>
    <n v="3"/>
    <x v="2"/>
  </r>
  <r>
    <s v="02152"/>
    <x v="70"/>
    <x v="0"/>
    <x v="9"/>
    <x v="0"/>
    <x v="1"/>
    <x v="1"/>
    <x v="3"/>
    <n v="1"/>
    <n v="142.88999999999999"/>
    <n v="0"/>
    <n v="81.099999999999994"/>
    <n v="142.88999999999999"/>
    <n v="81.099999999999994"/>
    <n v="61.789999999999992"/>
    <n v="0.43243054097557559"/>
    <n v="2026"/>
    <s v="Q1"/>
    <n v="3"/>
    <x v="2"/>
  </r>
  <r>
    <s v="02512"/>
    <x v="70"/>
    <x v="1"/>
    <x v="1"/>
    <x v="0"/>
    <x v="1"/>
    <x v="3"/>
    <x v="7"/>
    <n v="2"/>
    <n v="192.76"/>
    <n v="0"/>
    <n v="103.08"/>
    <n v="385.52"/>
    <n v="206.16"/>
    <n v="179.35999999999999"/>
    <n v="0.46524175140070551"/>
    <n v="2026"/>
    <s v="Q1"/>
    <n v="3"/>
    <x v="2"/>
  </r>
  <r>
    <s v="02578"/>
    <x v="70"/>
    <x v="2"/>
    <x v="5"/>
    <x v="0"/>
    <x v="1"/>
    <x v="2"/>
    <x v="18"/>
    <n v="1"/>
    <n v="165.72"/>
    <n v="0"/>
    <n v="89.31"/>
    <n v="165.72"/>
    <n v="89.31"/>
    <n v="76.41"/>
    <n v="0.46107892831281677"/>
    <n v="2026"/>
    <s v="Q1"/>
    <n v="3"/>
    <x v="2"/>
  </r>
  <r>
    <s v="03302"/>
    <x v="70"/>
    <x v="3"/>
    <x v="7"/>
    <x v="2"/>
    <x v="2"/>
    <x v="2"/>
    <x v="18"/>
    <n v="2"/>
    <n v="164.33"/>
    <n v="0"/>
    <n v="86.07"/>
    <n v="328.66"/>
    <n v="172.14"/>
    <n v="156.52000000000004"/>
    <n v="0.47623684050386428"/>
    <n v="2026"/>
    <s v="Q1"/>
    <n v="3"/>
    <x v="2"/>
  </r>
  <r>
    <s v="03752"/>
    <x v="70"/>
    <x v="3"/>
    <x v="8"/>
    <x v="1"/>
    <x v="2"/>
    <x v="2"/>
    <x v="9"/>
    <n v="3"/>
    <n v="45.8"/>
    <n v="0.15"/>
    <n v="18.47"/>
    <n v="116.78999999999998"/>
    <n v="55.41"/>
    <n v="61.379999999999981"/>
    <n v="0.52555869509375797"/>
    <n v="2026"/>
    <s v="Q1"/>
    <n v="3"/>
    <x v="2"/>
  </r>
  <r>
    <s v="04839"/>
    <x v="70"/>
    <x v="1"/>
    <x v="1"/>
    <x v="0"/>
    <x v="1"/>
    <x v="0"/>
    <x v="8"/>
    <n v="2"/>
    <n v="103.08"/>
    <n v="0.05"/>
    <n v="49.27"/>
    <n v="195.85199999999998"/>
    <n v="98.54"/>
    <n v="97.311999999999969"/>
    <n v="0.49686497967853266"/>
    <n v="2026"/>
    <s v="Q1"/>
    <n v="3"/>
    <x v="2"/>
  </r>
  <r>
    <s v="00264"/>
    <x v="71"/>
    <x v="0"/>
    <x v="0"/>
    <x v="0"/>
    <x v="2"/>
    <x v="2"/>
    <x v="9"/>
    <n v="4"/>
    <n v="47.33"/>
    <n v="0"/>
    <n v="18.739999999999998"/>
    <n v="189.32"/>
    <n v="74.959999999999994"/>
    <n v="114.36"/>
    <n v="0.60405662370589475"/>
    <n v="2026"/>
    <s v="Q1"/>
    <n v="3"/>
    <x v="2"/>
  </r>
  <r>
    <s v="02498"/>
    <x v="71"/>
    <x v="2"/>
    <x v="3"/>
    <x v="2"/>
    <x v="1"/>
    <x v="0"/>
    <x v="4"/>
    <n v="1"/>
    <n v="50.04"/>
    <n v="0"/>
    <n v="22.64"/>
    <n v="50.04"/>
    <n v="22.64"/>
    <n v="27.4"/>
    <n v="0.54756195043964828"/>
    <n v="2026"/>
    <s v="Q1"/>
    <n v="3"/>
    <x v="2"/>
  </r>
  <r>
    <s v="03929"/>
    <x v="71"/>
    <x v="3"/>
    <x v="13"/>
    <x v="0"/>
    <x v="1"/>
    <x v="4"/>
    <x v="12"/>
    <n v="1"/>
    <n v="125.69"/>
    <n v="0"/>
    <n v="67.150000000000006"/>
    <n v="125.69"/>
    <n v="67.150000000000006"/>
    <n v="58.539999999999992"/>
    <n v="0.465749065160315"/>
    <n v="2026"/>
    <s v="Q1"/>
    <n v="3"/>
    <x v="2"/>
  </r>
  <r>
    <s v="04195"/>
    <x v="71"/>
    <x v="3"/>
    <x v="13"/>
    <x v="3"/>
    <x v="1"/>
    <x v="1"/>
    <x v="3"/>
    <n v="2"/>
    <n v="142.72999999999999"/>
    <n v="0.1"/>
    <n v="77.28"/>
    <n v="256.91399999999999"/>
    <n v="154.56"/>
    <n v="102.35399999999998"/>
    <n v="0.39839790747098247"/>
    <n v="2026"/>
    <s v="Q1"/>
    <n v="3"/>
    <x v="2"/>
  </r>
  <r>
    <s v="04684"/>
    <x v="71"/>
    <x v="1"/>
    <x v="12"/>
    <x v="0"/>
    <x v="0"/>
    <x v="4"/>
    <x v="12"/>
    <n v="4"/>
    <n v="124.36"/>
    <n v="0"/>
    <n v="68.790000000000006"/>
    <n v="497.44"/>
    <n v="275.16000000000003"/>
    <n v="222.27999999999997"/>
    <n v="0.44684786104856861"/>
    <n v="2026"/>
    <s v="Q1"/>
    <n v="3"/>
    <x v="2"/>
  </r>
  <r>
    <s v="00313"/>
    <x v="72"/>
    <x v="3"/>
    <x v="8"/>
    <x v="0"/>
    <x v="1"/>
    <x v="0"/>
    <x v="6"/>
    <n v="4"/>
    <n v="40.42"/>
    <n v="0.1"/>
    <n v="16.25"/>
    <n v="145.512"/>
    <n v="65"/>
    <n v="80.512"/>
    <n v="0.5533014459288581"/>
    <n v="2026"/>
    <s v="Q1"/>
    <n v="3"/>
    <x v="2"/>
  </r>
  <r>
    <s v="01056"/>
    <x v="72"/>
    <x v="0"/>
    <x v="15"/>
    <x v="0"/>
    <x v="0"/>
    <x v="3"/>
    <x v="7"/>
    <n v="1"/>
    <n v="192.86"/>
    <n v="0"/>
    <n v="101.13"/>
    <n v="192.86"/>
    <n v="101.13"/>
    <n v="91.730000000000018"/>
    <n v="0.475629990666805"/>
    <n v="2026"/>
    <s v="Q1"/>
    <n v="3"/>
    <x v="2"/>
  </r>
  <r>
    <s v="02189"/>
    <x v="72"/>
    <x v="3"/>
    <x v="4"/>
    <x v="3"/>
    <x v="1"/>
    <x v="1"/>
    <x v="17"/>
    <n v="2"/>
    <n v="72.34"/>
    <n v="0"/>
    <n v="33.29"/>
    <n v="144.68"/>
    <n v="66.58"/>
    <n v="78.100000000000009"/>
    <n v="0.53981199889411113"/>
    <n v="2026"/>
    <s v="Q1"/>
    <n v="3"/>
    <x v="2"/>
  </r>
  <r>
    <s v="02617"/>
    <x v="72"/>
    <x v="3"/>
    <x v="13"/>
    <x v="0"/>
    <x v="1"/>
    <x v="2"/>
    <x v="2"/>
    <n v="2"/>
    <n v="35.409999999999997"/>
    <n v="0"/>
    <n v="13.89"/>
    <n v="70.819999999999993"/>
    <n v="27.78"/>
    <n v="43.039999999999992"/>
    <n v="0.60773792713922614"/>
    <n v="2026"/>
    <s v="Q1"/>
    <n v="3"/>
    <x v="2"/>
  </r>
  <r>
    <s v="02901"/>
    <x v="72"/>
    <x v="3"/>
    <x v="8"/>
    <x v="1"/>
    <x v="2"/>
    <x v="0"/>
    <x v="8"/>
    <n v="12"/>
    <n v="102.25"/>
    <n v="0.1"/>
    <n v="51.07"/>
    <n v="1104.3"/>
    <n v="612.84"/>
    <n v="491.45999999999992"/>
    <n v="0.44504210812279266"/>
    <n v="2026"/>
    <s v="Q1"/>
    <n v="3"/>
    <x v="2"/>
  </r>
  <r>
    <s v="02952"/>
    <x v="72"/>
    <x v="1"/>
    <x v="1"/>
    <x v="0"/>
    <x v="1"/>
    <x v="0"/>
    <x v="4"/>
    <n v="1"/>
    <n v="51.86"/>
    <n v="0.1"/>
    <n v="22.34"/>
    <n v="46.673999999999999"/>
    <n v="22.34"/>
    <n v="24.334"/>
    <n v="0.52136092899687192"/>
    <n v="2026"/>
    <s v="Q1"/>
    <n v="3"/>
    <x v="2"/>
  </r>
  <r>
    <s v="03421"/>
    <x v="72"/>
    <x v="3"/>
    <x v="8"/>
    <x v="0"/>
    <x v="0"/>
    <x v="2"/>
    <x v="2"/>
    <n v="1"/>
    <n v="36.520000000000003"/>
    <n v="0.05"/>
    <n v="13.23"/>
    <n v="34.694000000000003"/>
    <n v="13.23"/>
    <n v="21.464000000000002"/>
    <n v="0.61866605176687617"/>
    <n v="2026"/>
    <s v="Q1"/>
    <n v="3"/>
    <x v="2"/>
  </r>
  <r>
    <s v="03536"/>
    <x v="72"/>
    <x v="2"/>
    <x v="10"/>
    <x v="0"/>
    <x v="1"/>
    <x v="1"/>
    <x v="11"/>
    <n v="2"/>
    <n v="153.66"/>
    <n v="0.1"/>
    <n v="78.430000000000007"/>
    <n v="276.58800000000002"/>
    <n v="156.86000000000001"/>
    <n v="119.72800000000001"/>
    <n v="0.43287488972768162"/>
    <n v="2026"/>
    <s v="Q1"/>
    <n v="3"/>
    <x v="2"/>
  </r>
  <r>
    <s v="03878"/>
    <x v="72"/>
    <x v="1"/>
    <x v="14"/>
    <x v="3"/>
    <x v="0"/>
    <x v="4"/>
    <x v="10"/>
    <n v="1"/>
    <n v="41.05"/>
    <n v="0.1"/>
    <n v="14.94"/>
    <n v="36.945"/>
    <n v="14.94"/>
    <n v="22.005000000000003"/>
    <n v="0.59561510353227776"/>
    <n v="2026"/>
    <s v="Q1"/>
    <n v="3"/>
    <x v="2"/>
  </r>
  <r>
    <s v="02027"/>
    <x v="73"/>
    <x v="2"/>
    <x v="2"/>
    <x v="0"/>
    <x v="0"/>
    <x v="2"/>
    <x v="15"/>
    <n v="4"/>
    <n v="136.21"/>
    <n v="0.05"/>
    <n v="68.55"/>
    <n v="517.59799999999996"/>
    <n v="274.2"/>
    <n v="243.39799999999997"/>
    <n v="0.4702452482428448"/>
    <n v="2026"/>
    <s v="Q1"/>
    <n v="3"/>
    <x v="2"/>
  </r>
  <r>
    <s v="03280"/>
    <x v="73"/>
    <x v="3"/>
    <x v="4"/>
    <x v="0"/>
    <x v="0"/>
    <x v="2"/>
    <x v="9"/>
    <n v="3"/>
    <n v="46.68"/>
    <n v="0"/>
    <n v="18.760000000000002"/>
    <n v="140.04"/>
    <n v="56.28"/>
    <n v="83.759999999999991"/>
    <n v="0.59811482433590402"/>
    <n v="2026"/>
    <s v="Q1"/>
    <n v="3"/>
    <x v="2"/>
  </r>
  <r>
    <s v="05149"/>
    <x v="73"/>
    <x v="1"/>
    <x v="12"/>
    <x v="2"/>
    <x v="1"/>
    <x v="2"/>
    <x v="2"/>
    <n v="1"/>
    <n v="35.340000000000003"/>
    <n v="0.05"/>
    <n v="13.37"/>
    <n v="33.573"/>
    <n v="13.37"/>
    <n v="20.203000000000003"/>
    <n v="0.60176332171685587"/>
    <n v="2026"/>
    <s v="Q1"/>
    <n v="3"/>
    <x v="2"/>
  </r>
  <r>
    <s v="00412"/>
    <x v="74"/>
    <x v="3"/>
    <x v="7"/>
    <x v="2"/>
    <x v="0"/>
    <x v="4"/>
    <x v="10"/>
    <n v="2"/>
    <n v="40.19"/>
    <n v="0"/>
    <n v="14.92"/>
    <n v="80.38"/>
    <n v="29.84"/>
    <n v="50.539999999999992"/>
    <n v="0.62876337397362525"/>
    <n v="2026"/>
    <s v="Q1"/>
    <n v="3"/>
    <x v="2"/>
  </r>
  <r>
    <s v="01161"/>
    <x v="74"/>
    <x v="1"/>
    <x v="12"/>
    <x v="0"/>
    <x v="1"/>
    <x v="0"/>
    <x v="8"/>
    <n v="2"/>
    <n v="101.73"/>
    <n v="0.05"/>
    <n v="51.56"/>
    <n v="193.28700000000001"/>
    <n v="103.12"/>
    <n v="90.167000000000002"/>
    <n v="0.46649283190281809"/>
    <n v="2026"/>
    <s v="Q1"/>
    <n v="3"/>
    <x v="2"/>
  </r>
  <r>
    <s v="01320"/>
    <x v="74"/>
    <x v="2"/>
    <x v="3"/>
    <x v="2"/>
    <x v="2"/>
    <x v="3"/>
    <x v="7"/>
    <n v="1"/>
    <n v="200.05"/>
    <n v="0"/>
    <n v="102.69"/>
    <n v="200.05"/>
    <n v="102.69"/>
    <n v="97.360000000000014"/>
    <n v="0.48667833041739567"/>
    <n v="2026"/>
    <s v="Q1"/>
    <n v="3"/>
    <x v="2"/>
  </r>
  <r>
    <s v="02528"/>
    <x v="74"/>
    <x v="3"/>
    <x v="7"/>
    <x v="0"/>
    <x v="1"/>
    <x v="1"/>
    <x v="1"/>
    <n v="1"/>
    <n v="90.06"/>
    <n v="0"/>
    <n v="44.49"/>
    <n v="90.06"/>
    <n v="44.49"/>
    <n v="45.57"/>
    <n v="0.50599600266489009"/>
    <n v="2026"/>
    <s v="Q1"/>
    <n v="3"/>
    <x v="2"/>
  </r>
  <r>
    <s v="02956"/>
    <x v="74"/>
    <x v="1"/>
    <x v="11"/>
    <x v="0"/>
    <x v="1"/>
    <x v="2"/>
    <x v="2"/>
    <n v="1"/>
    <n v="37.119999999999997"/>
    <n v="0.1"/>
    <n v="13.39"/>
    <n v="33.408000000000001"/>
    <n v="13.39"/>
    <n v="20.018000000000001"/>
    <n v="0.59919779693486586"/>
    <n v="2026"/>
    <s v="Q1"/>
    <n v="3"/>
    <x v="2"/>
  </r>
  <r>
    <s v="02973"/>
    <x v="74"/>
    <x v="0"/>
    <x v="0"/>
    <x v="2"/>
    <x v="0"/>
    <x v="1"/>
    <x v="11"/>
    <n v="2"/>
    <n v="156.09"/>
    <n v="0.1"/>
    <n v="79.72"/>
    <n v="280.96199999999999"/>
    <n v="159.44"/>
    <n v="121.52199999999999"/>
    <n v="0.43252112385304775"/>
    <n v="2026"/>
    <s v="Q1"/>
    <n v="3"/>
    <x v="2"/>
  </r>
  <r>
    <s v="03358"/>
    <x v="74"/>
    <x v="0"/>
    <x v="0"/>
    <x v="1"/>
    <x v="2"/>
    <x v="4"/>
    <x v="14"/>
    <n v="12"/>
    <n v="36.44"/>
    <n v="0.05"/>
    <n v="13.65"/>
    <n v="415.41599999999994"/>
    <n v="163.80000000000001"/>
    <n v="251.61599999999993"/>
    <n v="0.60569645848980291"/>
    <n v="2026"/>
    <s v="Q1"/>
    <n v="3"/>
    <x v="2"/>
  </r>
  <r>
    <s v="00164"/>
    <x v="75"/>
    <x v="0"/>
    <x v="15"/>
    <x v="3"/>
    <x v="2"/>
    <x v="3"/>
    <x v="19"/>
    <n v="5"/>
    <n v="123.95"/>
    <n v="0.05"/>
    <n v="59.23"/>
    <n v="588.76249999999993"/>
    <n v="296.14999999999998"/>
    <n v="292.61249999999995"/>
    <n v="0.49699581749856692"/>
    <n v="2026"/>
    <s v="Q1"/>
    <n v="3"/>
    <x v="2"/>
  </r>
  <r>
    <s v="00995"/>
    <x v="75"/>
    <x v="2"/>
    <x v="16"/>
    <x v="3"/>
    <x v="2"/>
    <x v="3"/>
    <x v="7"/>
    <n v="1"/>
    <n v="192.84"/>
    <n v="0.15"/>
    <n v="101.42"/>
    <n v="163.91399999999999"/>
    <n v="101.42"/>
    <n v="62.493999999999986"/>
    <n v="0.38126090510877647"/>
    <n v="2026"/>
    <s v="Q1"/>
    <n v="3"/>
    <x v="2"/>
  </r>
  <r>
    <s v="04912"/>
    <x v="75"/>
    <x v="1"/>
    <x v="11"/>
    <x v="0"/>
    <x v="1"/>
    <x v="1"/>
    <x v="11"/>
    <n v="1"/>
    <n v="152.57"/>
    <n v="0.1"/>
    <n v="80.319999999999993"/>
    <n v="137.31299999999999"/>
    <n v="80.319999999999993"/>
    <n v="56.992999999999995"/>
    <n v="0.41505902572953762"/>
    <n v="2026"/>
    <s v="Q1"/>
    <n v="3"/>
    <x v="2"/>
  </r>
  <r>
    <s v="00029"/>
    <x v="76"/>
    <x v="3"/>
    <x v="4"/>
    <x v="0"/>
    <x v="2"/>
    <x v="2"/>
    <x v="15"/>
    <n v="2"/>
    <n v="130.4"/>
    <n v="0"/>
    <n v="67.599999999999994"/>
    <n v="260.8"/>
    <n v="135.19999999999999"/>
    <n v="125.60000000000002"/>
    <n v="0.48159509202453993"/>
    <n v="2026"/>
    <s v="Q1"/>
    <n v="3"/>
    <x v="2"/>
  </r>
  <r>
    <s v="00891"/>
    <x v="76"/>
    <x v="2"/>
    <x v="3"/>
    <x v="0"/>
    <x v="1"/>
    <x v="1"/>
    <x v="1"/>
    <n v="2"/>
    <n v="94.25"/>
    <n v="0.1"/>
    <n v="44.99"/>
    <n v="169.65"/>
    <n v="89.98"/>
    <n v="79.67"/>
    <n v="0.46961391099322131"/>
    <n v="2026"/>
    <s v="Q1"/>
    <n v="3"/>
    <x v="2"/>
  </r>
  <r>
    <s v="01143"/>
    <x v="76"/>
    <x v="1"/>
    <x v="12"/>
    <x v="0"/>
    <x v="2"/>
    <x v="3"/>
    <x v="19"/>
    <n v="5"/>
    <n v="125.91"/>
    <n v="0"/>
    <n v="59.36"/>
    <n v="629.54999999999995"/>
    <n v="296.8"/>
    <n v="332.74999999999994"/>
    <n v="0.52855214041775866"/>
    <n v="2026"/>
    <s v="Q1"/>
    <n v="3"/>
    <x v="2"/>
  </r>
  <r>
    <s v="02478"/>
    <x v="76"/>
    <x v="3"/>
    <x v="7"/>
    <x v="2"/>
    <x v="0"/>
    <x v="4"/>
    <x v="10"/>
    <n v="2"/>
    <n v="39.619999999999997"/>
    <n v="0"/>
    <n v="14.78"/>
    <n v="79.239999999999995"/>
    <n v="29.56"/>
    <n v="49.679999999999993"/>
    <n v="0.62695608278647141"/>
    <n v="2026"/>
    <s v="Q1"/>
    <n v="3"/>
    <x v="2"/>
  </r>
  <r>
    <s v="03961"/>
    <x v="76"/>
    <x v="0"/>
    <x v="9"/>
    <x v="0"/>
    <x v="2"/>
    <x v="4"/>
    <x v="14"/>
    <n v="3"/>
    <n v="36.32"/>
    <n v="0"/>
    <n v="14.18"/>
    <n v="108.96000000000001"/>
    <n v="42.54"/>
    <n v="66.420000000000016"/>
    <n v="0.60958149779735693"/>
    <n v="2026"/>
    <s v="Q1"/>
    <n v="3"/>
    <x v="2"/>
  </r>
  <r>
    <s v="04724"/>
    <x v="76"/>
    <x v="0"/>
    <x v="15"/>
    <x v="2"/>
    <x v="1"/>
    <x v="4"/>
    <x v="16"/>
    <n v="1"/>
    <n v="51.16"/>
    <n v="0"/>
    <n v="22.39"/>
    <n v="51.16"/>
    <n v="22.39"/>
    <n v="28.769999999999996"/>
    <n v="0.56235340109460508"/>
    <n v="2026"/>
    <s v="Q1"/>
    <n v="3"/>
    <x v="2"/>
  </r>
  <r>
    <s v="02171"/>
    <x v="77"/>
    <x v="3"/>
    <x v="13"/>
    <x v="1"/>
    <x v="2"/>
    <x v="4"/>
    <x v="14"/>
    <n v="5"/>
    <n v="35.65"/>
    <n v="0.1"/>
    <n v="13.64"/>
    <n v="160.42500000000001"/>
    <n v="68.2"/>
    <n v="92.225000000000009"/>
    <n v="0.5748792270531401"/>
    <n v="2026"/>
    <s v="Q1"/>
    <n v="3"/>
    <x v="2"/>
  </r>
  <r>
    <s v="02311"/>
    <x v="77"/>
    <x v="3"/>
    <x v="8"/>
    <x v="0"/>
    <x v="1"/>
    <x v="1"/>
    <x v="3"/>
    <n v="1"/>
    <n v="145.19"/>
    <n v="0"/>
    <n v="80.67"/>
    <n v="145.19"/>
    <n v="80.67"/>
    <n v="64.52"/>
    <n v="0.44438322198498514"/>
    <n v="2026"/>
    <s v="Q1"/>
    <n v="3"/>
    <x v="2"/>
  </r>
  <r>
    <s v="03563"/>
    <x v="77"/>
    <x v="3"/>
    <x v="8"/>
    <x v="0"/>
    <x v="0"/>
    <x v="0"/>
    <x v="6"/>
    <n v="2"/>
    <n v="40.090000000000003"/>
    <n v="0"/>
    <n v="17.2"/>
    <n v="80.180000000000007"/>
    <n v="34.4"/>
    <n v="45.780000000000008"/>
    <n v="0.57096532801197308"/>
    <n v="2026"/>
    <s v="Q1"/>
    <n v="3"/>
    <x v="2"/>
  </r>
  <r>
    <s v="03587"/>
    <x v="77"/>
    <x v="3"/>
    <x v="7"/>
    <x v="0"/>
    <x v="0"/>
    <x v="4"/>
    <x v="10"/>
    <n v="1"/>
    <n v="39.47"/>
    <n v="0"/>
    <n v="15.02"/>
    <n v="39.47"/>
    <n v="15.02"/>
    <n v="24.45"/>
    <n v="0.61945781606283257"/>
    <n v="2026"/>
    <s v="Q1"/>
    <n v="3"/>
    <x v="2"/>
  </r>
  <r>
    <s v="03706"/>
    <x v="77"/>
    <x v="0"/>
    <x v="0"/>
    <x v="0"/>
    <x v="0"/>
    <x v="0"/>
    <x v="8"/>
    <n v="2"/>
    <n v="103.42"/>
    <n v="0"/>
    <n v="49.51"/>
    <n v="206.84"/>
    <n v="99.02"/>
    <n v="107.82000000000001"/>
    <n v="0.52127248114484626"/>
    <n v="2026"/>
    <s v="Q1"/>
    <n v="3"/>
    <x v="2"/>
  </r>
  <r>
    <s v="04121"/>
    <x v="77"/>
    <x v="0"/>
    <x v="0"/>
    <x v="0"/>
    <x v="0"/>
    <x v="2"/>
    <x v="18"/>
    <n v="4"/>
    <n v="161.93"/>
    <n v="0.15"/>
    <n v="88"/>
    <n v="550.56200000000001"/>
    <n v="352"/>
    <n v="198.56200000000001"/>
    <n v="0.36065329608654428"/>
    <n v="2026"/>
    <s v="Q1"/>
    <n v="3"/>
    <x v="2"/>
  </r>
  <r>
    <s v="01047"/>
    <x v="78"/>
    <x v="0"/>
    <x v="0"/>
    <x v="0"/>
    <x v="0"/>
    <x v="2"/>
    <x v="9"/>
    <n v="2"/>
    <n v="46.21"/>
    <n v="0.05"/>
    <n v="18.37"/>
    <n v="87.798999999999992"/>
    <n v="36.74"/>
    <n v="51.05899999999999"/>
    <n v="0.58154420893176451"/>
    <n v="2026"/>
    <s v="Q1"/>
    <n v="3"/>
    <x v="2"/>
  </r>
  <r>
    <s v="01142"/>
    <x v="78"/>
    <x v="1"/>
    <x v="11"/>
    <x v="0"/>
    <x v="1"/>
    <x v="3"/>
    <x v="19"/>
    <n v="3"/>
    <n v="125.85"/>
    <n v="0"/>
    <n v="59.19"/>
    <n v="377.54999999999995"/>
    <n v="177.57"/>
    <n v="199.97999999999996"/>
    <n v="0.52967818831942781"/>
    <n v="2026"/>
    <s v="Q1"/>
    <n v="3"/>
    <x v="2"/>
  </r>
  <r>
    <s v="02232"/>
    <x v="78"/>
    <x v="3"/>
    <x v="13"/>
    <x v="2"/>
    <x v="1"/>
    <x v="2"/>
    <x v="2"/>
    <n v="2"/>
    <n v="36.340000000000003"/>
    <n v="0"/>
    <n v="13.8"/>
    <n v="72.680000000000007"/>
    <n v="27.6"/>
    <n v="45.080000000000005"/>
    <n v="0.620253164556962"/>
    <n v="2026"/>
    <s v="Q1"/>
    <n v="3"/>
    <x v="2"/>
  </r>
  <r>
    <s v="02339"/>
    <x v="78"/>
    <x v="1"/>
    <x v="12"/>
    <x v="3"/>
    <x v="1"/>
    <x v="0"/>
    <x v="4"/>
    <n v="2"/>
    <n v="51.29"/>
    <n v="0"/>
    <n v="23.15"/>
    <n v="102.58"/>
    <n v="46.3"/>
    <n v="56.28"/>
    <n v="0.54864496003119523"/>
    <n v="2026"/>
    <s v="Q1"/>
    <n v="3"/>
    <x v="2"/>
  </r>
  <r>
    <s v="03611"/>
    <x v="78"/>
    <x v="1"/>
    <x v="1"/>
    <x v="1"/>
    <x v="2"/>
    <x v="0"/>
    <x v="6"/>
    <n v="6"/>
    <n v="40.89"/>
    <n v="0.1"/>
    <n v="16.84"/>
    <n v="220.80600000000001"/>
    <n v="101.03999999999999"/>
    <n v="119.76600000000002"/>
    <n v="0.54240373902883077"/>
    <n v="2026"/>
    <s v="Q1"/>
    <n v="3"/>
    <x v="2"/>
  </r>
  <r>
    <s v="03953"/>
    <x v="78"/>
    <x v="1"/>
    <x v="14"/>
    <x v="0"/>
    <x v="1"/>
    <x v="4"/>
    <x v="12"/>
    <n v="1"/>
    <n v="120.63"/>
    <n v="0"/>
    <n v="70.28"/>
    <n v="120.63"/>
    <n v="70.28"/>
    <n v="50.349999999999994"/>
    <n v="0.41739202520102792"/>
    <n v="2026"/>
    <s v="Q1"/>
    <n v="3"/>
    <x v="2"/>
  </r>
  <r>
    <s v="04253"/>
    <x v="78"/>
    <x v="3"/>
    <x v="13"/>
    <x v="1"/>
    <x v="1"/>
    <x v="0"/>
    <x v="0"/>
    <n v="5"/>
    <n v="82.64"/>
    <n v="0.1"/>
    <n v="43.52"/>
    <n v="371.88"/>
    <n v="217.60000000000002"/>
    <n v="154.27999999999997"/>
    <n v="0.41486501021834993"/>
    <n v="2026"/>
    <s v="Q1"/>
    <n v="3"/>
    <x v="2"/>
  </r>
  <r>
    <s v="04952"/>
    <x v="78"/>
    <x v="1"/>
    <x v="6"/>
    <x v="0"/>
    <x v="2"/>
    <x v="1"/>
    <x v="17"/>
    <n v="2"/>
    <n v="72.459999999999994"/>
    <n v="0"/>
    <n v="33.31"/>
    <n v="144.91999999999999"/>
    <n v="66.62"/>
    <n v="78.299999999999983"/>
    <n v="0.54029809550096597"/>
    <n v="2026"/>
    <s v="Q1"/>
    <n v="3"/>
    <x v="2"/>
  </r>
  <r>
    <s v="05016"/>
    <x v="78"/>
    <x v="1"/>
    <x v="12"/>
    <x v="3"/>
    <x v="1"/>
    <x v="4"/>
    <x v="10"/>
    <n v="2"/>
    <n v="40.659999999999997"/>
    <n v="0.1"/>
    <n v="14.63"/>
    <n v="73.188000000000002"/>
    <n v="29.26"/>
    <n v="43.927999999999997"/>
    <n v="0.60020768431983385"/>
    <n v="2026"/>
    <s v="Q1"/>
    <n v="3"/>
    <x v="2"/>
  </r>
  <r>
    <s v="00839"/>
    <x v="79"/>
    <x v="1"/>
    <x v="12"/>
    <x v="3"/>
    <x v="1"/>
    <x v="0"/>
    <x v="6"/>
    <n v="1"/>
    <n v="40.5"/>
    <n v="0.05"/>
    <n v="17.16"/>
    <n v="38.475000000000001"/>
    <n v="17.16"/>
    <n v="21.315000000000001"/>
    <n v="0.55399610136452238"/>
    <n v="2026"/>
    <s v="Q1"/>
    <n v="3"/>
    <x v="2"/>
  </r>
  <r>
    <s v="01382"/>
    <x v="79"/>
    <x v="2"/>
    <x v="2"/>
    <x v="0"/>
    <x v="2"/>
    <x v="1"/>
    <x v="17"/>
    <n v="1"/>
    <n v="72.16"/>
    <n v="0"/>
    <n v="33.11"/>
    <n v="72.16"/>
    <n v="33.11"/>
    <n v="39.049999999999997"/>
    <n v="0.54115853658536583"/>
    <n v="2026"/>
    <s v="Q1"/>
    <n v="3"/>
    <x v="2"/>
  </r>
  <r>
    <s v="01452"/>
    <x v="79"/>
    <x v="2"/>
    <x v="5"/>
    <x v="3"/>
    <x v="2"/>
    <x v="2"/>
    <x v="18"/>
    <n v="1"/>
    <n v="161.93"/>
    <n v="0.15"/>
    <n v="87.5"/>
    <n v="137.6405"/>
    <n v="87.5"/>
    <n v="50.140500000000003"/>
    <n v="0.36428594781332529"/>
    <n v="2026"/>
    <s v="Q1"/>
    <n v="3"/>
    <x v="2"/>
  </r>
  <r>
    <s v="01845"/>
    <x v="79"/>
    <x v="0"/>
    <x v="9"/>
    <x v="0"/>
    <x v="0"/>
    <x v="3"/>
    <x v="5"/>
    <n v="3"/>
    <n v="348.54"/>
    <n v="0.1"/>
    <n v="200.3"/>
    <n v="941.05800000000011"/>
    <n v="600.90000000000009"/>
    <n v="340.15800000000002"/>
    <n v="0.36146337420222768"/>
    <n v="2026"/>
    <s v="Q1"/>
    <n v="3"/>
    <x v="2"/>
  </r>
  <r>
    <s v="03560"/>
    <x v="79"/>
    <x v="2"/>
    <x v="16"/>
    <x v="0"/>
    <x v="0"/>
    <x v="4"/>
    <x v="16"/>
    <n v="3"/>
    <n v="50.46"/>
    <n v="0.1"/>
    <n v="21.9"/>
    <n v="136.24199999999999"/>
    <n v="65.699999999999989"/>
    <n v="70.542000000000002"/>
    <n v="0.51776985070683057"/>
    <n v="2026"/>
    <s v="Q1"/>
    <n v="3"/>
    <x v="2"/>
  </r>
  <r>
    <s v="04059"/>
    <x v="79"/>
    <x v="3"/>
    <x v="13"/>
    <x v="3"/>
    <x v="1"/>
    <x v="3"/>
    <x v="13"/>
    <n v="1"/>
    <n v="83.62"/>
    <n v="0"/>
    <n v="39.15"/>
    <n v="83.62"/>
    <n v="39.15"/>
    <n v="44.470000000000006"/>
    <n v="0.53181057163358048"/>
    <n v="2026"/>
    <s v="Q1"/>
    <n v="3"/>
    <x v="2"/>
  </r>
  <r>
    <s v="04731"/>
    <x v="79"/>
    <x v="1"/>
    <x v="12"/>
    <x v="1"/>
    <x v="2"/>
    <x v="0"/>
    <x v="4"/>
    <n v="6"/>
    <n v="51.07"/>
    <n v="0.1"/>
    <n v="22.68"/>
    <n v="275.77800000000002"/>
    <n v="136.07999999999998"/>
    <n v="139.69800000000004"/>
    <n v="0.50655962404542798"/>
    <n v="2026"/>
    <s v="Q1"/>
    <n v="3"/>
    <x v="2"/>
  </r>
  <r>
    <s v="00693"/>
    <x v="80"/>
    <x v="1"/>
    <x v="11"/>
    <x v="0"/>
    <x v="1"/>
    <x v="2"/>
    <x v="9"/>
    <n v="3"/>
    <n v="47.02"/>
    <n v="0.1"/>
    <n v="17.989999999999998"/>
    <n v="126.95400000000001"/>
    <n v="53.97"/>
    <n v="72.984000000000009"/>
    <n v="0.57488539155914742"/>
    <n v="2026"/>
    <s v="Q1"/>
    <n v="3"/>
    <x v="2"/>
  </r>
  <r>
    <s v="01672"/>
    <x v="80"/>
    <x v="2"/>
    <x v="5"/>
    <x v="3"/>
    <x v="0"/>
    <x v="2"/>
    <x v="9"/>
    <n v="1"/>
    <n v="47.1"/>
    <n v="0.05"/>
    <n v="18.48"/>
    <n v="44.744999999999997"/>
    <n v="18.48"/>
    <n v="26.264999999999997"/>
    <n v="0.58699296010727453"/>
    <n v="2026"/>
    <s v="Q1"/>
    <n v="3"/>
    <x v="2"/>
  </r>
  <r>
    <s v="02347"/>
    <x v="80"/>
    <x v="3"/>
    <x v="13"/>
    <x v="0"/>
    <x v="0"/>
    <x v="2"/>
    <x v="15"/>
    <n v="2"/>
    <n v="131.38999999999999"/>
    <n v="0"/>
    <n v="66.91"/>
    <n v="262.77999999999997"/>
    <n v="133.82"/>
    <n v="128.95999999999998"/>
    <n v="0.49075272090722277"/>
    <n v="2026"/>
    <s v="Q1"/>
    <n v="3"/>
    <x v="2"/>
  </r>
  <r>
    <s v="02582"/>
    <x v="80"/>
    <x v="1"/>
    <x v="1"/>
    <x v="3"/>
    <x v="1"/>
    <x v="4"/>
    <x v="12"/>
    <n v="1"/>
    <n v="120.16"/>
    <n v="0.15"/>
    <n v="68.33"/>
    <n v="102.136"/>
    <n v="68.33"/>
    <n v="33.805999999999997"/>
    <n v="0.33099005247904756"/>
    <n v="2026"/>
    <s v="Q1"/>
    <n v="3"/>
    <x v="2"/>
  </r>
  <r>
    <s v="02762"/>
    <x v="80"/>
    <x v="3"/>
    <x v="8"/>
    <x v="2"/>
    <x v="0"/>
    <x v="3"/>
    <x v="7"/>
    <n v="1"/>
    <n v="196.48"/>
    <n v="0"/>
    <n v="101.29"/>
    <n v="196.48"/>
    <n v="101.29"/>
    <n v="95.189999999999984"/>
    <n v="0.48447679153094458"/>
    <n v="2026"/>
    <s v="Q1"/>
    <n v="3"/>
    <x v="2"/>
  </r>
  <r>
    <s v="04090"/>
    <x v="80"/>
    <x v="1"/>
    <x v="11"/>
    <x v="3"/>
    <x v="2"/>
    <x v="2"/>
    <x v="2"/>
    <n v="1"/>
    <n v="36.520000000000003"/>
    <n v="0"/>
    <n v="13.96"/>
    <n v="36.520000000000003"/>
    <n v="13.96"/>
    <n v="22.560000000000002"/>
    <n v="0.61774370208105145"/>
    <n v="2026"/>
    <s v="Q1"/>
    <n v="3"/>
    <x v="2"/>
  </r>
  <r>
    <s v="04491"/>
    <x v="80"/>
    <x v="1"/>
    <x v="12"/>
    <x v="2"/>
    <x v="2"/>
    <x v="4"/>
    <x v="16"/>
    <n v="4"/>
    <n v="49.71"/>
    <n v="0.1"/>
    <n v="22.46"/>
    <n v="178.95600000000002"/>
    <n v="89.84"/>
    <n v="89.116000000000014"/>
    <n v="0.49797715639598561"/>
    <n v="2026"/>
    <s v="Q1"/>
    <n v="3"/>
    <x v="2"/>
  </r>
  <r>
    <s v="04678"/>
    <x v="80"/>
    <x v="0"/>
    <x v="0"/>
    <x v="0"/>
    <x v="0"/>
    <x v="3"/>
    <x v="13"/>
    <n v="1"/>
    <n v="81.209999999999994"/>
    <n v="0.05"/>
    <n v="40.44"/>
    <n v="77.149499999999989"/>
    <n v="40.44"/>
    <n v="36.709499999999991"/>
    <n v="0.47582291524896464"/>
    <n v="2026"/>
    <s v="Q1"/>
    <n v="3"/>
    <x v="2"/>
  </r>
  <r>
    <s v="01189"/>
    <x v="81"/>
    <x v="3"/>
    <x v="13"/>
    <x v="0"/>
    <x v="1"/>
    <x v="0"/>
    <x v="8"/>
    <n v="2"/>
    <n v="103.22"/>
    <n v="0"/>
    <n v="51.33"/>
    <n v="206.44"/>
    <n v="102.66"/>
    <n v="103.78"/>
    <n v="0.50271265258670805"/>
    <n v="2026"/>
    <s v="Q1"/>
    <n v="3"/>
    <x v="2"/>
  </r>
  <r>
    <s v="01590"/>
    <x v="81"/>
    <x v="0"/>
    <x v="15"/>
    <x v="3"/>
    <x v="1"/>
    <x v="1"/>
    <x v="11"/>
    <n v="1"/>
    <n v="153.47"/>
    <n v="0"/>
    <n v="78.19"/>
    <n v="153.47"/>
    <n v="78.19"/>
    <n v="75.28"/>
    <n v="0.49051931973675639"/>
    <n v="2026"/>
    <s v="Q1"/>
    <n v="3"/>
    <x v="2"/>
  </r>
  <r>
    <s v="02309"/>
    <x v="81"/>
    <x v="3"/>
    <x v="7"/>
    <x v="0"/>
    <x v="0"/>
    <x v="3"/>
    <x v="7"/>
    <n v="6"/>
    <n v="199.75"/>
    <n v="0"/>
    <n v="105.84"/>
    <n v="1198.5"/>
    <n v="635.04"/>
    <n v="563.46"/>
    <n v="0.47013767209011265"/>
    <n v="2026"/>
    <s v="Q1"/>
    <n v="3"/>
    <x v="2"/>
  </r>
  <r>
    <s v="03628"/>
    <x v="81"/>
    <x v="1"/>
    <x v="12"/>
    <x v="3"/>
    <x v="1"/>
    <x v="2"/>
    <x v="9"/>
    <n v="1"/>
    <n v="45.84"/>
    <n v="0"/>
    <n v="18.079999999999998"/>
    <n v="45.84"/>
    <n v="18.079999999999998"/>
    <n v="27.760000000000005"/>
    <n v="0.605584642233857"/>
    <n v="2026"/>
    <s v="Q1"/>
    <n v="3"/>
    <x v="2"/>
  </r>
  <r>
    <s v="03718"/>
    <x v="81"/>
    <x v="1"/>
    <x v="12"/>
    <x v="3"/>
    <x v="1"/>
    <x v="3"/>
    <x v="19"/>
    <n v="2"/>
    <n v="122.07"/>
    <n v="0.05"/>
    <n v="59.16"/>
    <n v="231.93299999999996"/>
    <n v="118.32"/>
    <n v="113.61299999999997"/>
    <n v="0.48985267297021118"/>
    <n v="2026"/>
    <s v="Q1"/>
    <n v="3"/>
    <x v="2"/>
  </r>
  <r>
    <s v="04198"/>
    <x v="81"/>
    <x v="1"/>
    <x v="14"/>
    <x v="3"/>
    <x v="1"/>
    <x v="4"/>
    <x v="12"/>
    <n v="3"/>
    <n v="122.4"/>
    <n v="0.15"/>
    <n v="71.150000000000006"/>
    <n v="312.12"/>
    <n v="213.45000000000002"/>
    <n v="98.669999999999987"/>
    <n v="0.31612841214917337"/>
    <n v="2026"/>
    <s v="Q1"/>
    <n v="3"/>
    <x v="2"/>
  </r>
  <r>
    <s v="04784"/>
    <x v="81"/>
    <x v="0"/>
    <x v="15"/>
    <x v="0"/>
    <x v="1"/>
    <x v="0"/>
    <x v="8"/>
    <n v="1"/>
    <n v="101.43"/>
    <n v="0"/>
    <n v="51.78"/>
    <n v="101.43"/>
    <n v="51.78"/>
    <n v="49.650000000000006"/>
    <n v="0.4895001478852411"/>
    <n v="2026"/>
    <s v="Q1"/>
    <n v="3"/>
    <x v="2"/>
  </r>
  <r>
    <s v="00086"/>
    <x v="82"/>
    <x v="1"/>
    <x v="12"/>
    <x v="1"/>
    <x v="2"/>
    <x v="0"/>
    <x v="8"/>
    <n v="8"/>
    <n v="104.7"/>
    <n v="0.05"/>
    <n v="49.91"/>
    <n v="795.72"/>
    <n v="399.28"/>
    <n v="396.44000000000005"/>
    <n v="0.49821545267179412"/>
    <n v="2026"/>
    <s v="Q1"/>
    <n v="3"/>
    <x v="2"/>
  </r>
  <r>
    <s v="01813"/>
    <x v="82"/>
    <x v="0"/>
    <x v="0"/>
    <x v="2"/>
    <x v="0"/>
    <x v="1"/>
    <x v="3"/>
    <n v="4"/>
    <n v="146.34"/>
    <n v="0"/>
    <n v="79.37"/>
    <n v="585.36"/>
    <n v="317.48"/>
    <n v="267.88"/>
    <n v="0.45763290966242992"/>
    <n v="2026"/>
    <s v="Q1"/>
    <n v="3"/>
    <x v="2"/>
  </r>
  <r>
    <s v="02212"/>
    <x v="82"/>
    <x v="1"/>
    <x v="6"/>
    <x v="0"/>
    <x v="0"/>
    <x v="4"/>
    <x v="12"/>
    <n v="2"/>
    <n v="122.92"/>
    <n v="0.05"/>
    <n v="70.31"/>
    <n v="233.548"/>
    <n v="140.62"/>
    <n v="92.927999999999997"/>
    <n v="0.39789679209413054"/>
    <n v="2026"/>
    <s v="Q1"/>
    <n v="3"/>
    <x v="2"/>
  </r>
  <r>
    <s v="04466"/>
    <x v="82"/>
    <x v="2"/>
    <x v="2"/>
    <x v="0"/>
    <x v="1"/>
    <x v="1"/>
    <x v="1"/>
    <n v="1"/>
    <n v="91.35"/>
    <n v="0.05"/>
    <n v="45.24"/>
    <n v="86.782499999999985"/>
    <n v="45.24"/>
    <n v="41.542499999999983"/>
    <n v="0.47869674185463645"/>
    <n v="2026"/>
    <s v="Q1"/>
    <n v="3"/>
    <x v="2"/>
  </r>
  <r>
    <s v="04483"/>
    <x v="82"/>
    <x v="1"/>
    <x v="12"/>
    <x v="0"/>
    <x v="1"/>
    <x v="0"/>
    <x v="4"/>
    <n v="3"/>
    <n v="51.01"/>
    <n v="0.15"/>
    <n v="22.84"/>
    <n v="130.07550000000001"/>
    <n v="68.52"/>
    <n v="61.555500000000009"/>
    <n v="0.47322900930613382"/>
    <n v="2026"/>
    <s v="Q1"/>
    <n v="3"/>
    <x v="2"/>
  </r>
  <r>
    <s v="00273"/>
    <x v="83"/>
    <x v="3"/>
    <x v="8"/>
    <x v="0"/>
    <x v="1"/>
    <x v="4"/>
    <x v="12"/>
    <n v="2"/>
    <n v="125.04"/>
    <n v="0.05"/>
    <n v="67.680000000000007"/>
    <n v="237.57599999999999"/>
    <n v="135.36000000000001"/>
    <n v="102.21599999999998"/>
    <n v="0.43024547934134755"/>
    <n v="2026"/>
    <s v="Q1"/>
    <n v="3"/>
    <x v="2"/>
  </r>
  <r>
    <s v="00578"/>
    <x v="83"/>
    <x v="2"/>
    <x v="5"/>
    <x v="3"/>
    <x v="0"/>
    <x v="0"/>
    <x v="4"/>
    <n v="2"/>
    <n v="50.22"/>
    <n v="0.05"/>
    <n v="23.16"/>
    <n v="95.417999999999992"/>
    <n v="46.32"/>
    <n v="49.097999999999992"/>
    <n v="0.51455700182355524"/>
    <n v="2026"/>
    <s v="Q1"/>
    <n v="3"/>
    <x v="2"/>
  </r>
  <r>
    <s v="01290"/>
    <x v="83"/>
    <x v="1"/>
    <x v="1"/>
    <x v="0"/>
    <x v="2"/>
    <x v="4"/>
    <x v="14"/>
    <n v="5"/>
    <n v="36.369999999999997"/>
    <n v="0.05"/>
    <n v="13.81"/>
    <n v="172.75749999999999"/>
    <n v="69.05"/>
    <n v="103.7075"/>
    <n v="0.60030678841729013"/>
    <n v="2026"/>
    <s v="Q1"/>
    <n v="3"/>
    <x v="2"/>
  </r>
  <r>
    <s v="01501"/>
    <x v="83"/>
    <x v="3"/>
    <x v="7"/>
    <x v="1"/>
    <x v="1"/>
    <x v="2"/>
    <x v="2"/>
    <n v="3"/>
    <n v="36.43"/>
    <n v="0.1"/>
    <n v="13.23"/>
    <n v="98.36099999999999"/>
    <n v="39.69"/>
    <n v="58.670999999999992"/>
    <n v="0.59648641229755694"/>
    <n v="2026"/>
    <s v="Q1"/>
    <n v="3"/>
    <x v="2"/>
  </r>
  <r>
    <s v="01540"/>
    <x v="83"/>
    <x v="1"/>
    <x v="12"/>
    <x v="1"/>
    <x v="2"/>
    <x v="0"/>
    <x v="4"/>
    <n v="10"/>
    <n v="49.7"/>
    <n v="0.1"/>
    <n v="21.96"/>
    <n v="447.3"/>
    <n v="219.60000000000002"/>
    <n v="227.7"/>
    <n v="0.50905432595573441"/>
    <n v="2026"/>
    <s v="Q1"/>
    <n v="3"/>
    <x v="2"/>
  </r>
  <r>
    <s v="02541"/>
    <x v="83"/>
    <x v="1"/>
    <x v="12"/>
    <x v="0"/>
    <x v="0"/>
    <x v="2"/>
    <x v="9"/>
    <n v="2"/>
    <n v="46.61"/>
    <n v="0"/>
    <n v="17.97"/>
    <n v="93.22"/>
    <n v="35.94"/>
    <n v="57.28"/>
    <n v="0.61446041621969538"/>
    <n v="2026"/>
    <s v="Q1"/>
    <n v="3"/>
    <x v="2"/>
  </r>
  <r>
    <s v="04264"/>
    <x v="83"/>
    <x v="2"/>
    <x v="5"/>
    <x v="0"/>
    <x v="1"/>
    <x v="2"/>
    <x v="9"/>
    <n v="1"/>
    <n v="47.61"/>
    <n v="0"/>
    <n v="18.89"/>
    <n v="47.61"/>
    <n v="18.89"/>
    <n v="28.72"/>
    <n v="0.60323461457676952"/>
    <n v="2026"/>
    <s v="Q1"/>
    <n v="3"/>
    <x v="2"/>
  </r>
  <r>
    <s v="04311"/>
    <x v="83"/>
    <x v="2"/>
    <x v="2"/>
    <x v="0"/>
    <x v="1"/>
    <x v="0"/>
    <x v="6"/>
    <n v="2"/>
    <n v="40.880000000000003"/>
    <n v="0.05"/>
    <n v="16.39"/>
    <n v="77.671999999999997"/>
    <n v="32.78"/>
    <n v="44.891999999999996"/>
    <n v="0.57796889483983926"/>
    <n v="2026"/>
    <s v="Q1"/>
    <n v="3"/>
    <x v="2"/>
  </r>
  <r>
    <s v="04796"/>
    <x v="83"/>
    <x v="1"/>
    <x v="12"/>
    <x v="0"/>
    <x v="1"/>
    <x v="4"/>
    <x v="10"/>
    <n v="2"/>
    <n v="39.409999999999997"/>
    <n v="0.15"/>
    <n v="14.91"/>
    <n v="66.996999999999986"/>
    <n v="29.82"/>
    <n v="37.176999999999985"/>
    <n v="0.55490544352732207"/>
    <n v="2026"/>
    <s v="Q1"/>
    <n v="3"/>
    <x v="2"/>
  </r>
  <r>
    <s v="00089"/>
    <x v="84"/>
    <x v="2"/>
    <x v="10"/>
    <x v="0"/>
    <x v="0"/>
    <x v="0"/>
    <x v="6"/>
    <n v="1"/>
    <n v="40.82"/>
    <n v="0.05"/>
    <n v="16.940000000000001"/>
    <n v="38.778999999999996"/>
    <n v="16.940000000000001"/>
    <n v="21.838999999999995"/>
    <n v="0.56316563088269411"/>
    <n v="2026"/>
    <s v="Q1"/>
    <n v="3"/>
    <x v="2"/>
  </r>
  <r>
    <s v="00487"/>
    <x v="84"/>
    <x v="3"/>
    <x v="8"/>
    <x v="2"/>
    <x v="2"/>
    <x v="2"/>
    <x v="2"/>
    <n v="3"/>
    <n v="36.979999999999997"/>
    <n v="0.1"/>
    <n v="13.65"/>
    <n v="99.846000000000004"/>
    <n v="40.950000000000003"/>
    <n v="58.896000000000001"/>
    <n v="0.58986839733189111"/>
    <n v="2026"/>
    <s v="Q1"/>
    <n v="3"/>
    <x v="2"/>
  </r>
  <r>
    <s v="01476"/>
    <x v="84"/>
    <x v="1"/>
    <x v="12"/>
    <x v="3"/>
    <x v="1"/>
    <x v="2"/>
    <x v="2"/>
    <n v="1"/>
    <n v="35.700000000000003"/>
    <n v="0.05"/>
    <n v="13.91"/>
    <n v="33.914999999999999"/>
    <n v="13.91"/>
    <n v="20.004999999999999"/>
    <n v="0.58985699542975079"/>
    <n v="2026"/>
    <s v="Q1"/>
    <n v="3"/>
    <x v="2"/>
  </r>
  <r>
    <s v="02145"/>
    <x v="84"/>
    <x v="3"/>
    <x v="8"/>
    <x v="2"/>
    <x v="0"/>
    <x v="0"/>
    <x v="6"/>
    <n v="1"/>
    <n v="39.53"/>
    <n v="0.05"/>
    <n v="17.170000000000002"/>
    <n v="37.5535"/>
    <n v="17.170000000000002"/>
    <n v="20.383499999999998"/>
    <n v="0.54278562584046752"/>
    <n v="2026"/>
    <s v="Q1"/>
    <n v="3"/>
    <x v="2"/>
  </r>
  <r>
    <s v="02999"/>
    <x v="84"/>
    <x v="2"/>
    <x v="3"/>
    <x v="2"/>
    <x v="0"/>
    <x v="2"/>
    <x v="2"/>
    <n v="2"/>
    <n v="35.75"/>
    <n v="0"/>
    <n v="13.28"/>
    <n v="71.5"/>
    <n v="26.56"/>
    <n v="44.94"/>
    <n v="0.62853146853146846"/>
    <n v="2026"/>
    <s v="Q1"/>
    <n v="3"/>
    <x v="2"/>
  </r>
  <r>
    <s v="04464"/>
    <x v="84"/>
    <x v="2"/>
    <x v="2"/>
    <x v="0"/>
    <x v="2"/>
    <x v="4"/>
    <x v="16"/>
    <n v="2"/>
    <n v="50.17"/>
    <n v="0"/>
    <n v="22.37"/>
    <n v="100.34"/>
    <n v="44.74"/>
    <n v="55.6"/>
    <n v="0.55411600558102447"/>
    <n v="2026"/>
    <s v="Q1"/>
    <n v="3"/>
    <x v="2"/>
  </r>
  <r>
    <s v="04978"/>
    <x v="84"/>
    <x v="0"/>
    <x v="9"/>
    <x v="0"/>
    <x v="1"/>
    <x v="4"/>
    <x v="10"/>
    <n v="5"/>
    <n v="41.32"/>
    <n v="0"/>
    <n v="15.09"/>
    <n v="206.6"/>
    <n v="75.45"/>
    <n v="131.14999999999998"/>
    <n v="0.63480154888673757"/>
    <n v="2026"/>
    <s v="Q1"/>
    <n v="3"/>
    <x v="2"/>
  </r>
  <r>
    <s v="00130"/>
    <x v="85"/>
    <x v="3"/>
    <x v="7"/>
    <x v="3"/>
    <x v="1"/>
    <x v="1"/>
    <x v="11"/>
    <n v="3"/>
    <n v="152.4"/>
    <n v="0.05"/>
    <n v="79.97"/>
    <n v="434.34000000000003"/>
    <n v="239.91"/>
    <n v="194.43000000000004"/>
    <n v="0.44764470230694853"/>
    <n v="2026"/>
    <s v="Q1"/>
    <n v="3"/>
    <x v="2"/>
  </r>
  <r>
    <s v="00848"/>
    <x v="85"/>
    <x v="0"/>
    <x v="0"/>
    <x v="0"/>
    <x v="1"/>
    <x v="4"/>
    <x v="14"/>
    <n v="1"/>
    <n v="36.299999999999997"/>
    <n v="0"/>
    <n v="14.1"/>
    <n v="36.299999999999997"/>
    <n v="14.1"/>
    <n v="22.199999999999996"/>
    <n v="0.61157024793388426"/>
    <n v="2026"/>
    <s v="Q1"/>
    <n v="3"/>
    <x v="2"/>
  </r>
  <r>
    <s v="01359"/>
    <x v="85"/>
    <x v="2"/>
    <x v="5"/>
    <x v="0"/>
    <x v="0"/>
    <x v="2"/>
    <x v="9"/>
    <n v="3"/>
    <n v="46.24"/>
    <n v="0.1"/>
    <n v="18.2"/>
    <n v="124.848"/>
    <n v="54.599999999999994"/>
    <n v="70.248000000000005"/>
    <n v="0.56266820453671673"/>
    <n v="2026"/>
    <s v="Q1"/>
    <n v="3"/>
    <x v="2"/>
  </r>
  <r>
    <s v="02379"/>
    <x v="85"/>
    <x v="0"/>
    <x v="0"/>
    <x v="2"/>
    <x v="0"/>
    <x v="2"/>
    <x v="18"/>
    <n v="2"/>
    <n v="165.58"/>
    <n v="0"/>
    <n v="86.16"/>
    <n v="331.16"/>
    <n v="172.32"/>
    <n v="158.84000000000003"/>
    <n v="0.47964730039859893"/>
    <n v="2026"/>
    <s v="Q1"/>
    <n v="3"/>
    <x v="2"/>
  </r>
  <r>
    <s v="02987"/>
    <x v="85"/>
    <x v="0"/>
    <x v="9"/>
    <x v="0"/>
    <x v="0"/>
    <x v="3"/>
    <x v="19"/>
    <n v="4"/>
    <n v="121.49"/>
    <n v="0"/>
    <n v="62.01"/>
    <n v="485.96"/>
    <n v="248.04"/>
    <n v="237.92"/>
    <n v="0.4895876203802782"/>
    <n v="2026"/>
    <s v="Q1"/>
    <n v="3"/>
    <x v="2"/>
  </r>
  <r>
    <s v="03121"/>
    <x v="85"/>
    <x v="1"/>
    <x v="12"/>
    <x v="2"/>
    <x v="1"/>
    <x v="0"/>
    <x v="0"/>
    <n v="5"/>
    <n v="81.84"/>
    <n v="0.1"/>
    <n v="42.7"/>
    <n v="368.28000000000003"/>
    <n v="213.5"/>
    <n v="154.78000000000003"/>
    <n v="0.42027804931030743"/>
    <n v="2026"/>
    <s v="Q1"/>
    <n v="3"/>
    <x v="2"/>
  </r>
  <r>
    <s v="04445"/>
    <x v="85"/>
    <x v="1"/>
    <x v="11"/>
    <x v="0"/>
    <x v="1"/>
    <x v="1"/>
    <x v="11"/>
    <n v="1"/>
    <n v="151.47999999999999"/>
    <n v="0"/>
    <n v="79.41"/>
    <n v="151.47999999999999"/>
    <n v="79.41"/>
    <n v="72.069999999999993"/>
    <n v="0.47577237919197252"/>
    <n v="2026"/>
    <s v="Q1"/>
    <n v="3"/>
    <x v="2"/>
  </r>
  <r>
    <s v="00441"/>
    <x v="86"/>
    <x v="0"/>
    <x v="15"/>
    <x v="2"/>
    <x v="1"/>
    <x v="4"/>
    <x v="16"/>
    <n v="1"/>
    <n v="51.02"/>
    <n v="0.05"/>
    <n v="21.94"/>
    <n v="48.469000000000001"/>
    <n v="21.94"/>
    <n v="26.529"/>
    <n v="0.54733953661102974"/>
    <n v="2026"/>
    <s v="Q1"/>
    <n v="3"/>
    <x v="2"/>
  </r>
  <r>
    <s v="04608"/>
    <x v="86"/>
    <x v="2"/>
    <x v="2"/>
    <x v="1"/>
    <x v="2"/>
    <x v="0"/>
    <x v="6"/>
    <n v="8"/>
    <n v="40.86"/>
    <n v="0.1"/>
    <n v="16.34"/>
    <n v="294.19200000000001"/>
    <n v="130.72"/>
    <n v="163.47200000000001"/>
    <n v="0.55566432805786703"/>
    <n v="2026"/>
    <s v="Q1"/>
    <n v="3"/>
    <x v="2"/>
  </r>
  <r>
    <s v="04914"/>
    <x v="86"/>
    <x v="0"/>
    <x v="9"/>
    <x v="0"/>
    <x v="1"/>
    <x v="2"/>
    <x v="18"/>
    <n v="5"/>
    <n v="163.33000000000001"/>
    <n v="0"/>
    <n v="87.05"/>
    <n v="816.65000000000009"/>
    <n v="435.25"/>
    <n v="381.40000000000009"/>
    <n v="0.46702993938651816"/>
    <n v="2026"/>
    <s v="Q1"/>
    <n v="3"/>
    <x v="2"/>
  </r>
  <r>
    <s v="00860"/>
    <x v="87"/>
    <x v="1"/>
    <x v="14"/>
    <x v="3"/>
    <x v="1"/>
    <x v="1"/>
    <x v="1"/>
    <n v="1"/>
    <n v="90.27"/>
    <n v="0"/>
    <n v="46.38"/>
    <n v="90.27"/>
    <n v="46.38"/>
    <n v="43.889999999999993"/>
    <n v="0.48620804253904948"/>
    <n v="2026"/>
    <s v="Q1"/>
    <n v="3"/>
    <x v="2"/>
  </r>
  <r>
    <s v="00920"/>
    <x v="87"/>
    <x v="0"/>
    <x v="9"/>
    <x v="1"/>
    <x v="2"/>
    <x v="2"/>
    <x v="15"/>
    <n v="12"/>
    <n v="131.31"/>
    <n v="0.05"/>
    <n v="68.459999999999994"/>
    <n v="1496.934"/>
    <n v="821.52"/>
    <n v="675.41399999999999"/>
    <n v="0.45119824922140855"/>
    <n v="2026"/>
    <s v="Q1"/>
    <n v="3"/>
    <x v="2"/>
  </r>
  <r>
    <s v="01700"/>
    <x v="87"/>
    <x v="1"/>
    <x v="12"/>
    <x v="3"/>
    <x v="1"/>
    <x v="2"/>
    <x v="18"/>
    <n v="1"/>
    <n v="167.27"/>
    <n v="0.05"/>
    <n v="88.19"/>
    <n v="158.90649999999999"/>
    <n v="88.19"/>
    <n v="70.716499999999996"/>
    <n v="0.44501955552478972"/>
    <n v="2026"/>
    <s v="Q1"/>
    <n v="3"/>
    <x v="2"/>
  </r>
  <r>
    <s v="01768"/>
    <x v="87"/>
    <x v="1"/>
    <x v="12"/>
    <x v="3"/>
    <x v="0"/>
    <x v="1"/>
    <x v="17"/>
    <n v="4"/>
    <n v="70.510000000000005"/>
    <n v="0"/>
    <n v="31.93"/>
    <n v="282.04000000000002"/>
    <n v="127.72"/>
    <n v="154.32000000000002"/>
    <n v="0.54715643171181394"/>
    <n v="2026"/>
    <s v="Q1"/>
    <n v="3"/>
    <x v="2"/>
  </r>
  <r>
    <s v="01876"/>
    <x v="87"/>
    <x v="1"/>
    <x v="6"/>
    <x v="1"/>
    <x v="1"/>
    <x v="0"/>
    <x v="8"/>
    <n v="12"/>
    <n v="101.06"/>
    <n v="0.1"/>
    <n v="50.59"/>
    <n v="1091.4480000000001"/>
    <n v="607.08000000000004"/>
    <n v="484.36800000000005"/>
    <n v="0.4437847703234602"/>
    <n v="2026"/>
    <s v="Q1"/>
    <n v="3"/>
    <x v="2"/>
  </r>
  <r>
    <s v="02453"/>
    <x v="87"/>
    <x v="3"/>
    <x v="8"/>
    <x v="0"/>
    <x v="2"/>
    <x v="0"/>
    <x v="0"/>
    <n v="2"/>
    <n v="79.849999999999994"/>
    <n v="0.05"/>
    <n v="43.78"/>
    <n v="151.71499999999997"/>
    <n v="87.56"/>
    <n v="64.154999999999973"/>
    <n v="0.42286524074745402"/>
    <n v="2026"/>
    <s v="Q1"/>
    <n v="3"/>
    <x v="2"/>
  </r>
  <r>
    <s v="02676"/>
    <x v="87"/>
    <x v="2"/>
    <x v="5"/>
    <x v="2"/>
    <x v="1"/>
    <x v="3"/>
    <x v="7"/>
    <n v="4"/>
    <n v="191.99"/>
    <n v="0"/>
    <n v="104.44"/>
    <n v="767.96"/>
    <n v="417.76"/>
    <n v="350.20000000000005"/>
    <n v="0.45601333402781397"/>
    <n v="2026"/>
    <s v="Q1"/>
    <n v="3"/>
    <x v="2"/>
  </r>
  <r>
    <s v="02800"/>
    <x v="87"/>
    <x v="1"/>
    <x v="11"/>
    <x v="0"/>
    <x v="1"/>
    <x v="0"/>
    <x v="4"/>
    <n v="1"/>
    <n v="49.81"/>
    <n v="0.05"/>
    <n v="23.12"/>
    <n v="47.319499999999998"/>
    <n v="23.12"/>
    <n v="24.199499999999997"/>
    <n v="0.51140650260463438"/>
    <n v="2026"/>
    <s v="Q1"/>
    <n v="3"/>
    <x v="2"/>
  </r>
  <r>
    <s v="02857"/>
    <x v="87"/>
    <x v="0"/>
    <x v="15"/>
    <x v="2"/>
    <x v="1"/>
    <x v="4"/>
    <x v="10"/>
    <n v="1"/>
    <n v="40.39"/>
    <n v="0.1"/>
    <n v="14.97"/>
    <n v="36.350999999999999"/>
    <n v="14.97"/>
    <n v="21.381"/>
    <n v="0.58818189320788972"/>
    <n v="2026"/>
    <s v="Q1"/>
    <n v="3"/>
    <x v="2"/>
  </r>
  <r>
    <s v="03584"/>
    <x v="87"/>
    <x v="0"/>
    <x v="0"/>
    <x v="0"/>
    <x v="0"/>
    <x v="2"/>
    <x v="2"/>
    <n v="1"/>
    <n v="35.700000000000003"/>
    <n v="0.05"/>
    <n v="13.85"/>
    <n v="33.914999999999999"/>
    <n v="13.85"/>
    <n v="20.064999999999998"/>
    <n v="0.59162612413386406"/>
    <n v="2026"/>
    <s v="Q1"/>
    <n v="3"/>
    <x v="2"/>
  </r>
  <r>
    <s v="03669"/>
    <x v="87"/>
    <x v="2"/>
    <x v="10"/>
    <x v="3"/>
    <x v="0"/>
    <x v="3"/>
    <x v="13"/>
    <n v="1"/>
    <n v="80.09"/>
    <n v="0"/>
    <n v="40.61"/>
    <n v="80.09"/>
    <n v="40.61"/>
    <n v="39.480000000000004"/>
    <n v="0.49294543638406796"/>
    <n v="2026"/>
    <s v="Q1"/>
    <n v="3"/>
    <x v="2"/>
  </r>
  <r>
    <s v="04787"/>
    <x v="87"/>
    <x v="3"/>
    <x v="13"/>
    <x v="3"/>
    <x v="1"/>
    <x v="1"/>
    <x v="3"/>
    <n v="1"/>
    <n v="142.87"/>
    <n v="0.1"/>
    <n v="77.33"/>
    <n v="128.583"/>
    <n v="77.33"/>
    <n v="51.253"/>
    <n v="0.39859857057309289"/>
    <n v="2026"/>
    <s v="Q1"/>
    <n v="3"/>
    <x v="2"/>
  </r>
  <r>
    <s v="00769"/>
    <x v="88"/>
    <x v="3"/>
    <x v="8"/>
    <x v="0"/>
    <x v="0"/>
    <x v="4"/>
    <x v="10"/>
    <n v="1"/>
    <n v="40.53"/>
    <n v="0"/>
    <n v="14.32"/>
    <n v="40.53"/>
    <n v="14.32"/>
    <n v="26.21"/>
    <n v="0.64668147051566738"/>
    <n v="2026"/>
    <s v="Q1"/>
    <n v="3"/>
    <x v="2"/>
  </r>
  <r>
    <s v="01184"/>
    <x v="88"/>
    <x v="3"/>
    <x v="8"/>
    <x v="0"/>
    <x v="0"/>
    <x v="0"/>
    <x v="4"/>
    <n v="1"/>
    <n v="49.46"/>
    <n v="0"/>
    <n v="23.04"/>
    <n v="49.46"/>
    <n v="23.04"/>
    <n v="26.42"/>
    <n v="0.53416902547513145"/>
    <n v="2026"/>
    <s v="Q1"/>
    <n v="3"/>
    <x v="2"/>
  </r>
  <r>
    <s v="01498"/>
    <x v="88"/>
    <x v="1"/>
    <x v="14"/>
    <x v="3"/>
    <x v="2"/>
    <x v="1"/>
    <x v="3"/>
    <n v="3"/>
    <n v="142.46"/>
    <n v="0"/>
    <n v="79.650000000000006"/>
    <n v="427.38"/>
    <n v="238.95000000000002"/>
    <n v="188.42999999999998"/>
    <n v="0.44089569001825069"/>
    <n v="2026"/>
    <s v="Q1"/>
    <n v="3"/>
    <x v="2"/>
  </r>
  <r>
    <s v="02054"/>
    <x v="88"/>
    <x v="3"/>
    <x v="13"/>
    <x v="1"/>
    <x v="2"/>
    <x v="1"/>
    <x v="3"/>
    <n v="6"/>
    <n v="142.18"/>
    <n v="0.05"/>
    <n v="80.94"/>
    <n v="810.42600000000004"/>
    <n v="485.64"/>
    <n v="324.78600000000006"/>
    <n v="0.40075960050640036"/>
    <n v="2026"/>
    <s v="Q1"/>
    <n v="3"/>
    <x v="2"/>
  </r>
  <r>
    <s v="02294"/>
    <x v="88"/>
    <x v="1"/>
    <x v="14"/>
    <x v="0"/>
    <x v="1"/>
    <x v="4"/>
    <x v="10"/>
    <n v="2"/>
    <n v="41.04"/>
    <n v="0"/>
    <n v="15.03"/>
    <n v="82.08"/>
    <n v="30.06"/>
    <n v="52.019999999999996"/>
    <n v="0.63377192982456132"/>
    <n v="2026"/>
    <s v="Q1"/>
    <n v="3"/>
    <x v="2"/>
  </r>
  <r>
    <s v="02892"/>
    <x v="88"/>
    <x v="1"/>
    <x v="12"/>
    <x v="0"/>
    <x v="0"/>
    <x v="1"/>
    <x v="3"/>
    <n v="2"/>
    <n v="145.06"/>
    <n v="0.15"/>
    <n v="77.08"/>
    <n v="246.602"/>
    <n v="154.16"/>
    <n v="92.442000000000007"/>
    <n v="0.37486313979610875"/>
    <n v="2026"/>
    <s v="Q1"/>
    <n v="3"/>
    <x v="2"/>
  </r>
  <r>
    <s v="03145"/>
    <x v="88"/>
    <x v="1"/>
    <x v="11"/>
    <x v="0"/>
    <x v="0"/>
    <x v="2"/>
    <x v="15"/>
    <n v="1"/>
    <n v="130.72999999999999"/>
    <n v="0"/>
    <n v="66.17"/>
    <n v="130.72999999999999"/>
    <n v="66.17"/>
    <n v="64.559999999999988"/>
    <n v="0.4938422703281572"/>
    <n v="2026"/>
    <s v="Q1"/>
    <n v="3"/>
    <x v="2"/>
  </r>
  <r>
    <s v="03925"/>
    <x v="88"/>
    <x v="3"/>
    <x v="13"/>
    <x v="0"/>
    <x v="2"/>
    <x v="4"/>
    <x v="14"/>
    <n v="2"/>
    <n v="36.630000000000003"/>
    <n v="0"/>
    <n v="14.31"/>
    <n v="73.260000000000005"/>
    <n v="28.62"/>
    <n v="44.64"/>
    <n v="0.60933660933660927"/>
    <n v="2026"/>
    <s v="Q1"/>
    <n v="3"/>
    <x v="2"/>
  </r>
  <r>
    <s v="02722"/>
    <x v="89"/>
    <x v="3"/>
    <x v="13"/>
    <x v="3"/>
    <x v="1"/>
    <x v="0"/>
    <x v="4"/>
    <n v="1"/>
    <n v="50.99"/>
    <n v="0.1"/>
    <n v="21.86"/>
    <n v="45.891000000000005"/>
    <n v="21.86"/>
    <n v="24.031000000000006"/>
    <n v="0.52365387548756848"/>
    <n v="2026"/>
    <s v="Q1"/>
    <n v="3"/>
    <x v="2"/>
  </r>
  <r>
    <s v="02767"/>
    <x v="89"/>
    <x v="1"/>
    <x v="6"/>
    <x v="0"/>
    <x v="0"/>
    <x v="2"/>
    <x v="15"/>
    <n v="4"/>
    <n v="134.18"/>
    <n v="0"/>
    <n v="66.430000000000007"/>
    <n v="536.72"/>
    <n v="265.72000000000003"/>
    <n v="271"/>
    <n v="0.5049187658369354"/>
    <n v="2026"/>
    <s v="Q1"/>
    <n v="3"/>
    <x v="2"/>
  </r>
  <r>
    <s v="03794"/>
    <x v="89"/>
    <x v="1"/>
    <x v="12"/>
    <x v="2"/>
    <x v="2"/>
    <x v="4"/>
    <x v="16"/>
    <n v="2"/>
    <n v="50.86"/>
    <n v="0.1"/>
    <n v="21.76"/>
    <n v="91.548000000000002"/>
    <n v="43.52"/>
    <n v="48.027999999999999"/>
    <n v="0.52462096386595003"/>
    <n v="2026"/>
    <s v="Q1"/>
    <n v="3"/>
    <x v="2"/>
  </r>
  <r>
    <s v="03880"/>
    <x v="89"/>
    <x v="1"/>
    <x v="12"/>
    <x v="1"/>
    <x v="2"/>
    <x v="3"/>
    <x v="19"/>
    <n v="12"/>
    <n v="124.86"/>
    <n v="0.1"/>
    <n v="60.82"/>
    <n v="1348.4880000000001"/>
    <n v="729.84"/>
    <n v="618.64800000000002"/>
    <n v="0.45877160197198641"/>
    <n v="2026"/>
    <s v="Q1"/>
    <n v="3"/>
    <x v="2"/>
  </r>
  <r>
    <s v="00422"/>
    <x v="90"/>
    <x v="3"/>
    <x v="4"/>
    <x v="0"/>
    <x v="2"/>
    <x v="0"/>
    <x v="0"/>
    <n v="1"/>
    <n v="81.760000000000005"/>
    <n v="0.1"/>
    <n v="42.78"/>
    <n v="73.584000000000003"/>
    <n v="42.78"/>
    <n v="30.804000000000002"/>
    <n v="0.4186236138290933"/>
    <n v="2026"/>
    <s v="Q2"/>
    <n v="4"/>
    <x v="3"/>
  </r>
  <r>
    <s v="00495"/>
    <x v="90"/>
    <x v="1"/>
    <x v="14"/>
    <x v="2"/>
    <x v="2"/>
    <x v="2"/>
    <x v="15"/>
    <n v="1"/>
    <n v="134.65"/>
    <n v="0"/>
    <n v="68.19"/>
    <n v="134.65"/>
    <n v="68.19"/>
    <n v="66.460000000000008"/>
    <n v="0.49357593761604163"/>
    <n v="2026"/>
    <s v="Q2"/>
    <n v="4"/>
    <x v="3"/>
  </r>
  <r>
    <s v="01517"/>
    <x v="90"/>
    <x v="2"/>
    <x v="16"/>
    <x v="0"/>
    <x v="2"/>
    <x v="0"/>
    <x v="6"/>
    <n v="1"/>
    <n v="41.21"/>
    <n v="0"/>
    <n v="16.34"/>
    <n v="41.21"/>
    <n v="16.34"/>
    <n v="24.87"/>
    <n v="0.60349429750060668"/>
    <n v="2026"/>
    <s v="Q2"/>
    <n v="4"/>
    <x v="3"/>
  </r>
  <r>
    <s v="02391"/>
    <x v="90"/>
    <x v="1"/>
    <x v="12"/>
    <x v="0"/>
    <x v="0"/>
    <x v="4"/>
    <x v="10"/>
    <n v="2"/>
    <n v="40.590000000000003"/>
    <n v="0"/>
    <n v="15.01"/>
    <n v="81.180000000000007"/>
    <n v="30.02"/>
    <n v="51.160000000000011"/>
    <n v="0.63020448386302053"/>
    <n v="2026"/>
    <s v="Q2"/>
    <n v="4"/>
    <x v="3"/>
  </r>
  <r>
    <s v="03809"/>
    <x v="90"/>
    <x v="0"/>
    <x v="15"/>
    <x v="0"/>
    <x v="1"/>
    <x v="3"/>
    <x v="19"/>
    <n v="3"/>
    <n v="124.08"/>
    <n v="0.05"/>
    <n v="62.41"/>
    <n v="353.62799999999999"/>
    <n v="187.23"/>
    <n v="166.398"/>
    <n v="0.47054531880959655"/>
    <n v="2026"/>
    <s v="Q2"/>
    <n v="4"/>
    <x v="3"/>
  </r>
  <r>
    <s v="03958"/>
    <x v="90"/>
    <x v="1"/>
    <x v="1"/>
    <x v="0"/>
    <x v="0"/>
    <x v="3"/>
    <x v="19"/>
    <n v="2"/>
    <n v="125.35"/>
    <n v="0.15"/>
    <n v="60.73"/>
    <n v="213.095"/>
    <n v="121.46"/>
    <n v="91.635000000000005"/>
    <n v="0.43001947488209485"/>
    <n v="2026"/>
    <s v="Q2"/>
    <n v="4"/>
    <x v="3"/>
  </r>
  <r>
    <s v="04418"/>
    <x v="90"/>
    <x v="1"/>
    <x v="14"/>
    <x v="3"/>
    <x v="1"/>
    <x v="4"/>
    <x v="14"/>
    <n v="3"/>
    <n v="36.090000000000003"/>
    <n v="0"/>
    <n v="14.03"/>
    <n v="108.27000000000001"/>
    <n v="42.089999999999996"/>
    <n v="66.180000000000007"/>
    <n v="0.61124965364366857"/>
    <n v="2026"/>
    <s v="Q2"/>
    <n v="4"/>
    <x v="3"/>
  </r>
  <r>
    <s v="04693"/>
    <x v="90"/>
    <x v="1"/>
    <x v="12"/>
    <x v="1"/>
    <x v="2"/>
    <x v="1"/>
    <x v="1"/>
    <n v="15"/>
    <n v="94.33"/>
    <n v="0.1"/>
    <n v="44.38"/>
    <n v="1273.4550000000002"/>
    <n v="665.7"/>
    <n v="607.75500000000011"/>
    <n v="0.47724890161018652"/>
    <n v="2026"/>
    <s v="Q2"/>
    <n v="4"/>
    <x v="3"/>
  </r>
  <r>
    <s v="00193"/>
    <x v="91"/>
    <x v="3"/>
    <x v="4"/>
    <x v="2"/>
    <x v="0"/>
    <x v="2"/>
    <x v="2"/>
    <n v="1"/>
    <n v="35.6"/>
    <n v="0.1"/>
    <n v="13.39"/>
    <n v="32.04"/>
    <n v="13.39"/>
    <n v="18.649999999999999"/>
    <n v="0.58208489388264661"/>
    <n v="2026"/>
    <s v="Q2"/>
    <n v="4"/>
    <x v="3"/>
  </r>
  <r>
    <s v="02246"/>
    <x v="91"/>
    <x v="1"/>
    <x v="12"/>
    <x v="3"/>
    <x v="0"/>
    <x v="0"/>
    <x v="4"/>
    <n v="1"/>
    <n v="50.17"/>
    <n v="0"/>
    <n v="21.95"/>
    <n v="50.17"/>
    <n v="21.95"/>
    <n v="28.220000000000002"/>
    <n v="0.56248754235598963"/>
    <n v="2026"/>
    <s v="Q2"/>
    <n v="4"/>
    <x v="3"/>
  </r>
  <r>
    <s v="02556"/>
    <x v="91"/>
    <x v="3"/>
    <x v="8"/>
    <x v="0"/>
    <x v="0"/>
    <x v="1"/>
    <x v="17"/>
    <n v="2"/>
    <n v="72.900000000000006"/>
    <n v="0"/>
    <n v="31.52"/>
    <n v="145.80000000000001"/>
    <n v="63.04"/>
    <n v="82.760000000000019"/>
    <n v="0.5676268861454048"/>
    <n v="2026"/>
    <s v="Q2"/>
    <n v="4"/>
    <x v="3"/>
  </r>
  <r>
    <s v="00169"/>
    <x v="92"/>
    <x v="2"/>
    <x v="16"/>
    <x v="0"/>
    <x v="1"/>
    <x v="1"/>
    <x v="1"/>
    <n v="2"/>
    <n v="93.48"/>
    <n v="0"/>
    <n v="45.15"/>
    <n v="186.96"/>
    <n v="90.3"/>
    <n v="96.660000000000011"/>
    <n v="0.51700898587933253"/>
    <n v="2026"/>
    <s v="Q2"/>
    <n v="4"/>
    <x v="3"/>
  </r>
  <r>
    <s v="00877"/>
    <x v="92"/>
    <x v="1"/>
    <x v="12"/>
    <x v="0"/>
    <x v="1"/>
    <x v="3"/>
    <x v="19"/>
    <n v="1"/>
    <n v="123.63"/>
    <n v="0"/>
    <n v="58.88"/>
    <n v="123.63"/>
    <n v="58.88"/>
    <n v="64.75"/>
    <n v="0.52374019250990866"/>
    <n v="2026"/>
    <s v="Q2"/>
    <n v="4"/>
    <x v="3"/>
  </r>
  <r>
    <s v="02023"/>
    <x v="92"/>
    <x v="1"/>
    <x v="12"/>
    <x v="0"/>
    <x v="1"/>
    <x v="2"/>
    <x v="18"/>
    <n v="3"/>
    <n v="168.37"/>
    <n v="0"/>
    <n v="87.15"/>
    <n v="505.11"/>
    <n v="261.45000000000005"/>
    <n v="243.65999999999997"/>
    <n v="0.4823899744610084"/>
    <n v="2026"/>
    <s v="Q2"/>
    <n v="4"/>
    <x v="3"/>
  </r>
  <r>
    <s v="02548"/>
    <x v="92"/>
    <x v="0"/>
    <x v="9"/>
    <x v="3"/>
    <x v="1"/>
    <x v="0"/>
    <x v="4"/>
    <n v="4"/>
    <n v="51.68"/>
    <n v="0.05"/>
    <n v="23.09"/>
    <n v="196.38399999999999"/>
    <n v="92.36"/>
    <n v="104.02399999999999"/>
    <n v="0.52969692031937421"/>
    <n v="2026"/>
    <s v="Q2"/>
    <n v="4"/>
    <x v="3"/>
  </r>
  <r>
    <s v="02602"/>
    <x v="92"/>
    <x v="1"/>
    <x v="12"/>
    <x v="3"/>
    <x v="1"/>
    <x v="0"/>
    <x v="6"/>
    <n v="1"/>
    <n v="40.159999999999997"/>
    <n v="0"/>
    <n v="16.77"/>
    <n v="40.159999999999997"/>
    <n v="16.77"/>
    <n v="23.389999999999997"/>
    <n v="0.58242031872509958"/>
    <n v="2026"/>
    <s v="Q2"/>
    <n v="4"/>
    <x v="3"/>
  </r>
  <r>
    <s v="03229"/>
    <x v="92"/>
    <x v="3"/>
    <x v="13"/>
    <x v="2"/>
    <x v="0"/>
    <x v="2"/>
    <x v="2"/>
    <n v="3"/>
    <n v="36.17"/>
    <n v="0.1"/>
    <n v="13.65"/>
    <n v="97.659000000000006"/>
    <n v="40.950000000000003"/>
    <n v="56.709000000000003"/>
    <n v="0.58068380794396834"/>
    <n v="2026"/>
    <s v="Q2"/>
    <n v="4"/>
    <x v="3"/>
  </r>
  <r>
    <s v="03261"/>
    <x v="92"/>
    <x v="2"/>
    <x v="10"/>
    <x v="0"/>
    <x v="1"/>
    <x v="2"/>
    <x v="15"/>
    <n v="4"/>
    <n v="130.55000000000001"/>
    <n v="0"/>
    <n v="67.66"/>
    <n v="522.20000000000005"/>
    <n v="270.64"/>
    <n v="251.56000000000006"/>
    <n v="0.48173113749521262"/>
    <n v="2026"/>
    <s v="Q2"/>
    <n v="4"/>
    <x v="3"/>
  </r>
  <r>
    <s v="03621"/>
    <x v="92"/>
    <x v="3"/>
    <x v="8"/>
    <x v="0"/>
    <x v="1"/>
    <x v="0"/>
    <x v="8"/>
    <n v="2"/>
    <n v="102.63"/>
    <n v="0"/>
    <n v="50.19"/>
    <n v="205.26"/>
    <n v="100.38"/>
    <n v="104.88"/>
    <n v="0.51096170710318622"/>
    <n v="2026"/>
    <s v="Q2"/>
    <n v="4"/>
    <x v="3"/>
  </r>
  <r>
    <s v="04681"/>
    <x v="92"/>
    <x v="3"/>
    <x v="13"/>
    <x v="3"/>
    <x v="0"/>
    <x v="0"/>
    <x v="0"/>
    <n v="6"/>
    <n v="81.239999999999995"/>
    <n v="0"/>
    <n v="43.28"/>
    <n v="487.43999999999994"/>
    <n v="259.68"/>
    <n v="227.75999999999993"/>
    <n v="0.46725750861644505"/>
    <n v="2026"/>
    <s v="Q2"/>
    <n v="4"/>
    <x v="3"/>
  </r>
  <r>
    <s v="04954"/>
    <x v="92"/>
    <x v="3"/>
    <x v="8"/>
    <x v="0"/>
    <x v="1"/>
    <x v="1"/>
    <x v="17"/>
    <n v="3"/>
    <n v="72.11"/>
    <n v="0.05"/>
    <n v="31.63"/>
    <n v="205.51349999999996"/>
    <n v="94.89"/>
    <n v="110.62349999999996"/>
    <n v="0.5382785072513484"/>
    <n v="2026"/>
    <s v="Q2"/>
    <n v="4"/>
    <x v="3"/>
  </r>
  <r>
    <s v="01153"/>
    <x v="93"/>
    <x v="2"/>
    <x v="16"/>
    <x v="2"/>
    <x v="1"/>
    <x v="1"/>
    <x v="1"/>
    <n v="4"/>
    <n v="90.15"/>
    <n v="0"/>
    <n v="44.9"/>
    <n v="360.6"/>
    <n v="179.6"/>
    <n v="181.00000000000003"/>
    <n v="0.50194120909595119"/>
    <n v="2026"/>
    <s v="Q2"/>
    <n v="4"/>
    <x v="3"/>
  </r>
  <r>
    <s v="01383"/>
    <x v="93"/>
    <x v="3"/>
    <x v="4"/>
    <x v="2"/>
    <x v="0"/>
    <x v="0"/>
    <x v="4"/>
    <n v="1"/>
    <n v="50.7"/>
    <n v="0.05"/>
    <n v="21.85"/>
    <n v="48.164999999999999"/>
    <n v="21.85"/>
    <n v="26.314999999999998"/>
    <n v="0.54635108481262329"/>
    <n v="2026"/>
    <s v="Q2"/>
    <n v="4"/>
    <x v="3"/>
  </r>
  <r>
    <s v="02583"/>
    <x v="93"/>
    <x v="0"/>
    <x v="0"/>
    <x v="0"/>
    <x v="0"/>
    <x v="4"/>
    <x v="10"/>
    <n v="1"/>
    <n v="41.13"/>
    <n v="0"/>
    <n v="15.04"/>
    <n v="41.13"/>
    <n v="15.04"/>
    <n v="26.090000000000003"/>
    <n v="0.63433017262338931"/>
    <n v="2026"/>
    <s v="Q2"/>
    <n v="4"/>
    <x v="3"/>
  </r>
  <r>
    <s v="04074"/>
    <x v="93"/>
    <x v="1"/>
    <x v="1"/>
    <x v="2"/>
    <x v="0"/>
    <x v="3"/>
    <x v="19"/>
    <n v="1"/>
    <n v="121.66"/>
    <n v="0"/>
    <n v="61.37"/>
    <n v="121.66"/>
    <n v="61.37"/>
    <n v="60.29"/>
    <n v="0.49556140062469178"/>
    <n v="2026"/>
    <s v="Q2"/>
    <n v="4"/>
    <x v="3"/>
  </r>
  <r>
    <s v="04301"/>
    <x v="93"/>
    <x v="2"/>
    <x v="16"/>
    <x v="2"/>
    <x v="1"/>
    <x v="4"/>
    <x v="12"/>
    <n v="1"/>
    <n v="122.77"/>
    <n v="0.1"/>
    <n v="70.59"/>
    <n v="110.49299999999999"/>
    <n v="70.59"/>
    <n v="39.902999999999992"/>
    <n v="0.36113599956558329"/>
    <n v="2026"/>
    <s v="Q2"/>
    <n v="4"/>
    <x v="3"/>
  </r>
  <r>
    <s v="04692"/>
    <x v="93"/>
    <x v="3"/>
    <x v="13"/>
    <x v="0"/>
    <x v="0"/>
    <x v="0"/>
    <x v="4"/>
    <n v="1"/>
    <n v="49.96"/>
    <n v="0"/>
    <n v="22.13"/>
    <n v="49.96"/>
    <n v="22.13"/>
    <n v="27.830000000000002"/>
    <n v="0.55704563650920735"/>
    <n v="2026"/>
    <s v="Q2"/>
    <n v="4"/>
    <x v="3"/>
  </r>
  <r>
    <s v="01951"/>
    <x v="94"/>
    <x v="3"/>
    <x v="8"/>
    <x v="3"/>
    <x v="0"/>
    <x v="1"/>
    <x v="11"/>
    <n v="2"/>
    <n v="155.13"/>
    <n v="0.15"/>
    <n v="80.959999999999994"/>
    <n v="263.721"/>
    <n v="161.91999999999999"/>
    <n v="101.80100000000002"/>
    <n v="0.38601779911345707"/>
    <n v="2026"/>
    <s v="Q2"/>
    <n v="4"/>
    <x v="3"/>
  </r>
  <r>
    <s v="02111"/>
    <x v="94"/>
    <x v="3"/>
    <x v="13"/>
    <x v="0"/>
    <x v="1"/>
    <x v="1"/>
    <x v="17"/>
    <n v="3"/>
    <n v="69.83"/>
    <n v="0.05"/>
    <n v="31.53"/>
    <n v="199.0155"/>
    <n v="94.59"/>
    <n v="104.4255"/>
    <n v="0.52471038687941396"/>
    <n v="2026"/>
    <s v="Q2"/>
    <n v="4"/>
    <x v="3"/>
  </r>
  <r>
    <s v="02933"/>
    <x v="94"/>
    <x v="1"/>
    <x v="6"/>
    <x v="2"/>
    <x v="0"/>
    <x v="2"/>
    <x v="2"/>
    <n v="1"/>
    <n v="35.4"/>
    <n v="0"/>
    <n v="13.37"/>
    <n v="35.4"/>
    <n v="13.37"/>
    <n v="22.03"/>
    <n v="0.62231638418079105"/>
    <n v="2026"/>
    <s v="Q2"/>
    <n v="4"/>
    <x v="3"/>
  </r>
  <r>
    <s v="03263"/>
    <x v="94"/>
    <x v="3"/>
    <x v="7"/>
    <x v="0"/>
    <x v="1"/>
    <x v="4"/>
    <x v="16"/>
    <n v="1"/>
    <n v="51.75"/>
    <n v="0.1"/>
    <n v="22.1"/>
    <n v="46.575000000000003"/>
    <n v="22.1"/>
    <n v="24.475000000000001"/>
    <n v="0.52549651100375738"/>
    <n v="2026"/>
    <s v="Q2"/>
    <n v="4"/>
    <x v="3"/>
  </r>
  <r>
    <s v="04764"/>
    <x v="94"/>
    <x v="3"/>
    <x v="13"/>
    <x v="3"/>
    <x v="1"/>
    <x v="0"/>
    <x v="6"/>
    <n v="6"/>
    <n v="39.6"/>
    <n v="0.15"/>
    <n v="17.010000000000002"/>
    <n v="201.96"/>
    <n v="102.06"/>
    <n v="99.9"/>
    <n v="0.49465240641711233"/>
    <n v="2026"/>
    <s v="Q2"/>
    <n v="4"/>
    <x v="3"/>
  </r>
  <r>
    <s v="00028"/>
    <x v="95"/>
    <x v="1"/>
    <x v="6"/>
    <x v="2"/>
    <x v="1"/>
    <x v="4"/>
    <x v="12"/>
    <n v="2"/>
    <n v="125.94"/>
    <n v="0.05"/>
    <n v="70.94"/>
    <n v="239.28599999999997"/>
    <n v="141.88"/>
    <n v="97.405999999999977"/>
    <n v="0.40706936469329585"/>
    <n v="2026"/>
    <s v="Q2"/>
    <n v="4"/>
    <x v="3"/>
  </r>
  <r>
    <s v="00581"/>
    <x v="95"/>
    <x v="1"/>
    <x v="1"/>
    <x v="0"/>
    <x v="0"/>
    <x v="3"/>
    <x v="19"/>
    <n v="3"/>
    <n v="124.67"/>
    <n v="0"/>
    <n v="61.46"/>
    <n v="374.01"/>
    <n v="184.38"/>
    <n v="189.63"/>
    <n v="0.50701852891633914"/>
    <n v="2026"/>
    <s v="Q2"/>
    <n v="4"/>
    <x v="3"/>
  </r>
  <r>
    <s v="00643"/>
    <x v="95"/>
    <x v="3"/>
    <x v="8"/>
    <x v="0"/>
    <x v="0"/>
    <x v="1"/>
    <x v="17"/>
    <n v="2"/>
    <n v="72.260000000000005"/>
    <n v="0"/>
    <n v="33.21"/>
    <n v="144.52000000000001"/>
    <n v="66.42"/>
    <n v="78.100000000000009"/>
    <n v="0.54040963188486024"/>
    <n v="2026"/>
    <s v="Q2"/>
    <n v="4"/>
    <x v="3"/>
  </r>
  <r>
    <s v="01907"/>
    <x v="95"/>
    <x v="1"/>
    <x v="12"/>
    <x v="1"/>
    <x v="2"/>
    <x v="0"/>
    <x v="4"/>
    <n v="10"/>
    <n v="50.64"/>
    <n v="0.2"/>
    <n v="22.99"/>
    <n v="405.12"/>
    <n v="229.89999999999998"/>
    <n v="175.22000000000003"/>
    <n v="0.43251382306477099"/>
    <n v="2026"/>
    <s v="Q2"/>
    <n v="4"/>
    <x v="3"/>
  </r>
  <r>
    <s v="01950"/>
    <x v="95"/>
    <x v="0"/>
    <x v="9"/>
    <x v="0"/>
    <x v="1"/>
    <x v="1"/>
    <x v="17"/>
    <n v="1"/>
    <n v="73"/>
    <n v="0"/>
    <n v="32.4"/>
    <n v="73"/>
    <n v="32.4"/>
    <n v="40.6"/>
    <n v="0.55616438356164388"/>
    <n v="2026"/>
    <s v="Q2"/>
    <n v="4"/>
    <x v="3"/>
  </r>
  <r>
    <s v="02443"/>
    <x v="95"/>
    <x v="0"/>
    <x v="15"/>
    <x v="0"/>
    <x v="0"/>
    <x v="2"/>
    <x v="2"/>
    <n v="1"/>
    <n v="35.700000000000003"/>
    <n v="0"/>
    <n v="13.8"/>
    <n v="35.700000000000003"/>
    <n v="13.8"/>
    <n v="21.900000000000002"/>
    <n v="0.61344537815126055"/>
    <n v="2026"/>
    <s v="Q2"/>
    <n v="4"/>
    <x v="3"/>
  </r>
  <r>
    <s v="02480"/>
    <x v="95"/>
    <x v="2"/>
    <x v="16"/>
    <x v="1"/>
    <x v="1"/>
    <x v="1"/>
    <x v="11"/>
    <n v="8"/>
    <n v="152.41999999999999"/>
    <n v="0.05"/>
    <n v="80.11"/>
    <n v="1158.3919999999998"/>
    <n v="640.88"/>
    <n v="517.51199999999983"/>
    <n v="0.44675032286134564"/>
    <n v="2026"/>
    <s v="Q2"/>
    <n v="4"/>
    <x v="3"/>
  </r>
  <r>
    <s v="02515"/>
    <x v="95"/>
    <x v="3"/>
    <x v="8"/>
    <x v="0"/>
    <x v="0"/>
    <x v="0"/>
    <x v="0"/>
    <n v="1"/>
    <n v="81.78"/>
    <n v="0"/>
    <n v="42.82"/>
    <n v="81.78"/>
    <n v="42.82"/>
    <n v="38.96"/>
    <n v="0.47640009782342874"/>
    <n v="2026"/>
    <s v="Q2"/>
    <n v="4"/>
    <x v="3"/>
  </r>
  <r>
    <s v="02829"/>
    <x v="95"/>
    <x v="1"/>
    <x v="6"/>
    <x v="0"/>
    <x v="2"/>
    <x v="0"/>
    <x v="8"/>
    <n v="6"/>
    <n v="102.59"/>
    <n v="0.1"/>
    <n v="49.6"/>
    <n v="553.98599999999999"/>
    <n v="297.60000000000002"/>
    <n v="256.38599999999997"/>
    <n v="0.46280230908362302"/>
    <n v="2026"/>
    <s v="Q2"/>
    <n v="4"/>
    <x v="3"/>
  </r>
  <r>
    <s v="04086"/>
    <x v="95"/>
    <x v="3"/>
    <x v="8"/>
    <x v="2"/>
    <x v="0"/>
    <x v="1"/>
    <x v="11"/>
    <n v="2"/>
    <n v="152.44"/>
    <n v="0.15"/>
    <n v="76.680000000000007"/>
    <n v="259.14799999999997"/>
    <n v="153.36000000000001"/>
    <n v="105.78799999999995"/>
    <n v="0.4082146109559015"/>
    <n v="2026"/>
    <s v="Q2"/>
    <n v="4"/>
    <x v="3"/>
  </r>
  <r>
    <s v="04512"/>
    <x v="95"/>
    <x v="1"/>
    <x v="1"/>
    <x v="0"/>
    <x v="1"/>
    <x v="2"/>
    <x v="15"/>
    <n v="6"/>
    <n v="136.29"/>
    <n v="0"/>
    <n v="68.209999999999994"/>
    <n v="817.74"/>
    <n v="409.26"/>
    <n v="408.48"/>
    <n v="0.49952307579426225"/>
    <n v="2026"/>
    <s v="Q2"/>
    <n v="4"/>
    <x v="3"/>
  </r>
  <r>
    <s v="04837"/>
    <x v="95"/>
    <x v="0"/>
    <x v="9"/>
    <x v="1"/>
    <x v="2"/>
    <x v="1"/>
    <x v="11"/>
    <n v="4"/>
    <n v="157.51"/>
    <n v="0.2"/>
    <n v="79.209999999999994"/>
    <n v="504.03199999999998"/>
    <n v="316.83999999999997"/>
    <n v="187.19200000000001"/>
    <n v="0.37138911815122855"/>
    <n v="2026"/>
    <s v="Q2"/>
    <n v="4"/>
    <x v="3"/>
  </r>
  <r>
    <s v="01580"/>
    <x v="96"/>
    <x v="2"/>
    <x v="3"/>
    <x v="0"/>
    <x v="1"/>
    <x v="3"/>
    <x v="19"/>
    <n v="2"/>
    <n v="120.5"/>
    <n v="0"/>
    <n v="61.42"/>
    <n v="241"/>
    <n v="122.84"/>
    <n v="118.16"/>
    <n v="0.49029045643153524"/>
    <n v="2026"/>
    <s v="Q2"/>
    <n v="4"/>
    <x v="3"/>
  </r>
  <r>
    <s v="01962"/>
    <x v="96"/>
    <x v="0"/>
    <x v="0"/>
    <x v="0"/>
    <x v="0"/>
    <x v="1"/>
    <x v="11"/>
    <n v="3"/>
    <n v="152.62"/>
    <n v="0.05"/>
    <n v="77.75"/>
    <n v="434.96699999999998"/>
    <n v="233.25"/>
    <n v="201.71699999999998"/>
    <n v="0.46375242259757637"/>
    <n v="2026"/>
    <s v="Q2"/>
    <n v="4"/>
    <x v="3"/>
  </r>
  <r>
    <s v="02381"/>
    <x v="96"/>
    <x v="1"/>
    <x v="11"/>
    <x v="0"/>
    <x v="0"/>
    <x v="2"/>
    <x v="15"/>
    <n v="2"/>
    <n v="134.16"/>
    <n v="0.05"/>
    <n v="67.08"/>
    <n v="254.90399999999997"/>
    <n v="134.16"/>
    <n v="120.74399999999997"/>
    <n v="0.47368421052631576"/>
    <n v="2026"/>
    <s v="Q2"/>
    <n v="4"/>
    <x v="3"/>
  </r>
  <r>
    <s v="02655"/>
    <x v="96"/>
    <x v="3"/>
    <x v="13"/>
    <x v="2"/>
    <x v="2"/>
    <x v="0"/>
    <x v="8"/>
    <n v="1"/>
    <n v="101.13"/>
    <n v="0"/>
    <n v="50.8"/>
    <n v="101.13"/>
    <n v="50.8"/>
    <n v="50.33"/>
    <n v="0.49767625828141998"/>
    <n v="2026"/>
    <s v="Q2"/>
    <n v="4"/>
    <x v="3"/>
  </r>
  <r>
    <s v="02944"/>
    <x v="96"/>
    <x v="1"/>
    <x v="14"/>
    <x v="2"/>
    <x v="1"/>
    <x v="4"/>
    <x v="16"/>
    <n v="1"/>
    <n v="51.36"/>
    <n v="0"/>
    <n v="22.21"/>
    <n v="51.36"/>
    <n v="22.21"/>
    <n v="29.15"/>
    <n v="0.56756230529595009"/>
    <n v="2026"/>
    <s v="Q2"/>
    <n v="4"/>
    <x v="3"/>
  </r>
  <r>
    <s v="04756"/>
    <x v="96"/>
    <x v="2"/>
    <x v="16"/>
    <x v="0"/>
    <x v="2"/>
    <x v="1"/>
    <x v="11"/>
    <n v="5"/>
    <n v="151.88"/>
    <n v="0"/>
    <n v="80.56"/>
    <n v="759.4"/>
    <n v="402.8"/>
    <n v="356.59999999999997"/>
    <n v="0.46958124835396364"/>
    <n v="2026"/>
    <s v="Q2"/>
    <n v="4"/>
    <x v="3"/>
  </r>
  <r>
    <s v="00052"/>
    <x v="97"/>
    <x v="1"/>
    <x v="12"/>
    <x v="0"/>
    <x v="1"/>
    <x v="2"/>
    <x v="15"/>
    <n v="2"/>
    <n v="133.59"/>
    <n v="0"/>
    <n v="66.83"/>
    <n v="267.18"/>
    <n v="133.66"/>
    <n v="133.52000000000001"/>
    <n v="0.49973800434164234"/>
    <n v="2026"/>
    <s v="Q2"/>
    <n v="4"/>
    <x v="3"/>
  </r>
  <r>
    <s v="00556"/>
    <x v="97"/>
    <x v="3"/>
    <x v="8"/>
    <x v="0"/>
    <x v="1"/>
    <x v="3"/>
    <x v="19"/>
    <n v="2"/>
    <n v="124.39"/>
    <n v="0"/>
    <n v="61.27"/>
    <n v="248.78"/>
    <n v="122.54"/>
    <n v="126.24"/>
    <n v="0.50743628909076288"/>
    <n v="2026"/>
    <s v="Q2"/>
    <n v="4"/>
    <x v="3"/>
  </r>
  <r>
    <s v="01233"/>
    <x v="97"/>
    <x v="0"/>
    <x v="15"/>
    <x v="0"/>
    <x v="1"/>
    <x v="0"/>
    <x v="4"/>
    <n v="5"/>
    <n v="50.22"/>
    <n v="0.1"/>
    <n v="22.31"/>
    <n v="225.99"/>
    <n v="111.55"/>
    <n v="114.44000000000001"/>
    <n v="0.50639408823399268"/>
    <n v="2026"/>
    <s v="Q2"/>
    <n v="4"/>
    <x v="3"/>
  </r>
  <r>
    <s v="01492"/>
    <x v="97"/>
    <x v="1"/>
    <x v="14"/>
    <x v="0"/>
    <x v="0"/>
    <x v="0"/>
    <x v="6"/>
    <n v="2"/>
    <n v="41.08"/>
    <n v="0"/>
    <n v="16.79"/>
    <n v="82.16"/>
    <n v="33.58"/>
    <n v="48.58"/>
    <n v="0.59128529698149956"/>
    <n v="2026"/>
    <s v="Q2"/>
    <n v="4"/>
    <x v="3"/>
  </r>
  <r>
    <s v="01619"/>
    <x v="97"/>
    <x v="3"/>
    <x v="8"/>
    <x v="2"/>
    <x v="1"/>
    <x v="2"/>
    <x v="9"/>
    <n v="5"/>
    <n v="46.11"/>
    <n v="0"/>
    <n v="18.88"/>
    <n v="230.55"/>
    <n v="94.399999999999991"/>
    <n v="136.15000000000003"/>
    <n v="0.5905443504662764"/>
    <n v="2026"/>
    <s v="Q2"/>
    <n v="4"/>
    <x v="3"/>
  </r>
  <r>
    <s v="01631"/>
    <x v="97"/>
    <x v="3"/>
    <x v="8"/>
    <x v="0"/>
    <x v="0"/>
    <x v="2"/>
    <x v="9"/>
    <n v="1"/>
    <n v="45.54"/>
    <n v="0"/>
    <n v="18.36"/>
    <n v="45.54"/>
    <n v="18.36"/>
    <n v="27.18"/>
    <n v="0.59683794466403162"/>
    <n v="2026"/>
    <s v="Q2"/>
    <n v="4"/>
    <x v="3"/>
  </r>
  <r>
    <s v="01844"/>
    <x v="97"/>
    <x v="1"/>
    <x v="14"/>
    <x v="2"/>
    <x v="1"/>
    <x v="4"/>
    <x v="14"/>
    <n v="2"/>
    <n v="37.1"/>
    <n v="0.1"/>
    <n v="14.17"/>
    <n v="66.78"/>
    <n v="28.34"/>
    <n v="38.44"/>
    <n v="0.57562144354597178"/>
    <n v="2026"/>
    <s v="Q2"/>
    <n v="4"/>
    <x v="3"/>
  </r>
  <r>
    <s v="04246"/>
    <x v="97"/>
    <x v="3"/>
    <x v="8"/>
    <x v="1"/>
    <x v="2"/>
    <x v="1"/>
    <x v="11"/>
    <n v="5"/>
    <n v="156.57"/>
    <n v="0.15"/>
    <n v="80.849999999999994"/>
    <n v="665.4224999999999"/>
    <n v="404.25"/>
    <n v="261.1724999999999"/>
    <n v="0.39249123677062309"/>
    <n v="2026"/>
    <s v="Q2"/>
    <n v="4"/>
    <x v="3"/>
  </r>
  <r>
    <s v="05139"/>
    <x v="97"/>
    <x v="0"/>
    <x v="15"/>
    <x v="0"/>
    <x v="0"/>
    <x v="4"/>
    <x v="16"/>
    <n v="2"/>
    <n v="51.4"/>
    <n v="0"/>
    <n v="21.99"/>
    <n v="102.8"/>
    <n v="43.98"/>
    <n v="58.82"/>
    <n v="0.57217898832684821"/>
    <n v="2026"/>
    <s v="Q2"/>
    <n v="4"/>
    <x v="3"/>
  </r>
  <r>
    <s v="00186"/>
    <x v="98"/>
    <x v="0"/>
    <x v="0"/>
    <x v="0"/>
    <x v="1"/>
    <x v="2"/>
    <x v="9"/>
    <n v="2"/>
    <n v="46.42"/>
    <n v="0.1"/>
    <n v="18.73"/>
    <n v="83.556000000000012"/>
    <n v="37.46"/>
    <n v="46.096000000000011"/>
    <n v="0.55167791660682663"/>
    <n v="2026"/>
    <s v="Q2"/>
    <n v="4"/>
    <x v="3"/>
  </r>
  <r>
    <s v="01742"/>
    <x v="98"/>
    <x v="3"/>
    <x v="4"/>
    <x v="3"/>
    <x v="0"/>
    <x v="3"/>
    <x v="19"/>
    <n v="2"/>
    <n v="120.75"/>
    <n v="0.05"/>
    <n v="60.31"/>
    <n v="229.42499999999998"/>
    <n v="120.62"/>
    <n v="108.80499999999998"/>
    <n v="0.47425084450256066"/>
    <n v="2026"/>
    <s v="Q2"/>
    <n v="4"/>
    <x v="3"/>
  </r>
  <r>
    <s v="03189"/>
    <x v="98"/>
    <x v="1"/>
    <x v="11"/>
    <x v="1"/>
    <x v="2"/>
    <x v="1"/>
    <x v="11"/>
    <n v="6"/>
    <n v="157.38999999999999"/>
    <n v="0.05"/>
    <n v="79.239999999999995"/>
    <n v="897.12299999999993"/>
    <n v="475.43999999999994"/>
    <n v="421.68299999999999"/>
    <n v="0.47003922539049831"/>
    <n v="2026"/>
    <s v="Q2"/>
    <n v="4"/>
    <x v="3"/>
  </r>
  <r>
    <s v="03747"/>
    <x v="98"/>
    <x v="3"/>
    <x v="7"/>
    <x v="2"/>
    <x v="0"/>
    <x v="3"/>
    <x v="19"/>
    <n v="2"/>
    <n v="122.36"/>
    <n v="0.05"/>
    <n v="59.06"/>
    <n v="232.48399999999998"/>
    <n v="118.12"/>
    <n v="114.36399999999998"/>
    <n v="0.49192202474148755"/>
    <n v="2026"/>
    <s v="Q2"/>
    <n v="4"/>
    <x v="3"/>
  </r>
  <r>
    <s v="03782"/>
    <x v="98"/>
    <x v="0"/>
    <x v="0"/>
    <x v="2"/>
    <x v="0"/>
    <x v="4"/>
    <x v="10"/>
    <n v="2"/>
    <n v="39.68"/>
    <n v="0.05"/>
    <n v="14.98"/>
    <n v="75.391999999999996"/>
    <n v="29.96"/>
    <n v="45.431999999999995"/>
    <n v="0.60261035653650252"/>
    <n v="2026"/>
    <s v="Q2"/>
    <n v="4"/>
    <x v="3"/>
  </r>
  <r>
    <s v="04344"/>
    <x v="98"/>
    <x v="2"/>
    <x v="5"/>
    <x v="2"/>
    <x v="2"/>
    <x v="3"/>
    <x v="19"/>
    <n v="3"/>
    <n v="121.56"/>
    <n v="0.15"/>
    <n v="61.31"/>
    <n v="309.97800000000001"/>
    <n v="183.93"/>
    <n v="126.048"/>
    <n v="0.40663530960261696"/>
    <n v="2026"/>
    <s v="Q2"/>
    <n v="4"/>
    <x v="3"/>
  </r>
  <r>
    <s v="04901"/>
    <x v="98"/>
    <x v="0"/>
    <x v="0"/>
    <x v="3"/>
    <x v="1"/>
    <x v="0"/>
    <x v="0"/>
    <n v="1"/>
    <n v="80.19"/>
    <n v="0.1"/>
    <n v="42.15"/>
    <n v="72.171000000000006"/>
    <n v="42.15"/>
    <n v="30.021000000000008"/>
    <n v="0.4159704036247247"/>
    <n v="2026"/>
    <s v="Q2"/>
    <n v="4"/>
    <x v="3"/>
  </r>
  <r>
    <s v="04969"/>
    <x v="98"/>
    <x v="3"/>
    <x v="7"/>
    <x v="3"/>
    <x v="2"/>
    <x v="0"/>
    <x v="0"/>
    <n v="2"/>
    <n v="81.14"/>
    <n v="0"/>
    <n v="43.43"/>
    <n v="162.28"/>
    <n v="86.86"/>
    <n v="75.42"/>
    <n v="0.46475228000985952"/>
    <n v="2026"/>
    <s v="Q2"/>
    <n v="4"/>
    <x v="3"/>
  </r>
  <r>
    <s v="00673"/>
    <x v="99"/>
    <x v="3"/>
    <x v="8"/>
    <x v="2"/>
    <x v="1"/>
    <x v="3"/>
    <x v="7"/>
    <n v="2"/>
    <n v="191.11"/>
    <n v="0"/>
    <n v="103.58"/>
    <n v="382.22"/>
    <n v="207.16"/>
    <n v="175.06000000000003"/>
    <n v="0.45800847679346979"/>
    <n v="2026"/>
    <s v="Q2"/>
    <n v="4"/>
    <x v="3"/>
  </r>
  <r>
    <s v="00888"/>
    <x v="99"/>
    <x v="3"/>
    <x v="7"/>
    <x v="2"/>
    <x v="1"/>
    <x v="0"/>
    <x v="6"/>
    <n v="2"/>
    <n v="40.58"/>
    <n v="0.05"/>
    <n v="17.149999999999999"/>
    <n v="77.10199999999999"/>
    <n v="34.299999999999997"/>
    <n v="42.801999999999992"/>
    <n v="0.55513475655625011"/>
    <n v="2026"/>
    <s v="Q2"/>
    <n v="4"/>
    <x v="3"/>
  </r>
  <r>
    <s v="01541"/>
    <x v="99"/>
    <x v="0"/>
    <x v="15"/>
    <x v="3"/>
    <x v="0"/>
    <x v="3"/>
    <x v="13"/>
    <n v="1"/>
    <n v="83.44"/>
    <n v="0"/>
    <n v="40.299999999999997"/>
    <n v="83.44"/>
    <n v="40.299999999999997"/>
    <n v="43.14"/>
    <n v="0.51701821668264625"/>
    <n v="2026"/>
    <s v="Q2"/>
    <n v="4"/>
    <x v="3"/>
  </r>
  <r>
    <s v="01881"/>
    <x v="99"/>
    <x v="3"/>
    <x v="7"/>
    <x v="3"/>
    <x v="1"/>
    <x v="4"/>
    <x v="16"/>
    <n v="1"/>
    <n v="49.61"/>
    <n v="0"/>
    <n v="21.92"/>
    <n v="49.61"/>
    <n v="21.92"/>
    <n v="27.689999999999998"/>
    <n v="0.55815359806490628"/>
    <n v="2026"/>
    <s v="Q2"/>
    <n v="4"/>
    <x v="3"/>
  </r>
  <r>
    <s v="02007"/>
    <x v="99"/>
    <x v="3"/>
    <x v="8"/>
    <x v="0"/>
    <x v="0"/>
    <x v="4"/>
    <x v="12"/>
    <n v="2"/>
    <n v="123.31"/>
    <n v="0"/>
    <n v="69.239999999999995"/>
    <n v="246.62"/>
    <n v="138.47999999999999"/>
    <n v="108.14000000000001"/>
    <n v="0.43848836266320662"/>
    <n v="2026"/>
    <s v="Q2"/>
    <n v="4"/>
    <x v="3"/>
  </r>
  <r>
    <s v="02312"/>
    <x v="99"/>
    <x v="0"/>
    <x v="15"/>
    <x v="2"/>
    <x v="1"/>
    <x v="1"/>
    <x v="1"/>
    <n v="1"/>
    <n v="93.35"/>
    <n v="0.1"/>
    <n v="45.54"/>
    <n v="84.015000000000001"/>
    <n v="45.54"/>
    <n v="38.475000000000001"/>
    <n v="0.45795393679700053"/>
    <n v="2026"/>
    <s v="Q2"/>
    <n v="4"/>
    <x v="3"/>
  </r>
  <r>
    <s v="04493"/>
    <x v="99"/>
    <x v="0"/>
    <x v="0"/>
    <x v="1"/>
    <x v="2"/>
    <x v="1"/>
    <x v="1"/>
    <n v="5"/>
    <n v="92.63"/>
    <n v="0.15"/>
    <n v="46.33"/>
    <n v="393.67749999999995"/>
    <n v="231.64999999999998"/>
    <n v="162.02749999999997"/>
    <n v="0.41157419461361139"/>
    <n v="2026"/>
    <s v="Q2"/>
    <n v="4"/>
    <x v="3"/>
  </r>
  <r>
    <s v="02072"/>
    <x v="100"/>
    <x v="0"/>
    <x v="9"/>
    <x v="0"/>
    <x v="1"/>
    <x v="3"/>
    <x v="19"/>
    <n v="4"/>
    <n v="124.87"/>
    <n v="0.1"/>
    <n v="62.03"/>
    <n v="449.53200000000004"/>
    <n v="248.12"/>
    <n v="201.41200000000003"/>
    <n v="0.44804819234225823"/>
    <n v="2026"/>
    <s v="Q2"/>
    <n v="4"/>
    <x v="3"/>
  </r>
  <r>
    <s v="02142"/>
    <x v="100"/>
    <x v="3"/>
    <x v="4"/>
    <x v="3"/>
    <x v="1"/>
    <x v="3"/>
    <x v="5"/>
    <n v="1"/>
    <n v="339.64"/>
    <n v="0.1"/>
    <n v="195.81"/>
    <n v="305.67599999999999"/>
    <n v="195.81"/>
    <n v="109.86599999999999"/>
    <n v="0.35941977780394924"/>
    <n v="2026"/>
    <s v="Q2"/>
    <n v="4"/>
    <x v="3"/>
  </r>
  <r>
    <s v="02911"/>
    <x v="100"/>
    <x v="2"/>
    <x v="2"/>
    <x v="2"/>
    <x v="1"/>
    <x v="0"/>
    <x v="4"/>
    <n v="1"/>
    <n v="50.86"/>
    <n v="0.05"/>
    <n v="22.1"/>
    <n v="48.317"/>
    <n v="22.1"/>
    <n v="26.216999999999999"/>
    <n v="0.54260405240391574"/>
    <n v="2026"/>
    <s v="Q2"/>
    <n v="4"/>
    <x v="3"/>
  </r>
  <r>
    <s v="04276"/>
    <x v="100"/>
    <x v="3"/>
    <x v="8"/>
    <x v="0"/>
    <x v="1"/>
    <x v="2"/>
    <x v="18"/>
    <n v="2"/>
    <n v="167.01"/>
    <n v="0"/>
    <n v="89.8"/>
    <n v="334.02"/>
    <n v="179.6"/>
    <n v="154.41999999999999"/>
    <n v="0.46230764624872761"/>
    <n v="2026"/>
    <s v="Q2"/>
    <n v="4"/>
    <x v="3"/>
  </r>
  <r>
    <s v="05077"/>
    <x v="100"/>
    <x v="3"/>
    <x v="8"/>
    <x v="3"/>
    <x v="0"/>
    <x v="1"/>
    <x v="1"/>
    <n v="2"/>
    <n v="92.63"/>
    <n v="0.15"/>
    <n v="44.96"/>
    <n v="157.47099999999998"/>
    <n v="89.92"/>
    <n v="67.550999999999974"/>
    <n v="0.42897422382533917"/>
    <n v="2026"/>
    <s v="Q2"/>
    <n v="4"/>
    <x v="3"/>
  </r>
  <r>
    <s v="01259"/>
    <x v="101"/>
    <x v="1"/>
    <x v="12"/>
    <x v="3"/>
    <x v="1"/>
    <x v="1"/>
    <x v="11"/>
    <n v="2"/>
    <n v="151.01"/>
    <n v="0"/>
    <n v="80.209999999999994"/>
    <n v="302.02"/>
    <n v="160.41999999999999"/>
    <n v="141.6"/>
    <n v="0.4688431229719886"/>
    <n v="2026"/>
    <s v="Q2"/>
    <n v="4"/>
    <x v="3"/>
  </r>
  <r>
    <s v="01720"/>
    <x v="101"/>
    <x v="0"/>
    <x v="15"/>
    <x v="0"/>
    <x v="1"/>
    <x v="1"/>
    <x v="1"/>
    <n v="2"/>
    <n v="92.07"/>
    <n v="0"/>
    <n v="44.1"/>
    <n v="184.14"/>
    <n v="88.2"/>
    <n v="95.939999999999984"/>
    <n v="0.52101661779081132"/>
    <n v="2026"/>
    <s v="Q2"/>
    <n v="4"/>
    <x v="3"/>
  </r>
  <r>
    <s v="01975"/>
    <x v="101"/>
    <x v="0"/>
    <x v="15"/>
    <x v="0"/>
    <x v="0"/>
    <x v="4"/>
    <x v="14"/>
    <n v="1"/>
    <n v="36.840000000000003"/>
    <n v="0.1"/>
    <n v="13.86"/>
    <n v="33.156000000000006"/>
    <n v="13.86"/>
    <n v="19.296000000000006"/>
    <n v="0.58197611292073836"/>
    <n v="2026"/>
    <s v="Q2"/>
    <n v="4"/>
    <x v="3"/>
  </r>
  <r>
    <s v="02848"/>
    <x v="101"/>
    <x v="1"/>
    <x v="6"/>
    <x v="0"/>
    <x v="1"/>
    <x v="1"/>
    <x v="17"/>
    <n v="1"/>
    <n v="71.64"/>
    <n v="0.05"/>
    <n v="32.729999999999997"/>
    <n v="68.057999999999993"/>
    <n v="32.729999999999997"/>
    <n v="35.327999999999996"/>
    <n v="0.51908666137706072"/>
    <n v="2026"/>
    <s v="Q2"/>
    <n v="4"/>
    <x v="3"/>
  </r>
  <r>
    <s v="02979"/>
    <x v="101"/>
    <x v="1"/>
    <x v="14"/>
    <x v="0"/>
    <x v="1"/>
    <x v="4"/>
    <x v="12"/>
    <n v="1"/>
    <n v="124.18"/>
    <n v="0"/>
    <n v="67.42"/>
    <n v="124.18"/>
    <n v="67.42"/>
    <n v="56.760000000000005"/>
    <n v="0.45707843453052022"/>
    <n v="2026"/>
    <s v="Q2"/>
    <n v="4"/>
    <x v="3"/>
  </r>
  <r>
    <s v="02996"/>
    <x v="101"/>
    <x v="1"/>
    <x v="12"/>
    <x v="2"/>
    <x v="1"/>
    <x v="2"/>
    <x v="15"/>
    <n v="1"/>
    <n v="134.94999999999999"/>
    <n v="0"/>
    <n v="67.849999999999994"/>
    <n v="134.94999999999999"/>
    <n v="67.849999999999994"/>
    <n v="67.099999999999994"/>
    <n v="0.49722119303445722"/>
    <n v="2026"/>
    <s v="Q2"/>
    <n v="4"/>
    <x v="3"/>
  </r>
  <r>
    <s v="00749"/>
    <x v="102"/>
    <x v="0"/>
    <x v="15"/>
    <x v="0"/>
    <x v="1"/>
    <x v="3"/>
    <x v="19"/>
    <n v="2"/>
    <n v="124"/>
    <n v="0"/>
    <n v="60.14"/>
    <n v="248"/>
    <n v="120.28"/>
    <n v="127.72"/>
    <n v="0.51500000000000001"/>
    <n v="2026"/>
    <s v="Q2"/>
    <n v="4"/>
    <x v="3"/>
  </r>
  <r>
    <s v="01928"/>
    <x v="102"/>
    <x v="3"/>
    <x v="13"/>
    <x v="3"/>
    <x v="0"/>
    <x v="4"/>
    <x v="16"/>
    <n v="2"/>
    <n v="50.2"/>
    <n v="0.1"/>
    <n v="21.48"/>
    <n v="90.360000000000014"/>
    <n v="42.96"/>
    <n v="47.400000000000013"/>
    <n v="0.5245683930942896"/>
    <n v="2026"/>
    <s v="Q2"/>
    <n v="4"/>
    <x v="3"/>
  </r>
  <r>
    <s v="02486"/>
    <x v="102"/>
    <x v="1"/>
    <x v="11"/>
    <x v="0"/>
    <x v="2"/>
    <x v="1"/>
    <x v="1"/>
    <n v="1"/>
    <n v="93.65"/>
    <n v="0"/>
    <n v="44.15"/>
    <n v="93.65"/>
    <n v="44.15"/>
    <n v="49.500000000000007"/>
    <n v="0.5285638013881474"/>
    <n v="2026"/>
    <s v="Q2"/>
    <n v="4"/>
    <x v="3"/>
  </r>
  <r>
    <s v="02688"/>
    <x v="102"/>
    <x v="2"/>
    <x v="16"/>
    <x v="3"/>
    <x v="1"/>
    <x v="2"/>
    <x v="9"/>
    <n v="5"/>
    <n v="47.25"/>
    <n v="0.1"/>
    <n v="17.93"/>
    <n v="212.625"/>
    <n v="89.65"/>
    <n v="122.97499999999999"/>
    <n v="0.57836566725455607"/>
    <n v="2026"/>
    <s v="Q2"/>
    <n v="4"/>
    <x v="3"/>
  </r>
  <r>
    <s v="02712"/>
    <x v="102"/>
    <x v="2"/>
    <x v="5"/>
    <x v="0"/>
    <x v="0"/>
    <x v="4"/>
    <x v="14"/>
    <n v="1"/>
    <n v="35.69"/>
    <n v="0.05"/>
    <n v="13.53"/>
    <n v="33.905499999999996"/>
    <n v="13.53"/>
    <n v="20.375499999999995"/>
    <n v="0.60094969842650892"/>
    <n v="2026"/>
    <s v="Q2"/>
    <n v="4"/>
    <x v="3"/>
  </r>
  <r>
    <s v="03853"/>
    <x v="102"/>
    <x v="3"/>
    <x v="13"/>
    <x v="0"/>
    <x v="0"/>
    <x v="2"/>
    <x v="15"/>
    <n v="3"/>
    <n v="136.12"/>
    <n v="0"/>
    <n v="66.58"/>
    <n v="408.36"/>
    <n v="199.74"/>
    <n v="208.62"/>
    <n v="0.51087275933000298"/>
    <n v="2026"/>
    <s v="Q2"/>
    <n v="4"/>
    <x v="3"/>
  </r>
  <r>
    <s v="04043"/>
    <x v="102"/>
    <x v="3"/>
    <x v="7"/>
    <x v="3"/>
    <x v="1"/>
    <x v="1"/>
    <x v="11"/>
    <n v="1"/>
    <n v="155.88999999999999"/>
    <n v="0"/>
    <n v="77.260000000000005"/>
    <n v="155.88999999999999"/>
    <n v="77.260000000000005"/>
    <n v="78.629999999999981"/>
    <n v="0.50439412406183837"/>
    <n v="2026"/>
    <s v="Q2"/>
    <n v="4"/>
    <x v="3"/>
  </r>
  <r>
    <s v="00290"/>
    <x v="103"/>
    <x v="0"/>
    <x v="15"/>
    <x v="0"/>
    <x v="2"/>
    <x v="2"/>
    <x v="15"/>
    <n v="1"/>
    <n v="130.81"/>
    <n v="0"/>
    <n v="67.86"/>
    <n v="130.81"/>
    <n v="67.86"/>
    <n v="62.95"/>
    <n v="0.48123232168794439"/>
    <n v="2026"/>
    <s v="Q2"/>
    <n v="4"/>
    <x v="3"/>
  </r>
  <r>
    <s v="02953"/>
    <x v="103"/>
    <x v="0"/>
    <x v="0"/>
    <x v="0"/>
    <x v="0"/>
    <x v="2"/>
    <x v="9"/>
    <n v="2"/>
    <n v="47.56"/>
    <n v="0.05"/>
    <n v="18.649999999999999"/>
    <n v="90.364000000000004"/>
    <n v="37.299999999999997"/>
    <n v="53.064000000000007"/>
    <n v="0.58722500110663545"/>
    <n v="2026"/>
    <s v="Q2"/>
    <n v="4"/>
    <x v="3"/>
  </r>
  <r>
    <s v="03179"/>
    <x v="103"/>
    <x v="1"/>
    <x v="14"/>
    <x v="0"/>
    <x v="1"/>
    <x v="1"/>
    <x v="3"/>
    <n v="2"/>
    <n v="140.65"/>
    <n v="0.05"/>
    <n v="78.900000000000006"/>
    <n v="267.23500000000001"/>
    <n v="157.80000000000001"/>
    <n v="109.435"/>
    <n v="0.40950848504125581"/>
    <n v="2026"/>
    <s v="Q2"/>
    <n v="4"/>
    <x v="3"/>
  </r>
  <r>
    <s v="03301"/>
    <x v="103"/>
    <x v="3"/>
    <x v="4"/>
    <x v="2"/>
    <x v="1"/>
    <x v="0"/>
    <x v="0"/>
    <n v="1"/>
    <n v="82.75"/>
    <n v="0"/>
    <n v="43.18"/>
    <n v="82.75"/>
    <n v="43.18"/>
    <n v="39.57"/>
    <n v="0.47818731117824775"/>
    <n v="2026"/>
    <s v="Q2"/>
    <n v="4"/>
    <x v="3"/>
  </r>
  <r>
    <s v="03349"/>
    <x v="103"/>
    <x v="3"/>
    <x v="8"/>
    <x v="0"/>
    <x v="0"/>
    <x v="4"/>
    <x v="10"/>
    <n v="2"/>
    <n v="40.909999999999997"/>
    <n v="0.1"/>
    <n v="14.95"/>
    <n v="73.637999999999991"/>
    <n v="29.9"/>
    <n v="43.737999999999992"/>
    <n v="0.59395964040305271"/>
    <n v="2026"/>
    <s v="Q2"/>
    <n v="4"/>
    <x v="3"/>
  </r>
  <r>
    <s v="04874"/>
    <x v="103"/>
    <x v="0"/>
    <x v="0"/>
    <x v="2"/>
    <x v="0"/>
    <x v="2"/>
    <x v="9"/>
    <n v="1"/>
    <n v="46.62"/>
    <n v="0"/>
    <n v="18.86"/>
    <n v="46.62"/>
    <n v="18.86"/>
    <n v="27.759999999999998"/>
    <n v="0.59545259545259543"/>
    <n v="2026"/>
    <s v="Q2"/>
    <n v="4"/>
    <x v="3"/>
  </r>
  <r>
    <s v="01045"/>
    <x v="104"/>
    <x v="0"/>
    <x v="15"/>
    <x v="0"/>
    <x v="0"/>
    <x v="3"/>
    <x v="7"/>
    <n v="2"/>
    <n v="196.57"/>
    <n v="0.05"/>
    <n v="106.2"/>
    <n v="373.48299999999995"/>
    <n v="212.4"/>
    <n v="161.08299999999994"/>
    <n v="0.43129941657317727"/>
    <n v="2026"/>
    <s v="Q2"/>
    <n v="4"/>
    <x v="3"/>
  </r>
  <r>
    <s v="01703"/>
    <x v="104"/>
    <x v="1"/>
    <x v="1"/>
    <x v="0"/>
    <x v="0"/>
    <x v="1"/>
    <x v="1"/>
    <n v="1"/>
    <n v="90.52"/>
    <n v="0"/>
    <n v="46.5"/>
    <n v="90.52"/>
    <n v="46.5"/>
    <n v="44.019999999999996"/>
    <n v="0.4863013698630137"/>
    <n v="2026"/>
    <s v="Q2"/>
    <n v="4"/>
    <x v="3"/>
  </r>
  <r>
    <s v="02107"/>
    <x v="104"/>
    <x v="0"/>
    <x v="15"/>
    <x v="0"/>
    <x v="0"/>
    <x v="2"/>
    <x v="18"/>
    <n v="5"/>
    <n v="165.35"/>
    <n v="0.05"/>
    <n v="89.38"/>
    <n v="785.41249999999991"/>
    <n v="446.9"/>
    <n v="338.51249999999993"/>
    <n v="0.43099963395031271"/>
    <n v="2026"/>
    <s v="Q2"/>
    <n v="4"/>
    <x v="3"/>
  </r>
  <r>
    <s v="02265"/>
    <x v="104"/>
    <x v="1"/>
    <x v="11"/>
    <x v="2"/>
    <x v="0"/>
    <x v="2"/>
    <x v="2"/>
    <n v="2"/>
    <n v="36.35"/>
    <n v="0"/>
    <n v="13.55"/>
    <n v="72.7"/>
    <n v="27.1"/>
    <n v="45.6"/>
    <n v="0.6272352132049519"/>
    <n v="2026"/>
    <s v="Q2"/>
    <n v="4"/>
    <x v="3"/>
  </r>
  <r>
    <s v="02839"/>
    <x v="104"/>
    <x v="1"/>
    <x v="14"/>
    <x v="2"/>
    <x v="1"/>
    <x v="2"/>
    <x v="9"/>
    <n v="1"/>
    <n v="47"/>
    <n v="0"/>
    <n v="18.64"/>
    <n v="47"/>
    <n v="18.64"/>
    <n v="28.36"/>
    <n v="0.60340425531914887"/>
    <n v="2026"/>
    <s v="Q2"/>
    <n v="4"/>
    <x v="3"/>
  </r>
  <r>
    <s v="04742"/>
    <x v="104"/>
    <x v="3"/>
    <x v="13"/>
    <x v="3"/>
    <x v="0"/>
    <x v="2"/>
    <x v="9"/>
    <n v="1"/>
    <n v="46.86"/>
    <n v="0"/>
    <n v="18.190000000000001"/>
    <n v="46.86"/>
    <n v="18.190000000000001"/>
    <n v="28.669999999999998"/>
    <n v="0.61182244985061884"/>
    <n v="2026"/>
    <s v="Q2"/>
    <n v="4"/>
    <x v="3"/>
  </r>
  <r>
    <s v="04899"/>
    <x v="104"/>
    <x v="0"/>
    <x v="9"/>
    <x v="0"/>
    <x v="1"/>
    <x v="3"/>
    <x v="13"/>
    <n v="2"/>
    <n v="82.13"/>
    <n v="0.05"/>
    <n v="39.909999999999997"/>
    <n v="156.047"/>
    <n v="79.819999999999993"/>
    <n v="76.227000000000004"/>
    <n v="0.48848744288579726"/>
    <n v="2026"/>
    <s v="Q2"/>
    <n v="4"/>
    <x v="3"/>
  </r>
  <r>
    <s v="05042"/>
    <x v="104"/>
    <x v="1"/>
    <x v="6"/>
    <x v="2"/>
    <x v="2"/>
    <x v="2"/>
    <x v="18"/>
    <n v="1"/>
    <n v="163.16"/>
    <n v="0"/>
    <n v="88.78"/>
    <n v="163.16"/>
    <n v="88.78"/>
    <n v="74.38"/>
    <n v="0.45587153714145623"/>
    <n v="2026"/>
    <s v="Q2"/>
    <n v="4"/>
    <x v="3"/>
  </r>
  <r>
    <s v="02248"/>
    <x v="105"/>
    <x v="0"/>
    <x v="15"/>
    <x v="2"/>
    <x v="1"/>
    <x v="2"/>
    <x v="2"/>
    <n v="2"/>
    <n v="36.68"/>
    <n v="0.1"/>
    <n v="13.92"/>
    <n v="66.024000000000001"/>
    <n v="27.84"/>
    <n v="38.183999999999997"/>
    <n v="0.57833515085423481"/>
    <n v="2026"/>
    <s v="Q2"/>
    <n v="4"/>
    <x v="3"/>
  </r>
  <r>
    <s v="02427"/>
    <x v="105"/>
    <x v="3"/>
    <x v="13"/>
    <x v="0"/>
    <x v="1"/>
    <x v="2"/>
    <x v="9"/>
    <n v="1"/>
    <n v="45.82"/>
    <n v="0.1"/>
    <n v="18.48"/>
    <n v="41.238"/>
    <n v="18.48"/>
    <n v="22.757999999999999"/>
    <n v="0.55186963480285167"/>
    <n v="2026"/>
    <s v="Q2"/>
    <n v="4"/>
    <x v="3"/>
  </r>
  <r>
    <s v="02445"/>
    <x v="105"/>
    <x v="0"/>
    <x v="15"/>
    <x v="0"/>
    <x v="0"/>
    <x v="1"/>
    <x v="17"/>
    <n v="1"/>
    <n v="70.95"/>
    <n v="0"/>
    <n v="31.43"/>
    <n v="70.95"/>
    <n v="31.43"/>
    <n v="39.520000000000003"/>
    <n v="0.55701198026779419"/>
    <n v="2026"/>
    <s v="Q2"/>
    <n v="4"/>
    <x v="3"/>
  </r>
  <r>
    <s v="03311"/>
    <x v="105"/>
    <x v="1"/>
    <x v="11"/>
    <x v="0"/>
    <x v="1"/>
    <x v="2"/>
    <x v="9"/>
    <n v="1"/>
    <n v="46.68"/>
    <n v="0.05"/>
    <n v="18.350000000000001"/>
    <n v="44.345999999999997"/>
    <n v="18.350000000000001"/>
    <n v="25.995999999999995"/>
    <n v="0.58620845172056102"/>
    <n v="2026"/>
    <s v="Q2"/>
    <n v="4"/>
    <x v="3"/>
  </r>
  <r>
    <s v="03320"/>
    <x v="105"/>
    <x v="2"/>
    <x v="16"/>
    <x v="0"/>
    <x v="2"/>
    <x v="2"/>
    <x v="18"/>
    <n v="5"/>
    <n v="164.31"/>
    <n v="0.05"/>
    <n v="85.41"/>
    <n v="780.47249999999997"/>
    <n v="427.04999999999995"/>
    <n v="353.42250000000001"/>
    <n v="0.45283145786686912"/>
    <n v="2026"/>
    <s v="Q2"/>
    <n v="4"/>
    <x v="3"/>
  </r>
  <r>
    <s v="03321"/>
    <x v="105"/>
    <x v="1"/>
    <x v="6"/>
    <x v="0"/>
    <x v="2"/>
    <x v="2"/>
    <x v="2"/>
    <n v="3"/>
    <n v="35.57"/>
    <n v="0"/>
    <n v="13.67"/>
    <n v="106.71000000000001"/>
    <n v="41.01"/>
    <n v="65.700000000000017"/>
    <n v="0.61568737700309262"/>
    <n v="2026"/>
    <s v="Q2"/>
    <n v="4"/>
    <x v="3"/>
  </r>
  <r>
    <s v="05181"/>
    <x v="105"/>
    <x v="0"/>
    <x v="0"/>
    <x v="3"/>
    <x v="1"/>
    <x v="2"/>
    <x v="9"/>
    <n v="2"/>
    <n v="45.51"/>
    <n v="0.1"/>
    <n v="18.809999999999999"/>
    <n v="81.917999999999992"/>
    <n v="37.619999999999997"/>
    <n v="44.297999999999995"/>
    <n v="0.54076027246758951"/>
    <n v="2026"/>
    <s v="Q2"/>
    <n v="4"/>
    <x v="3"/>
  </r>
  <r>
    <s v="05187"/>
    <x v="105"/>
    <x v="3"/>
    <x v="8"/>
    <x v="0"/>
    <x v="0"/>
    <x v="3"/>
    <x v="7"/>
    <n v="2"/>
    <n v="198.32"/>
    <n v="0"/>
    <n v="106.8"/>
    <n v="396.64"/>
    <n v="213.6"/>
    <n v="183.04"/>
    <n v="0.46147640177490923"/>
    <n v="2026"/>
    <s v="Q2"/>
    <n v="4"/>
    <x v="3"/>
  </r>
  <r>
    <s v="00605"/>
    <x v="106"/>
    <x v="3"/>
    <x v="8"/>
    <x v="3"/>
    <x v="2"/>
    <x v="2"/>
    <x v="15"/>
    <n v="2"/>
    <n v="130.94"/>
    <n v="0"/>
    <n v="67.459999999999994"/>
    <n v="261.88"/>
    <n v="134.91999999999999"/>
    <n v="126.96000000000001"/>
    <n v="0.48480219948067821"/>
    <n v="2026"/>
    <s v="Q2"/>
    <n v="4"/>
    <x v="3"/>
  </r>
  <r>
    <s v="03244"/>
    <x v="106"/>
    <x v="1"/>
    <x v="11"/>
    <x v="3"/>
    <x v="0"/>
    <x v="2"/>
    <x v="15"/>
    <n v="1"/>
    <n v="131.62"/>
    <n v="0"/>
    <n v="66.95"/>
    <n v="131.62"/>
    <n v="66.95"/>
    <n v="64.67"/>
    <n v="0.49133870232487464"/>
    <n v="2026"/>
    <s v="Q2"/>
    <n v="4"/>
    <x v="3"/>
  </r>
  <r>
    <s v="04047"/>
    <x v="106"/>
    <x v="0"/>
    <x v="0"/>
    <x v="1"/>
    <x v="2"/>
    <x v="2"/>
    <x v="18"/>
    <n v="8"/>
    <n v="168.34"/>
    <n v="0.15"/>
    <n v="88.7"/>
    <n v="1144.712"/>
    <n v="709.6"/>
    <n v="435.11199999999997"/>
    <n v="0.38010608781946897"/>
    <n v="2026"/>
    <s v="Q2"/>
    <n v="4"/>
    <x v="3"/>
  </r>
  <r>
    <s v="04101"/>
    <x v="106"/>
    <x v="1"/>
    <x v="6"/>
    <x v="0"/>
    <x v="0"/>
    <x v="3"/>
    <x v="13"/>
    <n v="1"/>
    <n v="81.040000000000006"/>
    <n v="0"/>
    <n v="39.97"/>
    <n v="81.040000000000006"/>
    <n v="39.97"/>
    <n v="41.070000000000007"/>
    <n v="0.50678677196446209"/>
    <n v="2026"/>
    <s v="Q2"/>
    <n v="4"/>
    <x v="3"/>
  </r>
  <r>
    <s v="04537"/>
    <x v="106"/>
    <x v="3"/>
    <x v="8"/>
    <x v="0"/>
    <x v="2"/>
    <x v="3"/>
    <x v="13"/>
    <n v="3"/>
    <n v="81.53"/>
    <n v="0.05"/>
    <n v="38.630000000000003"/>
    <n v="232.3605"/>
    <n v="115.89000000000001"/>
    <n v="116.47049999999999"/>
    <n v="0.50124913657872139"/>
    <n v="2026"/>
    <s v="Q2"/>
    <n v="4"/>
    <x v="3"/>
  </r>
  <r>
    <s v="00754"/>
    <x v="107"/>
    <x v="2"/>
    <x v="10"/>
    <x v="3"/>
    <x v="0"/>
    <x v="0"/>
    <x v="8"/>
    <n v="3"/>
    <n v="104.8"/>
    <n v="0.1"/>
    <n v="50.59"/>
    <n v="282.95999999999998"/>
    <n v="151.77000000000001"/>
    <n v="131.18999999999997"/>
    <n v="0.46363443596268017"/>
    <n v="2026"/>
    <s v="Q2"/>
    <n v="4"/>
    <x v="3"/>
  </r>
  <r>
    <s v="01340"/>
    <x v="107"/>
    <x v="3"/>
    <x v="8"/>
    <x v="0"/>
    <x v="1"/>
    <x v="4"/>
    <x v="16"/>
    <n v="2"/>
    <n v="51.24"/>
    <n v="0"/>
    <n v="22.52"/>
    <n v="102.48"/>
    <n v="45.04"/>
    <n v="57.440000000000005"/>
    <n v="0.56049960967993762"/>
    <n v="2026"/>
    <s v="Q2"/>
    <n v="4"/>
    <x v="3"/>
  </r>
  <r>
    <s v="01444"/>
    <x v="107"/>
    <x v="2"/>
    <x v="10"/>
    <x v="2"/>
    <x v="0"/>
    <x v="3"/>
    <x v="19"/>
    <n v="1"/>
    <n v="120.52"/>
    <n v="0.1"/>
    <n v="59.01"/>
    <n v="108.468"/>
    <n v="59.01"/>
    <n v="49.458000000000006"/>
    <n v="0.45596858059519862"/>
    <n v="2026"/>
    <s v="Q2"/>
    <n v="4"/>
    <x v="3"/>
  </r>
  <r>
    <s v="02390"/>
    <x v="107"/>
    <x v="3"/>
    <x v="8"/>
    <x v="2"/>
    <x v="0"/>
    <x v="3"/>
    <x v="13"/>
    <n v="1"/>
    <n v="80.98"/>
    <n v="0"/>
    <n v="40.19"/>
    <n v="80.98"/>
    <n v="40.19"/>
    <n v="40.790000000000006"/>
    <n v="0.50370461842430236"/>
    <n v="2026"/>
    <s v="Q2"/>
    <n v="4"/>
    <x v="3"/>
  </r>
  <r>
    <s v="03076"/>
    <x v="107"/>
    <x v="2"/>
    <x v="2"/>
    <x v="0"/>
    <x v="2"/>
    <x v="3"/>
    <x v="13"/>
    <n v="2"/>
    <n v="82.58"/>
    <n v="0.1"/>
    <n v="39.93"/>
    <n v="148.64400000000001"/>
    <n v="79.86"/>
    <n v="68.784000000000006"/>
    <n v="0.46274319851457174"/>
    <n v="2026"/>
    <s v="Q2"/>
    <n v="4"/>
    <x v="3"/>
  </r>
  <r>
    <s v="03157"/>
    <x v="107"/>
    <x v="3"/>
    <x v="8"/>
    <x v="0"/>
    <x v="1"/>
    <x v="3"/>
    <x v="7"/>
    <n v="2"/>
    <n v="200.36"/>
    <n v="0"/>
    <n v="105.12"/>
    <n v="400.72"/>
    <n v="210.24"/>
    <n v="190.48000000000002"/>
    <n v="0.47534438011579161"/>
    <n v="2026"/>
    <s v="Q2"/>
    <n v="4"/>
    <x v="3"/>
  </r>
  <r>
    <s v="04516"/>
    <x v="107"/>
    <x v="2"/>
    <x v="5"/>
    <x v="0"/>
    <x v="0"/>
    <x v="3"/>
    <x v="7"/>
    <n v="1"/>
    <n v="196.24"/>
    <n v="0"/>
    <n v="106.34"/>
    <n v="196.24"/>
    <n v="106.34"/>
    <n v="89.9"/>
    <n v="0.45811251528740321"/>
    <n v="2026"/>
    <s v="Q2"/>
    <n v="4"/>
    <x v="3"/>
  </r>
  <r>
    <s v="05119"/>
    <x v="107"/>
    <x v="0"/>
    <x v="15"/>
    <x v="0"/>
    <x v="2"/>
    <x v="1"/>
    <x v="1"/>
    <n v="1"/>
    <n v="93.32"/>
    <n v="0"/>
    <n v="44.82"/>
    <n v="93.32"/>
    <n v="44.82"/>
    <n v="48.499999999999993"/>
    <n v="0.51971710244320612"/>
    <n v="2026"/>
    <s v="Q2"/>
    <n v="4"/>
    <x v="3"/>
  </r>
  <r>
    <s v="00125"/>
    <x v="108"/>
    <x v="3"/>
    <x v="7"/>
    <x v="0"/>
    <x v="0"/>
    <x v="0"/>
    <x v="8"/>
    <n v="2"/>
    <n v="101.61"/>
    <n v="0"/>
    <n v="49.9"/>
    <n v="203.22"/>
    <n v="99.8"/>
    <n v="103.42"/>
    <n v="0.50890660368074014"/>
    <n v="2026"/>
    <s v="Q2"/>
    <n v="4"/>
    <x v="3"/>
  </r>
  <r>
    <s v="00728"/>
    <x v="108"/>
    <x v="1"/>
    <x v="14"/>
    <x v="0"/>
    <x v="0"/>
    <x v="0"/>
    <x v="8"/>
    <n v="1"/>
    <n v="104.91"/>
    <n v="0"/>
    <n v="51.68"/>
    <n v="104.91"/>
    <n v="51.68"/>
    <n v="53.23"/>
    <n v="0.50738728433895719"/>
    <n v="2026"/>
    <s v="Q2"/>
    <n v="4"/>
    <x v="3"/>
  </r>
  <r>
    <s v="01271"/>
    <x v="108"/>
    <x v="2"/>
    <x v="2"/>
    <x v="1"/>
    <x v="2"/>
    <x v="4"/>
    <x v="10"/>
    <n v="8"/>
    <n v="39.99"/>
    <n v="0.15"/>
    <n v="14.92"/>
    <n v="271.93200000000002"/>
    <n v="119.36"/>
    <n v="152.572"/>
    <n v="0.56106673727255341"/>
    <n v="2026"/>
    <s v="Q2"/>
    <n v="4"/>
    <x v="3"/>
  </r>
  <r>
    <s v="01284"/>
    <x v="108"/>
    <x v="1"/>
    <x v="12"/>
    <x v="2"/>
    <x v="1"/>
    <x v="2"/>
    <x v="15"/>
    <n v="1"/>
    <n v="136.01"/>
    <n v="0"/>
    <n v="66.59"/>
    <n v="136.01"/>
    <n v="66.59"/>
    <n v="69.419999999999987"/>
    <n v="0.51040364679067707"/>
    <n v="2026"/>
    <s v="Q2"/>
    <n v="4"/>
    <x v="3"/>
  </r>
  <r>
    <s v="01657"/>
    <x v="108"/>
    <x v="0"/>
    <x v="0"/>
    <x v="1"/>
    <x v="2"/>
    <x v="3"/>
    <x v="19"/>
    <n v="15"/>
    <n v="122.1"/>
    <n v="0.15"/>
    <n v="62.33"/>
    <n v="1556.7749999999999"/>
    <n v="934.94999999999993"/>
    <n v="621.82499999999993"/>
    <n v="0.39943151707857588"/>
    <n v="2026"/>
    <s v="Q2"/>
    <n v="4"/>
    <x v="3"/>
  </r>
  <r>
    <s v="02240"/>
    <x v="108"/>
    <x v="0"/>
    <x v="15"/>
    <x v="3"/>
    <x v="0"/>
    <x v="3"/>
    <x v="5"/>
    <n v="4"/>
    <n v="341.75"/>
    <n v="0.1"/>
    <n v="191.91"/>
    <n v="1230.3"/>
    <n v="767.64"/>
    <n v="462.65999999999997"/>
    <n v="0.37605462082418922"/>
    <n v="2026"/>
    <s v="Q2"/>
    <n v="4"/>
    <x v="3"/>
  </r>
  <r>
    <s v="03050"/>
    <x v="108"/>
    <x v="3"/>
    <x v="13"/>
    <x v="2"/>
    <x v="0"/>
    <x v="1"/>
    <x v="11"/>
    <n v="3"/>
    <n v="156.16"/>
    <n v="0.05"/>
    <n v="77.81"/>
    <n v="445.05599999999998"/>
    <n v="233.43"/>
    <n v="211.62599999999998"/>
    <n v="0.47550420621225192"/>
    <n v="2026"/>
    <s v="Q2"/>
    <n v="4"/>
    <x v="3"/>
  </r>
  <r>
    <s v="03213"/>
    <x v="108"/>
    <x v="0"/>
    <x v="15"/>
    <x v="0"/>
    <x v="0"/>
    <x v="2"/>
    <x v="15"/>
    <n v="2"/>
    <n v="132.53"/>
    <n v="0.05"/>
    <n v="66.39"/>
    <n v="251.80699999999999"/>
    <n v="132.78"/>
    <n v="119.02699999999999"/>
    <n v="0.47269138665724142"/>
    <n v="2026"/>
    <s v="Q2"/>
    <n v="4"/>
    <x v="3"/>
  </r>
  <r>
    <s v="03367"/>
    <x v="108"/>
    <x v="2"/>
    <x v="3"/>
    <x v="0"/>
    <x v="0"/>
    <x v="2"/>
    <x v="9"/>
    <n v="3"/>
    <n v="45.79"/>
    <n v="0"/>
    <n v="17.98"/>
    <n v="137.37"/>
    <n v="53.94"/>
    <n v="83.43"/>
    <n v="0.60733784669141733"/>
    <n v="2026"/>
    <s v="Q2"/>
    <n v="4"/>
    <x v="3"/>
  </r>
  <r>
    <s v="03885"/>
    <x v="108"/>
    <x v="0"/>
    <x v="15"/>
    <x v="0"/>
    <x v="1"/>
    <x v="2"/>
    <x v="15"/>
    <n v="2"/>
    <n v="133.97"/>
    <n v="0.15"/>
    <n v="67.36"/>
    <n v="227.749"/>
    <n v="134.72"/>
    <n v="93.028999999999996"/>
    <n v="0.40847160690057915"/>
    <n v="2026"/>
    <s v="Q2"/>
    <n v="4"/>
    <x v="3"/>
  </r>
  <r>
    <s v="04372"/>
    <x v="108"/>
    <x v="0"/>
    <x v="15"/>
    <x v="0"/>
    <x v="1"/>
    <x v="4"/>
    <x v="14"/>
    <n v="1"/>
    <n v="37.11"/>
    <n v="0.1"/>
    <n v="14.27"/>
    <n v="33.399000000000001"/>
    <n v="14.27"/>
    <n v="19.129000000000001"/>
    <n v="0.5727416988532591"/>
    <n v="2026"/>
    <s v="Q2"/>
    <n v="4"/>
    <x v="3"/>
  </r>
  <r>
    <s v="04417"/>
    <x v="108"/>
    <x v="3"/>
    <x v="8"/>
    <x v="2"/>
    <x v="1"/>
    <x v="3"/>
    <x v="5"/>
    <n v="3"/>
    <n v="334.01"/>
    <n v="0.15"/>
    <n v="192.17"/>
    <n v="851.72550000000001"/>
    <n v="576.51"/>
    <n v="275.21550000000002"/>
    <n v="0.32312699337990941"/>
    <n v="2026"/>
    <s v="Q2"/>
    <n v="4"/>
    <x v="3"/>
  </r>
  <r>
    <s v="01147"/>
    <x v="109"/>
    <x v="3"/>
    <x v="7"/>
    <x v="0"/>
    <x v="1"/>
    <x v="2"/>
    <x v="15"/>
    <n v="1"/>
    <n v="131.46"/>
    <n v="0"/>
    <n v="67.77"/>
    <n v="131.46"/>
    <n v="67.77"/>
    <n v="63.690000000000012"/>
    <n v="0.48448197170241902"/>
    <n v="2026"/>
    <s v="Q2"/>
    <n v="4"/>
    <x v="3"/>
  </r>
  <r>
    <s v="01514"/>
    <x v="109"/>
    <x v="2"/>
    <x v="3"/>
    <x v="2"/>
    <x v="0"/>
    <x v="1"/>
    <x v="17"/>
    <n v="3"/>
    <n v="72.48"/>
    <n v="0"/>
    <n v="32.36"/>
    <n v="217.44"/>
    <n v="97.08"/>
    <n v="120.36"/>
    <n v="0.55353200883002207"/>
    <n v="2026"/>
    <s v="Q2"/>
    <n v="4"/>
    <x v="3"/>
  </r>
  <r>
    <s v="01538"/>
    <x v="109"/>
    <x v="2"/>
    <x v="2"/>
    <x v="3"/>
    <x v="1"/>
    <x v="0"/>
    <x v="0"/>
    <n v="1"/>
    <n v="81.98"/>
    <n v="0"/>
    <n v="43.15"/>
    <n v="81.98"/>
    <n v="43.15"/>
    <n v="38.830000000000005"/>
    <n v="0.47365211027079779"/>
    <n v="2026"/>
    <s v="Q2"/>
    <n v="4"/>
    <x v="3"/>
  </r>
  <r>
    <s v="01679"/>
    <x v="109"/>
    <x v="3"/>
    <x v="13"/>
    <x v="3"/>
    <x v="0"/>
    <x v="2"/>
    <x v="9"/>
    <n v="1"/>
    <n v="46.71"/>
    <n v="0"/>
    <n v="18.18"/>
    <n v="46.71"/>
    <n v="18.18"/>
    <n v="28.53"/>
    <n v="0.61078998073217727"/>
    <n v="2026"/>
    <s v="Q2"/>
    <n v="4"/>
    <x v="3"/>
  </r>
  <r>
    <s v="01708"/>
    <x v="109"/>
    <x v="2"/>
    <x v="5"/>
    <x v="3"/>
    <x v="1"/>
    <x v="4"/>
    <x v="10"/>
    <n v="1"/>
    <n v="41.01"/>
    <n v="0"/>
    <n v="14.5"/>
    <n v="41.01"/>
    <n v="14.5"/>
    <n v="26.509999999999998"/>
    <n v="0.64642770056083876"/>
    <n v="2026"/>
    <s v="Q2"/>
    <n v="4"/>
    <x v="3"/>
  </r>
  <r>
    <s v="02686"/>
    <x v="109"/>
    <x v="1"/>
    <x v="12"/>
    <x v="0"/>
    <x v="0"/>
    <x v="1"/>
    <x v="17"/>
    <n v="1"/>
    <n v="70.45"/>
    <n v="0.05"/>
    <n v="31.98"/>
    <n v="66.927499999999995"/>
    <n v="31.98"/>
    <n v="34.947499999999991"/>
    <n v="0.52216951178514059"/>
    <n v="2026"/>
    <s v="Q2"/>
    <n v="4"/>
    <x v="3"/>
  </r>
  <r>
    <s v="03307"/>
    <x v="109"/>
    <x v="3"/>
    <x v="13"/>
    <x v="2"/>
    <x v="2"/>
    <x v="0"/>
    <x v="4"/>
    <n v="2"/>
    <n v="51.39"/>
    <n v="0.05"/>
    <n v="22.28"/>
    <n v="97.640999999999991"/>
    <n v="44.56"/>
    <n v="53.080999999999989"/>
    <n v="0.54363433393758764"/>
    <n v="2026"/>
    <s v="Q2"/>
    <n v="4"/>
    <x v="3"/>
  </r>
  <r>
    <s v="03772"/>
    <x v="109"/>
    <x v="0"/>
    <x v="15"/>
    <x v="2"/>
    <x v="0"/>
    <x v="3"/>
    <x v="19"/>
    <n v="2"/>
    <n v="122.03"/>
    <n v="0"/>
    <n v="59.43"/>
    <n v="244.06"/>
    <n v="118.86"/>
    <n v="125.2"/>
    <n v="0.51298860935835455"/>
    <n v="2026"/>
    <s v="Q2"/>
    <n v="4"/>
    <x v="3"/>
  </r>
  <r>
    <s v="03877"/>
    <x v="109"/>
    <x v="3"/>
    <x v="4"/>
    <x v="0"/>
    <x v="1"/>
    <x v="2"/>
    <x v="15"/>
    <n v="3"/>
    <n v="132.07"/>
    <n v="0.05"/>
    <n v="66.41"/>
    <n v="376.39949999999999"/>
    <n v="199.23"/>
    <n v="177.1695"/>
    <n v="0.47069536489819991"/>
    <n v="2026"/>
    <s v="Q2"/>
    <n v="4"/>
    <x v="3"/>
  </r>
  <r>
    <s v="04117"/>
    <x v="109"/>
    <x v="3"/>
    <x v="7"/>
    <x v="3"/>
    <x v="0"/>
    <x v="0"/>
    <x v="6"/>
    <n v="1"/>
    <n v="41.04"/>
    <n v="0.1"/>
    <n v="17.02"/>
    <n v="36.936"/>
    <n v="17.02"/>
    <n v="19.916"/>
    <n v="0.53920294563569415"/>
    <n v="2026"/>
    <s v="Q2"/>
    <n v="4"/>
    <x v="3"/>
  </r>
  <r>
    <s v="04562"/>
    <x v="109"/>
    <x v="1"/>
    <x v="1"/>
    <x v="2"/>
    <x v="1"/>
    <x v="4"/>
    <x v="10"/>
    <n v="2"/>
    <n v="40.56"/>
    <n v="0"/>
    <n v="15.09"/>
    <n v="81.12"/>
    <n v="30.18"/>
    <n v="50.940000000000005"/>
    <n v="0.62795857988165682"/>
    <n v="2026"/>
    <s v="Q2"/>
    <n v="4"/>
    <x v="3"/>
  </r>
  <r>
    <s v="04683"/>
    <x v="109"/>
    <x v="2"/>
    <x v="16"/>
    <x v="0"/>
    <x v="2"/>
    <x v="4"/>
    <x v="16"/>
    <n v="3"/>
    <n v="51.36"/>
    <n v="0"/>
    <n v="22.05"/>
    <n v="154.07999999999998"/>
    <n v="66.150000000000006"/>
    <n v="87.929999999999978"/>
    <n v="0.57067757009345788"/>
    <n v="2026"/>
    <s v="Q2"/>
    <n v="4"/>
    <x v="3"/>
  </r>
  <r>
    <s v="00308"/>
    <x v="110"/>
    <x v="3"/>
    <x v="7"/>
    <x v="0"/>
    <x v="0"/>
    <x v="1"/>
    <x v="1"/>
    <n v="6"/>
    <n v="93.58"/>
    <n v="0"/>
    <n v="46.68"/>
    <n v="561.48"/>
    <n v="280.08"/>
    <n v="281.40000000000003"/>
    <n v="0.5011754648429152"/>
    <n v="2026"/>
    <s v="Q2"/>
    <n v="4"/>
    <x v="3"/>
  </r>
  <r>
    <s v="00773"/>
    <x v="110"/>
    <x v="3"/>
    <x v="7"/>
    <x v="0"/>
    <x v="2"/>
    <x v="0"/>
    <x v="0"/>
    <n v="5"/>
    <n v="80.16"/>
    <n v="0.1"/>
    <n v="42.5"/>
    <n v="360.71999999999997"/>
    <n v="212.5"/>
    <n v="148.21999999999997"/>
    <n v="0.41090042137946325"/>
    <n v="2026"/>
    <s v="Q2"/>
    <n v="4"/>
    <x v="3"/>
  </r>
  <r>
    <s v="01303"/>
    <x v="110"/>
    <x v="1"/>
    <x v="12"/>
    <x v="0"/>
    <x v="1"/>
    <x v="1"/>
    <x v="3"/>
    <n v="1"/>
    <n v="142.22999999999999"/>
    <n v="0.05"/>
    <n v="77.66"/>
    <n v="135.11849999999998"/>
    <n v="77.66"/>
    <n v="57.458499999999987"/>
    <n v="0.42524524768999061"/>
    <n v="2026"/>
    <s v="Q2"/>
    <n v="4"/>
    <x v="3"/>
  </r>
  <r>
    <s v="01348"/>
    <x v="110"/>
    <x v="1"/>
    <x v="14"/>
    <x v="0"/>
    <x v="0"/>
    <x v="1"/>
    <x v="17"/>
    <n v="2"/>
    <n v="71.77"/>
    <n v="0"/>
    <n v="32.450000000000003"/>
    <n v="143.54"/>
    <n v="64.900000000000006"/>
    <n v="78.639999999999986"/>
    <n v="0.54786122335237553"/>
    <n v="2026"/>
    <s v="Q2"/>
    <n v="4"/>
    <x v="3"/>
  </r>
  <r>
    <s v="01496"/>
    <x v="110"/>
    <x v="0"/>
    <x v="0"/>
    <x v="3"/>
    <x v="0"/>
    <x v="1"/>
    <x v="17"/>
    <n v="1"/>
    <n v="71.23"/>
    <n v="0.05"/>
    <n v="33.28"/>
    <n v="67.668499999999995"/>
    <n v="33.28"/>
    <n v="34.388499999999993"/>
    <n v="0.50819066478494423"/>
    <n v="2026"/>
    <s v="Q2"/>
    <n v="4"/>
    <x v="3"/>
  </r>
  <r>
    <s v="01695"/>
    <x v="110"/>
    <x v="0"/>
    <x v="0"/>
    <x v="2"/>
    <x v="0"/>
    <x v="1"/>
    <x v="17"/>
    <n v="1"/>
    <n v="71.239999999999995"/>
    <n v="0.1"/>
    <n v="33.07"/>
    <n v="64.116"/>
    <n v="33.07"/>
    <n v="31.045999999999999"/>
    <n v="0.48421610830369954"/>
    <n v="2026"/>
    <s v="Q2"/>
    <n v="4"/>
    <x v="3"/>
  </r>
  <r>
    <s v="02812"/>
    <x v="110"/>
    <x v="1"/>
    <x v="6"/>
    <x v="0"/>
    <x v="1"/>
    <x v="0"/>
    <x v="4"/>
    <n v="1"/>
    <n v="51.39"/>
    <n v="0"/>
    <n v="22.08"/>
    <n v="51.39"/>
    <n v="22.08"/>
    <n v="29.310000000000002"/>
    <n v="0.57034442498540572"/>
    <n v="2026"/>
    <s v="Q2"/>
    <n v="4"/>
    <x v="3"/>
  </r>
  <r>
    <s v="03017"/>
    <x v="110"/>
    <x v="1"/>
    <x v="12"/>
    <x v="0"/>
    <x v="0"/>
    <x v="0"/>
    <x v="8"/>
    <n v="1"/>
    <n v="102.64"/>
    <n v="0"/>
    <n v="51.86"/>
    <n v="102.64"/>
    <n v="51.86"/>
    <n v="50.78"/>
    <n v="0.49473889321901793"/>
    <n v="2026"/>
    <s v="Q2"/>
    <n v="4"/>
    <x v="3"/>
  </r>
  <r>
    <s v="03719"/>
    <x v="110"/>
    <x v="2"/>
    <x v="2"/>
    <x v="0"/>
    <x v="1"/>
    <x v="4"/>
    <x v="14"/>
    <n v="2"/>
    <n v="35.56"/>
    <n v="0.1"/>
    <n v="13.85"/>
    <n v="64.00800000000001"/>
    <n v="27.7"/>
    <n v="36.308000000000007"/>
    <n v="0.56724159480064995"/>
    <n v="2026"/>
    <s v="Q2"/>
    <n v="4"/>
    <x v="3"/>
  </r>
  <r>
    <s v="03920"/>
    <x v="110"/>
    <x v="1"/>
    <x v="11"/>
    <x v="0"/>
    <x v="0"/>
    <x v="0"/>
    <x v="8"/>
    <n v="2"/>
    <n v="100.39"/>
    <n v="0"/>
    <n v="49.05"/>
    <n v="200.78"/>
    <n v="98.1"/>
    <n v="102.68"/>
    <n v="0.51140551847793603"/>
    <n v="2026"/>
    <s v="Q2"/>
    <n v="4"/>
    <x v="3"/>
  </r>
  <r>
    <s v="04654"/>
    <x v="110"/>
    <x v="0"/>
    <x v="15"/>
    <x v="2"/>
    <x v="0"/>
    <x v="3"/>
    <x v="7"/>
    <n v="2"/>
    <n v="191.51"/>
    <n v="0.1"/>
    <n v="101.25"/>
    <n v="344.71800000000002"/>
    <n v="202.5"/>
    <n v="142.21800000000002"/>
    <n v="0.41256331262075091"/>
    <n v="2026"/>
    <s v="Q2"/>
    <n v="4"/>
    <x v="3"/>
  </r>
  <r>
    <s v="04920"/>
    <x v="110"/>
    <x v="1"/>
    <x v="12"/>
    <x v="2"/>
    <x v="1"/>
    <x v="1"/>
    <x v="3"/>
    <n v="2"/>
    <n v="147.30000000000001"/>
    <n v="0"/>
    <n v="81.2"/>
    <n v="294.60000000000002"/>
    <n v="162.4"/>
    <n v="132.20000000000002"/>
    <n v="0.44874405974202308"/>
    <n v="2026"/>
    <s v="Q2"/>
    <n v="4"/>
    <x v="3"/>
  </r>
  <r>
    <s v="05191"/>
    <x v="110"/>
    <x v="1"/>
    <x v="11"/>
    <x v="2"/>
    <x v="0"/>
    <x v="0"/>
    <x v="0"/>
    <n v="1"/>
    <n v="79.92"/>
    <n v="0.1"/>
    <n v="43.13"/>
    <n v="71.927999999999997"/>
    <n v="43.13"/>
    <n v="28.797999999999995"/>
    <n v="0.40037259481703918"/>
    <n v="2026"/>
    <s v="Q2"/>
    <n v="4"/>
    <x v="3"/>
  </r>
  <r>
    <s v="00413"/>
    <x v="111"/>
    <x v="1"/>
    <x v="1"/>
    <x v="0"/>
    <x v="0"/>
    <x v="3"/>
    <x v="5"/>
    <n v="2"/>
    <n v="344.29"/>
    <n v="0.1"/>
    <n v="192.66"/>
    <n v="619.72200000000009"/>
    <n v="385.32"/>
    <n v="234.4020000000001"/>
    <n v="0.37823733867766524"/>
    <n v="2026"/>
    <s v="Q2"/>
    <n v="4"/>
    <x v="3"/>
  </r>
  <r>
    <s v="01658"/>
    <x v="111"/>
    <x v="2"/>
    <x v="5"/>
    <x v="0"/>
    <x v="0"/>
    <x v="1"/>
    <x v="11"/>
    <n v="1"/>
    <n v="151.15"/>
    <n v="0"/>
    <n v="77.680000000000007"/>
    <n v="151.15"/>
    <n v="77.680000000000007"/>
    <n v="73.47"/>
    <n v="0.48607343698312933"/>
    <n v="2026"/>
    <s v="Q2"/>
    <n v="4"/>
    <x v="3"/>
  </r>
  <r>
    <s v="02024"/>
    <x v="111"/>
    <x v="1"/>
    <x v="6"/>
    <x v="2"/>
    <x v="1"/>
    <x v="3"/>
    <x v="13"/>
    <n v="1"/>
    <n v="81.73"/>
    <n v="0.05"/>
    <n v="39.979999999999997"/>
    <n v="77.643500000000003"/>
    <n v="39.979999999999997"/>
    <n v="37.663500000000006"/>
    <n v="0.48508246021882068"/>
    <n v="2026"/>
    <s v="Q2"/>
    <n v="4"/>
    <x v="3"/>
  </r>
  <r>
    <s v="03980"/>
    <x v="111"/>
    <x v="3"/>
    <x v="4"/>
    <x v="2"/>
    <x v="1"/>
    <x v="1"/>
    <x v="3"/>
    <n v="1"/>
    <n v="142.53"/>
    <n v="0.05"/>
    <n v="77.77"/>
    <n v="135.40350000000001"/>
    <n v="77.77"/>
    <n v="57.633500000000012"/>
    <n v="0.4256426163282338"/>
    <n v="2026"/>
    <s v="Q2"/>
    <n v="4"/>
    <x v="3"/>
  </r>
  <r>
    <s v="04239"/>
    <x v="111"/>
    <x v="1"/>
    <x v="1"/>
    <x v="0"/>
    <x v="1"/>
    <x v="3"/>
    <x v="13"/>
    <n v="2"/>
    <n v="83.24"/>
    <n v="0"/>
    <n v="40.03"/>
    <n v="166.48"/>
    <n v="80.06"/>
    <n v="86.419999999999987"/>
    <n v="0.51910139356078799"/>
    <n v="2026"/>
    <s v="Q2"/>
    <n v="4"/>
    <x v="3"/>
  </r>
  <r>
    <s v="04761"/>
    <x v="111"/>
    <x v="0"/>
    <x v="0"/>
    <x v="3"/>
    <x v="1"/>
    <x v="1"/>
    <x v="3"/>
    <n v="1"/>
    <n v="141.99"/>
    <n v="0.05"/>
    <n v="79.7"/>
    <n v="134.8905"/>
    <n v="79.7"/>
    <n v="55.1905"/>
    <n v="0.40915038494186023"/>
    <n v="2026"/>
    <s v="Q2"/>
    <n v="4"/>
    <x v="3"/>
  </r>
  <r>
    <s v="05160"/>
    <x v="111"/>
    <x v="1"/>
    <x v="12"/>
    <x v="0"/>
    <x v="1"/>
    <x v="4"/>
    <x v="14"/>
    <n v="2"/>
    <n v="35.94"/>
    <n v="0.05"/>
    <n v="14.17"/>
    <n v="68.285999999999987"/>
    <n v="28.34"/>
    <n v="39.945999999999984"/>
    <n v="0.5849808159798493"/>
    <n v="2026"/>
    <s v="Q2"/>
    <n v="4"/>
    <x v="3"/>
  </r>
  <r>
    <s v="02224"/>
    <x v="112"/>
    <x v="1"/>
    <x v="1"/>
    <x v="0"/>
    <x v="1"/>
    <x v="4"/>
    <x v="16"/>
    <n v="3"/>
    <n v="49.55"/>
    <n v="0"/>
    <n v="22.55"/>
    <n v="148.64999999999998"/>
    <n v="67.650000000000006"/>
    <n v="80.999999999999972"/>
    <n v="0.54490413723511588"/>
    <n v="2026"/>
    <s v="Q2"/>
    <n v="4"/>
    <x v="3"/>
  </r>
  <r>
    <s v="02832"/>
    <x v="112"/>
    <x v="3"/>
    <x v="8"/>
    <x v="3"/>
    <x v="0"/>
    <x v="4"/>
    <x v="10"/>
    <n v="1"/>
    <n v="39.89"/>
    <n v="0.05"/>
    <n v="15.06"/>
    <n v="37.895499999999998"/>
    <n v="15.06"/>
    <n v="22.835499999999996"/>
    <n v="0.60259133670224685"/>
    <n v="2026"/>
    <s v="Q2"/>
    <n v="4"/>
    <x v="3"/>
  </r>
  <r>
    <s v="03000"/>
    <x v="112"/>
    <x v="3"/>
    <x v="7"/>
    <x v="3"/>
    <x v="1"/>
    <x v="4"/>
    <x v="10"/>
    <n v="1"/>
    <n v="40.630000000000003"/>
    <n v="0.1"/>
    <n v="14.67"/>
    <n v="36.567"/>
    <n v="14.67"/>
    <n v="21.896999999999998"/>
    <n v="0.59881860694068423"/>
    <n v="2026"/>
    <s v="Q2"/>
    <n v="4"/>
    <x v="3"/>
  </r>
  <r>
    <s v="03206"/>
    <x v="112"/>
    <x v="3"/>
    <x v="8"/>
    <x v="3"/>
    <x v="0"/>
    <x v="0"/>
    <x v="6"/>
    <n v="4"/>
    <n v="39.78"/>
    <n v="0.05"/>
    <n v="16.7"/>
    <n v="151.16399999999999"/>
    <n v="66.8"/>
    <n v="84.36399999999999"/>
    <n v="0.55809584292556425"/>
    <n v="2026"/>
    <s v="Q2"/>
    <n v="4"/>
    <x v="3"/>
  </r>
  <r>
    <s v="03777"/>
    <x v="112"/>
    <x v="3"/>
    <x v="4"/>
    <x v="3"/>
    <x v="2"/>
    <x v="1"/>
    <x v="1"/>
    <n v="1"/>
    <n v="92.74"/>
    <n v="0"/>
    <n v="46.1"/>
    <n v="92.74"/>
    <n v="46.1"/>
    <n v="46.639999999999993"/>
    <n v="0.50291136510675005"/>
    <n v="2026"/>
    <s v="Q2"/>
    <n v="4"/>
    <x v="3"/>
  </r>
  <r>
    <s v="04980"/>
    <x v="112"/>
    <x v="1"/>
    <x v="6"/>
    <x v="2"/>
    <x v="0"/>
    <x v="3"/>
    <x v="19"/>
    <n v="2"/>
    <n v="120.49"/>
    <n v="0.1"/>
    <n v="62.23"/>
    <n v="216.88200000000001"/>
    <n v="124.46"/>
    <n v="92.422000000000011"/>
    <n v="0.42613955976060719"/>
    <n v="2026"/>
    <s v="Q2"/>
    <n v="4"/>
    <x v="3"/>
  </r>
  <r>
    <s v="01102"/>
    <x v="113"/>
    <x v="1"/>
    <x v="6"/>
    <x v="0"/>
    <x v="2"/>
    <x v="1"/>
    <x v="17"/>
    <n v="2"/>
    <n v="70.53"/>
    <n v="0"/>
    <n v="32.229999999999997"/>
    <n v="141.06"/>
    <n v="64.459999999999994"/>
    <n v="76.600000000000009"/>
    <n v="0.54303133418403526"/>
    <n v="2026"/>
    <s v="Q2"/>
    <n v="4"/>
    <x v="3"/>
  </r>
  <r>
    <s v="01333"/>
    <x v="113"/>
    <x v="1"/>
    <x v="14"/>
    <x v="0"/>
    <x v="1"/>
    <x v="1"/>
    <x v="1"/>
    <n v="1"/>
    <n v="90.87"/>
    <n v="0.1"/>
    <n v="44.4"/>
    <n v="81.783000000000001"/>
    <n v="44.4"/>
    <n v="37.383000000000003"/>
    <n v="0.45709988628443565"/>
    <n v="2026"/>
    <s v="Q2"/>
    <n v="4"/>
    <x v="3"/>
  </r>
  <r>
    <s v="01369"/>
    <x v="113"/>
    <x v="1"/>
    <x v="14"/>
    <x v="1"/>
    <x v="0"/>
    <x v="4"/>
    <x v="12"/>
    <n v="3"/>
    <n v="124.31"/>
    <n v="0.2"/>
    <n v="67.97"/>
    <n v="298.34399999999999"/>
    <n v="203.91"/>
    <n v="94.433999999999997"/>
    <n v="0.31652723031131846"/>
    <n v="2026"/>
    <s v="Q2"/>
    <n v="4"/>
    <x v="3"/>
  </r>
  <r>
    <s v="01712"/>
    <x v="113"/>
    <x v="1"/>
    <x v="1"/>
    <x v="1"/>
    <x v="0"/>
    <x v="0"/>
    <x v="6"/>
    <n v="15"/>
    <n v="41.21"/>
    <n v="0.15"/>
    <n v="16.760000000000002"/>
    <n v="525.42750000000001"/>
    <n v="251.40000000000003"/>
    <n v="274.02749999999997"/>
    <n v="0.52153246642020068"/>
    <n v="2026"/>
    <s v="Q2"/>
    <n v="4"/>
    <x v="3"/>
  </r>
  <r>
    <s v="02229"/>
    <x v="113"/>
    <x v="0"/>
    <x v="0"/>
    <x v="0"/>
    <x v="1"/>
    <x v="1"/>
    <x v="3"/>
    <n v="2"/>
    <n v="145.75"/>
    <n v="0.1"/>
    <n v="78.900000000000006"/>
    <n v="262.35000000000002"/>
    <n v="157.80000000000001"/>
    <n v="104.55000000000001"/>
    <n v="0.39851343624928531"/>
    <n v="2026"/>
    <s v="Q2"/>
    <n v="4"/>
    <x v="3"/>
  </r>
  <r>
    <s v="03458"/>
    <x v="113"/>
    <x v="2"/>
    <x v="3"/>
    <x v="0"/>
    <x v="1"/>
    <x v="2"/>
    <x v="15"/>
    <n v="1"/>
    <n v="134.86000000000001"/>
    <n v="0"/>
    <n v="66.040000000000006"/>
    <n v="134.86000000000001"/>
    <n v="66.040000000000006"/>
    <n v="68.820000000000007"/>
    <n v="0.51030698502150373"/>
    <n v="2026"/>
    <s v="Q2"/>
    <n v="4"/>
    <x v="3"/>
  </r>
  <r>
    <s v="04637"/>
    <x v="113"/>
    <x v="3"/>
    <x v="13"/>
    <x v="2"/>
    <x v="1"/>
    <x v="2"/>
    <x v="15"/>
    <n v="1"/>
    <n v="136.07"/>
    <n v="0"/>
    <n v="65.17"/>
    <n v="136.07"/>
    <n v="65.17"/>
    <n v="70.899999999999991"/>
    <n v="0.52105533916366575"/>
    <n v="2026"/>
    <s v="Q2"/>
    <n v="4"/>
    <x v="3"/>
  </r>
  <r>
    <s v="04726"/>
    <x v="113"/>
    <x v="0"/>
    <x v="15"/>
    <x v="2"/>
    <x v="2"/>
    <x v="2"/>
    <x v="9"/>
    <n v="1"/>
    <n v="47.25"/>
    <n v="0.1"/>
    <n v="18.25"/>
    <n v="42.524999999999999"/>
    <n v="18.25"/>
    <n v="24.274999999999999"/>
    <n v="0.57084068195179305"/>
    <n v="2026"/>
    <s v="Q2"/>
    <n v="4"/>
    <x v="3"/>
  </r>
  <r>
    <s v="04838"/>
    <x v="113"/>
    <x v="0"/>
    <x v="0"/>
    <x v="0"/>
    <x v="2"/>
    <x v="0"/>
    <x v="6"/>
    <n v="2"/>
    <n v="41.32"/>
    <n v="0.1"/>
    <n v="16.66"/>
    <n v="74.376000000000005"/>
    <n v="33.32"/>
    <n v="41.056000000000004"/>
    <n v="0.5520060234484242"/>
    <n v="2026"/>
    <s v="Q2"/>
    <n v="4"/>
    <x v="3"/>
  </r>
  <r>
    <s v="05075"/>
    <x v="113"/>
    <x v="0"/>
    <x v="15"/>
    <x v="3"/>
    <x v="1"/>
    <x v="0"/>
    <x v="0"/>
    <n v="2"/>
    <n v="81.75"/>
    <n v="0"/>
    <n v="41.92"/>
    <n v="163.5"/>
    <n v="83.84"/>
    <n v="79.66"/>
    <n v="0.48721712538226297"/>
    <n v="2026"/>
    <s v="Q2"/>
    <n v="4"/>
    <x v="3"/>
  </r>
  <r>
    <s v="00149"/>
    <x v="114"/>
    <x v="1"/>
    <x v="12"/>
    <x v="0"/>
    <x v="0"/>
    <x v="2"/>
    <x v="2"/>
    <n v="1"/>
    <n v="36.020000000000003"/>
    <n v="0.05"/>
    <n v="13.72"/>
    <n v="34.219000000000001"/>
    <n v="13.72"/>
    <n v="20.499000000000002"/>
    <n v="0.59905315760250155"/>
    <n v="2026"/>
    <s v="Q2"/>
    <n v="4"/>
    <x v="3"/>
  </r>
  <r>
    <s v="00449"/>
    <x v="114"/>
    <x v="2"/>
    <x v="5"/>
    <x v="0"/>
    <x v="2"/>
    <x v="2"/>
    <x v="2"/>
    <n v="1"/>
    <n v="36.68"/>
    <n v="0"/>
    <n v="13.27"/>
    <n v="36.68"/>
    <n v="13.27"/>
    <n v="23.41"/>
    <n v="0.63822246455834242"/>
    <n v="2026"/>
    <s v="Q2"/>
    <n v="4"/>
    <x v="3"/>
  </r>
  <r>
    <s v="01422"/>
    <x v="114"/>
    <x v="3"/>
    <x v="8"/>
    <x v="1"/>
    <x v="2"/>
    <x v="3"/>
    <x v="5"/>
    <n v="6"/>
    <n v="348.16"/>
    <n v="0.1"/>
    <n v="198.24"/>
    <n v="1880.0640000000001"/>
    <n v="1189.44"/>
    <n v="690.62400000000002"/>
    <n v="0.36734068627450978"/>
    <n v="2026"/>
    <s v="Q2"/>
    <n v="4"/>
    <x v="3"/>
  </r>
  <r>
    <s v="03248"/>
    <x v="114"/>
    <x v="2"/>
    <x v="16"/>
    <x v="0"/>
    <x v="0"/>
    <x v="0"/>
    <x v="6"/>
    <n v="2"/>
    <n v="39.799999999999997"/>
    <n v="0.05"/>
    <n v="16.23"/>
    <n v="75.61999999999999"/>
    <n v="32.46"/>
    <n v="43.159999999999989"/>
    <n v="0.57074847923829664"/>
    <n v="2026"/>
    <s v="Q2"/>
    <n v="4"/>
    <x v="3"/>
  </r>
  <r>
    <s v="03445"/>
    <x v="114"/>
    <x v="0"/>
    <x v="15"/>
    <x v="0"/>
    <x v="0"/>
    <x v="0"/>
    <x v="6"/>
    <n v="5"/>
    <n v="39.369999999999997"/>
    <n v="0.05"/>
    <n v="16.760000000000002"/>
    <n v="187.00749999999999"/>
    <n v="83.800000000000011"/>
    <n v="103.20749999999998"/>
    <n v="0.55188963009504954"/>
    <n v="2026"/>
    <s v="Q2"/>
    <n v="4"/>
    <x v="3"/>
  </r>
  <r>
    <s v="03930"/>
    <x v="114"/>
    <x v="1"/>
    <x v="12"/>
    <x v="3"/>
    <x v="0"/>
    <x v="4"/>
    <x v="10"/>
    <n v="2"/>
    <n v="40.85"/>
    <n v="0"/>
    <n v="14.99"/>
    <n v="81.7"/>
    <n v="29.98"/>
    <n v="51.72"/>
    <n v="0.633047735618115"/>
    <n v="2026"/>
    <s v="Q2"/>
    <n v="4"/>
    <x v="3"/>
  </r>
  <r>
    <s v="03969"/>
    <x v="114"/>
    <x v="3"/>
    <x v="8"/>
    <x v="3"/>
    <x v="0"/>
    <x v="1"/>
    <x v="1"/>
    <n v="1"/>
    <n v="92.91"/>
    <n v="0.05"/>
    <n v="46"/>
    <n v="88.264499999999998"/>
    <n v="46"/>
    <n v="42.264499999999998"/>
    <n v="0.4788391709010984"/>
    <n v="2026"/>
    <s v="Q2"/>
    <n v="4"/>
    <x v="3"/>
  </r>
  <r>
    <s v="04190"/>
    <x v="114"/>
    <x v="3"/>
    <x v="13"/>
    <x v="0"/>
    <x v="1"/>
    <x v="1"/>
    <x v="11"/>
    <n v="1"/>
    <n v="152.01"/>
    <n v="0"/>
    <n v="80.33"/>
    <n v="152.01"/>
    <n v="80.33"/>
    <n v="71.679999999999993"/>
    <n v="0.47154792447865268"/>
    <n v="2026"/>
    <s v="Q2"/>
    <n v="4"/>
    <x v="3"/>
  </r>
  <r>
    <s v="04442"/>
    <x v="114"/>
    <x v="1"/>
    <x v="6"/>
    <x v="3"/>
    <x v="1"/>
    <x v="2"/>
    <x v="2"/>
    <n v="1"/>
    <n v="36.65"/>
    <n v="0"/>
    <n v="13.28"/>
    <n v="36.65"/>
    <n v="13.28"/>
    <n v="23.369999999999997"/>
    <n v="0.63765347885402446"/>
    <n v="2026"/>
    <s v="Q2"/>
    <n v="4"/>
    <x v="3"/>
  </r>
  <r>
    <s v="00228"/>
    <x v="115"/>
    <x v="3"/>
    <x v="8"/>
    <x v="0"/>
    <x v="0"/>
    <x v="3"/>
    <x v="13"/>
    <n v="5"/>
    <n v="80.819999999999993"/>
    <n v="0"/>
    <n v="40.47"/>
    <n v="404.09999999999997"/>
    <n v="202.35"/>
    <n v="201.74999999999997"/>
    <n v="0.49925760950259834"/>
    <n v="2026"/>
    <s v="Q2"/>
    <n v="4"/>
    <x v="3"/>
  </r>
  <r>
    <s v="02101"/>
    <x v="115"/>
    <x v="3"/>
    <x v="4"/>
    <x v="0"/>
    <x v="1"/>
    <x v="1"/>
    <x v="3"/>
    <n v="4"/>
    <n v="144.69999999999999"/>
    <n v="0"/>
    <n v="79.41"/>
    <n v="578.79999999999995"/>
    <n v="317.64"/>
    <n v="261.15999999999997"/>
    <n v="0.45120939875604699"/>
    <n v="2026"/>
    <s v="Q2"/>
    <n v="4"/>
    <x v="3"/>
  </r>
  <r>
    <s v="02590"/>
    <x v="115"/>
    <x v="1"/>
    <x v="6"/>
    <x v="2"/>
    <x v="1"/>
    <x v="4"/>
    <x v="14"/>
    <n v="2"/>
    <n v="36.51"/>
    <n v="0.1"/>
    <n v="14.18"/>
    <n v="65.718000000000004"/>
    <n v="28.36"/>
    <n v="37.358000000000004"/>
    <n v="0.56845917404668433"/>
    <n v="2026"/>
    <s v="Q2"/>
    <n v="4"/>
    <x v="3"/>
  </r>
  <r>
    <s v="02957"/>
    <x v="115"/>
    <x v="3"/>
    <x v="7"/>
    <x v="3"/>
    <x v="1"/>
    <x v="2"/>
    <x v="2"/>
    <n v="3"/>
    <n v="36.58"/>
    <n v="0.05"/>
    <n v="13.71"/>
    <n v="104.25299999999999"/>
    <n v="41.13"/>
    <n v="63.122999999999983"/>
    <n v="0.60547897902218628"/>
    <n v="2026"/>
    <s v="Q2"/>
    <n v="4"/>
    <x v="3"/>
  </r>
  <r>
    <s v="04270"/>
    <x v="115"/>
    <x v="3"/>
    <x v="7"/>
    <x v="2"/>
    <x v="2"/>
    <x v="3"/>
    <x v="7"/>
    <n v="2"/>
    <n v="191.59"/>
    <n v="0"/>
    <n v="102.52"/>
    <n v="383.18"/>
    <n v="205.04"/>
    <n v="178.14000000000001"/>
    <n v="0.46489900307949272"/>
    <n v="2026"/>
    <s v="Q2"/>
    <n v="4"/>
    <x v="3"/>
  </r>
  <r>
    <s v="04324"/>
    <x v="115"/>
    <x v="3"/>
    <x v="8"/>
    <x v="1"/>
    <x v="2"/>
    <x v="3"/>
    <x v="5"/>
    <n v="6"/>
    <n v="337.24"/>
    <n v="0.05"/>
    <n v="198.63"/>
    <n v="1922.268"/>
    <n v="1191.78"/>
    <n v="730.48800000000006"/>
    <n v="0.38001360892445801"/>
    <n v="2026"/>
    <s v="Q2"/>
    <n v="4"/>
    <x v="3"/>
  </r>
  <r>
    <s v="05010"/>
    <x v="115"/>
    <x v="3"/>
    <x v="7"/>
    <x v="1"/>
    <x v="2"/>
    <x v="2"/>
    <x v="9"/>
    <n v="3"/>
    <n v="46.2"/>
    <n v="0.1"/>
    <n v="18.149999999999999"/>
    <n v="124.74000000000002"/>
    <n v="54.449999999999996"/>
    <n v="70.29000000000002"/>
    <n v="0.5634920634920636"/>
    <n v="2026"/>
    <s v="Q2"/>
    <n v="4"/>
    <x v="3"/>
  </r>
  <r>
    <s v="05092"/>
    <x v="115"/>
    <x v="1"/>
    <x v="1"/>
    <x v="3"/>
    <x v="2"/>
    <x v="4"/>
    <x v="16"/>
    <n v="4"/>
    <n v="50.84"/>
    <n v="0.05"/>
    <n v="22.63"/>
    <n v="193.19200000000001"/>
    <n v="90.52"/>
    <n v="102.67200000000001"/>
    <n v="0.53145057766367143"/>
    <n v="2026"/>
    <s v="Q2"/>
    <n v="4"/>
    <x v="3"/>
  </r>
  <r>
    <s v="01061"/>
    <x v="116"/>
    <x v="3"/>
    <x v="13"/>
    <x v="0"/>
    <x v="0"/>
    <x v="2"/>
    <x v="18"/>
    <n v="1"/>
    <n v="166.5"/>
    <n v="0"/>
    <n v="85.55"/>
    <n v="166.5"/>
    <n v="85.55"/>
    <n v="80.95"/>
    <n v="0.4861861861861862"/>
    <n v="2026"/>
    <s v="Q2"/>
    <n v="4"/>
    <x v="3"/>
  </r>
  <r>
    <s v="01099"/>
    <x v="116"/>
    <x v="3"/>
    <x v="4"/>
    <x v="3"/>
    <x v="1"/>
    <x v="1"/>
    <x v="17"/>
    <n v="1"/>
    <n v="70.2"/>
    <n v="0"/>
    <n v="32.06"/>
    <n v="70.2"/>
    <n v="32.06"/>
    <n v="38.14"/>
    <n v="0.5433048433048433"/>
    <n v="2026"/>
    <s v="Q2"/>
    <n v="4"/>
    <x v="3"/>
  </r>
  <r>
    <s v="03500"/>
    <x v="116"/>
    <x v="1"/>
    <x v="12"/>
    <x v="0"/>
    <x v="1"/>
    <x v="4"/>
    <x v="16"/>
    <n v="4"/>
    <n v="50.67"/>
    <n v="0"/>
    <n v="22.62"/>
    <n v="202.68"/>
    <n v="90.48"/>
    <n v="112.2"/>
    <n v="0.55358200118413259"/>
    <n v="2026"/>
    <s v="Q2"/>
    <n v="4"/>
    <x v="3"/>
  </r>
  <r>
    <s v="03856"/>
    <x v="116"/>
    <x v="1"/>
    <x v="11"/>
    <x v="2"/>
    <x v="1"/>
    <x v="2"/>
    <x v="18"/>
    <n v="3"/>
    <n v="161.05000000000001"/>
    <n v="0.05"/>
    <n v="87.43"/>
    <n v="458.99250000000001"/>
    <n v="262.29000000000002"/>
    <n v="196.70249999999999"/>
    <n v="0.4285527541299694"/>
    <n v="2026"/>
    <s v="Q2"/>
    <n v="4"/>
    <x v="3"/>
  </r>
  <r>
    <s v="04044"/>
    <x v="116"/>
    <x v="1"/>
    <x v="6"/>
    <x v="1"/>
    <x v="1"/>
    <x v="4"/>
    <x v="12"/>
    <n v="10"/>
    <n v="124.59"/>
    <n v="0.15"/>
    <n v="67.14"/>
    <n v="1059.0150000000001"/>
    <n v="671.4"/>
    <n v="387.61500000000012"/>
    <n v="0.36601464568490538"/>
    <n v="2026"/>
    <s v="Q2"/>
    <n v="4"/>
    <x v="3"/>
  </r>
  <r>
    <s v="04235"/>
    <x v="116"/>
    <x v="2"/>
    <x v="16"/>
    <x v="0"/>
    <x v="2"/>
    <x v="4"/>
    <x v="16"/>
    <n v="1"/>
    <n v="50.18"/>
    <n v="0"/>
    <n v="22.05"/>
    <n v="50.18"/>
    <n v="22.05"/>
    <n v="28.13"/>
    <n v="0.56058190514149064"/>
    <n v="2026"/>
    <s v="Q2"/>
    <n v="4"/>
    <x v="3"/>
  </r>
  <r>
    <s v="00122"/>
    <x v="117"/>
    <x v="1"/>
    <x v="11"/>
    <x v="0"/>
    <x v="1"/>
    <x v="3"/>
    <x v="13"/>
    <n v="1"/>
    <n v="83.38"/>
    <n v="0"/>
    <n v="38.979999999999997"/>
    <n v="83.38"/>
    <n v="38.979999999999997"/>
    <n v="44.4"/>
    <n v="0.53250179899256422"/>
    <n v="2026"/>
    <s v="Q2"/>
    <n v="4"/>
    <x v="3"/>
  </r>
  <r>
    <s v="00239"/>
    <x v="117"/>
    <x v="3"/>
    <x v="7"/>
    <x v="0"/>
    <x v="0"/>
    <x v="2"/>
    <x v="2"/>
    <n v="1"/>
    <n v="35.549999999999997"/>
    <n v="0.05"/>
    <n v="13.25"/>
    <n v="33.772499999999994"/>
    <n v="13.25"/>
    <n v="20.522499999999994"/>
    <n v="0.60766896143311855"/>
    <n v="2026"/>
    <s v="Q2"/>
    <n v="4"/>
    <x v="3"/>
  </r>
  <r>
    <s v="00356"/>
    <x v="117"/>
    <x v="3"/>
    <x v="8"/>
    <x v="2"/>
    <x v="1"/>
    <x v="1"/>
    <x v="11"/>
    <n v="1"/>
    <n v="154.36000000000001"/>
    <n v="0"/>
    <n v="77.760000000000005"/>
    <n v="154.36000000000001"/>
    <n v="77.760000000000005"/>
    <n v="76.600000000000009"/>
    <n v="0.49624254988338951"/>
    <n v="2026"/>
    <s v="Q2"/>
    <n v="4"/>
    <x v="3"/>
  </r>
  <r>
    <s v="00785"/>
    <x v="117"/>
    <x v="0"/>
    <x v="9"/>
    <x v="3"/>
    <x v="1"/>
    <x v="1"/>
    <x v="11"/>
    <n v="1"/>
    <n v="155.68"/>
    <n v="0"/>
    <n v="77.97"/>
    <n v="155.68"/>
    <n v="77.97"/>
    <n v="77.710000000000008"/>
    <n v="0.49916495375128472"/>
    <n v="2026"/>
    <s v="Q2"/>
    <n v="4"/>
    <x v="3"/>
  </r>
  <r>
    <s v="02325"/>
    <x v="117"/>
    <x v="0"/>
    <x v="0"/>
    <x v="0"/>
    <x v="0"/>
    <x v="4"/>
    <x v="10"/>
    <n v="1"/>
    <n v="40.950000000000003"/>
    <n v="0.15"/>
    <n v="14.89"/>
    <n v="34.807500000000005"/>
    <n v="14.89"/>
    <n v="19.917500000000004"/>
    <n v="0.57221863104216053"/>
    <n v="2026"/>
    <s v="Q2"/>
    <n v="4"/>
    <x v="3"/>
  </r>
  <r>
    <s v="02566"/>
    <x v="117"/>
    <x v="3"/>
    <x v="13"/>
    <x v="3"/>
    <x v="0"/>
    <x v="2"/>
    <x v="9"/>
    <n v="3"/>
    <n v="47.28"/>
    <n v="0.05"/>
    <n v="18.52"/>
    <n v="134.74799999999999"/>
    <n v="55.56"/>
    <n v="79.187999999999988"/>
    <n v="0.58767477068305274"/>
    <n v="2026"/>
    <s v="Q2"/>
    <n v="4"/>
    <x v="3"/>
  </r>
  <r>
    <s v="03105"/>
    <x v="117"/>
    <x v="3"/>
    <x v="7"/>
    <x v="0"/>
    <x v="0"/>
    <x v="4"/>
    <x v="16"/>
    <n v="4"/>
    <n v="51.57"/>
    <n v="0.1"/>
    <n v="22.58"/>
    <n v="185.65200000000002"/>
    <n v="90.32"/>
    <n v="95.332000000000022"/>
    <n v="0.51349837330058401"/>
    <n v="2026"/>
    <s v="Q2"/>
    <n v="4"/>
    <x v="3"/>
  </r>
  <r>
    <s v="03167"/>
    <x v="117"/>
    <x v="3"/>
    <x v="8"/>
    <x v="0"/>
    <x v="2"/>
    <x v="0"/>
    <x v="4"/>
    <n v="1"/>
    <n v="51.61"/>
    <n v="0"/>
    <n v="23"/>
    <n v="51.61"/>
    <n v="23"/>
    <n v="28.61"/>
    <n v="0.55434993218368533"/>
    <n v="2026"/>
    <s v="Q2"/>
    <n v="4"/>
    <x v="3"/>
  </r>
  <r>
    <s v="04396"/>
    <x v="117"/>
    <x v="0"/>
    <x v="15"/>
    <x v="2"/>
    <x v="0"/>
    <x v="4"/>
    <x v="16"/>
    <n v="1"/>
    <n v="50.56"/>
    <n v="0.05"/>
    <n v="22.06"/>
    <n v="48.031999999999996"/>
    <n v="22.06"/>
    <n v="25.971999999999998"/>
    <n v="0.54072285143237842"/>
    <n v="2026"/>
    <s v="Q2"/>
    <n v="4"/>
    <x v="3"/>
  </r>
  <r>
    <s v="04475"/>
    <x v="117"/>
    <x v="2"/>
    <x v="5"/>
    <x v="3"/>
    <x v="2"/>
    <x v="2"/>
    <x v="18"/>
    <n v="2"/>
    <n v="165.74"/>
    <n v="0"/>
    <n v="87.73"/>
    <n v="331.48"/>
    <n v="175.46"/>
    <n v="156.02000000000001"/>
    <n v="0.47067696391939184"/>
    <n v="2026"/>
    <s v="Q2"/>
    <n v="4"/>
    <x v="3"/>
  </r>
  <r>
    <s v="04482"/>
    <x v="117"/>
    <x v="2"/>
    <x v="2"/>
    <x v="0"/>
    <x v="2"/>
    <x v="4"/>
    <x v="14"/>
    <n v="3"/>
    <n v="36.770000000000003"/>
    <n v="0"/>
    <n v="13.63"/>
    <n v="110.31"/>
    <n v="40.89"/>
    <n v="69.42"/>
    <n v="0.62931737829752521"/>
    <n v="2026"/>
    <s v="Q2"/>
    <n v="4"/>
    <x v="3"/>
  </r>
  <r>
    <s v="05022"/>
    <x v="117"/>
    <x v="3"/>
    <x v="7"/>
    <x v="0"/>
    <x v="2"/>
    <x v="3"/>
    <x v="7"/>
    <n v="2"/>
    <n v="196.37"/>
    <n v="0"/>
    <n v="101.73"/>
    <n v="392.74"/>
    <n v="203.46"/>
    <n v="189.28"/>
    <n v="0.48194734429902736"/>
    <n v="2026"/>
    <s v="Q2"/>
    <n v="4"/>
    <x v="3"/>
  </r>
  <r>
    <s v="01304"/>
    <x v="118"/>
    <x v="0"/>
    <x v="0"/>
    <x v="3"/>
    <x v="0"/>
    <x v="2"/>
    <x v="2"/>
    <n v="2"/>
    <n v="35.33"/>
    <n v="0"/>
    <n v="13.69"/>
    <n v="70.66"/>
    <n v="27.38"/>
    <n v="43.28"/>
    <n v="0.61251061420888764"/>
    <n v="2026"/>
    <s v="Q2"/>
    <n v="4"/>
    <x v="3"/>
  </r>
  <r>
    <s v="03008"/>
    <x v="118"/>
    <x v="2"/>
    <x v="2"/>
    <x v="1"/>
    <x v="2"/>
    <x v="2"/>
    <x v="9"/>
    <n v="4"/>
    <n v="46.43"/>
    <n v="0.1"/>
    <n v="18.04"/>
    <n v="167.148"/>
    <n v="72.16"/>
    <n v="94.988"/>
    <n v="0.56828678775695796"/>
    <n v="2026"/>
    <s v="Q2"/>
    <n v="4"/>
    <x v="3"/>
  </r>
  <r>
    <s v="04140"/>
    <x v="118"/>
    <x v="3"/>
    <x v="7"/>
    <x v="3"/>
    <x v="1"/>
    <x v="4"/>
    <x v="12"/>
    <n v="1"/>
    <n v="125.25"/>
    <n v="0"/>
    <n v="70.88"/>
    <n v="125.25"/>
    <n v="70.88"/>
    <n v="54.370000000000005"/>
    <n v="0.43409181636726552"/>
    <n v="2026"/>
    <s v="Q2"/>
    <n v="4"/>
    <x v="3"/>
  </r>
  <r>
    <s v="04151"/>
    <x v="118"/>
    <x v="1"/>
    <x v="14"/>
    <x v="0"/>
    <x v="0"/>
    <x v="3"/>
    <x v="5"/>
    <n v="1"/>
    <n v="341.98"/>
    <n v="0"/>
    <n v="192.43"/>
    <n v="341.98"/>
    <n v="192.43"/>
    <n v="149.55000000000001"/>
    <n v="0.43730627522077314"/>
    <n v="2026"/>
    <s v="Q2"/>
    <n v="4"/>
    <x v="3"/>
  </r>
  <r>
    <s v="04650"/>
    <x v="118"/>
    <x v="1"/>
    <x v="6"/>
    <x v="3"/>
    <x v="2"/>
    <x v="4"/>
    <x v="10"/>
    <n v="1"/>
    <n v="40.04"/>
    <n v="0"/>
    <n v="14.72"/>
    <n v="40.04"/>
    <n v="14.72"/>
    <n v="25.32"/>
    <n v="0.63236763236763238"/>
    <n v="2026"/>
    <s v="Q2"/>
    <n v="4"/>
    <x v="3"/>
  </r>
  <r>
    <s v="04897"/>
    <x v="118"/>
    <x v="3"/>
    <x v="13"/>
    <x v="0"/>
    <x v="0"/>
    <x v="0"/>
    <x v="6"/>
    <n v="3"/>
    <n v="40.47"/>
    <n v="0.05"/>
    <n v="17.14"/>
    <n v="115.33949999999999"/>
    <n v="51.42"/>
    <n v="63.919499999999985"/>
    <n v="0.5541856866034619"/>
    <n v="2026"/>
    <s v="Q2"/>
    <n v="4"/>
    <x v="3"/>
  </r>
  <r>
    <s v="00792"/>
    <x v="119"/>
    <x v="3"/>
    <x v="8"/>
    <x v="1"/>
    <x v="0"/>
    <x v="3"/>
    <x v="13"/>
    <n v="6"/>
    <n v="83.7"/>
    <n v="0.2"/>
    <n v="38.58"/>
    <n v="401.76000000000005"/>
    <n v="231.48"/>
    <n v="170.28000000000006"/>
    <n v="0.42383512544802876"/>
    <n v="2026"/>
    <s v="Q2"/>
    <n v="4"/>
    <x v="3"/>
  </r>
  <r>
    <s v="01796"/>
    <x v="119"/>
    <x v="0"/>
    <x v="15"/>
    <x v="0"/>
    <x v="0"/>
    <x v="3"/>
    <x v="13"/>
    <n v="4"/>
    <n v="83.27"/>
    <n v="0"/>
    <n v="39.979999999999997"/>
    <n v="333.08"/>
    <n v="159.91999999999999"/>
    <n v="173.16"/>
    <n v="0.51987510507986068"/>
    <n v="2026"/>
    <s v="Q2"/>
    <n v="4"/>
    <x v="3"/>
  </r>
  <r>
    <s v="03222"/>
    <x v="119"/>
    <x v="2"/>
    <x v="16"/>
    <x v="1"/>
    <x v="2"/>
    <x v="3"/>
    <x v="19"/>
    <n v="3"/>
    <n v="126.03"/>
    <n v="0.1"/>
    <n v="61.75"/>
    <n v="340.28100000000006"/>
    <n v="185.25"/>
    <n v="155.03100000000006"/>
    <n v="0.45559699189787273"/>
    <n v="2026"/>
    <s v="Q2"/>
    <n v="4"/>
    <x v="3"/>
  </r>
  <r>
    <s v="03237"/>
    <x v="119"/>
    <x v="1"/>
    <x v="14"/>
    <x v="0"/>
    <x v="1"/>
    <x v="3"/>
    <x v="19"/>
    <n v="1"/>
    <n v="122.86"/>
    <n v="0.05"/>
    <n v="59.22"/>
    <n v="116.717"/>
    <n v="59.22"/>
    <n v="57.497"/>
    <n v="0.49261889870370212"/>
    <n v="2026"/>
    <s v="Q2"/>
    <n v="4"/>
    <x v="3"/>
  </r>
  <r>
    <s v="03695"/>
    <x v="119"/>
    <x v="2"/>
    <x v="2"/>
    <x v="0"/>
    <x v="1"/>
    <x v="0"/>
    <x v="6"/>
    <n v="1"/>
    <n v="39.44"/>
    <n v="0.1"/>
    <n v="16.63"/>
    <n v="35.496000000000002"/>
    <n v="16.63"/>
    <n v="18.866000000000003"/>
    <n v="0.53149650664863657"/>
    <n v="2026"/>
    <s v="Q2"/>
    <n v="4"/>
    <x v="3"/>
  </r>
  <r>
    <s v="05148"/>
    <x v="119"/>
    <x v="2"/>
    <x v="10"/>
    <x v="0"/>
    <x v="0"/>
    <x v="2"/>
    <x v="15"/>
    <n v="1"/>
    <n v="130.34"/>
    <n v="0.1"/>
    <n v="66.680000000000007"/>
    <n v="117.30600000000001"/>
    <n v="66.680000000000007"/>
    <n v="50.626000000000005"/>
    <n v="0.43157212759790631"/>
    <n v="2026"/>
    <s v="Q2"/>
    <n v="4"/>
    <x v="3"/>
  </r>
  <r>
    <s v="00534"/>
    <x v="120"/>
    <x v="1"/>
    <x v="12"/>
    <x v="0"/>
    <x v="2"/>
    <x v="1"/>
    <x v="11"/>
    <n v="1"/>
    <n v="154.86000000000001"/>
    <n v="0"/>
    <n v="78.37"/>
    <n v="154.86000000000001"/>
    <n v="78.37"/>
    <n v="76.490000000000009"/>
    <n v="0.49393000129148912"/>
    <n v="2026"/>
    <s v="Q2"/>
    <n v="5"/>
    <x v="4"/>
  </r>
  <r>
    <s v="00551"/>
    <x v="120"/>
    <x v="3"/>
    <x v="8"/>
    <x v="2"/>
    <x v="0"/>
    <x v="0"/>
    <x v="8"/>
    <n v="4"/>
    <n v="103.64"/>
    <n v="0"/>
    <n v="50.59"/>
    <n v="414.56"/>
    <n v="202.36"/>
    <n v="212.2"/>
    <n v="0.51186800463141646"/>
    <n v="2026"/>
    <s v="Q2"/>
    <n v="5"/>
    <x v="4"/>
  </r>
  <r>
    <s v="02110"/>
    <x v="120"/>
    <x v="0"/>
    <x v="15"/>
    <x v="0"/>
    <x v="0"/>
    <x v="2"/>
    <x v="18"/>
    <n v="1"/>
    <n v="164.49"/>
    <n v="0.05"/>
    <n v="87.81"/>
    <n v="156.2655"/>
    <n v="87.81"/>
    <n v="68.455500000000001"/>
    <n v="0.43807174328306631"/>
    <n v="2026"/>
    <s v="Q2"/>
    <n v="5"/>
    <x v="4"/>
  </r>
  <r>
    <s v="02217"/>
    <x v="120"/>
    <x v="3"/>
    <x v="8"/>
    <x v="1"/>
    <x v="0"/>
    <x v="2"/>
    <x v="18"/>
    <n v="3"/>
    <n v="163.44999999999999"/>
    <n v="0.05"/>
    <n v="87.54"/>
    <n v="465.83249999999992"/>
    <n v="262.62"/>
    <n v="203.21249999999992"/>
    <n v="0.4362351274331438"/>
    <n v="2026"/>
    <s v="Q2"/>
    <n v="5"/>
    <x v="4"/>
  </r>
  <r>
    <s v="02544"/>
    <x v="120"/>
    <x v="3"/>
    <x v="4"/>
    <x v="0"/>
    <x v="0"/>
    <x v="1"/>
    <x v="17"/>
    <n v="1"/>
    <n v="71.87"/>
    <n v="0.05"/>
    <n v="31.97"/>
    <n v="68.276499999999999"/>
    <n v="31.97"/>
    <n v="36.3065"/>
    <n v="0.53175690025118449"/>
    <n v="2026"/>
    <s v="Q2"/>
    <n v="5"/>
    <x v="4"/>
  </r>
  <r>
    <s v="03678"/>
    <x v="120"/>
    <x v="1"/>
    <x v="14"/>
    <x v="3"/>
    <x v="0"/>
    <x v="3"/>
    <x v="7"/>
    <n v="2"/>
    <n v="194.97"/>
    <n v="0"/>
    <n v="101.14"/>
    <n v="389.94"/>
    <n v="202.28"/>
    <n v="187.66"/>
    <n v="0.48125352618351541"/>
    <n v="2026"/>
    <s v="Q2"/>
    <n v="5"/>
    <x v="4"/>
  </r>
  <r>
    <s v="03726"/>
    <x v="120"/>
    <x v="3"/>
    <x v="8"/>
    <x v="3"/>
    <x v="0"/>
    <x v="0"/>
    <x v="4"/>
    <n v="2"/>
    <n v="49.53"/>
    <n v="0"/>
    <n v="22.91"/>
    <n v="99.06"/>
    <n v="45.82"/>
    <n v="53.24"/>
    <n v="0.53745204926307288"/>
    <n v="2026"/>
    <s v="Q2"/>
    <n v="5"/>
    <x v="4"/>
  </r>
  <r>
    <s v="03897"/>
    <x v="120"/>
    <x v="3"/>
    <x v="8"/>
    <x v="1"/>
    <x v="2"/>
    <x v="4"/>
    <x v="14"/>
    <n v="4"/>
    <n v="35.619999999999997"/>
    <n v="0.15"/>
    <n v="13.76"/>
    <n v="121.10799999999999"/>
    <n v="55.04"/>
    <n v="66.067999999999984"/>
    <n v="0.54552960993493405"/>
    <n v="2026"/>
    <s v="Q2"/>
    <n v="5"/>
    <x v="4"/>
  </r>
  <r>
    <s v="01262"/>
    <x v="121"/>
    <x v="3"/>
    <x v="7"/>
    <x v="2"/>
    <x v="0"/>
    <x v="2"/>
    <x v="9"/>
    <n v="2"/>
    <n v="45.47"/>
    <n v="0"/>
    <n v="18.37"/>
    <n v="90.94"/>
    <n v="36.74"/>
    <n v="54.199999999999996"/>
    <n v="0.59599736089729494"/>
    <n v="2026"/>
    <s v="Q2"/>
    <n v="5"/>
    <x v="4"/>
  </r>
  <r>
    <s v="02657"/>
    <x v="121"/>
    <x v="0"/>
    <x v="0"/>
    <x v="2"/>
    <x v="1"/>
    <x v="1"/>
    <x v="3"/>
    <n v="1"/>
    <n v="145.68"/>
    <n v="0"/>
    <n v="77.8"/>
    <n v="145.68"/>
    <n v="77.8"/>
    <n v="67.88000000000001"/>
    <n v="0.46595277320153766"/>
    <n v="2026"/>
    <s v="Q2"/>
    <n v="5"/>
    <x v="4"/>
  </r>
  <r>
    <s v="03238"/>
    <x v="121"/>
    <x v="3"/>
    <x v="8"/>
    <x v="3"/>
    <x v="0"/>
    <x v="3"/>
    <x v="13"/>
    <n v="2"/>
    <n v="82.65"/>
    <n v="0.05"/>
    <n v="40.46"/>
    <n v="157.035"/>
    <n v="80.92"/>
    <n v="76.114999999999995"/>
    <n v="0.48470086286496639"/>
    <n v="2026"/>
    <s v="Q2"/>
    <n v="5"/>
    <x v="4"/>
  </r>
  <r>
    <s v="03607"/>
    <x v="121"/>
    <x v="1"/>
    <x v="6"/>
    <x v="0"/>
    <x v="2"/>
    <x v="2"/>
    <x v="2"/>
    <n v="1"/>
    <n v="36.270000000000003"/>
    <n v="0"/>
    <n v="13.8"/>
    <n v="36.270000000000003"/>
    <n v="13.8"/>
    <n v="22.470000000000002"/>
    <n v="0.61952026468155497"/>
    <n v="2026"/>
    <s v="Q2"/>
    <n v="5"/>
    <x v="4"/>
  </r>
  <r>
    <s v="05070"/>
    <x v="121"/>
    <x v="2"/>
    <x v="16"/>
    <x v="2"/>
    <x v="1"/>
    <x v="3"/>
    <x v="13"/>
    <n v="1"/>
    <n v="80.819999999999993"/>
    <n v="0"/>
    <n v="39.950000000000003"/>
    <n v="80.819999999999993"/>
    <n v="39.950000000000003"/>
    <n v="40.86999999999999"/>
    <n v="0.50569166048007907"/>
    <n v="2026"/>
    <s v="Q2"/>
    <n v="5"/>
    <x v="4"/>
  </r>
  <r>
    <s v="05171"/>
    <x v="121"/>
    <x v="1"/>
    <x v="1"/>
    <x v="2"/>
    <x v="1"/>
    <x v="1"/>
    <x v="11"/>
    <n v="2"/>
    <n v="157.84"/>
    <n v="0.1"/>
    <n v="79.28"/>
    <n v="284.11200000000002"/>
    <n v="158.56"/>
    <n v="125.55200000000002"/>
    <n v="0.44191023258433298"/>
    <n v="2026"/>
    <s v="Q2"/>
    <n v="5"/>
    <x v="4"/>
  </r>
  <r>
    <s v="00617"/>
    <x v="122"/>
    <x v="1"/>
    <x v="14"/>
    <x v="3"/>
    <x v="0"/>
    <x v="4"/>
    <x v="14"/>
    <n v="4"/>
    <n v="36.909999999999997"/>
    <n v="0.1"/>
    <n v="13.85"/>
    <n v="132.876"/>
    <n v="55.4"/>
    <n v="77.475999999999999"/>
    <n v="0.58306992985941775"/>
    <n v="2026"/>
    <s v="Q2"/>
    <n v="5"/>
    <x v="4"/>
  </r>
  <r>
    <s v="00849"/>
    <x v="122"/>
    <x v="1"/>
    <x v="14"/>
    <x v="1"/>
    <x v="2"/>
    <x v="3"/>
    <x v="7"/>
    <n v="3"/>
    <n v="193.18"/>
    <n v="0.1"/>
    <n v="102.31"/>
    <n v="521.58600000000001"/>
    <n v="306.93"/>
    <n v="214.65600000000001"/>
    <n v="0.41154478839539405"/>
    <n v="2026"/>
    <s v="Q2"/>
    <n v="5"/>
    <x v="4"/>
  </r>
  <r>
    <s v="00956"/>
    <x v="122"/>
    <x v="0"/>
    <x v="15"/>
    <x v="0"/>
    <x v="2"/>
    <x v="1"/>
    <x v="11"/>
    <n v="1"/>
    <n v="157.59"/>
    <n v="0.05"/>
    <n v="77.599999999999994"/>
    <n v="149.7105"/>
    <n v="77.599999999999994"/>
    <n v="72.110500000000002"/>
    <n v="0.48166628259206939"/>
    <n v="2026"/>
    <s v="Q2"/>
    <n v="5"/>
    <x v="4"/>
  </r>
  <r>
    <s v="01896"/>
    <x v="122"/>
    <x v="1"/>
    <x v="12"/>
    <x v="3"/>
    <x v="1"/>
    <x v="4"/>
    <x v="16"/>
    <n v="2"/>
    <n v="49.97"/>
    <n v="0"/>
    <n v="22.63"/>
    <n v="99.94"/>
    <n v="45.26"/>
    <n v="54.68"/>
    <n v="0.54712827696617972"/>
    <n v="2026"/>
    <s v="Q2"/>
    <n v="5"/>
    <x v="4"/>
  </r>
  <r>
    <s v="02317"/>
    <x v="122"/>
    <x v="0"/>
    <x v="15"/>
    <x v="1"/>
    <x v="2"/>
    <x v="1"/>
    <x v="11"/>
    <n v="5"/>
    <n v="155.54"/>
    <n v="0.1"/>
    <n v="78.02"/>
    <n v="699.93"/>
    <n v="390.09999999999997"/>
    <n v="309.83"/>
    <n v="0.44265855156944267"/>
    <n v="2026"/>
    <s v="Q2"/>
    <n v="5"/>
    <x v="4"/>
  </r>
  <r>
    <s v="02542"/>
    <x v="122"/>
    <x v="3"/>
    <x v="8"/>
    <x v="2"/>
    <x v="1"/>
    <x v="2"/>
    <x v="15"/>
    <n v="1"/>
    <n v="131.13"/>
    <n v="0.05"/>
    <n v="67.010000000000005"/>
    <n v="124.5735"/>
    <n v="67.010000000000005"/>
    <n v="57.563499999999991"/>
    <n v="0.46208463276700096"/>
    <n v="2026"/>
    <s v="Q2"/>
    <n v="5"/>
    <x v="4"/>
  </r>
  <r>
    <s v="04535"/>
    <x v="122"/>
    <x v="2"/>
    <x v="5"/>
    <x v="0"/>
    <x v="1"/>
    <x v="2"/>
    <x v="2"/>
    <n v="1"/>
    <n v="36.82"/>
    <n v="0.1"/>
    <n v="13.4"/>
    <n v="33.137999999999998"/>
    <n v="13.4"/>
    <n v="19.738"/>
    <n v="0.5956303941094816"/>
    <n v="2026"/>
    <s v="Q2"/>
    <n v="5"/>
    <x v="4"/>
  </r>
  <r>
    <s v="04988"/>
    <x v="122"/>
    <x v="2"/>
    <x v="10"/>
    <x v="2"/>
    <x v="1"/>
    <x v="4"/>
    <x v="12"/>
    <n v="1"/>
    <n v="122.28"/>
    <n v="0"/>
    <n v="67.28"/>
    <n v="122.28"/>
    <n v="67.28"/>
    <n v="55"/>
    <n v="0.44978737324174028"/>
    <n v="2026"/>
    <s v="Q2"/>
    <n v="5"/>
    <x v="4"/>
  </r>
  <r>
    <s v="00253"/>
    <x v="123"/>
    <x v="2"/>
    <x v="10"/>
    <x v="2"/>
    <x v="2"/>
    <x v="1"/>
    <x v="1"/>
    <n v="1"/>
    <n v="90.92"/>
    <n v="0.15"/>
    <n v="44.93"/>
    <n v="77.281999999999996"/>
    <n v="44.93"/>
    <n v="32.351999999999997"/>
    <n v="0.41862270645169636"/>
    <n v="2026"/>
    <s v="Q2"/>
    <n v="5"/>
    <x v="4"/>
  </r>
  <r>
    <s v="01743"/>
    <x v="123"/>
    <x v="1"/>
    <x v="12"/>
    <x v="0"/>
    <x v="1"/>
    <x v="4"/>
    <x v="16"/>
    <n v="1"/>
    <n v="51.02"/>
    <n v="0"/>
    <n v="21.83"/>
    <n v="51.02"/>
    <n v="21.83"/>
    <n v="29.190000000000005"/>
    <n v="0.5721285770286163"/>
    <n v="2026"/>
    <s v="Q2"/>
    <n v="5"/>
    <x v="4"/>
  </r>
  <r>
    <s v="01801"/>
    <x v="123"/>
    <x v="2"/>
    <x v="2"/>
    <x v="0"/>
    <x v="2"/>
    <x v="2"/>
    <x v="2"/>
    <n v="2"/>
    <n v="36.299999999999997"/>
    <n v="0.05"/>
    <n v="13.9"/>
    <n v="68.969999999999985"/>
    <n v="27.8"/>
    <n v="41.169999999999987"/>
    <n v="0.59692619979701311"/>
    <n v="2026"/>
    <s v="Q2"/>
    <n v="5"/>
    <x v="4"/>
  </r>
  <r>
    <s v="02511"/>
    <x v="123"/>
    <x v="2"/>
    <x v="10"/>
    <x v="1"/>
    <x v="2"/>
    <x v="3"/>
    <x v="7"/>
    <n v="8"/>
    <n v="195.03"/>
    <n v="0.15"/>
    <n v="101.13"/>
    <n v="1326.204"/>
    <n v="809.04"/>
    <n v="517.16399999999999"/>
    <n v="0.38995810599274322"/>
    <n v="2026"/>
    <s v="Q2"/>
    <n v="5"/>
    <x v="4"/>
  </r>
  <r>
    <s v="03186"/>
    <x v="123"/>
    <x v="1"/>
    <x v="6"/>
    <x v="0"/>
    <x v="1"/>
    <x v="1"/>
    <x v="3"/>
    <n v="1"/>
    <n v="143.66"/>
    <n v="0.1"/>
    <n v="79.25"/>
    <n v="129.29400000000001"/>
    <n v="79.25"/>
    <n v="50.044000000000011"/>
    <n v="0.38705585719368268"/>
    <n v="2026"/>
    <s v="Q2"/>
    <n v="5"/>
    <x v="4"/>
  </r>
  <r>
    <s v="03378"/>
    <x v="123"/>
    <x v="0"/>
    <x v="0"/>
    <x v="1"/>
    <x v="2"/>
    <x v="4"/>
    <x v="12"/>
    <n v="3"/>
    <n v="120.28"/>
    <n v="0.2"/>
    <n v="69.23"/>
    <n v="288.67200000000003"/>
    <n v="207.69"/>
    <n v="80.982000000000028"/>
    <n v="0.28053292317924849"/>
    <n v="2026"/>
    <s v="Q2"/>
    <n v="5"/>
    <x v="4"/>
  </r>
  <r>
    <s v="04255"/>
    <x v="123"/>
    <x v="3"/>
    <x v="7"/>
    <x v="3"/>
    <x v="0"/>
    <x v="2"/>
    <x v="2"/>
    <n v="6"/>
    <n v="36.04"/>
    <n v="0"/>
    <n v="13.38"/>
    <n v="216.24"/>
    <n v="80.28"/>
    <n v="135.96"/>
    <n v="0.62874583795782468"/>
    <n v="2026"/>
    <s v="Q2"/>
    <n v="5"/>
    <x v="4"/>
  </r>
  <r>
    <s v="04587"/>
    <x v="123"/>
    <x v="2"/>
    <x v="2"/>
    <x v="3"/>
    <x v="0"/>
    <x v="1"/>
    <x v="1"/>
    <n v="2"/>
    <n v="91.72"/>
    <n v="0"/>
    <n v="45.67"/>
    <n v="183.44"/>
    <n v="91.34"/>
    <n v="92.1"/>
    <n v="0.50207152202354988"/>
    <n v="2026"/>
    <s v="Q2"/>
    <n v="5"/>
    <x v="4"/>
  </r>
  <r>
    <s v="00830"/>
    <x v="124"/>
    <x v="3"/>
    <x v="8"/>
    <x v="0"/>
    <x v="2"/>
    <x v="0"/>
    <x v="4"/>
    <n v="2"/>
    <n v="50.4"/>
    <n v="0"/>
    <n v="22.21"/>
    <n v="100.8"/>
    <n v="44.42"/>
    <n v="56.379999999999995"/>
    <n v="0.55932539682539684"/>
    <n v="2026"/>
    <s v="Q2"/>
    <n v="5"/>
    <x v="4"/>
  </r>
  <r>
    <s v="04320"/>
    <x v="124"/>
    <x v="1"/>
    <x v="6"/>
    <x v="0"/>
    <x v="0"/>
    <x v="2"/>
    <x v="18"/>
    <n v="2"/>
    <n v="165.17"/>
    <n v="0"/>
    <n v="87.78"/>
    <n v="330.34"/>
    <n v="175.56"/>
    <n v="154.77999999999997"/>
    <n v="0.46854755706242052"/>
    <n v="2026"/>
    <s v="Q2"/>
    <n v="5"/>
    <x v="4"/>
  </r>
  <r>
    <s v="04386"/>
    <x v="124"/>
    <x v="0"/>
    <x v="15"/>
    <x v="0"/>
    <x v="0"/>
    <x v="1"/>
    <x v="17"/>
    <n v="1"/>
    <n v="69.819999999999993"/>
    <n v="0.05"/>
    <n v="33.29"/>
    <n v="66.328999999999994"/>
    <n v="33.29"/>
    <n v="33.038999999999994"/>
    <n v="0.49810791659756665"/>
    <n v="2026"/>
    <s v="Q2"/>
    <n v="5"/>
    <x v="4"/>
  </r>
  <r>
    <s v="04602"/>
    <x v="124"/>
    <x v="1"/>
    <x v="12"/>
    <x v="3"/>
    <x v="1"/>
    <x v="2"/>
    <x v="15"/>
    <n v="2"/>
    <n v="131.36000000000001"/>
    <n v="0.1"/>
    <n v="65.3"/>
    <n v="236.44800000000004"/>
    <n v="130.6"/>
    <n v="105.84800000000004"/>
    <n v="0.4476586818243336"/>
    <n v="2026"/>
    <s v="Q2"/>
    <n v="5"/>
    <x v="4"/>
  </r>
  <r>
    <s v="05190"/>
    <x v="124"/>
    <x v="3"/>
    <x v="8"/>
    <x v="1"/>
    <x v="0"/>
    <x v="1"/>
    <x v="1"/>
    <n v="15"/>
    <n v="93.65"/>
    <n v="0.1"/>
    <n v="44.89"/>
    <n v="1264.2750000000001"/>
    <n v="673.35"/>
    <n v="590.92500000000007"/>
    <n v="0.46740226612089936"/>
    <n v="2026"/>
    <s v="Q2"/>
    <n v="5"/>
    <x v="4"/>
  </r>
  <r>
    <s v="00393"/>
    <x v="125"/>
    <x v="1"/>
    <x v="12"/>
    <x v="3"/>
    <x v="1"/>
    <x v="3"/>
    <x v="7"/>
    <n v="3"/>
    <n v="199.93"/>
    <n v="0"/>
    <n v="104.86"/>
    <n v="599.79"/>
    <n v="314.58"/>
    <n v="285.20999999999998"/>
    <n v="0.47551643075076278"/>
    <n v="2026"/>
    <s v="Q2"/>
    <n v="5"/>
    <x v="4"/>
  </r>
  <r>
    <s v="00812"/>
    <x v="125"/>
    <x v="0"/>
    <x v="0"/>
    <x v="0"/>
    <x v="1"/>
    <x v="1"/>
    <x v="17"/>
    <n v="5"/>
    <n v="70.150000000000006"/>
    <n v="0"/>
    <n v="32.700000000000003"/>
    <n v="350.75"/>
    <n v="163.5"/>
    <n v="187.25"/>
    <n v="0.53385602280826805"/>
    <n v="2026"/>
    <s v="Q2"/>
    <n v="5"/>
    <x v="4"/>
  </r>
  <r>
    <s v="01297"/>
    <x v="125"/>
    <x v="2"/>
    <x v="2"/>
    <x v="2"/>
    <x v="1"/>
    <x v="4"/>
    <x v="14"/>
    <n v="2"/>
    <n v="35.86"/>
    <n v="0"/>
    <n v="13.9"/>
    <n v="71.72"/>
    <n v="27.8"/>
    <n v="43.92"/>
    <n v="0.61238148354712774"/>
    <n v="2026"/>
    <s v="Q2"/>
    <n v="5"/>
    <x v="4"/>
  </r>
  <r>
    <s v="01574"/>
    <x v="125"/>
    <x v="1"/>
    <x v="6"/>
    <x v="0"/>
    <x v="0"/>
    <x v="1"/>
    <x v="1"/>
    <n v="1"/>
    <n v="92.27"/>
    <n v="0"/>
    <n v="46.5"/>
    <n v="92.27"/>
    <n v="46.5"/>
    <n v="45.769999999999996"/>
    <n v="0.49604421805570603"/>
    <n v="2026"/>
    <s v="Q2"/>
    <n v="5"/>
    <x v="4"/>
  </r>
  <r>
    <s v="03060"/>
    <x v="125"/>
    <x v="1"/>
    <x v="6"/>
    <x v="1"/>
    <x v="2"/>
    <x v="1"/>
    <x v="11"/>
    <n v="6"/>
    <n v="157.31"/>
    <n v="0.15"/>
    <n v="80.34"/>
    <n v="802.28099999999995"/>
    <n v="482.04"/>
    <n v="320.24099999999993"/>
    <n v="0.3991631361081715"/>
    <n v="2026"/>
    <s v="Q2"/>
    <n v="5"/>
    <x v="4"/>
  </r>
  <r>
    <s v="03490"/>
    <x v="125"/>
    <x v="1"/>
    <x v="11"/>
    <x v="0"/>
    <x v="1"/>
    <x v="2"/>
    <x v="9"/>
    <n v="2"/>
    <n v="46.18"/>
    <n v="0.05"/>
    <n v="17.899999999999999"/>
    <n v="87.74199999999999"/>
    <n v="35.799999999999997"/>
    <n v="51.941999999999993"/>
    <n v="0.59198559412823959"/>
    <n v="2026"/>
    <s v="Q2"/>
    <n v="5"/>
    <x v="4"/>
  </r>
  <r>
    <s v="03654"/>
    <x v="125"/>
    <x v="2"/>
    <x v="10"/>
    <x v="0"/>
    <x v="2"/>
    <x v="0"/>
    <x v="4"/>
    <n v="1"/>
    <n v="51.44"/>
    <n v="0.1"/>
    <n v="22.88"/>
    <n v="46.295999999999999"/>
    <n v="22.88"/>
    <n v="23.416"/>
    <n v="0.50578883704855715"/>
    <n v="2026"/>
    <s v="Q2"/>
    <n v="5"/>
    <x v="4"/>
  </r>
  <r>
    <s v="04209"/>
    <x v="125"/>
    <x v="1"/>
    <x v="1"/>
    <x v="0"/>
    <x v="1"/>
    <x v="4"/>
    <x v="16"/>
    <n v="2"/>
    <n v="50.97"/>
    <n v="0.05"/>
    <n v="21.67"/>
    <n v="96.842999999999989"/>
    <n v="43.34"/>
    <n v="53.502999999999986"/>
    <n v="0.55247152607829153"/>
    <n v="2026"/>
    <s v="Q2"/>
    <n v="5"/>
    <x v="4"/>
  </r>
  <r>
    <s v="04227"/>
    <x v="125"/>
    <x v="1"/>
    <x v="1"/>
    <x v="0"/>
    <x v="1"/>
    <x v="0"/>
    <x v="6"/>
    <n v="2"/>
    <n v="40.549999999999997"/>
    <n v="0"/>
    <n v="16.52"/>
    <n v="81.099999999999994"/>
    <n v="33.04"/>
    <n v="48.059999999999995"/>
    <n v="0.59260172626387175"/>
    <n v="2026"/>
    <s v="Q2"/>
    <n v="5"/>
    <x v="4"/>
  </r>
  <r>
    <s v="04247"/>
    <x v="125"/>
    <x v="2"/>
    <x v="16"/>
    <x v="0"/>
    <x v="1"/>
    <x v="0"/>
    <x v="4"/>
    <n v="2"/>
    <n v="51.3"/>
    <n v="0"/>
    <n v="23.12"/>
    <n v="102.6"/>
    <n v="46.24"/>
    <n v="56.359999999999992"/>
    <n v="0.54931773879142298"/>
    <n v="2026"/>
    <s v="Q2"/>
    <n v="5"/>
    <x v="4"/>
  </r>
  <r>
    <s v="05196"/>
    <x v="125"/>
    <x v="3"/>
    <x v="8"/>
    <x v="0"/>
    <x v="1"/>
    <x v="3"/>
    <x v="13"/>
    <n v="3"/>
    <n v="82.56"/>
    <n v="0"/>
    <n v="39.99"/>
    <n v="247.68"/>
    <n v="119.97"/>
    <n v="127.71000000000001"/>
    <n v="0.515625"/>
    <n v="2026"/>
    <s v="Q2"/>
    <n v="5"/>
    <x v="4"/>
  </r>
  <r>
    <s v="00400"/>
    <x v="126"/>
    <x v="1"/>
    <x v="12"/>
    <x v="1"/>
    <x v="2"/>
    <x v="1"/>
    <x v="1"/>
    <n v="6"/>
    <n v="92.66"/>
    <n v="0.15"/>
    <n v="44.71"/>
    <n v="472.56600000000003"/>
    <n v="268.26"/>
    <n v="204.30600000000004"/>
    <n v="0.43233326138571126"/>
    <n v="2026"/>
    <s v="Q2"/>
    <n v="5"/>
    <x v="4"/>
  </r>
  <r>
    <s v="00829"/>
    <x v="126"/>
    <x v="2"/>
    <x v="16"/>
    <x v="3"/>
    <x v="1"/>
    <x v="4"/>
    <x v="10"/>
    <n v="1"/>
    <n v="39.42"/>
    <n v="0"/>
    <n v="14.86"/>
    <n v="39.42"/>
    <n v="14.86"/>
    <n v="24.560000000000002"/>
    <n v="0.62303399289700667"/>
    <n v="2026"/>
    <s v="Q2"/>
    <n v="5"/>
    <x v="4"/>
  </r>
  <r>
    <s v="01236"/>
    <x v="126"/>
    <x v="0"/>
    <x v="9"/>
    <x v="2"/>
    <x v="0"/>
    <x v="4"/>
    <x v="12"/>
    <n v="2"/>
    <n v="124.25"/>
    <n v="0"/>
    <n v="69.510000000000005"/>
    <n v="248.5"/>
    <n v="139.02000000000001"/>
    <n v="109.47999999999999"/>
    <n v="0.44056338028169012"/>
    <n v="2026"/>
    <s v="Q2"/>
    <n v="5"/>
    <x v="4"/>
  </r>
  <r>
    <s v="01364"/>
    <x v="126"/>
    <x v="1"/>
    <x v="14"/>
    <x v="0"/>
    <x v="1"/>
    <x v="1"/>
    <x v="11"/>
    <n v="2"/>
    <n v="156.43"/>
    <n v="0"/>
    <n v="78.569999999999993"/>
    <n v="312.86"/>
    <n v="157.13999999999999"/>
    <n v="155.72000000000003"/>
    <n v="0.49773061433228927"/>
    <n v="2026"/>
    <s v="Q2"/>
    <n v="5"/>
    <x v="4"/>
  </r>
  <r>
    <s v="02105"/>
    <x v="126"/>
    <x v="1"/>
    <x v="14"/>
    <x v="2"/>
    <x v="1"/>
    <x v="3"/>
    <x v="13"/>
    <n v="1"/>
    <n v="80.3"/>
    <n v="0"/>
    <n v="40.020000000000003"/>
    <n v="80.3"/>
    <n v="40.020000000000003"/>
    <n v="40.279999999999994"/>
    <n v="0.50161892901618921"/>
    <n v="2026"/>
    <s v="Q2"/>
    <n v="5"/>
    <x v="4"/>
  </r>
  <r>
    <s v="04706"/>
    <x v="126"/>
    <x v="3"/>
    <x v="13"/>
    <x v="2"/>
    <x v="1"/>
    <x v="3"/>
    <x v="13"/>
    <n v="1"/>
    <n v="79.89"/>
    <n v="0"/>
    <n v="39.549999999999997"/>
    <n v="79.89"/>
    <n v="39.549999999999997"/>
    <n v="40.340000000000003"/>
    <n v="0.50494429841031419"/>
    <n v="2026"/>
    <s v="Q2"/>
    <n v="5"/>
    <x v="4"/>
  </r>
  <r>
    <s v="00068"/>
    <x v="127"/>
    <x v="3"/>
    <x v="7"/>
    <x v="2"/>
    <x v="1"/>
    <x v="4"/>
    <x v="10"/>
    <n v="1"/>
    <n v="39.5"/>
    <n v="0"/>
    <n v="14.68"/>
    <n v="39.5"/>
    <n v="14.68"/>
    <n v="24.82"/>
    <n v="0.62835443037974681"/>
    <n v="2026"/>
    <s v="Q2"/>
    <n v="5"/>
    <x v="4"/>
  </r>
  <r>
    <s v="01352"/>
    <x v="127"/>
    <x v="3"/>
    <x v="7"/>
    <x v="0"/>
    <x v="0"/>
    <x v="0"/>
    <x v="0"/>
    <n v="1"/>
    <n v="80.7"/>
    <n v="0"/>
    <n v="41.88"/>
    <n v="80.7"/>
    <n v="41.88"/>
    <n v="38.82"/>
    <n v="0.48104089219330853"/>
    <n v="2026"/>
    <s v="Q2"/>
    <n v="5"/>
    <x v="4"/>
  </r>
  <r>
    <s v="02526"/>
    <x v="127"/>
    <x v="1"/>
    <x v="14"/>
    <x v="0"/>
    <x v="1"/>
    <x v="3"/>
    <x v="13"/>
    <n v="1"/>
    <n v="80.86"/>
    <n v="0"/>
    <n v="38.44"/>
    <n v="80.86"/>
    <n v="38.44"/>
    <n v="42.42"/>
    <n v="0.52461043779371752"/>
    <n v="2026"/>
    <s v="Q2"/>
    <n v="5"/>
    <x v="4"/>
  </r>
  <r>
    <s v="03298"/>
    <x v="127"/>
    <x v="1"/>
    <x v="14"/>
    <x v="3"/>
    <x v="1"/>
    <x v="3"/>
    <x v="5"/>
    <n v="2"/>
    <n v="337.7"/>
    <n v="0.1"/>
    <n v="192.16"/>
    <n v="607.86"/>
    <n v="384.32"/>
    <n v="223.54000000000002"/>
    <n v="0.36774915276543946"/>
    <n v="2026"/>
    <s v="Q2"/>
    <n v="5"/>
    <x v="4"/>
  </r>
  <r>
    <s v="03510"/>
    <x v="127"/>
    <x v="2"/>
    <x v="2"/>
    <x v="0"/>
    <x v="0"/>
    <x v="3"/>
    <x v="19"/>
    <n v="4"/>
    <n v="121.81"/>
    <n v="0"/>
    <n v="58.95"/>
    <n v="487.24"/>
    <n v="235.8"/>
    <n v="251.44"/>
    <n v="0.5160495854199163"/>
    <n v="2026"/>
    <s v="Q2"/>
    <n v="5"/>
    <x v="4"/>
  </r>
  <r>
    <s v="03638"/>
    <x v="127"/>
    <x v="3"/>
    <x v="7"/>
    <x v="1"/>
    <x v="2"/>
    <x v="2"/>
    <x v="18"/>
    <n v="10"/>
    <n v="168.55"/>
    <n v="0.1"/>
    <n v="88.85"/>
    <n v="1516.95"/>
    <n v="888.5"/>
    <n v="628.45000000000005"/>
    <n v="0.41428524341606515"/>
    <n v="2026"/>
    <s v="Q2"/>
    <n v="5"/>
    <x v="4"/>
  </r>
  <r>
    <s v="03754"/>
    <x v="127"/>
    <x v="1"/>
    <x v="12"/>
    <x v="0"/>
    <x v="0"/>
    <x v="0"/>
    <x v="6"/>
    <n v="1"/>
    <n v="39.42"/>
    <n v="0.05"/>
    <n v="16.77"/>
    <n v="37.448999999999998"/>
    <n v="16.77"/>
    <n v="20.678999999999998"/>
    <n v="0.55219097973243614"/>
    <n v="2026"/>
    <s v="Q2"/>
    <n v="5"/>
    <x v="4"/>
  </r>
  <r>
    <s v="04029"/>
    <x v="127"/>
    <x v="3"/>
    <x v="13"/>
    <x v="2"/>
    <x v="1"/>
    <x v="2"/>
    <x v="18"/>
    <n v="1"/>
    <n v="161.36000000000001"/>
    <n v="0"/>
    <n v="87"/>
    <n v="161.36000000000001"/>
    <n v="87"/>
    <n v="74.360000000000014"/>
    <n v="0.46083292017848293"/>
    <n v="2026"/>
    <s v="Q2"/>
    <n v="5"/>
    <x v="4"/>
  </r>
  <r>
    <s v="04651"/>
    <x v="127"/>
    <x v="1"/>
    <x v="11"/>
    <x v="0"/>
    <x v="2"/>
    <x v="3"/>
    <x v="19"/>
    <n v="1"/>
    <n v="123.68"/>
    <n v="0"/>
    <n v="59.26"/>
    <n v="123.68"/>
    <n v="59.26"/>
    <n v="64.420000000000016"/>
    <n v="0.52086028460543343"/>
    <n v="2026"/>
    <s v="Q2"/>
    <n v="5"/>
    <x v="4"/>
  </r>
  <r>
    <s v="04886"/>
    <x v="127"/>
    <x v="3"/>
    <x v="8"/>
    <x v="3"/>
    <x v="0"/>
    <x v="1"/>
    <x v="3"/>
    <n v="1"/>
    <n v="146.29"/>
    <n v="0"/>
    <n v="81.16"/>
    <n v="146.29"/>
    <n v="81.16"/>
    <n v="65.13"/>
    <n v="0.44521156606740037"/>
    <n v="2026"/>
    <s v="Q2"/>
    <n v="5"/>
    <x v="4"/>
  </r>
  <r>
    <s v="00162"/>
    <x v="128"/>
    <x v="0"/>
    <x v="0"/>
    <x v="0"/>
    <x v="1"/>
    <x v="2"/>
    <x v="18"/>
    <n v="2"/>
    <n v="164.95"/>
    <n v="0.1"/>
    <n v="86.27"/>
    <n v="296.90999999999997"/>
    <n v="172.54"/>
    <n v="124.36999999999998"/>
    <n v="0.41888114243373409"/>
    <n v="2026"/>
    <s v="Q2"/>
    <n v="5"/>
    <x v="4"/>
  </r>
  <r>
    <s v="00184"/>
    <x v="128"/>
    <x v="0"/>
    <x v="15"/>
    <x v="2"/>
    <x v="2"/>
    <x v="1"/>
    <x v="1"/>
    <n v="2"/>
    <n v="91.59"/>
    <n v="0"/>
    <n v="44.97"/>
    <n v="183.18"/>
    <n v="89.94"/>
    <n v="93.240000000000009"/>
    <n v="0.50900753357353423"/>
    <n v="2026"/>
    <s v="Q2"/>
    <n v="5"/>
    <x v="4"/>
  </r>
  <r>
    <s v="00328"/>
    <x v="128"/>
    <x v="3"/>
    <x v="13"/>
    <x v="0"/>
    <x v="0"/>
    <x v="4"/>
    <x v="16"/>
    <n v="1"/>
    <n v="51.78"/>
    <n v="0.1"/>
    <n v="21.63"/>
    <n v="46.602000000000004"/>
    <n v="21.63"/>
    <n v="24.972000000000005"/>
    <n v="0.53585683017896235"/>
    <n v="2026"/>
    <s v="Q2"/>
    <n v="5"/>
    <x v="4"/>
  </r>
  <r>
    <s v="00908"/>
    <x v="128"/>
    <x v="3"/>
    <x v="8"/>
    <x v="2"/>
    <x v="0"/>
    <x v="2"/>
    <x v="9"/>
    <n v="2"/>
    <n v="46.25"/>
    <n v="0"/>
    <n v="18.12"/>
    <n v="92.5"/>
    <n v="36.24"/>
    <n v="56.26"/>
    <n v="0.60821621621621624"/>
    <n v="2026"/>
    <s v="Q2"/>
    <n v="5"/>
    <x v="4"/>
  </r>
  <r>
    <s v="03159"/>
    <x v="128"/>
    <x v="0"/>
    <x v="0"/>
    <x v="0"/>
    <x v="0"/>
    <x v="3"/>
    <x v="7"/>
    <n v="3"/>
    <n v="198.5"/>
    <n v="0"/>
    <n v="102.23"/>
    <n v="595.5"/>
    <n v="306.69"/>
    <n v="288.81"/>
    <n v="0.48498740554156172"/>
    <n v="2026"/>
    <s v="Q2"/>
    <n v="5"/>
    <x v="4"/>
  </r>
  <r>
    <s v="04509"/>
    <x v="128"/>
    <x v="3"/>
    <x v="8"/>
    <x v="0"/>
    <x v="1"/>
    <x v="1"/>
    <x v="11"/>
    <n v="1"/>
    <n v="152.80000000000001"/>
    <n v="0.1"/>
    <n v="77.67"/>
    <n v="137.52000000000001"/>
    <n v="77.67"/>
    <n v="59.850000000000009"/>
    <n v="0.43520942408376967"/>
    <n v="2026"/>
    <s v="Q2"/>
    <n v="5"/>
    <x v="4"/>
  </r>
  <r>
    <s v="04677"/>
    <x v="128"/>
    <x v="1"/>
    <x v="14"/>
    <x v="0"/>
    <x v="2"/>
    <x v="2"/>
    <x v="18"/>
    <n v="2"/>
    <n v="161.47999999999999"/>
    <n v="0"/>
    <n v="85.03"/>
    <n v="322.95999999999998"/>
    <n v="170.06"/>
    <n v="152.89999999999998"/>
    <n v="0.47343324250681196"/>
    <n v="2026"/>
    <s v="Q2"/>
    <n v="5"/>
    <x v="4"/>
  </r>
  <r>
    <s v="04867"/>
    <x v="128"/>
    <x v="1"/>
    <x v="6"/>
    <x v="2"/>
    <x v="0"/>
    <x v="0"/>
    <x v="0"/>
    <n v="1"/>
    <n v="82.86"/>
    <n v="0"/>
    <n v="42.67"/>
    <n v="82.86"/>
    <n v="42.67"/>
    <n v="40.19"/>
    <n v="0.48503499879314504"/>
    <n v="2026"/>
    <s v="Q2"/>
    <n v="5"/>
    <x v="4"/>
  </r>
  <r>
    <s v="01615"/>
    <x v="129"/>
    <x v="3"/>
    <x v="4"/>
    <x v="0"/>
    <x v="1"/>
    <x v="4"/>
    <x v="16"/>
    <n v="1"/>
    <n v="51.15"/>
    <n v="0"/>
    <n v="21.39"/>
    <n v="51.15"/>
    <n v="21.39"/>
    <n v="29.759999999999998"/>
    <n v="0.58181818181818179"/>
    <n v="2026"/>
    <s v="Q2"/>
    <n v="5"/>
    <x v="4"/>
  </r>
  <r>
    <s v="01812"/>
    <x v="129"/>
    <x v="2"/>
    <x v="2"/>
    <x v="1"/>
    <x v="2"/>
    <x v="4"/>
    <x v="16"/>
    <n v="12"/>
    <n v="50.53"/>
    <n v="0.1"/>
    <n v="22.09"/>
    <n v="545.72400000000005"/>
    <n v="265.08"/>
    <n v="280.64400000000006"/>
    <n v="0.5142599555819426"/>
    <n v="2026"/>
    <s v="Q2"/>
    <n v="5"/>
    <x v="4"/>
  </r>
  <r>
    <s v="03645"/>
    <x v="129"/>
    <x v="1"/>
    <x v="1"/>
    <x v="3"/>
    <x v="0"/>
    <x v="0"/>
    <x v="4"/>
    <n v="2"/>
    <n v="50.93"/>
    <n v="0"/>
    <n v="22.91"/>
    <n v="101.86"/>
    <n v="45.82"/>
    <n v="56.04"/>
    <n v="0.55016689573924993"/>
    <n v="2026"/>
    <s v="Q2"/>
    <n v="5"/>
    <x v="4"/>
  </r>
  <r>
    <s v="03804"/>
    <x v="129"/>
    <x v="2"/>
    <x v="5"/>
    <x v="0"/>
    <x v="0"/>
    <x v="4"/>
    <x v="16"/>
    <n v="2"/>
    <n v="50.79"/>
    <n v="0.05"/>
    <n v="21.83"/>
    <n v="96.500999999999991"/>
    <n v="43.66"/>
    <n v="52.840999999999994"/>
    <n v="0.54756945523880585"/>
    <n v="2026"/>
    <s v="Q2"/>
    <n v="5"/>
    <x v="4"/>
  </r>
  <r>
    <s v="04367"/>
    <x v="129"/>
    <x v="3"/>
    <x v="8"/>
    <x v="0"/>
    <x v="2"/>
    <x v="2"/>
    <x v="18"/>
    <n v="5"/>
    <n v="160.94"/>
    <n v="0.1"/>
    <n v="88.89"/>
    <n v="724.23"/>
    <n v="444.45"/>
    <n v="279.78000000000003"/>
    <n v="0.38631374011018604"/>
    <n v="2026"/>
    <s v="Q2"/>
    <n v="5"/>
    <x v="4"/>
  </r>
  <r>
    <s v="04746"/>
    <x v="129"/>
    <x v="1"/>
    <x v="1"/>
    <x v="0"/>
    <x v="0"/>
    <x v="4"/>
    <x v="14"/>
    <n v="2"/>
    <n v="36.409999999999997"/>
    <n v="0"/>
    <n v="13.92"/>
    <n v="72.819999999999993"/>
    <n v="27.84"/>
    <n v="44.97999999999999"/>
    <n v="0.61768744850315838"/>
    <n v="2026"/>
    <s v="Q2"/>
    <n v="5"/>
    <x v="4"/>
  </r>
  <r>
    <s v="04795"/>
    <x v="129"/>
    <x v="3"/>
    <x v="4"/>
    <x v="3"/>
    <x v="0"/>
    <x v="1"/>
    <x v="17"/>
    <n v="2"/>
    <n v="72.25"/>
    <n v="0"/>
    <n v="32.25"/>
    <n v="144.5"/>
    <n v="64.5"/>
    <n v="80"/>
    <n v="0.55363321799307963"/>
    <n v="2026"/>
    <s v="Q2"/>
    <n v="5"/>
    <x v="4"/>
  </r>
  <r>
    <s v="04800"/>
    <x v="129"/>
    <x v="3"/>
    <x v="8"/>
    <x v="2"/>
    <x v="1"/>
    <x v="0"/>
    <x v="8"/>
    <n v="4"/>
    <n v="103.36"/>
    <n v="0"/>
    <n v="51.59"/>
    <n v="413.44"/>
    <n v="206.36"/>
    <n v="207.07999999999998"/>
    <n v="0.50087074303405565"/>
    <n v="2026"/>
    <s v="Q2"/>
    <n v="5"/>
    <x v="4"/>
  </r>
  <r>
    <s v="05018"/>
    <x v="129"/>
    <x v="2"/>
    <x v="2"/>
    <x v="1"/>
    <x v="2"/>
    <x v="1"/>
    <x v="3"/>
    <n v="4"/>
    <n v="145.85"/>
    <n v="0.15"/>
    <n v="79.69"/>
    <n v="495.89"/>
    <n v="318.76"/>
    <n v="177.13"/>
    <n v="0.35719615237250196"/>
    <n v="2026"/>
    <s v="Q2"/>
    <n v="5"/>
    <x v="4"/>
  </r>
  <r>
    <s v="00474"/>
    <x v="130"/>
    <x v="1"/>
    <x v="12"/>
    <x v="0"/>
    <x v="0"/>
    <x v="0"/>
    <x v="8"/>
    <n v="2"/>
    <n v="100.49"/>
    <n v="0.1"/>
    <n v="50.11"/>
    <n v="180.88200000000001"/>
    <n v="100.22"/>
    <n v="80.662000000000006"/>
    <n v="0.44593713028383147"/>
    <n v="2026"/>
    <s v="Q2"/>
    <n v="5"/>
    <x v="4"/>
  </r>
  <r>
    <s v="01175"/>
    <x v="130"/>
    <x v="2"/>
    <x v="16"/>
    <x v="1"/>
    <x v="0"/>
    <x v="3"/>
    <x v="5"/>
    <n v="4"/>
    <n v="332.89"/>
    <n v="0.1"/>
    <n v="198.06"/>
    <n v="1198.404"/>
    <n v="792.24"/>
    <n v="406.16399999999999"/>
    <n v="0.33892076461694054"/>
    <n v="2026"/>
    <s v="Q2"/>
    <n v="5"/>
    <x v="4"/>
  </r>
  <r>
    <s v="02015"/>
    <x v="130"/>
    <x v="1"/>
    <x v="12"/>
    <x v="0"/>
    <x v="1"/>
    <x v="1"/>
    <x v="11"/>
    <n v="1"/>
    <n v="154.6"/>
    <n v="0"/>
    <n v="80.05"/>
    <n v="154.6"/>
    <n v="80.05"/>
    <n v="74.55"/>
    <n v="0.48221216041397152"/>
    <n v="2026"/>
    <s v="Q2"/>
    <n v="5"/>
    <x v="4"/>
  </r>
  <r>
    <s v="02196"/>
    <x v="130"/>
    <x v="3"/>
    <x v="4"/>
    <x v="3"/>
    <x v="0"/>
    <x v="0"/>
    <x v="0"/>
    <n v="1"/>
    <n v="83.23"/>
    <n v="0.05"/>
    <n v="43.82"/>
    <n v="79.0685"/>
    <n v="43.82"/>
    <n v="35.2485"/>
    <n v="0.44579699880483376"/>
    <n v="2026"/>
    <s v="Q2"/>
    <n v="5"/>
    <x v="4"/>
  </r>
  <r>
    <s v="03508"/>
    <x v="130"/>
    <x v="1"/>
    <x v="12"/>
    <x v="3"/>
    <x v="0"/>
    <x v="2"/>
    <x v="9"/>
    <n v="3"/>
    <n v="46.23"/>
    <n v="0"/>
    <n v="18.47"/>
    <n v="138.69"/>
    <n v="55.41"/>
    <n v="83.28"/>
    <n v="0.60047588146225395"/>
    <n v="2026"/>
    <s v="Q2"/>
    <n v="5"/>
    <x v="4"/>
  </r>
  <r>
    <s v="03516"/>
    <x v="130"/>
    <x v="3"/>
    <x v="7"/>
    <x v="3"/>
    <x v="0"/>
    <x v="3"/>
    <x v="19"/>
    <n v="1"/>
    <n v="125.3"/>
    <n v="0.05"/>
    <n v="59.62"/>
    <n v="119.035"/>
    <n v="59.62"/>
    <n v="59.414999999999999"/>
    <n v="0.49913890872432476"/>
    <n v="2026"/>
    <s v="Q2"/>
    <n v="5"/>
    <x v="4"/>
  </r>
  <r>
    <s v="03570"/>
    <x v="130"/>
    <x v="1"/>
    <x v="12"/>
    <x v="0"/>
    <x v="2"/>
    <x v="2"/>
    <x v="2"/>
    <n v="1"/>
    <n v="36.159999999999997"/>
    <n v="0.1"/>
    <n v="13.38"/>
    <n v="32.543999999999997"/>
    <n v="13.38"/>
    <n v="19.163999999999994"/>
    <n v="0.58886430678466062"/>
    <n v="2026"/>
    <s v="Q2"/>
    <n v="5"/>
    <x v="4"/>
  </r>
  <r>
    <s v="04799"/>
    <x v="130"/>
    <x v="3"/>
    <x v="13"/>
    <x v="0"/>
    <x v="0"/>
    <x v="3"/>
    <x v="19"/>
    <n v="1"/>
    <n v="121.41"/>
    <n v="0.05"/>
    <n v="60.75"/>
    <n v="115.33949999999999"/>
    <n v="60.75"/>
    <n v="54.589499999999987"/>
    <n v="0.47329405797666879"/>
    <n v="2026"/>
    <s v="Q2"/>
    <n v="5"/>
    <x v="4"/>
  </r>
  <r>
    <s v="05156"/>
    <x v="130"/>
    <x v="0"/>
    <x v="0"/>
    <x v="2"/>
    <x v="1"/>
    <x v="2"/>
    <x v="15"/>
    <n v="3"/>
    <n v="132.58000000000001"/>
    <n v="0.1"/>
    <n v="67.88"/>
    <n v="357.96600000000001"/>
    <n v="203.64"/>
    <n v="154.32600000000002"/>
    <n v="0.43111915656794225"/>
    <n v="2026"/>
    <s v="Q2"/>
    <n v="5"/>
    <x v="4"/>
  </r>
  <r>
    <s v="00526"/>
    <x v="131"/>
    <x v="1"/>
    <x v="1"/>
    <x v="2"/>
    <x v="0"/>
    <x v="3"/>
    <x v="13"/>
    <n v="2"/>
    <n v="81.11"/>
    <n v="0.05"/>
    <n v="40.049999999999997"/>
    <n v="154.10899999999998"/>
    <n v="80.099999999999994"/>
    <n v="74.008999999999986"/>
    <n v="0.48023801335418437"/>
    <n v="2026"/>
    <s v="Q2"/>
    <n v="5"/>
    <x v="4"/>
  </r>
  <r>
    <s v="00712"/>
    <x v="131"/>
    <x v="1"/>
    <x v="14"/>
    <x v="3"/>
    <x v="2"/>
    <x v="0"/>
    <x v="8"/>
    <n v="3"/>
    <n v="104.54"/>
    <n v="0"/>
    <n v="51.45"/>
    <n v="313.62"/>
    <n v="154.35000000000002"/>
    <n v="159.26999999999998"/>
    <n v="0.50784388750717424"/>
    <n v="2026"/>
    <s v="Q2"/>
    <n v="5"/>
    <x v="4"/>
  </r>
  <r>
    <s v="01533"/>
    <x v="131"/>
    <x v="2"/>
    <x v="16"/>
    <x v="2"/>
    <x v="1"/>
    <x v="1"/>
    <x v="3"/>
    <n v="3"/>
    <n v="143.87"/>
    <n v="0"/>
    <n v="79.2"/>
    <n v="431.61"/>
    <n v="237.60000000000002"/>
    <n v="194.01"/>
    <n v="0.44950302356293875"/>
    <n v="2026"/>
    <s v="Q2"/>
    <n v="5"/>
    <x v="4"/>
  </r>
  <r>
    <s v="01933"/>
    <x v="131"/>
    <x v="3"/>
    <x v="13"/>
    <x v="0"/>
    <x v="0"/>
    <x v="2"/>
    <x v="2"/>
    <n v="1"/>
    <n v="36.950000000000003"/>
    <n v="0.1"/>
    <n v="13.26"/>
    <n v="33.255000000000003"/>
    <n v="13.26"/>
    <n v="19.995000000000005"/>
    <n v="0.60126296797474077"/>
    <n v="2026"/>
    <s v="Q2"/>
    <n v="5"/>
    <x v="4"/>
  </r>
  <r>
    <s v="03128"/>
    <x v="131"/>
    <x v="2"/>
    <x v="5"/>
    <x v="0"/>
    <x v="1"/>
    <x v="3"/>
    <x v="19"/>
    <n v="1"/>
    <n v="121.38"/>
    <n v="0"/>
    <n v="59.68"/>
    <n v="121.38"/>
    <n v="59.68"/>
    <n v="61.699999999999996"/>
    <n v="0.50832097544900312"/>
    <n v="2026"/>
    <s v="Q2"/>
    <n v="5"/>
    <x v="4"/>
  </r>
  <r>
    <s v="04922"/>
    <x v="131"/>
    <x v="3"/>
    <x v="8"/>
    <x v="0"/>
    <x v="0"/>
    <x v="4"/>
    <x v="10"/>
    <n v="2"/>
    <n v="39.79"/>
    <n v="0.1"/>
    <n v="14.33"/>
    <n v="71.622"/>
    <n v="28.66"/>
    <n v="42.962000000000003"/>
    <n v="0.59984362346764963"/>
    <n v="2026"/>
    <s v="Q2"/>
    <n v="5"/>
    <x v="4"/>
  </r>
  <r>
    <s v="05051"/>
    <x v="131"/>
    <x v="0"/>
    <x v="15"/>
    <x v="2"/>
    <x v="0"/>
    <x v="0"/>
    <x v="4"/>
    <n v="4"/>
    <n v="51.31"/>
    <n v="0"/>
    <n v="22.19"/>
    <n v="205.24"/>
    <n v="88.76"/>
    <n v="116.48"/>
    <n v="0.56753069577080495"/>
    <n v="2026"/>
    <s v="Q2"/>
    <n v="5"/>
    <x v="4"/>
  </r>
  <r>
    <s v="05182"/>
    <x v="131"/>
    <x v="3"/>
    <x v="7"/>
    <x v="0"/>
    <x v="0"/>
    <x v="4"/>
    <x v="16"/>
    <n v="2"/>
    <n v="51.15"/>
    <n v="0"/>
    <n v="22.53"/>
    <n v="102.3"/>
    <n v="45.06"/>
    <n v="57.239999999999995"/>
    <n v="0.55953079178885623"/>
    <n v="2026"/>
    <s v="Q2"/>
    <n v="5"/>
    <x v="4"/>
  </r>
  <r>
    <s v="01071"/>
    <x v="132"/>
    <x v="1"/>
    <x v="12"/>
    <x v="2"/>
    <x v="2"/>
    <x v="4"/>
    <x v="16"/>
    <n v="1"/>
    <n v="50.83"/>
    <n v="0.1"/>
    <n v="21.82"/>
    <n v="45.747"/>
    <n v="21.82"/>
    <n v="23.927"/>
    <n v="0.52302883249174803"/>
    <n v="2026"/>
    <s v="Q2"/>
    <n v="5"/>
    <x v="4"/>
  </r>
  <r>
    <s v="01210"/>
    <x v="132"/>
    <x v="2"/>
    <x v="2"/>
    <x v="1"/>
    <x v="2"/>
    <x v="1"/>
    <x v="3"/>
    <n v="6"/>
    <n v="141.9"/>
    <n v="0.1"/>
    <n v="79.64"/>
    <n v="766.2600000000001"/>
    <n v="477.84000000000003"/>
    <n v="288.42000000000007"/>
    <n v="0.37639965546942294"/>
    <n v="2026"/>
    <s v="Q2"/>
    <n v="5"/>
    <x v="4"/>
  </r>
  <r>
    <s v="01244"/>
    <x v="132"/>
    <x v="3"/>
    <x v="8"/>
    <x v="0"/>
    <x v="0"/>
    <x v="3"/>
    <x v="19"/>
    <n v="1"/>
    <n v="122.11"/>
    <n v="0"/>
    <n v="59.86"/>
    <n v="122.11"/>
    <n v="59.86"/>
    <n v="62.25"/>
    <n v="0.50978625829170421"/>
    <n v="2026"/>
    <s v="Q2"/>
    <n v="5"/>
    <x v="4"/>
  </r>
  <r>
    <s v="01403"/>
    <x v="132"/>
    <x v="1"/>
    <x v="11"/>
    <x v="0"/>
    <x v="0"/>
    <x v="0"/>
    <x v="8"/>
    <n v="1"/>
    <n v="102.38"/>
    <n v="0"/>
    <n v="50.82"/>
    <n v="102.38"/>
    <n v="50.82"/>
    <n v="51.559999999999995"/>
    <n v="0.50361398710685679"/>
    <n v="2026"/>
    <s v="Q2"/>
    <n v="5"/>
    <x v="4"/>
  </r>
  <r>
    <s v="01592"/>
    <x v="132"/>
    <x v="2"/>
    <x v="16"/>
    <x v="2"/>
    <x v="0"/>
    <x v="4"/>
    <x v="14"/>
    <n v="5"/>
    <n v="37.119999999999997"/>
    <n v="0.1"/>
    <n v="13.96"/>
    <n v="167.04"/>
    <n v="69.800000000000011"/>
    <n v="97.239999999999981"/>
    <n v="0.58213601532567039"/>
    <n v="2026"/>
    <s v="Q2"/>
    <n v="5"/>
    <x v="4"/>
  </r>
  <r>
    <s v="02581"/>
    <x v="132"/>
    <x v="1"/>
    <x v="12"/>
    <x v="0"/>
    <x v="1"/>
    <x v="1"/>
    <x v="1"/>
    <n v="2"/>
    <n v="91.76"/>
    <n v="0.05"/>
    <n v="46.31"/>
    <n v="174.34399999999999"/>
    <n v="92.62"/>
    <n v="81.72399999999999"/>
    <n v="0.46875143394668006"/>
    <n v="2026"/>
    <s v="Q2"/>
    <n v="5"/>
    <x v="4"/>
  </r>
  <r>
    <s v="03428"/>
    <x v="132"/>
    <x v="3"/>
    <x v="4"/>
    <x v="0"/>
    <x v="0"/>
    <x v="1"/>
    <x v="3"/>
    <n v="1"/>
    <n v="144.51"/>
    <n v="0"/>
    <n v="79.22"/>
    <n v="144.51"/>
    <n v="79.22"/>
    <n v="65.289999999999992"/>
    <n v="0.45180264341568055"/>
    <n v="2026"/>
    <s v="Q2"/>
    <n v="5"/>
    <x v="4"/>
  </r>
  <r>
    <s v="00765"/>
    <x v="133"/>
    <x v="1"/>
    <x v="6"/>
    <x v="1"/>
    <x v="2"/>
    <x v="4"/>
    <x v="16"/>
    <n v="3"/>
    <n v="49.7"/>
    <n v="0.1"/>
    <n v="21.84"/>
    <n v="134.19000000000003"/>
    <n v="65.52"/>
    <n v="68.67000000000003"/>
    <n v="0.5117370892018781"/>
    <n v="2026"/>
    <s v="Q2"/>
    <n v="5"/>
    <x v="4"/>
  </r>
  <r>
    <s v="00854"/>
    <x v="133"/>
    <x v="0"/>
    <x v="0"/>
    <x v="0"/>
    <x v="0"/>
    <x v="3"/>
    <x v="19"/>
    <n v="1"/>
    <n v="120.9"/>
    <n v="0"/>
    <n v="59.31"/>
    <n v="120.9"/>
    <n v="59.31"/>
    <n v="61.59"/>
    <n v="0.50942928039702229"/>
    <n v="2026"/>
    <s v="Q2"/>
    <n v="5"/>
    <x v="4"/>
  </r>
  <r>
    <s v="01087"/>
    <x v="133"/>
    <x v="2"/>
    <x v="10"/>
    <x v="0"/>
    <x v="0"/>
    <x v="3"/>
    <x v="7"/>
    <n v="1"/>
    <n v="195.72"/>
    <n v="0.05"/>
    <n v="105.73"/>
    <n v="185.934"/>
    <n v="105.73"/>
    <n v="80.203999999999994"/>
    <n v="0.43135736336549524"/>
    <n v="2026"/>
    <s v="Q2"/>
    <n v="5"/>
    <x v="4"/>
  </r>
  <r>
    <s v="01150"/>
    <x v="133"/>
    <x v="0"/>
    <x v="0"/>
    <x v="1"/>
    <x v="0"/>
    <x v="0"/>
    <x v="6"/>
    <n v="8"/>
    <n v="40.15"/>
    <n v="0.15"/>
    <n v="16.91"/>
    <n v="273.02"/>
    <n v="135.28"/>
    <n v="137.73999999999998"/>
    <n v="0.50450516445681637"/>
    <n v="2026"/>
    <s v="Q2"/>
    <n v="5"/>
    <x v="4"/>
  </r>
  <r>
    <s v="01902"/>
    <x v="133"/>
    <x v="1"/>
    <x v="14"/>
    <x v="2"/>
    <x v="2"/>
    <x v="2"/>
    <x v="15"/>
    <n v="4"/>
    <n v="130.83000000000001"/>
    <n v="0"/>
    <n v="66.959999999999994"/>
    <n v="523.32000000000005"/>
    <n v="267.83999999999997"/>
    <n v="255.48000000000008"/>
    <n v="0.48819078193074994"/>
    <n v="2026"/>
    <s v="Q2"/>
    <n v="5"/>
    <x v="4"/>
  </r>
  <r>
    <s v="03913"/>
    <x v="133"/>
    <x v="1"/>
    <x v="12"/>
    <x v="0"/>
    <x v="1"/>
    <x v="0"/>
    <x v="4"/>
    <n v="1"/>
    <n v="50.34"/>
    <n v="0.05"/>
    <n v="22.23"/>
    <n v="47.823"/>
    <n v="22.23"/>
    <n v="25.593"/>
    <n v="0.53516090584028608"/>
    <n v="2026"/>
    <s v="Q2"/>
    <n v="5"/>
    <x v="4"/>
  </r>
  <r>
    <s v="04378"/>
    <x v="133"/>
    <x v="2"/>
    <x v="10"/>
    <x v="0"/>
    <x v="0"/>
    <x v="0"/>
    <x v="8"/>
    <n v="2"/>
    <n v="103.37"/>
    <n v="0"/>
    <n v="50.49"/>
    <n v="206.74"/>
    <n v="100.98"/>
    <n v="105.76"/>
    <n v="0.51156041404662866"/>
    <n v="2026"/>
    <s v="Q2"/>
    <n v="5"/>
    <x v="4"/>
  </r>
  <r>
    <s v="04551"/>
    <x v="133"/>
    <x v="1"/>
    <x v="14"/>
    <x v="2"/>
    <x v="2"/>
    <x v="4"/>
    <x v="12"/>
    <n v="3"/>
    <n v="122.31"/>
    <n v="0.05"/>
    <n v="71.11"/>
    <n v="348.58350000000002"/>
    <n v="213.32999999999998"/>
    <n v="135.25350000000003"/>
    <n v="0.38800889887214979"/>
    <n v="2026"/>
    <s v="Q2"/>
    <n v="5"/>
    <x v="4"/>
  </r>
  <r>
    <s v="00787"/>
    <x v="134"/>
    <x v="0"/>
    <x v="9"/>
    <x v="0"/>
    <x v="2"/>
    <x v="2"/>
    <x v="18"/>
    <n v="1"/>
    <n v="166.48"/>
    <n v="0"/>
    <n v="89.42"/>
    <n v="166.48"/>
    <n v="89.42"/>
    <n v="77.059999999999988"/>
    <n v="0.4628784238346948"/>
    <n v="2026"/>
    <s v="Q2"/>
    <n v="5"/>
    <x v="4"/>
  </r>
  <r>
    <s v="01133"/>
    <x v="134"/>
    <x v="0"/>
    <x v="15"/>
    <x v="2"/>
    <x v="1"/>
    <x v="3"/>
    <x v="7"/>
    <n v="3"/>
    <n v="192.21"/>
    <n v="0"/>
    <n v="103.51"/>
    <n v="576.63"/>
    <n v="310.53000000000003"/>
    <n v="266.09999999999997"/>
    <n v="0.46147442900993701"/>
    <n v="2026"/>
    <s v="Q2"/>
    <n v="5"/>
    <x v="4"/>
  </r>
  <r>
    <s v="02075"/>
    <x v="134"/>
    <x v="0"/>
    <x v="9"/>
    <x v="1"/>
    <x v="2"/>
    <x v="3"/>
    <x v="13"/>
    <n v="6"/>
    <n v="81.13"/>
    <n v="0.05"/>
    <n v="39.409999999999997"/>
    <n v="462.44099999999997"/>
    <n v="236.45999999999998"/>
    <n v="225.98099999999999"/>
    <n v="0.48866990599881932"/>
    <n v="2026"/>
    <s v="Q2"/>
    <n v="5"/>
    <x v="4"/>
  </r>
  <r>
    <s v="02172"/>
    <x v="134"/>
    <x v="2"/>
    <x v="10"/>
    <x v="1"/>
    <x v="2"/>
    <x v="2"/>
    <x v="2"/>
    <n v="6"/>
    <n v="37.1"/>
    <n v="0.1"/>
    <n v="13.63"/>
    <n v="200.34000000000003"/>
    <n v="81.78"/>
    <n v="118.56000000000003"/>
    <n v="0.59179395028451642"/>
    <n v="2026"/>
    <s v="Q2"/>
    <n v="5"/>
    <x v="4"/>
  </r>
  <r>
    <s v="02977"/>
    <x v="134"/>
    <x v="1"/>
    <x v="14"/>
    <x v="1"/>
    <x v="2"/>
    <x v="2"/>
    <x v="2"/>
    <n v="6"/>
    <n v="35.92"/>
    <n v="0.15"/>
    <n v="13.3"/>
    <n v="183.19200000000001"/>
    <n v="79.800000000000011"/>
    <n v="103.392"/>
    <n v="0.56439145814227687"/>
    <n v="2026"/>
    <s v="Q2"/>
    <n v="5"/>
    <x v="4"/>
  </r>
  <r>
    <s v="03531"/>
    <x v="134"/>
    <x v="3"/>
    <x v="13"/>
    <x v="2"/>
    <x v="2"/>
    <x v="4"/>
    <x v="14"/>
    <n v="4"/>
    <n v="36.21"/>
    <n v="0"/>
    <n v="14.3"/>
    <n v="144.84"/>
    <n v="57.2"/>
    <n v="87.64"/>
    <n v="0.60508146920740125"/>
    <n v="2026"/>
    <s v="Q2"/>
    <n v="5"/>
    <x v="4"/>
  </r>
  <r>
    <s v="03881"/>
    <x v="134"/>
    <x v="2"/>
    <x v="10"/>
    <x v="0"/>
    <x v="2"/>
    <x v="1"/>
    <x v="17"/>
    <n v="3"/>
    <n v="73.03"/>
    <n v="0.05"/>
    <n v="33.200000000000003"/>
    <n v="208.13550000000001"/>
    <n v="99.600000000000009"/>
    <n v="108.5355"/>
    <n v="0.52146558371829888"/>
    <n v="2026"/>
    <s v="Q2"/>
    <n v="5"/>
    <x v="4"/>
  </r>
  <r>
    <s v="04469"/>
    <x v="134"/>
    <x v="2"/>
    <x v="5"/>
    <x v="2"/>
    <x v="0"/>
    <x v="0"/>
    <x v="0"/>
    <n v="2"/>
    <n v="80.81"/>
    <n v="0"/>
    <n v="42.53"/>
    <n v="161.62"/>
    <n v="85.06"/>
    <n v="76.56"/>
    <n v="0.47370374953594852"/>
    <n v="2026"/>
    <s v="Q2"/>
    <n v="5"/>
    <x v="4"/>
  </r>
  <r>
    <s v="05037"/>
    <x v="134"/>
    <x v="1"/>
    <x v="11"/>
    <x v="0"/>
    <x v="1"/>
    <x v="0"/>
    <x v="4"/>
    <n v="1"/>
    <n v="51.53"/>
    <n v="0.1"/>
    <n v="23.06"/>
    <n v="46.377000000000002"/>
    <n v="23.06"/>
    <n v="23.317000000000004"/>
    <n v="0.50277076999374692"/>
    <n v="2026"/>
    <s v="Q2"/>
    <n v="5"/>
    <x v="4"/>
  </r>
  <r>
    <s v="00035"/>
    <x v="135"/>
    <x v="3"/>
    <x v="13"/>
    <x v="1"/>
    <x v="2"/>
    <x v="3"/>
    <x v="13"/>
    <n v="5"/>
    <n v="81.75"/>
    <n v="0.05"/>
    <n v="39.159999999999997"/>
    <n v="388.3125"/>
    <n v="195.79999999999998"/>
    <n v="192.51250000000002"/>
    <n v="0.49576694028649609"/>
    <n v="2026"/>
    <s v="Q2"/>
    <n v="5"/>
    <x v="4"/>
  </r>
  <r>
    <s v="00226"/>
    <x v="135"/>
    <x v="2"/>
    <x v="10"/>
    <x v="0"/>
    <x v="1"/>
    <x v="2"/>
    <x v="18"/>
    <n v="1"/>
    <n v="165.99"/>
    <n v="0.1"/>
    <n v="89.9"/>
    <n v="149.39100000000002"/>
    <n v="89.9"/>
    <n v="59.491000000000014"/>
    <n v="0.3982234538894579"/>
    <n v="2026"/>
    <s v="Q2"/>
    <n v="5"/>
    <x v="4"/>
  </r>
  <r>
    <s v="01713"/>
    <x v="135"/>
    <x v="0"/>
    <x v="15"/>
    <x v="2"/>
    <x v="1"/>
    <x v="3"/>
    <x v="19"/>
    <n v="2"/>
    <n v="121.22"/>
    <n v="0"/>
    <n v="60.38"/>
    <n v="242.44"/>
    <n v="120.76"/>
    <n v="121.67999999999999"/>
    <n v="0.50189737667051637"/>
    <n v="2026"/>
    <s v="Q2"/>
    <n v="5"/>
    <x v="4"/>
  </r>
  <r>
    <s v="02320"/>
    <x v="135"/>
    <x v="1"/>
    <x v="12"/>
    <x v="2"/>
    <x v="2"/>
    <x v="2"/>
    <x v="15"/>
    <n v="2"/>
    <n v="131.1"/>
    <n v="0"/>
    <n v="65.55"/>
    <n v="262.2"/>
    <n v="131.1"/>
    <n v="131.1"/>
    <n v="0.5"/>
    <n v="2026"/>
    <s v="Q2"/>
    <n v="5"/>
    <x v="4"/>
  </r>
  <r>
    <s v="02496"/>
    <x v="135"/>
    <x v="1"/>
    <x v="6"/>
    <x v="0"/>
    <x v="0"/>
    <x v="2"/>
    <x v="9"/>
    <n v="2"/>
    <n v="46.44"/>
    <n v="0"/>
    <n v="18.63"/>
    <n v="92.88"/>
    <n v="37.26"/>
    <n v="55.62"/>
    <n v="0.59883720930232553"/>
    <n v="2026"/>
    <s v="Q2"/>
    <n v="5"/>
    <x v="4"/>
  </r>
  <r>
    <s v="02504"/>
    <x v="135"/>
    <x v="3"/>
    <x v="7"/>
    <x v="0"/>
    <x v="1"/>
    <x v="2"/>
    <x v="2"/>
    <n v="1"/>
    <n v="36.659999999999997"/>
    <n v="0"/>
    <n v="13.61"/>
    <n v="36.659999999999997"/>
    <n v="13.61"/>
    <n v="23.049999999999997"/>
    <n v="0.62875068194217132"/>
    <n v="2026"/>
    <s v="Q2"/>
    <n v="5"/>
    <x v="4"/>
  </r>
  <r>
    <s v="02598"/>
    <x v="135"/>
    <x v="3"/>
    <x v="8"/>
    <x v="0"/>
    <x v="1"/>
    <x v="1"/>
    <x v="11"/>
    <n v="5"/>
    <n v="156.16999999999999"/>
    <n v="0.1"/>
    <n v="80.59"/>
    <n v="702.76499999999999"/>
    <n v="402.95000000000005"/>
    <n v="299.81499999999994"/>
    <n v="0.42662198601239382"/>
    <n v="2026"/>
    <s v="Q2"/>
    <n v="5"/>
    <x v="4"/>
  </r>
  <r>
    <s v="02600"/>
    <x v="135"/>
    <x v="1"/>
    <x v="12"/>
    <x v="2"/>
    <x v="1"/>
    <x v="2"/>
    <x v="2"/>
    <n v="1"/>
    <n v="35.97"/>
    <n v="0.1"/>
    <n v="13.54"/>
    <n v="32.372999999999998"/>
    <n v="13.54"/>
    <n v="18.832999999999998"/>
    <n v="0.58175022395205878"/>
    <n v="2026"/>
    <s v="Q2"/>
    <n v="5"/>
    <x v="4"/>
  </r>
  <r>
    <s v="02856"/>
    <x v="135"/>
    <x v="1"/>
    <x v="11"/>
    <x v="1"/>
    <x v="2"/>
    <x v="4"/>
    <x v="12"/>
    <n v="4"/>
    <n v="125.11"/>
    <n v="0.15"/>
    <n v="70.010000000000005"/>
    <n v="425.37399999999997"/>
    <n v="280.04000000000002"/>
    <n v="145.33399999999995"/>
    <n v="0.34166169065340135"/>
    <n v="2026"/>
    <s v="Q2"/>
    <n v="5"/>
    <x v="4"/>
  </r>
  <r>
    <s v="03478"/>
    <x v="135"/>
    <x v="3"/>
    <x v="8"/>
    <x v="0"/>
    <x v="1"/>
    <x v="4"/>
    <x v="14"/>
    <n v="4"/>
    <n v="36.29"/>
    <n v="0.1"/>
    <n v="13.77"/>
    <n v="130.64400000000001"/>
    <n v="55.08"/>
    <n v="75.564000000000007"/>
    <n v="0.57839625241113257"/>
    <n v="2026"/>
    <s v="Q2"/>
    <n v="5"/>
    <x v="4"/>
  </r>
  <r>
    <s v="03599"/>
    <x v="135"/>
    <x v="1"/>
    <x v="6"/>
    <x v="0"/>
    <x v="1"/>
    <x v="1"/>
    <x v="3"/>
    <n v="4"/>
    <n v="143.34"/>
    <n v="0"/>
    <n v="80.55"/>
    <n v="573.36"/>
    <n v="322.2"/>
    <n v="251.16000000000003"/>
    <n v="0.43804939305148599"/>
    <n v="2026"/>
    <s v="Q2"/>
    <n v="5"/>
    <x v="4"/>
  </r>
  <r>
    <s v="00282"/>
    <x v="136"/>
    <x v="1"/>
    <x v="12"/>
    <x v="3"/>
    <x v="1"/>
    <x v="0"/>
    <x v="4"/>
    <n v="3"/>
    <n v="51.68"/>
    <n v="0"/>
    <n v="22.4"/>
    <n v="155.04"/>
    <n v="67.199999999999989"/>
    <n v="87.84"/>
    <n v="0.56656346749226016"/>
    <n v="2026"/>
    <s v="Q2"/>
    <n v="5"/>
    <x v="4"/>
  </r>
  <r>
    <s v="00980"/>
    <x v="136"/>
    <x v="3"/>
    <x v="7"/>
    <x v="0"/>
    <x v="0"/>
    <x v="2"/>
    <x v="9"/>
    <n v="1"/>
    <n v="46.84"/>
    <n v="0"/>
    <n v="17.93"/>
    <n v="46.84"/>
    <n v="17.93"/>
    <n v="28.910000000000004"/>
    <n v="0.61720751494449189"/>
    <n v="2026"/>
    <s v="Q2"/>
    <n v="5"/>
    <x v="4"/>
  </r>
  <r>
    <s v="01155"/>
    <x v="136"/>
    <x v="2"/>
    <x v="2"/>
    <x v="3"/>
    <x v="1"/>
    <x v="1"/>
    <x v="17"/>
    <n v="5"/>
    <n v="72.900000000000006"/>
    <n v="0.05"/>
    <n v="31.57"/>
    <n v="346.27499999999998"/>
    <n v="157.85"/>
    <n v="188.42499999999998"/>
    <n v="0.54414843693596127"/>
    <n v="2026"/>
    <s v="Q2"/>
    <n v="5"/>
    <x v="4"/>
  </r>
  <r>
    <s v="01816"/>
    <x v="136"/>
    <x v="3"/>
    <x v="7"/>
    <x v="0"/>
    <x v="1"/>
    <x v="1"/>
    <x v="1"/>
    <n v="1"/>
    <n v="91.07"/>
    <n v="0"/>
    <n v="45.3"/>
    <n v="91.07"/>
    <n v="45.3"/>
    <n v="45.769999999999996"/>
    <n v="0.50258043263423735"/>
    <n v="2026"/>
    <s v="Q2"/>
    <n v="5"/>
    <x v="4"/>
  </r>
  <r>
    <s v="02128"/>
    <x v="136"/>
    <x v="2"/>
    <x v="10"/>
    <x v="2"/>
    <x v="1"/>
    <x v="0"/>
    <x v="0"/>
    <n v="1"/>
    <n v="81.86"/>
    <n v="0"/>
    <n v="43.14"/>
    <n v="81.86"/>
    <n v="43.14"/>
    <n v="38.72"/>
    <n v="0.47300268751526997"/>
    <n v="2026"/>
    <s v="Q2"/>
    <n v="5"/>
    <x v="4"/>
  </r>
  <r>
    <s v="02296"/>
    <x v="136"/>
    <x v="3"/>
    <x v="8"/>
    <x v="0"/>
    <x v="0"/>
    <x v="2"/>
    <x v="9"/>
    <n v="1"/>
    <n v="45.45"/>
    <n v="0"/>
    <n v="17.93"/>
    <n v="45.45"/>
    <n v="17.93"/>
    <n v="27.520000000000003"/>
    <n v="0.60550055005500558"/>
    <n v="2026"/>
    <s v="Q2"/>
    <n v="5"/>
    <x v="4"/>
  </r>
  <r>
    <s v="02322"/>
    <x v="136"/>
    <x v="2"/>
    <x v="10"/>
    <x v="2"/>
    <x v="2"/>
    <x v="1"/>
    <x v="17"/>
    <n v="1"/>
    <n v="70.62"/>
    <n v="0"/>
    <n v="32.53"/>
    <n v="70.62"/>
    <n v="32.53"/>
    <n v="38.090000000000003"/>
    <n v="0.53936561880487111"/>
    <n v="2026"/>
    <s v="Q2"/>
    <n v="5"/>
    <x v="4"/>
  </r>
  <r>
    <s v="03480"/>
    <x v="136"/>
    <x v="3"/>
    <x v="8"/>
    <x v="0"/>
    <x v="1"/>
    <x v="4"/>
    <x v="16"/>
    <n v="2"/>
    <n v="51.56"/>
    <n v="0"/>
    <n v="22.46"/>
    <n v="103.12"/>
    <n v="44.92"/>
    <n v="58.2"/>
    <n v="0.56439100077579518"/>
    <n v="2026"/>
    <s v="Q2"/>
    <n v="5"/>
    <x v="4"/>
  </r>
  <r>
    <s v="04426"/>
    <x v="136"/>
    <x v="3"/>
    <x v="8"/>
    <x v="0"/>
    <x v="1"/>
    <x v="1"/>
    <x v="3"/>
    <n v="2"/>
    <n v="146.22"/>
    <n v="0"/>
    <n v="81.069999999999993"/>
    <n v="292.44"/>
    <n v="162.13999999999999"/>
    <n v="130.30000000000001"/>
    <n v="0.4455614826973055"/>
    <n v="2026"/>
    <s v="Q2"/>
    <n v="5"/>
    <x v="4"/>
  </r>
  <r>
    <s v="04938"/>
    <x v="136"/>
    <x v="3"/>
    <x v="13"/>
    <x v="2"/>
    <x v="0"/>
    <x v="4"/>
    <x v="16"/>
    <n v="2"/>
    <n v="51.34"/>
    <n v="0"/>
    <n v="22.17"/>
    <n v="102.68"/>
    <n v="44.34"/>
    <n v="58.34"/>
    <n v="0.56817296455005839"/>
    <n v="2026"/>
    <s v="Q2"/>
    <n v="5"/>
    <x v="4"/>
  </r>
  <r>
    <s v="00915"/>
    <x v="137"/>
    <x v="3"/>
    <x v="8"/>
    <x v="0"/>
    <x v="1"/>
    <x v="1"/>
    <x v="11"/>
    <n v="1"/>
    <n v="153.61000000000001"/>
    <n v="0.05"/>
    <n v="79.94"/>
    <n v="145.92950000000002"/>
    <n v="79.94"/>
    <n v="65.989500000000021"/>
    <n v="0.45220123415758989"/>
    <n v="2026"/>
    <s v="Q2"/>
    <n v="5"/>
    <x v="4"/>
  </r>
  <r>
    <s v="01188"/>
    <x v="137"/>
    <x v="1"/>
    <x v="6"/>
    <x v="0"/>
    <x v="0"/>
    <x v="3"/>
    <x v="13"/>
    <n v="1"/>
    <n v="82.44"/>
    <n v="0.15"/>
    <n v="39.380000000000003"/>
    <n v="70.073999999999998"/>
    <n v="39.380000000000003"/>
    <n v="30.693999999999996"/>
    <n v="0.43802266175757054"/>
    <n v="2026"/>
    <s v="Q2"/>
    <n v="5"/>
    <x v="4"/>
  </r>
  <r>
    <s v="01594"/>
    <x v="137"/>
    <x v="0"/>
    <x v="0"/>
    <x v="1"/>
    <x v="2"/>
    <x v="1"/>
    <x v="1"/>
    <n v="10"/>
    <n v="92.09"/>
    <n v="0.15"/>
    <n v="45.13"/>
    <n v="782.7650000000001"/>
    <n v="451.3"/>
    <n v="331.46500000000009"/>
    <n v="0.42345403792964686"/>
    <n v="2026"/>
    <s v="Q2"/>
    <n v="5"/>
    <x v="4"/>
  </r>
  <r>
    <s v="03022"/>
    <x v="137"/>
    <x v="3"/>
    <x v="8"/>
    <x v="3"/>
    <x v="1"/>
    <x v="2"/>
    <x v="2"/>
    <n v="1"/>
    <n v="36.72"/>
    <n v="0"/>
    <n v="13.67"/>
    <n v="36.72"/>
    <n v="13.67"/>
    <n v="23.049999999999997"/>
    <n v="0.62772331154684091"/>
    <n v="2026"/>
    <s v="Q2"/>
    <n v="5"/>
    <x v="4"/>
  </r>
  <r>
    <s v="00588"/>
    <x v="138"/>
    <x v="1"/>
    <x v="1"/>
    <x v="1"/>
    <x v="2"/>
    <x v="2"/>
    <x v="15"/>
    <n v="3"/>
    <n v="132.41999999999999"/>
    <n v="0.05"/>
    <n v="67.09"/>
    <n v="377.39699999999999"/>
    <n v="201.27"/>
    <n v="176.12699999999998"/>
    <n v="0.46668892439526544"/>
    <n v="2026"/>
    <s v="Q2"/>
    <n v="5"/>
    <x v="4"/>
  </r>
  <r>
    <s v="01016"/>
    <x v="138"/>
    <x v="3"/>
    <x v="13"/>
    <x v="2"/>
    <x v="0"/>
    <x v="3"/>
    <x v="7"/>
    <n v="2"/>
    <n v="192.1"/>
    <n v="0.05"/>
    <n v="106.07"/>
    <n v="364.98999999999995"/>
    <n v="212.14"/>
    <n v="152.84999999999997"/>
    <n v="0.41877859667388145"/>
    <n v="2026"/>
    <s v="Q2"/>
    <n v="5"/>
    <x v="4"/>
  </r>
  <r>
    <s v="01930"/>
    <x v="138"/>
    <x v="2"/>
    <x v="16"/>
    <x v="2"/>
    <x v="1"/>
    <x v="2"/>
    <x v="2"/>
    <n v="4"/>
    <n v="36.94"/>
    <n v="0"/>
    <n v="13.63"/>
    <n v="147.76"/>
    <n v="54.52"/>
    <n v="93.239999999999981"/>
    <n v="0.63102328099620997"/>
    <n v="2026"/>
    <s v="Q2"/>
    <n v="5"/>
    <x v="4"/>
  </r>
  <r>
    <s v="02658"/>
    <x v="138"/>
    <x v="0"/>
    <x v="15"/>
    <x v="0"/>
    <x v="2"/>
    <x v="1"/>
    <x v="11"/>
    <n v="1"/>
    <n v="153.16999999999999"/>
    <n v="0"/>
    <n v="78.489999999999995"/>
    <n v="153.16999999999999"/>
    <n v="78.489999999999995"/>
    <n v="74.679999999999993"/>
    <n v="0.48756283867598094"/>
    <n v="2026"/>
    <s v="Q2"/>
    <n v="5"/>
    <x v="4"/>
  </r>
  <r>
    <s v="02951"/>
    <x v="138"/>
    <x v="0"/>
    <x v="0"/>
    <x v="0"/>
    <x v="2"/>
    <x v="0"/>
    <x v="0"/>
    <n v="2"/>
    <n v="82.85"/>
    <n v="0"/>
    <n v="42.53"/>
    <n v="165.7"/>
    <n v="85.06"/>
    <n v="80.639999999999986"/>
    <n v="0.48666264333132164"/>
    <n v="2026"/>
    <s v="Q2"/>
    <n v="5"/>
    <x v="4"/>
  </r>
  <r>
    <s v="04328"/>
    <x v="138"/>
    <x v="2"/>
    <x v="5"/>
    <x v="3"/>
    <x v="1"/>
    <x v="1"/>
    <x v="3"/>
    <n v="1"/>
    <n v="143.52000000000001"/>
    <n v="0"/>
    <n v="81.040000000000006"/>
    <n v="143.52000000000001"/>
    <n v="81.040000000000006"/>
    <n v="62.480000000000004"/>
    <n v="0.435340022296544"/>
    <n v="2026"/>
    <s v="Q2"/>
    <n v="5"/>
    <x v="4"/>
  </r>
  <r>
    <s v="04591"/>
    <x v="138"/>
    <x v="2"/>
    <x v="16"/>
    <x v="2"/>
    <x v="1"/>
    <x v="3"/>
    <x v="7"/>
    <n v="1"/>
    <n v="192.94"/>
    <n v="0"/>
    <n v="105.15"/>
    <n v="192.94"/>
    <n v="105.15"/>
    <n v="87.789999999999992"/>
    <n v="0.45501192080439512"/>
    <n v="2026"/>
    <s v="Q2"/>
    <n v="5"/>
    <x v="4"/>
  </r>
  <r>
    <s v="00280"/>
    <x v="139"/>
    <x v="3"/>
    <x v="8"/>
    <x v="2"/>
    <x v="2"/>
    <x v="2"/>
    <x v="18"/>
    <n v="1"/>
    <n v="168.56"/>
    <n v="0"/>
    <n v="85.46"/>
    <n v="168.56"/>
    <n v="85.46"/>
    <n v="83.100000000000009"/>
    <n v="0.49299952539155201"/>
    <n v="2026"/>
    <s v="Q2"/>
    <n v="5"/>
    <x v="4"/>
  </r>
  <r>
    <s v="00409"/>
    <x v="139"/>
    <x v="0"/>
    <x v="0"/>
    <x v="0"/>
    <x v="1"/>
    <x v="3"/>
    <x v="19"/>
    <n v="2"/>
    <n v="123.9"/>
    <n v="0"/>
    <n v="58.95"/>
    <n v="247.8"/>
    <n v="117.9"/>
    <n v="129.9"/>
    <n v="0.52421307506053272"/>
    <n v="2026"/>
    <s v="Q2"/>
    <n v="5"/>
    <x v="4"/>
  </r>
  <r>
    <s v="01372"/>
    <x v="139"/>
    <x v="0"/>
    <x v="9"/>
    <x v="0"/>
    <x v="1"/>
    <x v="1"/>
    <x v="3"/>
    <n v="2"/>
    <n v="140.93"/>
    <n v="0"/>
    <n v="81.040000000000006"/>
    <n v="281.86"/>
    <n v="162.08000000000001"/>
    <n v="119.78"/>
    <n v="0.42496274746327961"/>
    <n v="2026"/>
    <s v="Q2"/>
    <n v="5"/>
    <x v="4"/>
  </r>
  <r>
    <s v="02327"/>
    <x v="139"/>
    <x v="2"/>
    <x v="5"/>
    <x v="2"/>
    <x v="0"/>
    <x v="1"/>
    <x v="17"/>
    <n v="1"/>
    <n v="73.150000000000006"/>
    <n v="0"/>
    <n v="32.950000000000003"/>
    <n v="73.150000000000006"/>
    <n v="32.950000000000003"/>
    <n v="40.200000000000003"/>
    <n v="0.54955570745044424"/>
    <n v="2026"/>
    <s v="Q2"/>
    <n v="5"/>
    <x v="4"/>
  </r>
  <r>
    <s v="02703"/>
    <x v="139"/>
    <x v="3"/>
    <x v="8"/>
    <x v="2"/>
    <x v="2"/>
    <x v="3"/>
    <x v="7"/>
    <n v="2"/>
    <n v="197.35"/>
    <n v="0.05"/>
    <n v="102.63"/>
    <n v="374.96499999999997"/>
    <n v="205.26"/>
    <n v="169.70499999999998"/>
    <n v="0.45258890829810783"/>
    <n v="2026"/>
    <s v="Q2"/>
    <n v="5"/>
    <x v="4"/>
  </r>
  <r>
    <s v="02776"/>
    <x v="139"/>
    <x v="3"/>
    <x v="4"/>
    <x v="0"/>
    <x v="2"/>
    <x v="2"/>
    <x v="2"/>
    <n v="3"/>
    <n v="36.74"/>
    <n v="0.05"/>
    <n v="13.97"/>
    <n v="104.70899999999999"/>
    <n v="41.910000000000004"/>
    <n v="62.798999999999985"/>
    <n v="0.59974787267570118"/>
    <n v="2026"/>
    <s v="Q2"/>
    <n v="5"/>
    <x v="4"/>
  </r>
  <r>
    <s v="03411"/>
    <x v="139"/>
    <x v="1"/>
    <x v="11"/>
    <x v="0"/>
    <x v="0"/>
    <x v="1"/>
    <x v="11"/>
    <n v="2"/>
    <n v="151.35"/>
    <n v="0.05"/>
    <n v="77.150000000000006"/>
    <n v="287.565"/>
    <n v="154.30000000000001"/>
    <n v="133.26499999999999"/>
    <n v="0.46342566028550064"/>
    <n v="2026"/>
    <s v="Q2"/>
    <n v="5"/>
    <x v="4"/>
  </r>
  <r>
    <s v="03841"/>
    <x v="139"/>
    <x v="0"/>
    <x v="15"/>
    <x v="2"/>
    <x v="1"/>
    <x v="0"/>
    <x v="4"/>
    <n v="2"/>
    <n v="50.09"/>
    <n v="0.05"/>
    <n v="23.16"/>
    <n v="95.171000000000006"/>
    <n v="46.32"/>
    <n v="48.851000000000006"/>
    <n v="0.51329711781950382"/>
    <n v="2026"/>
    <s v="Q2"/>
    <n v="5"/>
    <x v="4"/>
  </r>
  <r>
    <s v="05121"/>
    <x v="139"/>
    <x v="0"/>
    <x v="9"/>
    <x v="0"/>
    <x v="1"/>
    <x v="4"/>
    <x v="12"/>
    <n v="2"/>
    <n v="121.96"/>
    <n v="0.05"/>
    <n v="71.2"/>
    <n v="231.72399999999999"/>
    <n v="142.4"/>
    <n v="89.323999999999984"/>
    <n v="0.38547582468799085"/>
    <n v="2026"/>
    <s v="Q2"/>
    <n v="5"/>
    <x v="4"/>
  </r>
  <r>
    <s v="00053"/>
    <x v="140"/>
    <x v="3"/>
    <x v="13"/>
    <x v="0"/>
    <x v="2"/>
    <x v="2"/>
    <x v="15"/>
    <n v="1"/>
    <n v="134.28"/>
    <n v="0.05"/>
    <n v="65.44"/>
    <n v="127.56599999999999"/>
    <n v="65.44"/>
    <n v="62.125999999999991"/>
    <n v="0.487010645469796"/>
    <n v="2026"/>
    <s v="Q2"/>
    <n v="5"/>
    <x v="4"/>
  </r>
  <r>
    <s v="00127"/>
    <x v="140"/>
    <x v="3"/>
    <x v="7"/>
    <x v="0"/>
    <x v="2"/>
    <x v="0"/>
    <x v="8"/>
    <n v="3"/>
    <n v="100.48"/>
    <n v="0.05"/>
    <n v="50.68"/>
    <n v="286.36799999999999"/>
    <n v="152.04"/>
    <n v="134.328"/>
    <n v="0.46907475695608447"/>
    <n v="2026"/>
    <s v="Q2"/>
    <n v="5"/>
    <x v="4"/>
  </r>
  <r>
    <s v="01092"/>
    <x v="140"/>
    <x v="3"/>
    <x v="8"/>
    <x v="0"/>
    <x v="1"/>
    <x v="4"/>
    <x v="14"/>
    <n v="3"/>
    <n v="36.229999999999997"/>
    <n v="0"/>
    <n v="13.55"/>
    <n v="108.69"/>
    <n v="40.650000000000006"/>
    <n v="68.039999999999992"/>
    <n v="0.62600055202870541"/>
    <n v="2026"/>
    <s v="Q2"/>
    <n v="5"/>
    <x v="4"/>
  </r>
  <r>
    <s v="01213"/>
    <x v="140"/>
    <x v="2"/>
    <x v="2"/>
    <x v="3"/>
    <x v="0"/>
    <x v="3"/>
    <x v="19"/>
    <n v="3"/>
    <n v="120.61"/>
    <n v="0"/>
    <n v="60.17"/>
    <n v="361.83"/>
    <n v="180.51"/>
    <n v="181.32"/>
    <n v="0.50111931017328581"/>
    <n v="2026"/>
    <s v="Q2"/>
    <n v="5"/>
    <x v="4"/>
  </r>
  <r>
    <s v="01849"/>
    <x v="140"/>
    <x v="2"/>
    <x v="5"/>
    <x v="3"/>
    <x v="0"/>
    <x v="2"/>
    <x v="9"/>
    <n v="3"/>
    <n v="46.46"/>
    <n v="0"/>
    <n v="18.71"/>
    <n v="139.38"/>
    <n v="56.13"/>
    <n v="83.25"/>
    <n v="0.59728798966853214"/>
    <n v="2026"/>
    <s v="Q2"/>
    <n v="5"/>
    <x v="4"/>
  </r>
  <r>
    <s v="02395"/>
    <x v="140"/>
    <x v="1"/>
    <x v="12"/>
    <x v="0"/>
    <x v="2"/>
    <x v="4"/>
    <x v="14"/>
    <n v="1"/>
    <n v="36.9"/>
    <n v="0.05"/>
    <n v="13.89"/>
    <n v="35.055"/>
    <n v="13.89"/>
    <n v="21.164999999999999"/>
    <n v="0.60376551133932388"/>
    <n v="2026"/>
    <s v="Q2"/>
    <n v="5"/>
    <x v="4"/>
  </r>
  <r>
    <s v="04166"/>
    <x v="140"/>
    <x v="2"/>
    <x v="3"/>
    <x v="0"/>
    <x v="1"/>
    <x v="4"/>
    <x v="10"/>
    <n v="6"/>
    <n v="40.61"/>
    <n v="0.05"/>
    <n v="15.14"/>
    <n v="231.47699999999998"/>
    <n v="90.84"/>
    <n v="140.63699999999997"/>
    <n v="0.607563602431343"/>
    <n v="2026"/>
    <s v="Q2"/>
    <n v="5"/>
    <x v="4"/>
  </r>
  <r>
    <s v="01004"/>
    <x v="141"/>
    <x v="3"/>
    <x v="13"/>
    <x v="0"/>
    <x v="2"/>
    <x v="2"/>
    <x v="2"/>
    <n v="2"/>
    <n v="36.86"/>
    <n v="0.05"/>
    <n v="13.85"/>
    <n v="70.033999999999992"/>
    <n v="27.7"/>
    <n v="42.333999999999989"/>
    <n v="0.60447782505640113"/>
    <n v="2026"/>
    <s v="Q2"/>
    <n v="5"/>
    <x v="4"/>
  </r>
  <r>
    <s v="01012"/>
    <x v="141"/>
    <x v="1"/>
    <x v="6"/>
    <x v="0"/>
    <x v="1"/>
    <x v="1"/>
    <x v="11"/>
    <n v="3"/>
    <n v="156.74"/>
    <n v="0"/>
    <n v="79.819999999999993"/>
    <n v="470.22"/>
    <n v="239.45999999999998"/>
    <n v="230.76000000000005"/>
    <n v="0.49074901110118674"/>
    <n v="2026"/>
    <s v="Q2"/>
    <n v="5"/>
    <x v="4"/>
  </r>
  <r>
    <s v="02180"/>
    <x v="141"/>
    <x v="0"/>
    <x v="9"/>
    <x v="1"/>
    <x v="0"/>
    <x v="0"/>
    <x v="4"/>
    <n v="3"/>
    <n v="51.04"/>
    <n v="0.2"/>
    <n v="22.32"/>
    <n v="122.49600000000001"/>
    <n v="66.960000000000008"/>
    <n v="55.536000000000001"/>
    <n v="0.45336990595611282"/>
    <n v="2026"/>
    <s v="Q2"/>
    <n v="5"/>
    <x v="4"/>
  </r>
  <r>
    <s v="03659"/>
    <x v="141"/>
    <x v="3"/>
    <x v="13"/>
    <x v="2"/>
    <x v="1"/>
    <x v="1"/>
    <x v="1"/>
    <n v="2"/>
    <n v="93.55"/>
    <n v="0"/>
    <n v="44.31"/>
    <n v="187.1"/>
    <n v="88.62"/>
    <n v="98.47999999999999"/>
    <n v="0.52634954569748793"/>
    <n v="2026"/>
    <s v="Q2"/>
    <n v="5"/>
    <x v="4"/>
  </r>
  <r>
    <s v="03775"/>
    <x v="141"/>
    <x v="2"/>
    <x v="2"/>
    <x v="0"/>
    <x v="2"/>
    <x v="2"/>
    <x v="15"/>
    <n v="1"/>
    <n v="131.74"/>
    <n v="0"/>
    <n v="66.650000000000006"/>
    <n v="131.74"/>
    <n v="66.650000000000006"/>
    <n v="65.09"/>
    <n v="0.49407924700166994"/>
    <n v="2026"/>
    <s v="Q2"/>
    <n v="5"/>
    <x v="4"/>
  </r>
  <r>
    <s v="04071"/>
    <x v="141"/>
    <x v="3"/>
    <x v="8"/>
    <x v="0"/>
    <x v="1"/>
    <x v="1"/>
    <x v="1"/>
    <n v="5"/>
    <n v="91.79"/>
    <n v="0.05"/>
    <n v="44.48"/>
    <n v="436.0025"/>
    <n v="222.39999999999998"/>
    <n v="213.60250000000002"/>
    <n v="0.48991118170193981"/>
    <n v="2026"/>
    <s v="Q2"/>
    <n v="5"/>
    <x v="4"/>
  </r>
  <r>
    <s v="05137"/>
    <x v="141"/>
    <x v="3"/>
    <x v="13"/>
    <x v="0"/>
    <x v="2"/>
    <x v="1"/>
    <x v="11"/>
    <n v="4"/>
    <n v="155.4"/>
    <n v="0.05"/>
    <n v="77.31"/>
    <n v="590.52"/>
    <n v="309.24"/>
    <n v="281.27999999999997"/>
    <n v="0.47632595001016048"/>
    <n v="2026"/>
    <s v="Q2"/>
    <n v="5"/>
    <x v="4"/>
  </r>
  <r>
    <s v="00133"/>
    <x v="142"/>
    <x v="1"/>
    <x v="1"/>
    <x v="0"/>
    <x v="1"/>
    <x v="2"/>
    <x v="2"/>
    <n v="1"/>
    <n v="36.57"/>
    <n v="0.05"/>
    <n v="13.33"/>
    <n v="34.741500000000002"/>
    <n v="13.33"/>
    <n v="21.411500000000004"/>
    <n v="0.61630902522919284"/>
    <n v="2026"/>
    <s v="Q2"/>
    <n v="5"/>
    <x v="4"/>
  </r>
  <r>
    <s v="01385"/>
    <x v="142"/>
    <x v="2"/>
    <x v="16"/>
    <x v="0"/>
    <x v="1"/>
    <x v="0"/>
    <x v="6"/>
    <n v="2"/>
    <n v="41.19"/>
    <n v="0"/>
    <n v="17.190000000000001"/>
    <n v="82.38"/>
    <n v="34.380000000000003"/>
    <n v="47.999999999999993"/>
    <n v="0.58266569555717407"/>
    <n v="2026"/>
    <s v="Q2"/>
    <n v="5"/>
    <x v="4"/>
  </r>
  <r>
    <s v="01597"/>
    <x v="142"/>
    <x v="3"/>
    <x v="8"/>
    <x v="0"/>
    <x v="0"/>
    <x v="2"/>
    <x v="15"/>
    <n v="1"/>
    <n v="136.66999999999999"/>
    <n v="0.05"/>
    <n v="67.099999999999994"/>
    <n v="129.83649999999997"/>
    <n v="67.099999999999994"/>
    <n v="62.736499999999978"/>
    <n v="0.48319617364916639"/>
    <n v="2026"/>
    <s v="Q2"/>
    <n v="5"/>
    <x v="4"/>
  </r>
  <r>
    <s v="02273"/>
    <x v="142"/>
    <x v="2"/>
    <x v="2"/>
    <x v="2"/>
    <x v="1"/>
    <x v="4"/>
    <x v="14"/>
    <n v="2"/>
    <n v="35.700000000000003"/>
    <n v="0"/>
    <n v="13.52"/>
    <n v="71.400000000000006"/>
    <n v="27.04"/>
    <n v="44.360000000000007"/>
    <n v="0.62128851540616248"/>
    <n v="2026"/>
    <s v="Q2"/>
    <n v="5"/>
    <x v="4"/>
  </r>
  <r>
    <s v="02931"/>
    <x v="142"/>
    <x v="0"/>
    <x v="0"/>
    <x v="0"/>
    <x v="0"/>
    <x v="0"/>
    <x v="8"/>
    <n v="1"/>
    <n v="100.87"/>
    <n v="0"/>
    <n v="50.4"/>
    <n v="100.87"/>
    <n v="50.4"/>
    <n v="50.470000000000006"/>
    <n v="0.5003469812630118"/>
    <n v="2026"/>
    <s v="Q2"/>
    <n v="5"/>
    <x v="4"/>
  </r>
  <r>
    <s v="04143"/>
    <x v="142"/>
    <x v="2"/>
    <x v="16"/>
    <x v="2"/>
    <x v="0"/>
    <x v="2"/>
    <x v="15"/>
    <n v="1"/>
    <n v="130.80000000000001"/>
    <n v="0"/>
    <n v="68.7"/>
    <n v="130.80000000000001"/>
    <n v="68.7"/>
    <n v="62.100000000000009"/>
    <n v="0.4747706422018349"/>
    <n v="2026"/>
    <s v="Q2"/>
    <n v="5"/>
    <x v="4"/>
  </r>
  <r>
    <s v="04504"/>
    <x v="142"/>
    <x v="0"/>
    <x v="9"/>
    <x v="3"/>
    <x v="0"/>
    <x v="1"/>
    <x v="11"/>
    <n v="1"/>
    <n v="153.88999999999999"/>
    <n v="0"/>
    <n v="79.64"/>
    <n v="153.88999999999999"/>
    <n v="79.64"/>
    <n v="74.249999999999986"/>
    <n v="0.4824874910650464"/>
    <n v="2026"/>
    <s v="Q2"/>
    <n v="5"/>
    <x v="4"/>
  </r>
  <r>
    <s v="00656"/>
    <x v="143"/>
    <x v="3"/>
    <x v="7"/>
    <x v="0"/>
    <x v="1"/>
    <x v="3"/>
    <x v="19"/>
    <n v="1"/>
    <n v="122.51"/>
    <n v="0.15"/>
    <n v="62.2"/>
    <n v="104.1335"/>
    <n v="62.2"/>
    <n v="41.933499999999995"/>
    <n v="0.40268981643755369"/>
    <n v="2026"/>
    <s v="Q2"/>
    <n v="5"/>
    <x v="4"/>
  </r>
  <r>
    <s v="00979"/>
    <x v="143"/>
    <x v="3"/>
    <x v="4"/>
    <x v="1"/>
    <x v="0"/>
    <x v="0"/>
    <x v="0"/>
    <n v="8"/>
    <n v="79.94"/>
    <n v="0.15"/>
    <n v="41.65"/>
    <n v="543.59199999999998"/>
    <n v="333.2"/>
    <n v="210.392"/>
    <n v="0.38704028021015763"/>
    <n v="2026"/>
    <s v="Q2"/>
    <n v="5"/>
    <x v="4"/>
  </r>
  <r>
    <s v="01510"/>
    <x v="143"/>
    <x v="3"/>
    <x v="7"/>
    <x v="0"/>
    <x v="1"/>
    <x v="0"/>
    <x v="4"/>
    <n v="2"/>
    <n v="50.78"/>
    <n v="0.05"/>
    <n v="23.03"/>
    <n v="96.481999999999999"/>
    <n v="46.06"/>
    <n v="50.421999999999997"/>
    <n v="0.52260525279326708"/>
    <n v="2026"/>
    <s v="Q2"/>
    <n v="5"/>
    <x v="4"/>
  </r>
  <r>
    <s v="01959"/>
    <x v="143"/>
    <x v="0"/>
    <x v="15"/>
    <x v="3"/>
    <x v="2"/>
    <x v="0"/>
    <x v="0"/>
    <n v="2"/>
    <n v="80.59"/>
    <n v="0.05"/>
    <n v="41.44"/>
    <n v="153.12100000000001"/>
    <n v="82.88"/>
    <n v="70.241000000000014"/>
    <n v="0.45872871781140412"/>
    <n v="2026"/>
    <s v="Q2"/>
    <n v="5"/>
    <x v="4"/>
  </r>
  <r>
    <s v="02089"/>
    <x v="143"/>
    <x v="0"/>
    <x v="15"/>
    <x v="3"/>
    <x v="1"/>
    <x v="4"/>
    <x v="14"/>
    <n v="3"/>
    <n v="35.75"/>
    <n v="0.15"/>
    <n v="13.54"/>
    <n v="91.162499999999994"/>
    <n v="40.619999999999997"/>
    <n v="50.542499999999997"/>
    <n v="0.55442204853969557"/>
    <n v="2026"/>
    <s v="Q2"/>
    <n v="5"/>
    <x v="4"/>
  </r>
  <r>
    <s v="02446"/>
    <x v="143"/>
    <x v="1"/>
    <x v="12"/>
    <x v="0"/>
    <x v="1"/>
    <x v="3"/>
    <x v="7"/>
    <n v="5"/>
    <n v="195.78"/>
    <n v="0.1"/>
    <n v="101.98"/>
    <n v="881.01"/>
    <n v="509.90000000000003"/>
    <n v="371.10999999999996"/>
    <n v="0.4212324491208953"/>
    <n v="2026"/>
    <s v="Q2"/>
    <n v="5"/>
    <x v="4"/>
  </r>
  <r>
    <s v="02847"/>
    <x v="143"/>
    <x v="3"/>
    <x v="13"/>
    <x v="0"/>
    <x v="0"/>
    <x v="3"/>
    <x v="19"/>
    <n v="2"/>
    <n v="125.95"/>
    <n v="0.05"/>
    <n v="61.74"/>
    <n v="239.30500000000001"/>
    <n v="123.48"/>
    <n v="115.825"/>
    <n v="0.48400576669940032"/>
    <n v="2026"/>
    <s v="Q2"/>
    <n v="5"/>
    <x v="4"/>
  </r>
  <r>
    <s v="03454"/>
    <x v="143"/>
    <x v="3"/>
    <x v="7"/>
    <x v="0"/>
    <x v="1"/>
    <x v="4"/>
    <x v="10"/>
    <n v="2"/>
    <n v="41.32"/>
    <n v="0"/>
    <n v="14.91"/>
    <n v="82.64"/>
    <n v="29.82"/>
    <n v="52.82"/>
    <n v="0.63915779283639884"/>
    <n v="2026"/>
    <s v="Q2"/>
    <n v="5"/>
    <x v="4"/>
  </r>
  <r>
    <s v="04472"/>
    <x v="143"/>
    <x v="3"/>
    <x v="8"/>
    <x v="3"/>
    <x v="1"/>
    <x v="1"/>
    <x v="3"/>
    <n v="2"/>
    <n v="144.01"/>
    <n v="0"/>
    <n v="79.37"/>
    <n v="288.02"/>
    <n v="158.74"/>
    <n v="129.27999999999997"/>
    <n v="0.44885771821401282"/>
    <n v="2026"/>
    <s v="Q2"/>
    <n v="5"/>
    <x v="4"/>
  </r>
  <r>
    <s v="04852"/>
    <x v="143"/>
    <x v="0"/>
    <x v="15"/>
    <x v="0"/>
    <x v="2"/>
    <x v="0"/>
    <x v="4"/>
    <n v="2"/>
    <n v="51.17"/>
    <n v="0.05"/>
    <n v="21.97"/>
    <n v="97.222999999999999"/>
    <n v="43.94"/>
    <n v="53.283000000000001"/>
    <n v="0.54804932989107513"/>
    <n v="2026"/>
    <s v="Q2"/>
    <n v="5"/>
    <x v="4"/>
  </r>
  <r>
    <s v="04959"/>
    <x v="143"/>
    <x v="0"/>
    <x v="0"/>
    <x v="1"/>
    <x v="2"/>
    <x v="3"/>
    <x v="13"/>
    <n v="6"/>
    <n v="83.58"/>
    <n v="0.2"/>
    <n v="40.5"/>
    <n v="401.18400000000003"/>
    <n v="243"/>
    <n v="158.18400000000003"/>
    <n v="0.39429289303661169"/>
    <n v="2026"/>
    <s v="Q2"/>
    <n v="5"/>
    <x v="4"/>
  </r>
  <r>
    <s v="05056"/>
    <x v="143"/>
    <x v="2"/>
    <x v="16"/>
    <x v="3"/>
    <x v="0"/>
    <x v="3"/>
    <x v="13"/>
    <n v="2"/>
    <n v="80.010000000000005"/>
    <n v="0"/>
    <n v="38.54"/>
    <n v="160.02000000000001"/>
    <n v="77.08"/>
    <n v="82.940000000000012"/>
    <n v="0.51831021122359711"/>
    <n v="2026"/>
    <s v="Q2"/>
    <n v="5"/>
    <x v="4"/>
  </r>
  <r>
    <s v="01152"/>
    <x v="144"/>
    <x v="3"/>
    <x v="7"/>
    <x v="0"/>
    <x v="1"/>
    <x v="1"/>
    <x v="1"/>
    <n v="2"/>
    <n v="94.4"/>
    <n v="0"/>
    <n v="46.39"/>
    <n v="188.8"/>
    <n v="92.78"/>
    <n v="96.02000000000001"/>
    <n v="0.50858050847457625"/>
    <n v="2026"/>
    <s v="Q2"/>
    <n v="5"/>
    <x v="4"/>
  </r>
  <r>
    <s v="03919"/>
    <x v="144"/>
    <x v="2"/>
    <x v="2"/>
    <x v="2"/>
    <x v="2"/>
    <x v="1"/>
    <x v="11"/>
    <n v="6"/>
    <n v="157.33000000000001"/>
    <n v="0"/>
    <n v="78.849999999999994"/>
    <n v="943.98"/>
    <n v="473.09999999999997"/>
    <n v="470.88000000000005"/>
    <n v="0.4988241276298227"/>
    <n v="2026"/>
    <s v="Q2"/>
    <n v="5"/>
    <x v="4"/>
  </r>
  <r>
    <s v="04202"/>
    <x v="144"/>
    <x v="2"/>
    <x v="3"/>
    <x v="0"/>
    <x v="1"/>
    <x v="3"/>
    <x v="19"/>
    <n v="1"/>
    <n v="125.44"/>
    <n v="0"/>
    <n v="59.92"/>
    <n v="125.44"/>
    <n v="59.92"/>
    <n v="65.52"/>
    <n v="0.5223214285714286"/>
    <n v="2026"/>
    <s v="Q2"/>
    <n v="5"/>
    <x v="4"/>
  </r>
  <r>
    <s v="04274"/>
    <x v="144"/>
    <x v="1"/>
    <x v="12"/>
    <x v="3"/>
    <x v="0"/>
    <x v="4"/>
    <x v="14"/>
    <n v="2"/>
    <n v="36.18"/>
    <n v="0"/>
    <n v="13.71"/>
    <n v="72.36"/>
    <n v="27.42"/>
    <n v="44.94"/>
    <n v="0.62106135986733002"/>
    <n v="2026"/>
    <s v="Q2"/>
    <n v="5"/>
    <x v="4"/>
  </r>
  <r>
    <s v="04364"/>
    <x v="144"/>
    <x v="0"/>
    <x v="15"/>
    <x v="2"/>
    <x v="0"/>
    <x v="4"/>
    <x v="10"/>
    <n v="1"/>
    <n v="41"/>
    <n v="0.05"/>
    <n v="14.51"/>
    <n v="38.949999999999996"/>
    <n v="14.51"/>
    <n v="24.439999999999998"/>
    <n v="0.62747111681643131"/>
    <n v="2026"/>
    <s v="Q2"/>
    <n v="5"/>
    <x v="4"/>
  </r>
  <r>
    <s v="04896"/>
    <x v="144"/>
    <x v="2"/>
    <x v="5"/>
    <x v="0"/>
    <x v="0"/>
    <x v="1"/>
    <x v="17"/>
    <n v="1"/>
    <n v="72.33"/>
    <n v="0.1"/>
    <n v="32.61"/>
    <n v="65.096999999999994"/>
    <n v="32.61"/>
    <n v="32.486999999999995"/>
    <n v="0.49905525600258072"/>
    <n v="2026"/>
    <s v="Q2"/>
    <n v="5"/>
    <x v="4"/>
  </r>
  <r>
    <s v="05109"/>
    <x v="144"/>
    <x v="3"/>
    <x v="4"/>
    <x v="0"/>
    <x v="2"/>
    <x v="3"/>
    <x v="19"/>
    <n v="2"/>
    <n v="125.42"/>
    <n v="0"/>
    <n v="62.28"/>
    <n v="250.84"/>
    <n v="124.56"/>
    <n v="126.28"/>
    <n v="0.50342848030617127"/>
    <n v="2026"/>
    <s v="Q2"/>
    <n v="5"/>
    <x v="4"/>
  </r>
  <r>
    <s v="00289"/>
    <x v="145"/>
    <x v="0"/>
    <x v="15"/>
    <x v="0"/>
    <x v="2"/>
    <x v="0"/>
    <x v="6"/>
    <n v="2"/>
    <n v="41.29"/>
    <n v="0.15"/>
    <n v="16.43"/>
    <n v="70.192999999999998"/>
    <n v="32.86"/>
    <n v="37.332999999999998"/>
    <n v="0.531862151496588"/>
    <n v="2026"/>
    <s v="Q2"/>
    <n v="5"/>
    <x v="4"/>
  </r>
  <r>
    <s v="04092"/>
    <x v="145"/>
    <x v="3"/>
    <x v="8"/>
    <x v="1"/>
    <x v="2"/>
    <x v="2"/>
    <x v="15"/>
    <n v="8"/>
    <n v="131.4"/>
    <n v="0.05"/>
    <n v="66.489999999999995"/>
    <n v="998.64"/>
    <n v="531.91999999999996"/>
    <n v="466.72"/>
    <n v="0.46735560362092449"/>
    <n v="2026"/>
    <s v="Q2"/>
    <n v="5"/>
    <x v="4"/>
  </r>
  <r>
    <s v="04727"/>
    <x v="145"/>
    <x v="2"/>
    <x v="16"/>
    <x v="0"/>
    <x v="1"/>
    <x v="1"/>
    <x v="3"/>
    <n v="4"/>
    <n v="140.66999999999999"/>
    <n v="0"/>
    <n v="80.72"/>
    <n v="562.67999999999995"/>
    <n v="322.88"/>
    <n v="239.79999999999995"/>
    <n v="0.42617473519584842"/>
    <n v="2026"/>
    <s v="Q2"/>
    <n v="5"/>
    <x v="4"/>
  </r>
  <r>
    <s v="04753"/>
    <x v="145"/>
    <x v="3"/>
    <x v="8"/>
    <x v="0"/>
    <x v="0"/>
    <x v="4"/>
    <x v="14"/>
    <n v="1"/>
    <n v="36.659999999999997"/>
    <n v="0.05"/>
    <n v="13.51"/>
    <n v="34.826999999999998"/>
    <n v="13.51"/>
    <n v="21.317"/>
    <n v="0.61208257960777557"/>
    <n v="2026"/>
    <s v="Q2"/>
    <n v="5"/>
    <x v="4"/>
  </r>
  <r>
    <s v="00942"/>
    <x v="146"/>
    <x v="3"/>
    <x v="4"/>
    <x v="0"/>
    <x v="0"/>
    <x v="2"/>
    <x v="9"/>
    <n v="1"/>
    <n v="46.28"/>
    <n v="0.05"/>
    <n v="17.95"/>
    <n v="43.966000000000001"/>
    <n v="17.95"/>
    <n v="26.016000000000002"/>
    <n v="0.591729973161079"/>
    <n v="2026"/>
    <s v="Q2"/>
    <n v="5"/>
    <x v="4"/>
  </r>
  <r>
    <s v="01755"/>
    <x v="146"/>
    <x v="3"/>
    <x v="13"/>
    <x v="3"/>
    <x v="0"/>
    <x v="1"/>
    <x v="1"/>
    <n v="2"/>
    <n v="92.12"/>
    <n v="0"/>
    <n v="46.64"/>
    <n v="184.24"/>
    <n v="93.28"/>
    <n v="90.960000000000008"/>
    <n v="0.49370386452453324"/>
    <n v="2026"/>
    <s v="Q2"/>
    <n v="5"/>
    <x v="4"/>
  </r>
  <r>
    <s v="03073"/>
    <x v="146"/>
    <x v="3"/>
    <x v="13"/>
    <x v="0"/>
    <x v="0"/>
    <x v="4"/>
    <x v="10"/>
    <n v="3"/>
    <n v="39.549999999999997"/>
    <n v="0"/>
    <n v="14.87"/>
    <n v="118.64999999999999"/>
    <n v="44.61"/>
    <n v="74.039999999999992"/>
    <n v="0.6240202275600506"/>
    <n v="2026"/>
    <s v="Q2"/>
    <n v="5"/>
    <x v="4"/>
  </r>
  <r>
    <s v="04230"/>
    <x v="146"/>
    <x v="0"/>
    <x v="0"/>
    <x v="2"/>
    <x v="1"/>
    <x v="0"/>
    <x v="0"/>
    <n v="1"/>
    <n v="83.3"/>
    <n v="0"/>
    <n v="41.93"/>
    <n v="83.3"/>
    <n v="41.93"/>
    <n v="41.37"/>
    <n v="0.49663865546218489"/>
    <n v="2026"/>
    <s v="Q2"/>
    <n v="5"/>
    <x v="4"/>
  </r>
  <r>
    <s v="00644"/>
    <x v="147"/>
    <x v="3"/>
    <x v="13"/>
    <x v="2"/>
    <x v="1"/>
    <x v="1"/>
    <x v="1"/>
    <n v="2"/>
    <n v="93.84"/>
    <n v="0"/>
    <n v="44.72"/>
    <n v="187.68"/>
    <n v="89.44"/>
    <n v="98.240000000000009"/>
    <n v="0.52344416027280483"/>
    <n v="2026"/>
    <s v="Q2"/>
    <n v="5"/>
    <x v="4"/>
  </r>
  <r>
    <s v="01122"/>
    <x v="147"/>
    <x v="2"/>
    <x v="16"/>
    <x v="0"/>
    <x v="0"/>
    <x v="0"/>
    <x v="4"/>
    <n v="2"/>
    <n v="51.25"/>
    <n v="0"/>
    <n v="22.57"/>
    <n v="102.5"/>
    <n v="45.14"/>
    <n v="57.36"/>
    <n v="0.55960975609756092"/>
    <n v="2026"/>
    <s v="Q2"/>
    <n v="5"/>
    <x v="4"/>
  </r>
  <r>
    <s v="02019"/>
    <x v="147"/>
    <x v="3"/>
    <x v="13"/>
    <x v="1"/>
    <x v="2"/>
    <x v="0"/>
    <x v="0"/>
    <n v="8"/>
    <n v="80.13"/>
    <n v="0.1"/>
    <n v="43.8"/>
    <n v="576.93600000000004"/>
    <n v="350.4"/>
    <n v="226.53600000000006"/>
    <n v="0.39265360455925796"/>
    <n v="2026"/>
    <s v="Q2"/>
    <n v="5"/>
    <x v="4"/>
  </r>
  <r>
    <s v="02432"/>
    <x v="147"/>
    <x v="1"/>
    <x v="12"/>
    <x v="0"/>
    <x v="0"/>
    <x v="4"/>
    <x v="10"/>
    <n v="1"/>
    <n v="41.13"/>
    <n v="0"/>
    <n v="14.8"/>
    <n v="41.13"/>
    <n v="14.8"/>
    <n v="26.330000000000002"/>
    <n v="0.64016532944322879"/>
    <n v="2026"/>
    <s v="Q2"/>
    <n v="5"/>
    <x v="4"/>
  </r>
  <r>
    <s v="02989"/>
    <x v="147"/>
    <x v="3"/>
    <x v="13"/>
    <x v="0"/>
    <x v="0"/>
    <x v="3"/>
    <x v="13"/>
    <n v="1"/>
    <n v="81.28"/>
    <n v="0.15"/>
    <n v="39.020000000000003"/>
    <n v="69.087999999999994"/>
    <n v="39.020000000000003"/>
    <n v="30.067999999999991"/>
    <n v="0.43521306160259371"/>
    <n v="2026"/>
    <s v="Q2"/>
    <n v="5"/>
    <x v="4"/>
  </r>
  <r>
    <s v="03019"/>
    <x v="147"/>
    <x v="2"/>
    <x v="3"/>
    <x v="0"/>
    <x v="2"/>
    <x v="2"/>
    <x v="9"/>
    <n v="1"/>
    <n v="46.19"/>
    <n v="0"/>
    <n v="18.329999999999998"/>
    <n v="46.19"/>
    <n v="18.329999999999998"/>
    <n v="27.86"/>
    <n v="0.60316085732842606"/>
    <n v="2026"/>
    <s v="Q2"/>
    <n v="5"/>
    <x v="4"/>
  </r>
  <r>
    <s v="03798"/>
    <x v="147"/>
    <x v="3"/>
    <x v="8"/>
    <x v="0"/>
    <x v="0"/>
    <x v="1"/>
    <x v="11"/>
    <n v="3"/>
    <n v="156.58000000000001"/>
    <n v="0"/>
    <n v="79.099999999999994"/>
    <n v="469.74"/>
    <n v="237.29999999999998"/>
    <n v="232.44000000000003"/>
    <n v="0.49482692553327379"/>
    <n v="2026"/>
    <s v="Q2"/>
    <n v="5"/>
    <x v="4"/>
  </r>
  <r>
    <s v="03862"/>
    <x v="147"/>
    <x v="3"/>
    <x v="13"/>
    <x v="3"/>
    <x v="1"/>
    <x v="4"/>
    <x v="12"/>
    <n v="1"/>
    <n v="123.91"/>
    <n v="0"/>
    <n v="68.89"/>
    <n v="123.91"/>
    <n v="68.89"/>
    <n v="55.019999999999996"/>
    <n v="0.44403195867968687"/>
    <n v="2026"/>
    <s v="Q2"/>
    <n v="5"/>
    <x v="4"/>
  </r>
  <r>
    <s v="04281"/>
    <x v="147"/>
    <x v="2"/>
    <x v="2"/>
    <x v="3"/>
    <x v="1"/>
    <x v="0"/>
    <x v="4"/>
    <n v="1"/>
    <n v="50.64"/>
    <n v="0"/>
    <n v="22.97"/>
    <n v="50.64"/>
    <n v="22.97"/>
    <n v="27.67"/>
    <n v="0.54640600315955767"/>
    <n v="2026"/>
    <s v="Q2"/>
    <n v="5"/>
    <x v="4"/>
  </r>
  <r>
    <s v="00191"/>
    <x v="148"/>
    <x v="2"/>
    <x v="5"/>
    <x v="0"/>
    <x v="0"/>
    <x v="1"/>
    <x v="17"/>
    <n v="2"/>
    <n v="70.48"/>
    <n v="0.1"/>
    <n v="33.229999999999997"/>
    <n v="126.864"/>
    <n v="66.459999999999994"/>
    <n v="60.404000000000011"/>
    <n v="0.47613192079707412"/>
    <n v="2026"/>
    <s v="Q2"/>
    <n v="5"/>
    <x v="4"/>
  </r>
  <r>
    <s v="01039"/>
    <x v="148"/>
    <x v="1"/>
    <x v="11"/>
    <x v="3"/>
    <x v="1"/>
    <x v="0"/>
    <x v="6"/>
    <n v="1"/>
    <n v="41.27"/>
    <n v="0.05"/>
    <n v="17.149999999999999"/>
    <n v="39.206499999999998"/>
    <n v="17.149999999999999"/>
    <n v="22.0565"/>
    <n v="0.56257253261576523"/>
    <n v="2026"/>
    <s v="Q2"/>
    <n v="5"/>
    <x v="4"/>
  </r>
  <r>
    <s v="02641"/>
    <x v="148"/>
    <x v="0"/>
    <x v="15"/>
    <x v="3"/>
    <x v="0"/>
    <x v="4"/>
    <x v="14"/>
    <n v="2"/>
    <n v="36.9"/>
    <n v="0"/>
    <n v="14.07"/>
    <n v="73.8"/>
    <n v="28.14"/>
    <n v="45.66"/>
    <n v="0.61869918699186988"/>
    <n v="2026"/>
    <s v="Q2"/>
    <n v="5"/>
    <x v="4"/>
  </r>
  <r>
    <s v="03058"/>
    <x v="148"/>
    <x v="1"/>
    <x v="11"/>
    <x v="0"/>
    <x v="0"/>
    <x v="3"/>
    <x v="7"/>
    <n v="1"/>
    <n v="196.91"/>
    <n v="0"/>
    <n v="106.31"/>
    <n v="196.91"/>
    <n v="106.31"/>
    <n v="90.6"/>
    <n v="0.46010867909197095"/>
    <n v="2026"/>
    <s v="Q2"/>
    <n v="5"/>
    <x v="4"/>
  </r>
  <r>
    <s v="03110"/>
    <x v="148"/>
    <x v="1"/>
    <x v="6"/>
    <x v="2"/>
    <x v="2"/>
    <x v="4"/>
    <x v="14"/>
    <n v="3"/>
    <n v="35.79"/>
    <n v="0"/>
    <n v="13.67"/>
    <n v="107.37"/>
    <n v="41.01"/>
    <n v="66.360000000000014"/>
    <n v="0.61804973456272716"/>
    <n v="2026"/>
    <s v="Q2"/>
    <n v="5"/>
    <x v="4"/>
  </r>
  <r>
    <s v="03981"/>
    <x v="148"/>
    <x v="3"/>
    <x v="13"/>
    <x v="0"/>
    <x v="1"/>
    <x v="0"/>
    <x v="0"/>
    <n v="2"/>
    <n v="82.22"/>
    <n v="0.05"/>
    <n v="42.35"/>
    <n v="156.21799999999999"/>
    <n v="84.7"/>
    <n v="71.517999999999986"/>
    <n v="0.45780895927485943"/>
    <n v="2026"/>
    <s v="Q2"/>
    <n v="5"/>
    <x v="4"/>
  </r>
  <r>
    <s v="04663"/>
    <x v="148"/>
    <x v="2"/>
    <x v="5"/>
    <x v="0"/>
    <x v="1"/>
    <x v="0"/>
    <x v="6"/>
    <n v="1"/>
    <n v="40.57"/>
    <n v="0"/>
    <n v="16.809999999999999"/>
    <n v="40.57"/>
    <n v="16.809999999999999"/>
    <n v="23.76"/>
    <n v="0.58565442445156524"/>
    <n v="2026"/>
    <s v="Q2"/>
    <n v="5"/>
    <x v="4"/>
  </r>
  <r>
    <s v="05021"/>
    <x v="148"/>
    <x v="2"/>
    <x v="10"/>
    <x v="2"/>
    <x v="0"/>
    <x v="3"/>
    <x v="7"/>
    <n v="1"/>
    <n v="191.62"/>
    <n v="0.05"/>
    <n v="106.15"/>
    <n v="182.03899999999999"/>
    <n v="106.15"/>
    <n v="75.888999999999982"/>
    <n v="0.41688319535923613"/>
    <n v="2026"/>
    <s v="Q2"/>
    <n v="5"/>
    <x v="4"/>
  </r>
  <r>
    <s v="05107"/>
    <x v="148"/>
    <x v="1"/>
    <x v="6"/>
    <x v="3"/>
    <x v="0"/>
    <x v="1"/>
    <x v="11"/>
    <n v="1"/>
    <n v="154.07"/>
    <n v="0.05"/>
    <n v="78.400000000000006"/>
    <n v="146.36649999999997"/>
    <n v="78.400000000000006"/>
    <n v="67.966499999999968"/>
    <n v="0.46435830603314271"/>
    <n v="2026"/>
    <s v="Q2"/>
    <n v="5"/>
    <x v="4"/>
  </r>
  <r>
    <s v="00454"/>
    <x v="149"/>
    <x v="2"/>
    <x v="10"/>
    <x v="3"/>
    <x v="0"/>
    <x v="3"/>
    <x v="19"/>
    <n v="1"/>
    <n v="120.8"/>
    <n v="0"/>
    <n v="61.4"/>
    <n v="120.8"/>
    <n v="61.4"/>
    <n v="59.4"/>
    <n v="0.49172185430463577"/>
    <n v="2026"/>
    <s v="Q2"/>
    <n v="5"/>
    <x v="4"/>
  </r>
  <r>
    <s v="00873"/>
    <x v="149"/>
    <x v="2"/>
    <x v="10"/>
    <x v="0"/>
    <x v="2"/>
    <x v="0"/>
    <x v="6"/>
    <n v="1"/>
    <n v="40.15"/>
    <n v="0"/>
    <n v="16.82"/>
    <n v="40.15"/>
    <n v="16.82"/>
    <n v="23.33"/>
    <n v="0.58107098381070976"/>
    <n v="2026"/>
    <s v="Q2"/>
    <n v="5"/>
    <x v="4"/>
  </r>
  <r>
    <s v="01116"/>
    <x v="149"/>
    <x v="1"/>
    <x v="12"/>
    <x v="1"/>
    <x v="2"/>
    <x v="2"/>
    <x v="15"/>
    <n v="5"/>
    <n v="134.4"/>
    <n v="0.15"/>
    <n v="67.709999999999994"/>
    <n v="571.19999999999993"/>
    <n v="338.54999999999995"/>
    <n v="232.64999999999998"/>
    <n v="0.40730042016806722"/>
    <n v="2026"/>
    <s v="Q2"/>
    <n v="5"/>
    <x v="4"/>
  </r>
  <r>
    <s v="01206"/>
    <x v="149"/>
    <x v="3"/>
    <x v="13"/>
    <x v="0"/>
    <x v="0"/>
    <x v="2"/>
    <x v="2"/>
    <n v="2"/>
    <n v="37.130000000000003"/>
    <n v="0.05"/>
    <n v="13.44"/>
    <n v="70.546999999999997"/>
    <n v="26.88"/>
    <n v="43.667000000000002"/>
    <n v="0.6189774193091131"/>
    <n v="2026"/>
    <s v="Q2"/>
    <n v="5"/>
    <x v="4"/>
  </r>
  <r>
    <s v="01576"/>
    <x v="149"/>
    <x v="1"/>
    <x v="1"/>
    <x v="0"/>
    <x v="2"/>
    <x v="3"/>
    <x v="19"/>
    <n v="6"/>
    <n v="123.82"/>
    <n v="0"/>
    <n v="61.91"/>
    <n v="742.92"/>
    <n v="371.46"/>
    <n v="371.46"/>
    <n v="0.5"/>
    <n v="2026"/>
    <s v="Q2"/>
    <n v="5"/>
    <x v="4"/>
  </r>
  <r>
    <s v="02634"/>
    <x v="149"/>
    <x v="2"/>
    <x v="16"/>
    <x v="3"/>
    <x v="0"/>
    <x v="2"/>
    <x v="2"/>
    <n v="2"/>
    <n v="36.94"/>
    <n v="0.05"/>
    <n v="13.82"/>
    <n v="70.185999999999993"/>
    <n v="27.64"/>
    <n v="42.545999999999992"/>
    <n v="0.60618926851508848"/>
    <n v="2026"/>
    <s v="Q2"/>
    <n v="5"/>
    <x v="4"/>
  </r>
  <r>
    <s v="02649"/>
    <x v="149"/>
    <x v="0"/>
    <x v="0"/>
    <x v="0"/>
    <x v="1"/>
    <x v="3"/>
    <x v="7"/>
    <n v="3"/>
    <n v="199.17"/>
    <n v="0.05"/>
    <n v="105.24"/>
    <n v="567.6345"/>
    <n v="315.71999999999997"/>
    <n v="251.91450000000003"/>
    <n v="0.4437970207941907"/>
    <n v="2026"/>
    <s v="Q2"/>
    <n v="5"/>
    <x v="4"/>
  </r>
  <r>
    <s v="02774"/>
    <x v="149"/>
    <x v="0"/>
    <x v="9"/>
    <x v="0"/>
    <x v="0"/>
    <x v="3"/>
    <x v="13"/>
    <n v="3"/>
    <n v="83.17"/>
    <n v="0"/>
    <n v="40.520000000000003"/>
    <n v="249.51"/>
    <n v="121.56"/>
    <n v="127.94999999999999"/>
    <n v="0.51280509799206442"/>
    <n v="2026"/>
    <s v="Q2"/>
    <n v="5"/>
    <x v="4"/>
  </r>
  <r>
    <s v="03037"/>
    <x v="149"/>
    <x v="1"/>
    <x v="6"/>
    <x v="0"/>
    <x v="2"/>
    <x v="2"/>
    <x v="9"/>
    <n v="1"/>
    <n v="45.8"/>
    <n v="0.05"/>
    <n v="17.88"/>
    <n v="43.51"/>
    <n v="17.88"/>
    <n v="25.63"/>
    <n v="0.58905998621006661"/>
    <n v="2026"/>
    <s v="Q2"/>
    <n v="5"/>
    <x v="4"/>
  </r>
  <r>
    <s v="03138"/>
    <x v="149"/>
    <x v="2"/>
    <x v="2"/>
    <x v="3"/>
    <x v="0"/>
    <x v="1"/>
    <x v="11"/>
    <n v="1"/>
    <n v="154.85"/>
    <n v="0"/>
    <n v="80.17"/>
    <n v="154.85"/>
    <n v="80.17"/>
    <n v="74.679999999999993"/>
    <n v="0.48227316758153049"/>
    <n v="2026"/>
    <s v="Q2"/>
    <n v="5"/>
    <x v="4"/>
  </r>
  <r>
    <s v="03228"/>
    <x v="149"/>
    <x v="3"/>
    <x v="13"/>
    <x v="0"/>
    <x v="2"/>
    <x v="3"/>
    <x v="7"/>
    <n v="1"/>
    <n v="194.99"/>
    <n v="0"/>
    <n v="101.21"/>
    <n v="194.99"/>
    <n v="101.21"/>
    <n v="93.780000000000015"/>
    <n v="0.48094774090979031"/>
    <n v="2026"/>
    <s v="Q2"/>
    <n v="5"/>
    <x v="4"/>
  </r>
  <r>
    <s v="03401"/>
    <x v="149"/>
    <x v="2"/>
    <x v="10"/>
    <x v="0"/>
    <x v="0"/>
    <x v="4"/>
    <x v="14"/>
    <n v="1"/>
    <n v="36.31"/>
    <n v="0"/>
    <n v="13.93"/>
    <n v="36.31"/>
    <n v="13.93"/>
    <n v="22.380000000000003"/>
    <n v="0.61635912971633167"/>
    <n v="2026"/>
    <s v="Q2"/>
    <n v="5"/>
    <x v="4"/>
  </r>
  <r>
    <s v="03511"/>
    <x v="149"/>
    <x v="0"/>
    <x v="0"/>
    <x v="0"/>
    <x v="0"/>
    <x v="2"/>
    <x v="9"/>
    <n v="1"/>
    <n v="47.19"/>
    <n v="0"/>
    <n v="18.54"/>
    <n v="47.19"/>
    <n v="18.54"/>
    <n v="28.65"/>
    <n v="0.60712015257469798"/>
    <n v="2026"/>
    <s v="Q2"/>
    <n v="5"/>
    <x v="4"/>
  </r>
  <r>
    <s v="04485"/>
    <x v="149"/>
    <x v="3"/>
    <x v="8"/>
    <x v="0"/>
    <x v="1"/>
    <x v="4"/>
    <x v="12"/>
    <n v="1"/>
    <n v="124.14"/>
    <n v="0"/>
    <n v="70.900000000000006"/>
    <n v="124.14"/>
    <n v="70.900000000000006"/>
    <n v="53.239999999999995"/>
    <n v="0.42887062993394548"/>
    <n v="2026"/>
    <s v="Q2"/>
    <n v="5"/>
    <x v="4"/>
  </r>
  <r>
    <s v="00447"/>
    <x v="150"/>
    <x v="3"/>
    <x v="8"/>
    <x v="0"/>
    <x v="0"/>
    <x v="2"/>
    <x v="15"/>
    <n v="1"/>
    <n v="131.94999999999999"/>
    <n v="0"/>
    <n v="65.17"/>
    <n v="131.94999999999999"/>
    <n v="65.17"/>
    <n v="66.779999999999987"/>
    <n v="0.50610079575596811"/>
    <n v="2026"/>
    <s v="Q2"/>
    <n v="5"/>
    <x v="4"/>
  </r>
  <r>
    <s v="01208"/>
    <x v="150"/>
    <x v="3"/>
    <x v="8"/>
    <x v="3"/>
    <x v="1"/>
    <x v="0"/>
    <x v="8"/>
    <n v="1"/>
    <n v="102.24"/>
    <n v="0"/>
    <n v="50.75"/>
    <n v="102.24"/>
    <n v="50.75"/>
    <n v="51.489999999999995"/>
    <n v="0.50361893583724571"/>
    <n v="2026"/>
    <s v="Q2"/>
    <n v="5"/>
    <x v="4"/>
  </r>
  <r>
    <s v="01355"/>
    <x v="150"/>
    <x v="3"/>
    <x v="13"/>
    <x v="3"/>
    <x v="1"/>
    <x v="1"/>
    <x v="11"/>
    <n v="2"/>
    <n v="152.07"/>
    <n v="0"/>
    <n v="76.849999999999994"/>
    <n v="304.14"/>
    <n v="153.69999999999999"/>
    <n v="150.44"/>
    <n v="0.49464062602748737"/>
    <n v="2026"/>
    <s v="Q2"/>
    <n v="5"/>
    <x v="4"/>
  </r>
  <r>
    <s v="01474"/>
    <x v="150"/>
    <x v="2"/>
    <x v="3"/>
    <x v="0"/>
    <x v="1"/>
    <x v="3"/>
    <x v="19"/>
    <n v="2"/>
    <n v="123.34"/>
    <n v="0.05"/>
    <n v="58.96"/>
    <n v="234.346"/>
    <n v="117.92"/>
    <n v="116.426"/>
    <n v="0.49681240558831813"/>
    <n v="2026"/>
    <s v="Q2"/>
    <n v="5"/>
    <x v="4"/>
  </r>
  <r>
    <s v="01625"/>
    <x v="150"/>
    <x v="2"/>
    <x v="2"/>
    <x v="2"/>
    <x v="0"/>
    <x v="1"/>
    <x v="11"/>
    <n v="1"/>
    <n v="155.81"/>
    <n v="0"/>
    <n v="80.31"/>
    <n v="155.81"/>
    <n v="80.31"/>
    <n v="75.5"/>
    <n v="0.48456453372697517"/>
    <n v="2026"/>
    <s v="Q2"/>
    <n v="5"/>
    <x v="4"/>
  </r>
  <r>
    <s v="01877"/>
    <x v="150"/>
    <x v="2"/>
    <x v="16"/>
    <x v="0"/>
    <x v="0"/>
    <x v="2"/>
    <x v="18"/>
    <n v="1"/>
    <n v="163.19"/>
    <n v="0.05"/>
    <n v="87.95"/>
    <n v="155.03049999999999"/>
    <n v="87.95"/>
    <n v="67.080499999999986"/>
    <n v="0.4326922766810401"/>
    <n v="2026"/>
    <s v="Q2"/>
    <n v="5"/>
    <x v="4"/>
  </r>
  <r>
    <s v="01978"/>
    <x v="150"/>
    <x v="1"/>
    <x v="12"/>
    <x v="0"/>
    <x v="0"/>
    <x v="1"/>
    <x v="3"/>
    <n v="1"/>
    <n v="147.30000000000001"/>
    <n v="0.05"/>
    <n v="81.510000000000005"/>
    <n v="139.935"/>
    <n v="81.510000000000005"/>
    <n v="58.424999999999997"/>
    <n v="0.41751527494908347"/>
    <n v="2026"/>
    <s v="Q2"/>
    <n v="5"/>
    <x v="4"/>
  </r>
  <r>
    <s v="03616"/>
    <x v="150"/>
    <x v="2"/>
    <x v="2"/>
    <x v="0"/>
    <x v="0"/>
    <x v="4"/>
    <x v="12"/>
    <n v="5"/>
    <n v="126.16"/>
    <n v="0"/>
    <n v="68.59"/>
    <n v="630.79999999999995"/>
    <n v="342.95000000000005"/>
    <n v="287.84999999999991"/>
    <n v="0.45632530120481918"/>
    <n v="2026"/>
    <s v="Q2"/>
    <n v="5"/>
    <x v="4"/>
  </r>
  <r>
    <s v="03992"/>
    <x v="150"/>
    <x v="3"/>
    <x v="8"/>
    <x v="0"/>
    <x v="1"/>
    <x v="2"/>
    <x v="18"/>
    <n v="2"/>
    <n v="163.57"/>
    <n v="0"/>
    <n v="85.72"/>
    <n v="327.14"/>
    <n v="171.44"/>
    <n v="155.69999999999999"/>
    <n v="0.47594302133643085"/>
    <n v="2026"/>
    <s v="Q2"/>
    <n v="5"/>
    <x v="4"/>
  </r>
  <r>
    <s v="04091"/>
    <x v="150"/>
    <x v="2"/>
    <x v="16"/>
    <x v="0"/>
    <x v="1"/>
    <x v="1"/>
    <x v="3"/>
    <n v="1"/>
    <n v="142.06"/>
    <n v="0"/>
    <n v="77.36"/>
    <n v="142.06"/>
    <n v="77.36"/>
    <n v="64.7"/>
    <n v="0.45544136280444886"/>
    <n v="2026"/>
    <s v="Q2"/>
    <n v="5"/>
    <x v="4"/>
  </r>
  <r>
    <s v="04204"/>
    <x v="150"/>
    <x v="1"/>
    <x v="11"/>
    <x v="0"/>
    <x v="1"/>
    <x v="0"/>
    <x v="0"/>
    <n v="1"/>
    <n v="81.37"/>
    <n v="0"/>
    <n v="42.01"/>
    <n v="81.37"/>
    <n v="42.01"/>
    <n v="39.360000000000007"/>
    <n v="0.48371635737986979"/>
    <n v="2026"/>
    <s v="Q2"/>
    <n v="5"/>
    <x v="4"/>
  </r>
  <r>
    <s v="04234"/>
    <x v="150"/>
    <x v="3"/>
    <x v="8"/>
    <x v="2"/>
    <x v="1"/>
    <x v="3"/>
    <x v="19"/>
    <n v="1"/>
    <n v="120.75"/>
    <n v="0"/>
    <n v="61.21"/>
    <n v="120.75"/>
    <n v="61.21"/>
    <n v="59.54"/>
    <n v="0.49308488612836437"/>
    <n v="2026"/>
    <s v="Q2"/>
    <n v="5"/>
    <x v="4"/>
  </r>
  <r>
    <s v="04696"/>
    <x v="150"/>
    <x v="1"/>
    <x v="14"/>
    <x v="0"/>
    <x v="1"/>
    <x v="0"/>
    <x v="0"/>
    <n v="4"/>
    <n v="81.790000000000006"/>
    <n v="0"/>
    <n v="42.96"/>
    <n v="327.16000000000003"/>
    <n v="171.84"/>
    <n v="155.32000000000002"/>
    <n v="0.47475241472062601"/>
    <n v="2026"/>
    <s v="Q2"/>
    <n v="5"/>
    <x v="4"/>
  </r>
  <r>
    <s v="04755"/>
    <x v="150"/>
    <x v="0"/>
    <x v="15"/>
    <x v="0"/>
    <x v="1"/>
    <x v="3"/>
    <x v="13"/>
    <n v="1"/>
    <n v="81.2"/>
    <n v="0.1"/>
    <n v="40.270000000000003"/>
    <n v="73.08"/>
    <n v="40.270000000000003"/>
    <n v="32.809999999999995"/>
    <n v="0.44896004378762994"/>
    <n v="2026"/>
    <s v="Q2"/>
    <n v="5"/>
    <x v="4"/>
  </r>
  <r>
    <s v="05090"/>
    <x v="150"/>
    <x v="1"/>
    <x v="1"/>
    <x v="3"/>
    <x v="1"/>
    <x v="2"/>
    <x v="9"/>
    <n v="2"/>
    <n v="46.52"/>
    <n v="0.05"/>
    <n v="18.739999999999998"/>
    <n v="88.388000000000005"/>
    <n v="37.479999999999997"/>
    <n v="50.908000000000008"/>
    <n v="0.57596053762954258"/>
    <n v="2026"/>
    <s v="Q2"/>
    <n v="5"/>
    <x v="4"/>
  </r>
  <r>
    <s v="00027"/>
    <x v="151"/>
    <x v="3"/>
    <x v="13"/>
    <x v="0"/>
    <x v="0"/>
    <x v="3"/>
    <x v="7"/>
    <n v="1"/>
    <n v="195.22"/>
    <n v="0"/>
    <n v="105.91"/>
    <n v="195.22"/>
    <n v="105.91"/>
    <n v="89.31"/>
    <n v="0.45748386435816002"/>
    <n v="2026"/>
    <s v="Q2"/>
    <n v="6"/>
    <x v="5"/>
  </r>
  <r>
    <s v="00463"/>
    <x v="151"/>
    <x v="3"/>
    <x v="4"/>
    <x v="0"/>
    <x v="1"/>
    <x v="0"/>
    <x v="6"/>
    <n v="1"/>
    <n v="40.71"/>
    <n v="0.05"/>
    <n v="16.559999999999999"/>
    <n v="38.674500000000002"/>
    <n v="16.559999999999999"/>
    <n v="22.114500000000003"/>
    <n v="0.57181088314005357"/>
    <n v="2026"/>
    <s v="Q2"/>
    <n v="6"/>
    <x v="5"/>
  </r>
  <r>
    <s v="00653"/>
    <x v="151"/>
    <x v="1"/>
    <x v="11"/>
    <x v="0"/>
    <x v="0"/>
    <x v="4"/>
    <x v="10"/>
    <n v="1"/>
    <n v="41.26"/>
    <n v="0.05"/>
    <n v="14.32"/>
    <n v="39.196999999999996"/>
    <n v="14.32"/>
    <n v="24.876999999999995"/>
    <n v="0.63466591831007468"/>
    <n v="2026"/>
    <s v="Q2"/>
    <n v="6"/>
    <x v="5"/>
  </r>
  <r>
    <s v="01485"/>
    <x v="151"/>
    <x v="1"/>
    <x v="11"/>
    <x v="2"/>
    <x v="1"/>
    <x v="4"/>
    <x v="10"/>
    <n v="2"/>
    <n v="40.840000000000003"/>
    <n v="0"/>
    <n v="14.48"/>
    <n v="81.680000000000007"/>
    <n v="28.96"/>
    <n v="52.720000000000006"/>
    <n v="0.64544564152791384"/>
    <n v="2026"/>
    <s v="Q2"/>
    <n v="6"/>
    <x v="5"/>
  </r>
  <r>
    <s v="01925"/>
    <x v="151"/>
    <x v="3"/>
    <x v="4"/>
    <x v="0"/>
    <x v="0"/>
    <x v="1"/>
    <x v="3"/>
    <n v="1"/>
    <n v="143.32"/>
    <n v="0"/>
    <n v="80.36"/>
    <n v="143.32"/>
    <n v="80.36"/>
    <n v="62.959999999999994"/>
    <n v="0.43929667876081496"/>
    <n v="2026"/>
    <s v="Q2"/>
    <n v="6"/>
    <x v="5"/>
  </r>
  <r>
    <s v="01952"/>
    <x v="151"/>
    <x v="0"/>
    <x v="15"/>
    <x v="0"/>
    <x v="1"/>
    <x v="1"/>
    <x v="11"/>
    <n v="2"/>
    <n v="156.31"/>
    <n v="0"/>
    <n v="79.87"/>
    <n v="312.62"/>
    <n v="159.74"/>
    <n v="152.88"/>
    <n v="0.4890282131661442"/>
    <n v="2026"/>
    <s v="Q2"/>
    <n v="6"/>
    <x v="5"/>
  </r>
  <r>
    <s v="02010"/>
    <x v="151"/>
    <x v="3"/>
    <x v="8"/>
    <x v="0"/>
    <x v="1"/>
    <x v="0"/>
    <x v="8"/>
    <n v="3"/>
    <n v="100.69"/>
    <n v="0.1"/>
    <n v="51.31"/>
    <n v="271.863"/>
    <n v="153.93"/>
    <n v="117.93299999999999"/>
    <n v="0.43379569856876438"/>
    <n v="2026"/>
    <s v="Q2"/>
    <n v="6"/>
    <x v="5"/>
  </r>
  <r>
    <s v="02114"/>
    <x v="151"/>
    <x v="3"/>
    <x v="13"/>
    <x v="2"/>
    <x v="2"/>
    <x v="2"/>
    <x v="9"/>
    <n v="2"/>
    <n v="45.54"/>
    <n v="0.1"/>
    <n v="18.309999999999999"/>
    <n v="81.971999999999994"/>
    <n v="36.619999999999997"/>
    <n v="45.351999999999997"/>
    <n v="0.5532620894939736"/>
    <n v="2026"/>
    <s v="Q2"/>
    <n v="6"/>
    <x v="5"/>
  </r>
  <r>
    <s v="03104"/>
    <x v="151"/>
    <x v="2"/>
    <x v="3"/>
    <x v="1"/>
    <x v="2"/>
    <x v="1"/>
    <x v="11"/>
    <n v="5"/>
    <n v="153.97"/>
    <n v="0.15"/>
    <n v="79.81"/>
    <n v="654.37249999999995"/>
    <n v="399.05"/>
    <n v="255.32249999999993"/>
    <n v="0.39017914108554369"/>
    <n v="2026"/>
    <s v="Q2"/>
    <n v="6"/>
    <x v="5"/>
  </r>
  <r>
    <s v="03230"/>
    <x v="151"/>
    <x v="2"/>
    <x v="16"/>
    <x v="2"/>
    <x v="0"/>
    <x v="4"/>
    <x v="12"/>
    <n v="1"/>
    <n v="124.17"/>
    <n v="0"/>
    <n v="71.040000000000006"/>
    <n v="124.17"/>
    <n v="71.040000000000006"/>
    <n v="53.129999999999995"/>
    <n v="0.4278811307079004"/>
    <n v="2026"/>
    <s v="Q2"/>
    <n v="6"/>
    <x v="5"/>
  </r>
  <r>
    <s v="03415"/>
    <x v="151"/>
    <x v="2"/>
    <x v="5"/>
    <x v="2"/>
    <x v="0"/>
    <x v="1"/>
    <x v="11"/>
    <n v="1"/>
    <n v="152.94999999999999"/>
    <n v="0.05"/>
    <n v="76.97"/>
    <n v="145.30249999999998"/>
    <n v="76.97"/>
    <n v="68.332499999999982"/>
    <n v="0.47027752447480248"/>
    <n v="2026"/>
    <s v="Q2"/>
    <n v="6"/>
    <x v="5"/>
  </r>
  <r>
    <s v="04130"/>
    <x v="151"/>
    <x v="3"/>
    <x v="13"/>
    <x v="0"/>
    <x v="1"/>
    <x v="0"/>
    <x v="0"/>
    <n v="3"/>
    <n v="80.099999999999994"/>
    <n v="0"/>
    <n v="43.51"/>
    <n v="240.29999999999998"/>
    <n v="130.53"/>
    <n v="109.76999999999998"/>
    <n v="0.45680399500624214"/>
    <n v="2026"/>
    <s v="Q2"/>
    <n v="6"/>
    <x v="5"/>
  </r>
  <r>
    <s v="04314"/>
    <x v="151"/>
    <x v="3"/>
    <x v="4"/>
    <x v="2"/>
    <x v="1"/>
    <x v="4"/>
    <x v="14"/>
    <n v="2"/>
    <n v="36.61"/>
    <n v="0"/>
    <n v="14.15"/>
    <n v="73.22"/>
    <n v="28.3"/>
    <n v="44.92"/>
    <n v="0.61349358098880091"/>
    <n v="2026"/>
    <s v="Q2"/>
    <n v="6"/>
    <x v="5"/>
  </r>
  <r>
    <s v="00998"/>
    <x v="152"/>
    <x v="1"/>
    <x v="11"/>
    <x v="0"/>
    <x v="0"/>
    <x v="2"/>
    <x v="15"/>
    <n v="2"/>
    <n v="131.81"/>
    <n v="0.05"/>
    <n v="66.09"/>
    <n v="250.43899999999999"/>
    <n v="132.18"/>
    <n v="118.25899999999999"/>
    <n v="0.47220680485068217"/>
    <n v="2026"/>
    <s v="Q2"/>
    <n v="6"/>
    <x v="5"/>
  </r>
  <r>
    <s v="01172"/>
    <x v="152"/>
    <x v="0"/>
    <x v="15"/>
    <x v="0"/>
    <x v="0"/>
    <x v="1"/>
    <x v="11"/>
    <n v="1"/>
    <n v="153.43"/>
    <n v="0.05"/>
    <n v="78.16"/>
    <n v="145.7585"/>
    <n v="78.16"/>
    <n v="67.598500000000001"/>
    <n v="0.46377055197467043"/>
    <n v="2026"/>
    <s v="Q2"/>
    <n v="6"/>
    <x v="5"/>
  </r>
  <r>
    <s v="01261"/>
    <x v="152"/>
    <x v="1"/>
    <x v="14"/>
    <x v="0"/>
    <x v="1"/>
    <x v="0"/>
    <x v="0"/>
    <n v="2"/>
    <n v="80.06"/>
    <n v="0"/>
    <n v="42.87"/>
    <n v="160.12"/>
    <n v="85.74"/>
    <n v="74.38000000000001"/>
    <n v="0.4645266050462154"/>
    <n v="2026"/>
    <s v="Q2"/>
    <n v="6"/>
    <x v="5"/>
  </r>
  <r>
    <s v="01762"/>
    <x v="152"/>
    <x v="3"/>
    <x v="13"/>
    <x v="2"/>
    <x v="2"/>
    <x v="4"/>
    <x v="10"/>
    <n v="1"/>
    <n v="40.549999999999997"/>
    <n v="0"/>
    <n v="15.16"/>
    <n v="40.549999999999997"/>
    <n v="15.16"/>
    <n v="25.389999999999997"/>
    <n v="0.62614056720098643"/>
    <n v="2026"/>
    <s v="Q2"/>
    <n v="6"/>
    <x v="5"/>
  </r>
  <r>
    <s v="01851"/>
    <x v="152"/>
    <x v="1"/>
    <x v="6"/>
    <x v="0"/>
    <x v="1"/>
    <x v="2"/>
    <x v="9"/>
    <n v="3"/>
    <n v="45.43"/>
    <n v="0.15"/>
    <n v="17.850000000000001"/>
    <n v="115.84649999999999"/>
    <n v="53.550000000000004"/>
    <n v="62.296499999999988"/>
    <n v="0.53775038520801222"/>
    <n v="2026"/>
    <s v="Q2"/>
    <n v="6"/>
    <x v="5"/>
  </r>
  <r>
    <s v="03205"/>
    <x v="152"/>
    <x v="3"/>
    <x v="4"/>
    <x v="1"/>
    <x v="2"/>
    <x v="1"/>
    <x v="3"/>
    <n v="6"/>
    <n v="146.85"/>
    <n v="0.15"/>
    <n v="80.45"/>
    <n v="748.93499999999995"/>
    <n v="482.70000000000005"/>
    <n v="266.2349999999999"/>
    <n v="0.35548478839952724"/>
    <n v="2026"/>
    <s v="Q2"/>
    <n v="6"/>
    <x v="5"/>
  </r>
  <r>
    <s v="01396"/>
    <x v="153"/>
    <x v="2"/>
    <x v="3"/>
    <x v="0"/>
    <x v="2"/>
    <x v="3"/>
    <x v="7"/>
    <n v="1"/>
    <n v="192.33"/>
    <n v="0.1"/>
    <n v="105.15"/>
    <n v="173.09700000000001"/>
    <n v="105.15"/>
    <n v="67.947000000000003"/>
    <n v="0.39253713235931298"/>
    <n v="2026"/>
    <s v="Q2"/>
    <n v="6"/>
    <x v="5"/>
  </r>
  <r>
    <s v="01441"/>
    <x v="153"/>
    <x v="2"/>
    <x v="10"/>
    <x v="3"/>
    <x v="1"/>
    <x v="2"/>
    <x v="15"/>
    <n v="3"/>
    <n v="135.4"/>
    <n v="0"/>
    <n v="65.16"/>
    <n v="406.20000000000005"/>
    <n v="195.48"/>
    <n v="210.72000000000006"/>
    <n v="0.51875923190546536"/>
    <n v="2026"/>
    <s v="Q2"/>
    <n v="6"/>
    <x v="5"/>
  </r>
  <r>
    <s v="01511"/>
    <x v="153"/>
    <x v="2"/>
    <x v="5"/>
    <x v="0"/>
    <x v="1"/>
    <x v="4"/>
    <x v="14"/>
    <n v="2"/>
    <n v="36.08"/>
    <n v="0.05"/>
    <n v="13.73"/>
    <n v="68.551999999999992"/>
    <n v="27.46"/>
    <n v="41.091999999999992"/>
    <n v="0.59942817131520587"/>
    <n v="2026"/>
    <s v="Q2"/>
    <n v="6"/>
    <x v="5"/>
  </r>
  <r>
    <s v="01701"/>
    <x v="153"/>
    <x v="0"/>
    <x v="9"/>
    <x v="0"/>
    <x v="1"/>
    <x v="2"/>
    <x v="9"/>
    <n v="1"/>
    <n v="46.16"/>
    <n v="0"/>
    <n v="18.36"/>
    <n v="46.16"/>
    <n v="18.36"/>
    <n v="27.799999999999997"/>
    <n v="0.60225303292894283"/>
    <n v="2026"/>
    <s v="Q2"/>
    <n v="6"/>
    <x v="5"/>
  </r>
  <r>
    <s v="01984"/>
    <x v="153"/>
    <x v="1"/>
    <x v="1"/>
    <x v="0"/>
    <x v="0"/>
    <x v="0"/>
    <x v="4"/>
    <n v="2"/>
    <n v="50.77"/>
    <n v="0"/>
    <n v="22.93"/>
    <n v="101.54"/>
    <n v="45.86"/>
    <n v="55.680000000000007"/>
    <n v="0.54835532794957653"/>
    <n v="2026"/>
    <s v="Q2"/>
    <n v="6"/>
    <x v="5"/>
  </r>
  <r>
    <s v="02572"/>
    <x v="153"/>
    <x v="3"/>
    <x v="8"/>
    <x v="3"/>
    <x v="2"/>
    <x v="1"/>
    <x v="17"/>
    <n v="2"/>
    <n v="70.97"/>
    <n v="0.05"/>
    <n v="32.54"/>
    <n v="134.84299999999999"/>
    <n v="65.08"/>
    <n v="69.762999999999991"/>
    <n v="0.51736463887632278"/>
    <n v="2026"/>
    <s v="Q2"/>
    <n v="6"/>
    <x v="5"/>
  </r>
  <r>
    <s v="02833"/>
    <x v="153"/>
    <x v="3"/>
    <x v="13"/>
    <x v="0"/>
    <x v="0"/>
    <x v="1"/>
    <x v="3"/>
    <n v="3"/>
    <n v="141.6"/>
    <n v="0"/>
    <n v="78.02"/>
    <n v="424.79999999999995"/>
    <n v="234.06"/>
    <n v="190.73999999999995"/>
    <n v="0.44901129943502821"/>
    <n v="2026"/>
    <s v="Q2"/>
    <n v="6"/>
    <x v="5"/>
  </r>
  <r>
    <s v="03522"/>
    <x v="153"/>
    <x v="3"/>
    <x v="13"/>
    <x v="0"/>
    <x v="1"/>
    <x v="0"/>
    <x v="6"/>
    <n v="1"/>
    <n v="40.57"/>
    <n v="0"/>
    <n v="16.329999999999998"/>
    <n v="40.57"/>
    <n v="16.329999999999998"/>
    <n v="24.240000000000002"/>
    <n v="0.59748582696573826"/>
    <n v="2026"/>
    <s v="Q2"/>
    <n v="6"/>
    <x v="5"/>
  </r>
  <r>
    <s v="00146"/>
    <x v="154"/>
    <x v="1"/>
    <x v="14"/>
    <x v="3"/>
    <x v="0"/>
    <x v="0"/>
    <x v="0"/>
    <n v="2"/>
    <n v="81.81"/>
    <n v="0"/>
    <n v="42.54"/>
    <n v="163.62"/>
    <n v="85.08"/>
    <n v="78.540000000000006"/>
    <n v="0.48001466813348004"/>
    <n v="2026"/>
    <s v="Q2"/>
    <n v="6"/>
    <x v="5"/>
  </r>
  <r>
    <s v="00161"/>
    <x v="154"/>
    <x v="0"/>
    <x v="0"/>
    <x v="3"/>
    <x v="0"/>
    <x v="0"/>
    <x v="4"/>
    <n v="2"/>
    <n v="50.09"/>
    <n v="0"/>
    <n v="22.91"/>
    <n v="100.18"/>
    <n v="45.82"/>
    <n v="54.360000000000007"/>
    <n v="0.54262327809942112"/>
    <n v="2026"/>
    <s v="Q2"/>
    <n v="6"/>
    <x v="5"/>
  </r>
  <r>
    <s v="00819"/>
    <x v="154"/>
    <x v="3"/>
    <x v="8"/>
    <x v="0"/>
    <x v="0"/>
    <x v="1"/>
    <x v="17"/>
    <n v="1"/>
    <n v="72.38"/>
    <n v="0"/>
    <n v="32.68"/>
    <n v="72.38"/>
    <n v="32.68"/>
    <n v="39.699999999999996"/>
    <n v="0.54849405913235694"/>
    <n v="2026"/>
    <s v="Q2"/>
    <n v="6"/>
    <x v="5"/>
  </r>
  <r>
    <s v="02104"/>
    <x v="154"/>
    <x v="1"/>
    <x v="1"/>
    <x v="0"/>
    <x v="1"/>
    <x v="1"/>
    <x v="1"/>
    <n v="1"/>
    <n v="92.31"/>
    <n v="0"/>
    <n v="45.58"/>
    <n v="92.31"/>
    <n v="45.58"/>
    <n v="46.730000000000004"/>
    <n v="0.50622901094139316"/>
    <n v="2026"/>
    <s v="Q2"/>
    <n v="6"/>
    <x v="5"/>
  </r>
  <r>
    <s v="02678"/>
    <x v="154"/>
    <x v="3"/>
    <x v="8"/>
    <x v="1"/>
    <x v="0"/>
    <x v="2"/>
    <x v="9"/>
    <n v="12"/>
    <n v="47.6"/>
    <n v="0.15"/>
    <n v="18.670000000000002"/>
    <n v="485.52000000000004"/>
    <n v="224.04000000000002"/>
    <n v="261.48"/>
    <n v="0.53855659911023235"/>
    <n v="2026"/>
    <s v="Q2"/>
    <n v="6"/>
    <x v="5"/>
  </r>
  <r>
    <s v="03015"/>
    <x v="154"/>
    <x v="1"/>
    <x v="14"/>
    <x v="0"/>
    <x v="0"/>
    <x v="2"/>
    <x v="9"/>
    <n v="1"/>
    <n v="45.5"/>
    <n v="0.05"/>
    <n v="18.89"/>
    <n v="43.225000000000001"/>
    <n v="18.89"/>
    <n v="24.335000000000001"/>
    <n v="0.56298438403701567"/>
    <n v="2026"/>
    <s v="Q2"/>
    <n v="6"/>
    <x v="5"/>
  </r>
  <r>
    <s v="03243"/>
    <x v="154"/>
    <x v="2"/>
    <x v="5"/>
    <x v="0"/>
    <x v="0"/>
    <x v="4"/>
    <x v="14"/>
    <n v="1"/>
    <n v="35.99"/>
    <n v="0"/>
    <n v="14.05"/>
    <n v="35.99"/>
    <n v="14.05"/>
    <n v="21.94"/>
    <n v="0.60961378160600166"/>
    <n v="2026"/>
    <s v="Q2"/>
    <n v="6"/>
    <x v="5"/>
  </r>
  <r>
    <s v="03283"/>
    <x v="154"/>
    <x v="1"/>
    <x v="12"/>
    <x v="3"/>
    <x v="0"/>
    <x v="4"/>
    <x v="12"/>
    <n v="1"/>
    <n v="122.55"/>
    <n v="0"/>
    <n v="68.97"/>
    <n v="122.55"/>
    <n v="68.97"/>
    <n v="53.58"/>
    <n v="0.43720930232558142"/>
    <n v="2026"/>
    <s v="Q2"/>
    <n v="6"/>
    <x v="5"/>
  </r>
  <r>
    <s v="03966"/>
    <x v="154"/>
    <x v="3"/>
    <x v="8"/>
    <x v="0"/>
    <x v="1"/>
    <x v="4"/>
    <x v="12"/>
    <n v="3"/>
    <n v="126.22"/>
    <n v="0"/>
    <n v="69.599999999999994"/>
    <n v="378.65999999999997"/>
    <n v="208.79999999999998"/>
    <n v="169.85999999999999"/>
    <n v="0.4485818412295991"/>
    <n v="2026"/>
    <s v="Q2"/>
    <n v="6"/>
    <x v="5"/>
  </r>
  <r>
    <s v="01349"/>
    <x v="155"/>
    <x v="0"/>
    <x v="15"/>
    <x v="2"/>
    <x v="0"/>
    <x v="1"/>
    <x v="1"/>
    <n v="6"/>
    <n v="91.98"/>
    <n v="0.05"/>
    <n v="46.46"/>
    <n v="524.28599999999994"/>
    <n v="278.76"/>
    <n v="245.52599999999995"/>
    <n v="0.46830546686350577"/>
    <n v="2026"/>
    <s v="Q2"/>
    <n v="6"/>
    <x v="5"/>
  </r>
  <r>
    <s v="02333"/>
    <x v="155"/>
    <x v="2"/>
    <x v="5"/>
    <x v="0"/>
    <x v="2"/>
    <x v="3"/>
    <x v="19"/>
    <n v="1"/>
    <n v="125.32"/>
    <n v="0"/>
    <n v="59.03"/>
    <n v="125.32"/>
    <n v="59.03"/>
    <n v="66.289999999999992"/>
    <n v="0.52896584743057773"/>
    <n v="2026"/>
    <s v="Q2"/>
    <n v="6"/>
    <x v="5"/>
  </r>
  <r>
    <s v="02628"/>
    <x v="155"/>
    <x v="3"/>
    <x v="8"/>
    <x v="3"/>
    <x v="0"/>
    <x v="2"/>
    <x v="18"/>
    <n v="2"/>
    <n v="167.26"/>
    <n v="0"/>
    <n v="89.65"/>
    <n v="334.52"/>
    <n v="179.3"/>
    <n v="155.21999999999997"/>
    <n v="0.46400813105344968"/>
    <n v="2026"/>
    <s v="Q2"/>
    <n v="6"/>
    <x v="5"/>
  </r>
  <r>
    <s v="02718"/>
    <x v="155"/>
    <x v="0"/>
    <x v="0"/>
    <x v="3"/>
    <x v="0"/>
    <x v="0"/>
    <x v="0"/>
    <n v="1"/>
    <n v="80.19"/>
    <n v="0"/>
    <n v="42.18"/>
    <n v="80.19"/>
    <n v="42.18"/>
    <n v="38.01"/>
    <n v="0.47399925177702956"/>
    <n v="2026"/>
    <s v="Q2"/>
    <n v="6"/>
    <x v="5"/>
  </r>
  <r>
    <s v="03185"/>
    <x v="155"/>
    <x v="0"/>
    <x v="15"/>
    <x v="0"/>
    <x v="1"/>
    <x v="0"/>
    <x v="4"/>
    <n v="1"/>
    <n v="49.86"/>
    <n v="0"/>
    <n v="22.72"/>
    <n v="49.86"/>
    <n v="22.72"/>
    <n v="27.14"/>
    <n v="0.5443241075010028"/>
    <n v="2026"/>
    <s v="Q2"/>
    <n v="6"/>
    <x v="5"/>
  </r>
  <r>
    <s v="04495"/>
    <x v="155"/>
    <x v="2"/>
    <x v="10"/>
    <x v="2"/>
    <x v="1"/>
    <x v="3"/>
    <x v="7"/>
    <n v="2"/>
    <n v="195.51"/>
    <n v="0"/>
    <n v="102.97"/>
    <n v="391.02"/>
    <n v="205.94"/>
    <n v="185.07999999999998"/>
    <n v="0.47332617257429288"/>
    <n v="2026"/>
    <s v="Q2"/>
    <n v="6"/>
    <x v="5"/>
  </r>
  <r>
    <s v="00815"/>
    <x v="156"/>
    <x v="0"/>
    <x v="0"/>
    <x v="2"/>
    <x v="1"/>
    <x v="4"/>
    <x v="10"/>
    <n v="1"/>
    <n v="39.61"/>
    <n v="0"/>
    <n v="14.75"/>
    <n v="39.61"/>
    <n v="14.75"/>
    <n v="24.86"/>
    <n v="0.62761928805857103"/>
    <n v="2026"/>
    <s v="Q2"/>
    <n v="6"/>
    <x v="5"/>
  </r>
  <r>
    <s v="01140"/>
    <x v="156"/>
    <x v="1"/>
    <x v="1"/>
    <x v="2"/>
    <x v="0"/>
    <x v="1"/>
    <x v="17"/>
    <n v="1"/>
    <n v="70.86"/>
    <n v="0"/>
    <n v="31.47"/>
    <n v="70.86"/>
    <n v="31.47"/>
    <n v="39.39"/>
    <n v="0.55588484335309063"/>
    <n v="2026"/>
    <s v="Q2"/>
    <n v="6"/>
    <x v="5"/>
  </r>
  <r>
    <s v="01544"/>
    <x v="156"/>
    <x v="3"/>
    <x v="7"/>
    <x v="1"/>
    <x v="0"/>
    <x v="4"/>
    <x v="10"/>
    <n v="8"/>
    <n v="40.46"/>
    <n v="0.2"/>
    <n v="14.7"/>
    <n v="258.94400000000002"/>
    <n v="117.6"/>
    <n v="141.34400000000002"/>
    <n v="0.54584775086505199"/>
    <n v="2026"/>
    <s v="Q2"/>
    <n v="6"/>
    <x v="5"/>
  </r>
  <r>
    <s v="02420"/>
    <x v="156"/>
    <x v="2"/>
    <x v="5"/>
    <x v="0"/>
    <x v="1"/>
    <x v="2"/>
    <x v="15"/>
    <n v="1"/>
    <n v="131.79"/>
    <n v="0"/>
    <n v="68.22"/>
    <n v="131.79"/>
    <n v="68.22"/>
    <n v="63.569999999999993"/>
    <n v="0.48235829729114499"/>
    <n v="2026"/>
    <s v="Q2"/>
    <n v="6"/>
    <x v="5"/>
  </r>
  <r>
    <s v="02805"/>
    <x v="156"/>
    <x v="2"/>
    <x v="10"/>
    <x v="1"/>
    <x v="0"/>
    <x v="3"/>
    <x v="5"/>
    <n v="12"/>
    <n v="338.45"/>
    <n v="0.1"/>
    <n v="196.78"/>
    <n v="3655.2599999999998"/>
    <n v="2361.36"/>
    <n v="1293.8999999999996"/>
    <n v="0.35398302719915947"/>
    <n v="2026"/>
    <s v="Q2"/>
    <n v="6"/>
    <x v="5"/>
  </r>
  <r>
    <s v="03160"/>
    <x v="156"/>
    <x v="2"/>
    <x v="3"/>
    <x v="2"/>
    <x v="0"/>
    <x v="4"/>
    <x v="10"/>
    <n v="2"/>
    <n v="40.99"/>
    <n v="0"/>
    <n v="14.53"/>
    <n v="81.98"/>
    <n v="29.06"/>
    <n v="52.92"/>
    <n v="0.64552329836545497"/>
    <n v="2026"/>
    <s v="Q2"/>
    <n v="6"/>
    <x v="5"/>
  </r>
  <r>
    <s v="03278"/>
    <x v="156"/>
    <x v="1"/>
    <x v="12"/>
    <x v="2"/>
    <x v="0"/>
    <x v="0"/>
    <x v="8"/>
    <n v="1"/>
    <n v="101.85"/>
    <n v="0"/>
    <n v="51.59"/>
    <n v="101.85"/>
    <n v="51.59"/>
    <n v="50.259999999999991"/>
    <n v="0.49347079037800679"/>
    <n v="2026"/>
    <s v="Q2"/>
    <n v="6"/>
    <x v="5"/>
  </r>
  <r>
    <s v="03555"/>
    <x v="156"/>
    <x v="2"/>
    <x v="2"/>
    <x v="1"/>
    <x v="2"/>
    <x v="3"/>
    <x v="5"/>
    <n v="4"/>
    <n v="346.14"/>
    <n v="0.05"/>
    <n v="198.97"/>
    <n v="1315.3319999999999"/>
    <n v="795.88"/>
    <n v="519.45199999999988"/>
    <n v="0.39492082607280893"/>
    <n v="2026"/>
    <s v="Q2"/>
    <n v="6"/>
    <x v="5"/>
  </r>
  <r>
    <s v="03702"/>
    <x v="156"/>
    <x v="0"/>
    <x v="9"/>
    <x v="2"/>
    <x v="2"/>
    <x v="0"/>
    <x v="0"/>
    <n v="2"/>
    <n v="83.28"/>
    <n v="0"/>
    <n v="43.56"/>
    <n v="166.56"/>
    <n v="87.12"/>
    <n v="79.44"/>
    <n v="0.47694524495677232"/>
    <n v="2026"/>
    <s v="Q2"/>
    <n v="6"/>
    <x v="5"/>
  </r>
  <r>
    <s v="04349"/>
    <x v="156"/>
    <x v="3"/>
    <x v="7"/>
    <x v="2"/>
    <x v="2"/>
    <x v="0"/>
    <x v="0"/>
    <n v="1"/>
    <n v="80.349999999999994"/>
    <n v="0.15"/>
    <n v="43.51"/>
    <n v="68.297499999999999"/>
    <n v="43.51"/>
    <n v="24.787500000000001"/>
    <n v="0.3629342216040119"/>
    <n v="2026"/>
    <s v="Q2"/>
    <n v="6"/>
    <x v="5"/>
  </r>
  <r>
    <s v="04989"/>
    <x v="156"/>
    <x v="1"/>
    <x v="1"/>
    <x v="0"/>
    <x v="0"/>
    <x v="0"/>
    <x v="6"/>
    <n v="1"/>
    <n v="40.86"/>
    <n v="0.05"/>
    <n v="16.899999999999999"/>
    <n v="38.817"/>
    <n v="16.899999999999999"/>
    <n v="21.917000000000002"/>
    <n v="0.564623747327202"/>
    <n v="2026"/>
    <s v="Q2"/>
    <n v="6"/>
    <x v="5"/>
  </r>
  <r>
    <s v="00713"/>
    <x v="157"/>
    <x v="1"/>
    <x v="6"/>
    <x v="2"/>
    <x v="0"/>
    <x v="2"/>
    <x v="2"/>
    <n v="4"/>
    <n v="36.299999999999997"/>
    <n v="0.05"/>
    <n v="13.16"/>
    <n v="137.93999999999997"/>
    <n v="52.64"/>
    <n v="85.299999999999969"/>
    <n v="0.61838480498767567"/>
    <n v="2026"/>
    <s v="Q2"/>
    <n v="6"/>
    <x v="5"/>
  </r>
  <r>
    <s v="03355"/>
    <x v="157"/>
    <x v="0"/>
    <x v="15"/>
    <x v="1"/>
    <x v="1"/>
    <x v="3"/>
    <x v="5"/>
    <n v="10"/>
    <n v="338.26"/>
    <n v="0.05"/>
    <n v="197.42"/>
    <n v="3213.47"/>
    <n v="1974.1999999999998"/>
    <n v="1239.27"/>
    <n v="0.38564853569505864"/>
    <n v="2026"/>
    <s v="Q2"/>
    <n v="6"/>
    <x v="5"/>
  </r>
  <r>
    <s v="03879"/>
    <x v="157"/>
    <x v="0"/>
    <x v="9"/>
    <x v="3"/>
    <x v="0"/>
    <x v="0"/>
    <x v="6"/>
    <n v="2"/>
    <n v="41.25"/>
    <n v="0"/>
    <n v="17.13"/>
    <n v="82.5"/>
    <n v="34.26"/>
    <n v="48.24"/>
    <n v="0.58472727272727276"/>
    <n v="2026"/>
    <s v="Q2"/>
    <n v="6"/>
    <x v="5"/>
  </r>
  <r>
    <s v="03989"/>
    <x v="157"/>
    <x v="1"/>
    <x v="12"/>
    <x v="0"/>
    <x v="0"/>
    <x v="1"/>
    <x v="1"/>
    <n v="2"/>
    <n v="92"/>
    <n v="0"/>
    <n v="44.27"/>
    <n v="184"/>
    <n v="88.54"/>
    <n v="95.46"/>
    <n v="0.51880434782608698"/>
    <n v="2026"/>
    <s v="Q2"/>
    <n v="6"/>
    <x v="5"/>
  </r>
  <r>
    <s v="04193"/>
    <x v="157"/>
    <x v="1"/>
    <x v="6"/>
    <x v="0"/>
    <x v="1"/>
    <x v="3"/>
    <x v="13"/>
    <n v="1"/>
    <n v="80.89"/>
    <n v="0.1"/>
    <n v="40.32"/>
    <n v="72.801000000000002"/>
    <n v="40.32"/>
    <n v="32.481000000000002"/>
    <n v="0.44616145382618372"/>
    <n v="2026"/>
    <s v="Q2"/>
    <n v="6"/>
    <x v="5"/>
  </r>
  <r>
    <s v="04413"/>
    <x v="157"/>
    <x v="0"/>
    <x v="0"/>
    <x v="2"/>
    <x v="1"/>
    <x v="3"/>
    <x v="7"/>
    <n v="1"/>
    <n v="194.73"/>
    <n v="0"/>
    <n v="101.91"/>
    <n v="194.73"/>
    <n v="101.91"/>
    <n v="92.82"/>
    <n v="0.47665999075643195"/>
    <n v="2026"/>
    <s v="Q2"/>
    <n v="6"/>
    <x v="5"/>
  </r>
  <r>
    <s v="04598"/>
    <x v="157"/>
    <x v="3"/>
    <x v="4"/>
    <x v="1"/>
    <x v="2"/>
    <x v="1"/>
    <x v="1"/>
    <n v="5"/>
    <n v="93.82"/>
    <n v="0.15"/>
    <n v="46.06"/>
    <n v="398.73499999999996"/>
    <n v="230.3"/>
    <n v="168.43499999999995"/>
    <n v="0.4224234140469233"/>
    <n v="2026"/>
    <s v="Q2"/>
    <n v="6"/>
    <x v="5"/>
  </r>
  <r>
    <s v="00072"/>
    <x v="158"/>
    <x v="2"/>
    <x v="10"/>
    <x v="2"/>
    <x v="1"/>
    <x v="1"/>
    <x v="3"/>
    <n v="3"/>
    <n v="142.53"/>
    <n v="0"/>
    <n v="80.67"/>
    <n v="427.59000000000003"/>
    <n v="242.01"/>
    <n v="185.58000000000004"/>
    <n v="0.43401389181225014"/>
    <n v="2026"/>
    <s v="Q2"/>
    <n v="6"/>
    <x v="5"/>
  </r>
  <r>
    <s v="00176"/>
    <x v="158"/>
    <x v="1"/>
    <x v="14"/>
    <x v="0"/>
    <x v="0"/>
    <x v="3"/>
    <x v="7"/>
    <n v="1"/>
    <n v="196.33"/>
    <n v="0"/>
    <n v="103.27"/>
    <n v="196.33"/>
    <n v="103.27"/>
    <n v="93.060000000000016"/>
    <n v="0.47399786074466466"/>
    <n v="2026"/>
    <s v="Q2"/>
    <n v="6"/>
    <x v="5"/>
  </r>
  <r>
    <s v="00205"/>
    <x v="158"/>
    <x v="3"/>
    <x v="7"/>
    <x v="0"/>
    <x v="1"/>
    <x v="0"/>
    <x v="6"/>
    <n v="2"/>
    <n v="41.05"/>
    <n v="0"/>
    <n v="16.690000000000001"/>
    <n v="82.1"/>
    <n v="33.380000000000003"/>
    <n v="48.719999999999992"/>
    <n v="0.59342265529841653"/>
    <n v="2026"/>
    <s v="Q2"/>
    <n v="6"/>
    <x v="5"/>
  </r>
  <r>
    <s v="00896"/>
    <x v="158"/>
    <x v="3"/>
    <x v="8"/>
    <x v="0"/>
    <x v="1"/>
    <x v="4"/>
    <x v="12"/>
    <n v="1"/>
    <n v="123.09"/>
    <n v="0"/>
    <n v="68.03"/>
    <n v="123.09"/>
    <n v="68.03"/>
    <n v="55.06"/>
    <n v="0.44731497278414167"/>
    <n v="2026"/>
    <s v="Q2"/>
    <n v="6"/>
    <x v="5"/>
  </r>
  <r>
    <s v="01697"/>
    <x v="158"/>
    <x v="1"/>
    <x v="12"/>
    <x v="0"/>
    <x v="2"/>
    <x v="1"/>
    <x v="3"/>
    <n v="2"/>
    <n v="141.09"/>
    <n v="0"/>
    <n v="81.69"/>
    <n v="282.18"/>
    <n v="163.38"/>
    <n v="118.80000000000001"/>
    <n v="0.42100786731873274"/>
    <n v="2026"/>
    <s v="Q2"/>
    <n v="6"/>
    <x v="5"/>
  </r>
  <r>
    <s v="02159"/>
    <x v="158"/>
    <x v="2"/>
    <x v="10"/>
    <x v="2"/>
    <x v="1"/>
    <x v="1"/>
    <x v="11"/>
    <n v="1"/>
    <n v="157.04"/>
    <n v="0"/>
    <n v="77.540000000000006"/>
    <n v="157.04"/>
    <n v="77.540000000000006"/>
    <n v="79.499999999999986"/>
    <n v="0.5062404482934284"/>
    <n v="2026"/>
    <s v="Q2"/>
    <n v="6"/>
    <x v="5"/>
  </r>
  <r>
    <s v="02772"/>
    <x v="158"/>
    <x v="3"/>
    <x v="7"/>
    <x v="2"/>
    <x v="1"/>
    <x v="2"/>
    <x v="15"/>
    <n v="6"/>
    <n v="136.46"/>
    <n v="0"/>
    <n v="68.61"/>
    <n v="818.76"/>
    <n v="411.65999999999997"/>
    <n v="407.1"/>
    <n v="0.49721530118716112"/>
    <n v="2026"/>
    <s v="Q2"/>
    <n v="6"/>
    <x v="5"/>
  </r>
  <r>
    <s v="03091"/>
    <x v="158"/>
    <x v="0"/>
    <x v="0"/>
    <x v="0"/>
    <x v="1"/>
    <x v="4"/>
    <x v="14"/>
    <n v="1"/>
    <n v="36.1"/>
    <n v="0"/>
    <n v="13.65"/>
    <n v="36.1"/>
    <n v="13.65"/>
    <n v="22.450000000000003"/>
    <n v="0.62188365650969535"/>
    <n v="2026"/>
    <s v="Q2"/>
    <n v="6"/>
    <x v="5"/>
  </r>
  <r>
    <s v="04241"/>
    <x v="158"/>
    <x v="3"/>
    <x v="13"/>
    <x v="0"/>
    <x v="1"/>
    <x v="1"/>
    <x v="1"/>
    <n v="3"/>
    <n v="92.73"/>
    <n v="0"/>
    <n v="44.68"/>
    <n v="278.19"/>
    <n v="134.04"/>
    <n v="144.15"/>
    <n v="0.51817103418526911"/>
    <n v="2026"/>
    <s v="Q2"/>
    <n v="6"/>
    <x v="5"/>
  </r>
  <r>
    <s v="05185"/>
    <x v="158"/>
    <x v="1"/>
    <x v="12"/>
    <x v="0"/>
    <x v="1"/>
    <x v="2"/>
    <x v="18"/>
    <n v="3"/>
    <n v="164.31"/>
    <n v="0.05"/>
    <n v="86"/>
    <n v="468.2835"/>
    <n v="258"/>
    <n v="210.2835"/>
    <n v="0.44905169624810615"/>
    <n v="2026"/>
    <s v="Q2"/>
    <n v="6"/>
    <x v="5"/>
  </r>
  <r>
    <s v="01437"/>
    <x v="159"/>
    <x v="3"/>
    <x v="8"/>
    <x v="3"/>
    <x v="1"/>
    <x v="2"/>
    <x v="2"/>
    <n v="2"/>
    <n v="36.85"/>
    <n v="0.1"/>
    <n v="13.92"/>
    <n v="66.33"/>
    <n v="27.84"/>
    <n v="38.489999999999995"/>
    <n v="0.58028041610131154"/>
    <n v="2026"/>
    <s v="Q2"/>
    <n v="6"/>
    <x v="5"/>
  </r>
  <r>
    <s v="02316"/>
    <x v="159"/>
    <x v="1"/>
    <x v="11"/>
    <x v="3"/>
    <x v="1"/>
    <x v="4"/>
    <x v="14"/>
    <n v="1"/>
    <n v="35.619999999999997"/>
    <n v="0"/>
    <n v="14.05"/>
    <n v="35.619999999999997"/>
    <n v="14.05"/>
    <n v="21.569999999999997"/>
    <n v="0.60555867490174053"/>
    <n v="2026"/>
    <s v="Q2"/>
    <n v="6"/>
    <x v="5"/>
  </r>
  <r>
    <s v="02329"/>
    <x v="159"/>
    <x v="3"/>
    <x v="8"/>
    <x v="0"/>
    <x v="1"/>
    <x v="1"/>
    <x v="11"/>
    <n v="3"/>
    <n v="157.43"/>
    <n v="0.15"/>
    <n v="77.56"/>
    <n v="401.44650000000001"/>
    <n v="232.68"/>
    <n v="168.76650000000001"/>
    <n v="0.42039599299034863"/>
    <n v="2026"/>
    <s v="Q2"/>
    <n v="6"/>
    <x v="5"/>
  </r>
  <r>
    <s v="03036"/>
    <x v="159"/>
    <x v="1"/>
    <x v="12"/>
    <x v="2"/>
    <x v="1"/>
    <x v="0"/>
    <x v="0"/>
    <n v="1"/>
    <n v="81.2"/>
    <n v="0.1"/>
    <n v="41.64"/>
    <n v="73.08"/>
    <n v="41.64"/>
    <n v="31.439999999999998"/>
    <n v="0.43021346469622329"/>
    <n v="2026"/>
    <s v="Q2"/>
    <n v="6"/>
    <x v="5"/>
  </r>
  <r>
    <s v="03429"/>
    <x v="159"/>
    <x v="3"/>
    <x v="13"/>
    <x v="0"/>
    <x v="0"/>
    <x v="1"/>
    <x v="1"/>
    <n v="4"/>
    <n v="93.58"/>
    <n v="0.1"/>
    <n v="44.56"/>
    <n v="336.88799999999998"/>
    <n v="178.24"/>
    <n v="158.64799999999997"/>
    <n v="0.4709220868656645"/>
    <n v="2026"/>
    <s v="Q2"/>
    <n v="6"/>
    <x v="5"/>
  </r>
  <r>
    <s v="03615"/>
    <x v="159"/>
    <x v="1"/>
    <x v="14"/>
    <x v="0"/>
    <x v="1"/>
    <x v="1"/>
    <x v="11"/>
    <n v="4"/>
    <n v="155.22"/>
    <n v="0"/>
    <n v="77.209999999999994"/>
    <n v="620.88"/>
    <n v="308.83999999999997"/>
    <n v="312.04000000000002"/>
    <n v="0.50257698750161062"/>
    <n v="2026"/>
    <s v="Q2"/>
    <n v="6"/>
    <x v="5"/>
  </r>
  <r>
    <s v="03661"/>
    <x v="159"/>
    <x v="3"/>
    <x v="8"/>
    <x v="0"/>
    <x v="1"/>
    <x v="0"/>
    <x v="8"/>
    <n v="4"/>
    <n v="100.33"/>
    <n v="0"/>
    <n v="49.99"/>
    <n v="401.32"/>
    <n v="199.96"/>
    <n v="201.35999999999999"/>
    <n v="0.5017442439948171"/>
    <n v="2026"/>
    <s v="Q2"/>
    <n v="6"/>
    <x v="5"/>
  </r>
  <r>
    <s v="03831"/>
    <x v="159"/>
    <x v="2"/>
    <x v="3"/>
    <x v="0"/>
    <x v="2"/>
    <x v="2"/>
    <x v="15"/>
    <n v="2"/>
    <n v="134.28"/>
    <n v="0"/>
    <n v="69.12"/>
    <n v="268.56"/>
    <n v="138.24"/>
    <n v="130.32"/>
    <n v="0.48525469168900803"/>
    <n v="2026"/>
    <s v="Q2"/>
    <n v="6"/>
    <x v="5"/>
  </r>
  <r>
    <s v="04394"/>
    <x v="159"/>
    <x v="2"/>
    <x v="2"/>
    <x v="0"/>
    <x v="1"/>
    <x v="4"/>
    <x v="16"/>
    <n v="2"/>
    <n v="51.16"/>
    <n v="0"/>
    <n v="21.57"/>
    <n v="102.32"/>
    <n v="43.14"/>
    <n v="59.179999999999993"/>
    <n v="0.57838154808444098"/>
    <n v="2026"/>
    <s v="Q2"/>
    <n v="6"/>
    <x v="5"/>
  </r>
  <r>
    <s v="00372"/>
    <x v="160"/>
    <x v="1"/>
    <x v="12"/>
    <x v="0"/>
    <x v="0"/>
    <x v="4"/>
    <x v="14"/>
    <n v="3"/>
    <n v="35.94"/>
    <n v="0.1"/>
    <n v="14.04"/>
    <n v="97.037999999999997"/>
    <n v="42.12"/>
    <n v="54.917999999999999"/>
    <n v="0.56594323873121866"/>
    <n v="2026"/>
    <s v="Q2"/>
    <n v="6"/>
    <x v="5"/>
  </r>
  <r>
    <s v="00532"/>
    <x v="160"/>
    <x v="2"/>
    <x v="10"/>
    <x v="2"/>
    <x v="0"/>
    <x v="1"/>
    <x v="3"/>
    <n v="1"/>
    <n v="145.34"/>
    <n v="0.05"/>
    <n v="77.89"/>
    <n v="138.07300000000001"/>
    <n v="77.89"/>
    <n v="60.183000000000007"/>
    <n v="0.43587812244247609"/>
    <n v="2026"/>
    <s v="Q2"/>
    <n v="6"/>
    <x v="5"/>
  </r>
  <r>
    <s v="00910"/>
    <x v="160"/>
    <x v="2"/>
    <x v="16"/>
    <x v="0"/>
    <x v="2"/>
    <x v="2"/>
    <x v="2"/>
    <n v="1"/>
    <n v="35.950000000000003"/>
    <n v="0.1"/>
    <n v="13.63"/>
    <n v="32.355000000000004"/>
    <n v="13.63"/>
    <n v="18.725000000000001"/>
    <n v="0.57873589862463293"/>
    <n v="2026"/>
    <s v="Q2"/>
    <n v="6"/>
    <x v="5"/>
  </r>
  <r>
    <s v="00938"/>
    <x v="160"/>
    <x v="3"/>
    <x v="13"/>
    <x v="2"/>
    <x v="2"/>
    <x v="4"/>
    <x v="16"/>
    <n v="1"/>
    <n v="51.09"/>
    <n v="0"/>
    <n v="22.4"/>
    <n v="51.09"/>
    <n v="22.4"/>
    <n v="28.690000000000005"/>
    <n v="0.56155803484047762"/>
    <n v="2026"/>
    <s v="Q2"/>
    <n v="6"/>
    <x v="5"/>
  </r>
  <r>
    <s v="01079"/>
    <x v="160"/>
    <x v="1"/>
    <x v="14"/>
    <x v="2"/>
    <x v="0"/>
    <x v="3"/>
    <x v="7"/>
    <n v="2"/>
    <n v="198.69"/>
    <n v="0.15"/>
    <n v="104.25"/>
    <n v="337.77299999999997"/>
    <n v="208.5"/>
    <n v="129.27299999999997"/>
    <n v="0.38272153191640534"/>
    <n v="2026"/>
    <s v="Q2"/>
    <n v="6"/>
    <x v="5"/>
  </r>
  <r>
    <s v="01662"/>
    <x v="160"/>
    <x v="1"/>
    <x v="6"/>
    <x v="2"/>
    <x v="1"/>
    <x v="0"/>
    <x v="0"/>
    <n v="3"/>
    <n v="83.45"/>
    <n v="0"/>
    <n v="43.73"/>
    <n v="250.35000000000002"/>
    <n v="131.19"/>
    <n v="119.16000000000003"/>
    <n v="0.47597363690832839"/>
    <n v="2026"/>
    <s v="Q2"/>
    <n v="6"/>
    <x v="5"/>
  </r>
  <r>
    <s v="02748"/>
    <x v="160"/>
    <x v="2"/>
    <x v="2"/>
    <x v="0"/>
    <x v="1"/>
    <x v="4"/>
    <x v="10"/>
    <n v="2"/>
    <n v="40.86"/>
    <n v="0"/>
    <n v="14.59"/>
    <n v="81.72"/>
    <n v="29.18"/>
    <n v="52.54"/>
    <n v="0.64292706803720023"/>
    <n v="2026"/>
    <s v="Q2"/>
    <n v="6"/>
    <x v="5"/>
  </r>
  <r>
    <s v="03354"/>
    <x v="160"/>
    <x v="1"/>
    <x v="6"/>
    <x v="2"/>
    <x v="1"/>
    <x v="3"/>
    <x v="13"/>
    <n v="1"/>
    <n v="82.21"/>
    <n v="0.05"/>
    <n v="39.04"/>
    <n v="78.099499999999992"/>
    <n v="39.04"/>
    <n v="39.059499999999993"/>
    <n v="0.50012484074802011"/>
    <n v="2026"/>
    <s v="Q2"/>
    <n v="6"/>
    <x v="5"/>
  </r>
  <r>
    <s v="03532"/>
    <x v="160"/>
    <x v="2"/>
    <x v="10"/>
    <x v="3"/>
    <x v="2"/>
    <x v="4"/>
    <x v="14"/>
    <n v="1"/>
    <n v="35.93"/>
    <n v="0.1"/>
    <n v="13.52"/>
    <n v="32.337000000000003"/>
    <n v="13.52"/>
    <n v="18.817000000000004"/>
    <n v="0.58190308315551853"/>
    <n v="2026"/>
    <s v="Q2"/>
    <n v="6"/>
    <x v="5"/>
  </r>
  <r>
    <s v="03636"/>
    <x v="160"/>
    <x v="0"/>
    <x v="0"/>
    <x v="3"/>
    <x v="1"/>
    <x v="2"/>
    <x v="18"/>
    <n v="2"/>
    <n v="164.77"/>
    <n v="0"/>
    <n v="89.07"/>
    <n v="329.54"/>
    <n v="178.14"/>
    <n v="151.40000000000003"/>
    <n v="0.45942829398555568"/>
    <n v="2026"/>
    <s v="Q2"/>
    <n v="6"/>
    <x v="5"/>
  </r>
  <r>
    <s v="03810"/>
    <x v="160"/>
    <x v="2"/>
    <x v="2"/>
    <x v="1"/>
    <x v="2"/>
    <x v="2"/>
    <x v="9"/>
    <n v="4"/>
    <n v="47.36"/>
    <n v="0.1"/>
    <n v="18.87"/>
    <n v="170.49600000000001"/>
    <n v="75.48"/>
    <n v="95.016000000000005"/>
    <n v="0.55729166666666663"/>
    <n v="2026"/>
    <s v="Q2"/>
    <n v="6"/>
    <x v="5"/>
  </r>
  <r>
    <s v="04137"/>
    <x v="160"/>
    <x v="3"/>
    <x v="8"/>
    <x v="0"/>
    <x v="0"/>
    <x v="1"/>
    <x v="1"/>
    <n v="1"/>
    <n v="90.7"/>
    <n v="0"/>
    <n v="44.18"/>
    <n v="90.7"/>
    <n v="44.18"/>
    <n v="46.52"/>
    <n v="0.51289966923925034"/>
    <n v="2026"/>
    <s v="Q2"/>
    <n v="6"/>
    <x v="5"/>
  </r>
  <r>
    <s v="04303"/>
    <x v="160"/>
    <x v="2"/>
    <x v="10"/>
    <x v="3"/>
    <x v="0"/>
    <x v="2"/>
    <x v="9"/>
    <n v="1"/>
    <n v="45.59"/>
    <n v="0"/>
    <n v="18.57"/>
    <n v="45.59"/>
    <n v="18.57"/>
    <n v="27.020000000000003"/>
    <n v="0.59267383198069756"/>
    <n v="2026"/>
    <s v="Q2"/>
    <n v="6"/>
    <x v="5"/>
  </r>
  <r>
    <s v="04991"/>
    <x v="160"/>
    <x v="3"/>
    <x v="4"/>
    <x v="0"/>
    <x v="1"/>
    <x v="1"/>
    <x v="3"/>
    <n v="3"/>
    <n v="146.55000000000001"/>
    <n v="0.1"/>
    <n v="79.59"/>
    <n v="395.68500000000006"/>
    <n v="238.77"/>
    <n v="156.91500000000005"/>
    <n v="0.39656544978960545"/>
    <n v="2026"/>
    <s v="Q2"/>
    <n v="6"/>
    <x v="5"/>
  </r>
  <r>
    <s v="00039"/>
    <x v="161"/>
    <x v="3"/>
    <x v="8"/>
    <x v="3"/>
    <x v="2"/>
    <x v="0"/>
    <x v="6"/>
    <n v="4"/>
    <n v="40.33"/>
    <n v="0.1"/>
    <n v="17.170000000000002"/>
    <n v="145.18799999999999"/>
    <n v="68.680000000000007"/>
    <n v="76.507999999999981"/>
    <n v="0.52695815081136177"/>
    <n v="2026"/>
    <s v="Q2"/>
    <n v="6"/>
    <x v="5"/>
  </r>
  <r>
    <s v="00206"/>
    <x v="161"/>
    <x v="0"/>
    <x v="0"/>
    <x v="2"/>
    <x v="1"/>
    <x v="0"/>
    <x v="4"/>
    <n v="2"/>
    <n v="51.83"/>
    <n v="0.1"/>
    <n v="23.1"/>
    <n v="93.293999999999997"/>
    <n v="46.2"/>
    <n v="47.093999999999994"/>
    <n v="0.50479130490706792"/>
    <n v="2026"/>
    <s v="Q2"/>
    <n v="6"/>
    <x v="5"/>
  </r>
  <r>
    <s v="00397"/>
    <x v="161"/>
    <x v="3"/>
    <x v="8"/>
    <x v="0"/>
    <x v="2"/>
    <x v="3"/>
    <x v="19"/>
    <n v="2"/>
    <n v="121.19"/>
    <n v="0.05"/>
    <n v="58.91"/>
    <n v="230.261"/>
    <n v="117.82"/>
    <n v="112.441"/>
    <n v="0.48831977625390321"/>
    <n v="2026"/>
    <s v="Q2"/>
    <n v="6"/>
    <x v="5"/>
  </r>
  <r>
    <s v="00763"/>
    <x v="161"/>
    <x v="3"/>
    <x v="13"/>
    <x v="2"/>
    <x v="1"/>
    <x v="1"/>
    <x v="11"/>
    <n v="1"/>
    <n v="154.09"/>
    <n v="0"/>
    <n v="77.37"/>
    <n v="154.09"/>
    <n v="77.37"/>
    <n v="76.72"/>
    <n v="0.49789084301382308"/>
    <n v="2026"/>
    <s v="Q2"/>
    <n v="6"/>
    <x v="5"/>
  </r>
  <r>
    <s v="01059"/>
    <x v="161"/>
    <x v="0"/>
    <x v="0"/>
    <x v="0"/>
    <x v="1"/>
    <x v="0"/>
    <x v="0"/>
    <n v="1"/>
    <n v="80.64"/>
    <n v="0.05"/>
    <n v="43.85"/>
    <n v="76.60799999999999"/>
    <n v="43.85"/>
    <n v="32.757999999999988"/>
    <n v="0.42760547201336668"/>
    <n v="2026"/>
    <s v="Q2"/>
    <n v="6"/>
    <x v="5"/>
  </r>
  <r>
    <s v="01332"/>
    <x v="161"/>
    <x v="1"/>
    <x v="12"/>
    <x v="3"/>
    <x v="0"/>
    <x v="1"/>
    <x v="1"/>
    <n v="1"/>
    <n v="94.01"/>
    <n v="0.15"/>
    <n v="46.12"/>
    <n v="79.908500000000004"/>
    <n v="46.12"/>
    <n v="33.788500000000006"/>
    <n v="0.42283987310486376"/>
    <n v="2026"/>
    <s v="Q2"/>
    <n v="6"/>
    <x v="5"/>
  </r>
  <r>
    <s v="01447"/>
    <x v="161"/>
    <x v="1"/>
    <x v="6"/>
    <x v="0"/>
    <x v="0"/>
    <x v="0"/>
    <x v="4"/>
    <n v="1"/>
    <n v="51.09"/>
    <n v="0"/>
    <n v="22.78"/>
    <n v="51.09"/>
    <n v="22.78"/>
    <n v="28.310000000000002"/>
    <n v="0.55412018007437858"/>
    <n v="2026"/>
    <s v="Q2"/>
    <n v="6"/>
    <x v="5"/>
  </r>
  <r>
    <s v="02990"/>
    <x v="161"/>
    <x v="1"/>
    <x v="6"/>
    <x v="3"/>
    <x v="0"/>
    <x v="1"/>
    <x v="3"/>
    <n v="1"/>
    <n v="146.66"/>
    <n v="0"/>
    <n v="78.709999999999994"/>
    <n v="146.66"/>
    <n v="78.709999999999994"/>
    <n v="67.95"/>
    <n v="0.4633165143870176"/>
    <n v="2026"/>
    <s v="Q2"/>
    <n v="6"/>
    <x v="5"/>
  </r>
  <r>
    <s v="03769"/>
    <x v="161"/>
    <x v="1"/>
    <x v="12"/>
    <x v="2"/>
    <x v="1"/>
    <x v="3"/>
    <x v="7"/>
    <n v="2"/>
    <n v="199.03"/>
    <n v="0"/>
    <n v="104.7"/>
    <n v="398.06"/>
    <n v="209.4"/>
    <n v="188.66"/>
    <n v="0.47394865095714211"/>
    <n v="2026"/>
    <s v="Q2"/>
    <n v="6"/>
    <x v="5"/>
  </r>
  <r>
    <s v="04152"/>
    <x v="161"/>
    <x v="2"/>
    <x v="2"/>
    <x v="0"/>
    <x v="0"/>
    <x v="0"/>
    <x v="6"/>
    <n v="5"/>
    <n v="41.18"/>
    <n v="0.05"/>
    <n v="16.87"/>
    <n v="195.60499999999999"/>
    <n v="84.350000000000009"/>
    <n v="111.25499999999998"/>
    <n v="0.56877380435060443"/>
    <n v="2026"/>
    <s v="Q2"/>
    <n v="6"/>
    <x v="5"/>
  </r>
  <r>
    <s v="04242"/>
    <x v="161"/>
    <x v="1"/>
    <x v="12"/>
    <x v="2"/>
    <x v="2"/>
    <x v="1"/>
    <x v="3"/>
    <n v="2"/>
    <n v="141.18"/>
    <n v="0"/>
    <n v="78.66"/>
    <n v="282.36"/>
    <n v="157.32"/>
    <n v="125.04000000000002"/>
    <n v="0.44283892902677441"/>
    <n v="2026"/>
    <s v="Q2"/>
    <n v="6"/>
    <x v="5"/>
  </r>
  <r>
    <s v="04780"/>
    <x v="161"/>
    <x v="1"/>
    <x v="12"/>
    <x v="2"/>
    <x v="0"/>
    <x v="0"/>
    <x v="0"/>
    <n v="1"/>
    <n v="82.47"/>
    <n v="0.1"/>
    <n v="42.73"/>
    <n v="74.222999999999999"/>
    <n v="42.73"/>
    <n v="31.493000000000002"/>
    <n v="0.42430243994449163"/>
    <n v="2026"/>
    <s v="Q2"/>
    <n v="6"/>
    <x v="5"/>
  </r>
  <r>
    <s v="00063"/>
    <x v="162"/>
    <x v="1"/>
    <x v="1"/>
    <x v="3"/>
    <x v="0"/>
    <x v="2"/>
    <x v="18"/>
    <n v="1"/>
    <n v="166.91"/>
    <n v="0"/>
    <n v="85.58"/>
    <n v="166.91"/>
    <n v="85.58"/>
    <n v="81.33"/>
    <n v="0.48726858786172189"/>
    <n v="2026"/>
    <s v="Q2"/>
    <n v="6"/>
    <x v="5"/>
  </r>
  <r>
    <s v="00190"/>
    <x v="162"/>
    <x v="0"/>
    <x v="0"/>
    <x v="2"/>
    <x v="2"/>
    <x v="2"/>
    <x v="9"/>
    <n v="1"/>
    <n v="45.99"/>
    <n v="0"/>
    <n v="18.579999999999998"/>
    <n v="45.99"/>
    <n v="18.579999999999998"/>
    <n v="27.410000000000004"/>
    <n v="0.59599913024570561"/>
    <n v="2026"/>
    <s v="Q2"/>
    <n v="6"/>
    <x v="5"/>
  </r>
  <r>
    <s v="00268"/>
    <x v="162"/>
    <x v="3"/>
    <x v="13"/>
    <x v="2"/>
    <x v="2"/>
    <x v="4"/>
    <x v="14"/>
    <n v="1"/>
    <n v="37.01"/>
    <n v="0.05"/>
    <n v="14.18"/>
    <n v="35.159499999999994"/>
    <n v="14.18"/>
    <n v="20.979499999999994"/>
    <n v="0.59669506107879799"/>
    <n v="2026"/>
    <s v="Q2"/>
    <n v="6"/>
    <x v="5"/>
  </r>
  <r>
    <s v="00691"/>
    <x v="162"/>
    <x v="3"/>
    <x v="8"/>
    <x v="3"/>
    <x v="2"/>
    <x v="1"/>
    <x v="3"/>
    <n v="5"/>
    <n v="140.9"/>
    <n v="0"/>
    <n v="80.16"/>
    <n v="704.5"/>
    <n v="400.79999999999995"/>
    <n v="303.70000000000005"/>
    <n v="0.43108587650816188"/>
    <n v="2026"/>
    <s v="Q2"/>
    <n v="6"/>
    <x v="5"/>
  </r>
  <r>
    <s v="00810"/>
    <x v="162"/>
    <x v="1"/>
    <x v="12"/>
    <x v="2"/>
    <x v="1"/>
    <x v="4"/>
    <x v="14"/>
    <n v="3"/>
    <n v="36.659999999999997"/>
    <n v="0"/>
    <n v="13.55"/>
    <n v="109.97999999999999"/>
    <n v="40.650000000000006"/>
    <n v="69.329999999999984"/>
    <n v="0.63038734315330047"/>
    <n v="2026"/>
    <s v="Q2"/>
    <n v="6"/>
    <x v="5"/>
  </r>
  <r>
    <s v="00855"/>
    <x v="162"/>
    <x v="1"/>
    <x v="6"/>
    <x v="0"/>
    <x v="2"/>
    <x v="2"/>
    <x v="2"/>
    <n v="1"/>
    <n v="36.299999999999997"/>
    <n v="0.1"/>
    <n v="13.69"/>
    <n v="32.67"/>
    <n v="13.69"/>
    <n v="18.980000000000004"/>
    <n v="0.58096112641567199"/>
    <n v="2026"/>
    <s v="Q2"/>
    <n v="6"/>
    <x v="5"/>
  </r>
  <r>
    <s v="01612"/>
    <x v="162"/>
    <x v="2"/>
    <x v="16"/>
    <x v="0"/>
    <x v="1"/>
    <x v="3"/>
    <x v="19"/>
    <n v="2"/>
    <n v="120.64"/>
    <n v="0"/>
    <n v="61.66"/>
    <n v="241.28"/>
    <n v="123.32"/>
    <n v="117.96000000000001"/>
    <n v="0.48889257294429711"/>
    <n v="2026"/>
    <s v="Q2"/>
    <n v="6"/>
    <x v="5"/>
  </r>
  <r>
    <s v="01704"/>
    <x v="162"/>
    <x v="2"/>
    <x v="16"/>
    <x v="0"/>
    <x v="0"/>
    <x v="2"/>
    <x v="9"/>
    <n v="1"/>
    <n v="47.07"/>
    <n v="0"/>
    <n v="18.7"/>
    <n v="47.07"/>
    <n v="18.7"/>
    <n v="28.37"/>
    <n v="0.60271935415338862"/>
    <n v="2026"/>
    <s v="Q2"/>
    <n v="6"/>
    <x v="5"/>
  </r>
  <r>
    <s v="01857"/>
    <x v="162"/>
    <x v="2"/>
    <x v="3"/>
    <x v="3"/>
    <x v="2"/>
    <x v="1"/>
    <x v="11"/>
    <n v="2"/>
    <n v="154.94"/>
    <n v="0.05"/>
    <n v="77.260000000000005"/>
    <n v="294.38599999999997"/>
    <n v="154.52000000000001"/>
    <n v="139.86599999999996"/>
    <n v="0.47511090880680457"/>
    <n v="2026"/>
    <s v="Q2"/>
    <n v="6"/>
    <x v="5"/>
  </r>
  <r>
    <s v="01888"/>
    <x v="162"/>
    <x v="1"/>
    <x v="12"/>
    <x v="0"/>
    <x v="0"/>
    <x v="2"/>
    <x v="9"/>
    <n v="1"/>
    <n v="45.97"/>
    <n v="0.05"/>
    <n v="18.41"/>
    <n v="43.671499999999995"/>
    <n v="18.41"/>
    <n v="25.261499999999995"/>
    <n v="0.57844360738696854"/>
    <n v="2026"/>
    <s v="Q2"/>
    <n v="6"/>
    <x v="5"/>
  </r>
  <r>
    <s v="02683"/>
    <x v="162"/>
    <x v="3"/>
    <x v="8"/>
    <x v="0"/>
    <x v="0"/>
    <x v="3"/>
    <x v="7"/>
    <n v="1"/>
    <n v="198.64"/>
    <n v="0.05"/>
    <n v="101.89"/>
    <n v="188.70799999999997"/>
    <n v="101.89"/>
    <n v="86.817999999999969"/>
    <n v="0.46006528605040581"/>
    <n v="2026"/>
    <s v="Q2"/>
    <n v="6"/>
    <x v="5"/>
  </r>
  <r>
    <s v="04211"/>
    <x v="162"/>
    <x v="2"/>
    <x v="3"/>
    <x v="0"/>
    <x v="1"/>
    <x v="2"/>
    <x v="18"/>
    <n v="5"/>
    <n v="168.57"/>
    <n v="0"/>
    <n v="88.65"/>
    <n v="842.84999999999991"/>
    <n v="443.25"/>
    <n v="399.59999999999991"/>
    <n v="0.47410571276027758"/>
    <n v="2026"/>
    <s v="Q2"/>
    <n v="6"/>
    <x v="5"/>
  </r>
  <r>
    <s v="04353"/>
    <x v="162"/>
    <x v="1"/>
    <x v="6"/>
    <x v="2"/>
    <x v="1"/>
    <x v="2"/>
    <x v="2"/>
    <n v="1"/>
    <n v="36.65"/>
    <n v="0"/>
    <n v="13.97"/>
    <n v="36.65"/>
    <n v="13.97"/>
    <n v="22.68"/>
    <n v="0.61882673942701227"/>
    <n v="2026"/>
    <s v="Q2"/>
    <n v="6"/>
    <x v="5"/>
  </r>
  <r>
    <s v="05020"/>
    <x v="162"/>
    <x v="2"/>
    <x v="5"/>
    <x v="2"/>
    <x v="0"/>
    <x v="2"/>
    <x v="2"/>
    <n v="2"/>
    <n v="35.450000000000003"/>
    <n v="0.05"/>
    <n v="13.39"/>
    <n v="67.355000000000004"/>
    <n v="26.78"/>
    <n v="40.575000000000003"/>
    <n v="0.60240516665429444"/>
    <n v="2026"/>
    <s v="Q2"/>
    <n v="6"/>
    <x v="5"/>
  </r>
  <r>
    <s v="00564"/>
    <x v="163"/>
    <x v="2"/>
    <x v="5"/>
    <x v="2"/>
    <x v="1"/>
    <x v="2"/>
    <x v="9"/>
    <n v="3"/>
    <n v="45.82"/>
    <n v="0.1"/>
    <n v="18.61"/>
    <n v="123.71400000000001"/>
    <n v="55.83"/>
    <n v="67.884000000000015"/>
    <n v="0.54871720258014456"/>
    <n v="2026"/>
    <s v="Q2"/>
    <n v="6"/>
    <x v="5"/>
  </r>
  <r>
    <s v="00736"/>
    <x v="163"/>
    <x v="3"/>
    <x v="13"/>
    <x v="2"/>
    <x v="2"/>
    <x v="1"/>
    <x v="11"/>
    <n v="1"/>
    <n v="152.78"/>
    <n v="0"/>
    <n v="78.540000000000006"/>
    <n v="152.78"/>
    <n v="78.540000000000006"/>
    <n v="74.239999999999995"/>
    <n v="0.48592747741851022"/>
    <n v="2026"/>
    <s v="Q2"/>
    <n v="6"/>
    <x v="5"/>
  </r>
  <r>
    <s v="01300"/>
    <x v="163"/>
    <x v="1"/>
    <x v="6"/>
    <x v="0"/>
    <x v="1"/>
    <x v="0"/>
    <x v="4"/>
    <n v="1"/>
    <n v="49.76"/>
    <n v="0.05"/>
    <n v="22.58"/>
    <n v="47.271999999999998"/>
    <n v="22.58"/>
    <n v="24.692"/>
    <n v="0.52233880521238796"/>
    <n v="2026"/>
    <s v="Q2"/>
    <n v="6"/>
    <x v="5"/>
  </r>
  <r>
    <s v="01948"/>
    <x v="163"/>
    <x v="3"/>
    <x v="8"/>
    <x v="2"/>
    <x v="1"/>
    <x v="1"/>
    <x v="11"/>
    <n v="1"/>
    <n v="157.6"/>
    <n v="0.05"/>
    <n v="79.34"/>
    <n v="149.72"/>
    <n v="79.34"/>
    <n v="70.38"/>
    <n v="0.47007747795885652"/>
    <n v="2026"/>
    <s v="Q2"/>
    <n v="6"/>
    <x v="5"/>
  </r>
  <r>
    <s v="02272"/>
    <x v="163"/>
    <x v="3"/>
    <x v="8"/>
    <x v="0"/>
    <x v="0"/>
    <x v="4"/>
    <x v="12"/>
    <n v="1"/>
    <n v="125.01"/>
    <n v="0.15"/>
    <n v="70.39"/>
    <n v="106.2585"/>
    <n v="70.39"/>
    <n v="35.868499999999997"/>
    <n v="0.33755887764272974"/>
    <n v="2026"/>
    <s v="Q2"/>
    <n v="6"/>
    <x v="5"/>
  </r>
  <r>
    <s v="02680"/>
    <x v="163"/>
    <x v="1"/>
    <x v="14"/>
    <x v="0"/>
    <x v="0"/>
    <x v="1"/>
    <x v="1"/>
    <n v="1"/>
    <n v="93.59"/>
    <n v="0.15"/>
    <n v="46.48"/>
    <n v="79.551500000000004"/>
    <n v="46.48"/>
    <n v="33.071500000000007"/>
    <n v="0.41572440494522422"/>
    <n v="2026"/>
    <s v="Q2"/>
    <n v="6"/>
    <x v="5"/>
  </r>
  <r>
    <s v="04178"/>
    <x v="163"/>
    <x v="2"/>
    <x v="2"/>
    <x v="2"/>
    <x v="0"/>
    <x v="1"/>
    <x v="3"/>
    <n v="4"/>
    <n v="143.9"/>
    <n v="0.05"/>
    <n v="79.709999999999994"/>
    <n v="546.82000000000005"/>
    <n v="318.83999999999997"/>
    <n v="227.98000000000008"/>
    <n v="0.41691964448996022"/>
    <n v="2026"/>
    <s v="Q2"/>
    <n v="6"/>
    <x v="5"/>
  </r>
  <r>
    <s v="04272"/>
    <x v="163"/>
    <x v="3"/>
    <x v="7"/>
    <x v="3"/>
    <x v="0"/>
    <x v="3"/>
    <x v="7"/>
    <n v="4"/>
    <n v="190.97"/>
    <n v="0"/>
    <n v="103.36"/>
    <n v="763.88"/>
    <n v="413.44"/>
    <n v="350.44"/>
    <n v="0.45876315651673039"/>
    <n v="2026"/>
    <s v="Q2"/>
    <n v="6"/>
    <x v="5"/>
  </r>
  <r>
    <s v="04713"/>
    <x v="163"/>
    <x v="3"/>
    <x v="13"/>
    <x v="2"/>
    <x v="2"/>
    <x v="4"/>
    <x v="14"/>
    <n v="1"/>
    <n v="35.78"/>
    <n v="0"/>
    <n v="14"/>
    <n v="35.78"/>
    <n v="14"/>
    <n v="21.78"/>
    <n v="0.60871995528228062"/>
    <n v="2026"/>
    <s v="Q2"/>
    <n v="6"/>
    <x v="5"/>
  </r>
  <r>
    <s v="05166"/>
    <x v="163"/>
    <x v="3"/>
    <x v="7"/>
    <x v="3"/>
    <x v="1"/>
    <x v="3"/>
    <x v="19"/>
    <n v="3"/>
    <n v="125.25"/>
    <n v="0.05"/>
    <n v="58.95"/>
    <n v="356.96249999999998"/>
    <n v="176.85000000000002"/>
    <n v="180.11249999999995"/>
    <n v="0.50456980775291516"/>
    <n v="2026"/>
    <s v="Q2"/>
    <n v="6"/>
    <x v="5"/>
  </r>
  <r>
    <s v="00486"/>
    <x v="164"/>
    <x v="0"/>
    <x v="9"/>
    <x v="1"/>
    <x v="2"/>
    <x v="1"/>
    <x v="17"/>
    <n v="8"/>
    <n v="72.36"/>
    <n v="0.1"/>
    <n v="32.229999999999997"/>
    <n v="520.99199999999996"/>
    <n v="257.83999999999997"/>
    <n v="263.15199999999999"/>
    <n v="0.5050979669553467"/>
    <n v="2026"/>
    <s v="Q2"/>
    <n v="6"/>
    <x v="5"/>
  </r>
  <r>
    <s v="01507"/>
    <x v="164"/>
    <x v="0"/>
    <x v="15"/>
    <x v="2"/>
    <x v="0"/>
    <x v="2"/>
    <x v="18"/>
    <n v="1"/>
    <n v="162.51"/>
    <n v="0"/>
    <n v="88.29"/>
    <n v="162.51"/>
    <n v="88.29"/>
    <n v="74.219999999999985"/>
    <n v="0.45671035628576695"/>
    <n v="2026"/>
    <s v="Q2"/>
    <n v="6"/>
    <x v="5"/>
  </r>
  <r>
    <s v="01821"/>
    <x v="164"/>
    <x v="0"/>
    <x v="15"/>
    <x v="2"/>
    <x v="2"/>
    <x v="1"/>
    <x v="17"/>
    <n v="3"/>
    <n v="70.52"/>
    <n v="0"/>
    <n v="33.119999999999997"/>
    <n v="211.56"/>
    <n v="99.359999999999985"/>
    <n v="112.20000000000002"/>
    <n v="0.53034600113442998"/>
    <n v="2026"/>
    <s v="Q2"/>
    <n v="6"/>
    <x v="5"/>
  </r>
  <r>
    <s v="02588"/>
    <x v="164"/>
    <x v="3"/>
    <x v="8"/>
    <x v="3"/>
    <x v="0"/>
    <x v="1"/>
    <x v="1"/>
    <n v="1"/>
    <n v="90.28"/>
    <n v="0"/>
    <n v="46.04"/>
    <n v="90.28"/>
    <n v="46.04"/>
    <n v="44.24"/>
    <n v="0.4900310146211786"/>
    <n v="2026"/>
    <s v="Q2"/>
    <n v="6"/>
    <x v="5"/>
  </r>
  <r>
    <s v="02815"/>
    <x v="164"/>
    <x v="3"/>
    <x v="13"/>
    <x v="3"/>
    <x v="1"/>
    <x v="3"/>
    <x v="5"/>
    <n v="2"/>
    <n v="342.25"/>
    <n v="0"/>
    <n v="196.86"/>
    <n v="684.5"/>
    <n v="393.72"/>
    <n v="290.77999999999997"/>
    <n v="0.42480642804967128"/>
    <n v="2026"/>
    <s v="Q2"/>
    <n v="6"/>
    <x v="5"/>
  </r>
  <r>
    <s v="03258"/>
    <x v="164"/>
    <x v="1"/>
    <x v="1"/>
    <x v="0"/>
    <x v="2"/>
    <x v="0"/>
    <x v="4"/>
    <n v="6"/>
    <n v="50.92"/>
    <n v="0.05"/>
    <n v="22.87"/>
    <n v="290.24399999999997"/>
    <n v="137.22"/>
    <n v="153.02399999999997"/>
    <n v="0.52722536899987593"/>
    <n v="2026"/>
    <s v="Q2"/>
    <n v="6"/>
    <x v="5"/>
  </r>
  <r>
    <s v="03361"/>
    <x v="164"/>
    <x v="0"/>
    <x v="0"/>
    <x v="2"/>
    <x v="0"/>
    <x v="2"/>
    <x v="2"/>
    <n v="5"/>
    <n v="36.72"/>
    <n v="0.15"/>
    <n v="13.2"/>
    <n v="156.06"/>
    <n v="66"/>
    <n v="90.06"/>
    <n v="0.57708573625528647"/>
    <n v="2026"/>
    <s v="Q2"/>
    <n v="6"/>
    <x v="5"/>
  </r>
  <r>
    <s v="03629"/>
    <x v="164"/>
    <x v="0"/>
    <x v="15"/>
    <x v="0"/>
    <x v="1"/>
    <x v="3"/>
    <x v="5"/>
    <n v="4"/>
    <n v="348.96"/>
    <n v="0.15"/>
    <n v="197.02"/>
    <n v="1186.4639999999999"/>
    <n v="788.08"/>
    <n v="398.3839999999999"/>
    <n v="0.3357741996385899"/>
    <n v="2026"/>
    <s v="Q2"/>
    <n v="6"/>
    <x v="5"/>
  </r>
  <r>
    <s v="03750"/>
    <x v="164"/>
    <x v="0"/>
    <x v="0"/>
    <x v="0"/>
    <x v="0"/>
    <x v="1"/>
    <x v="17"/>
    <n v="1"/>
    <n v="71.28"/>
    <n v="0"/>
    <n v="31.92"/>
    <n v="71.28"/>
    <n v="31.92"/>
    <n v="39.36"/>
    <n v="0.55218855218855212"/>
    <n v="2026"/>
    <s v="Q2"/>
    <n v="6"/>
    <x v="5"/>
  </r>
  <r>
    <s v="05088"/>
    <x v="164"/>
    <x v="1"/>
    <x v="12"/>
    <x v="0"/>
    <x v="1"/>
    <x v="2"/>
    <x v="18"/>
    <n v="1"/>
    <n v="160.99"/>
    <n v="0.05"/>
    <n v="89.15"/>
    <n v="152.94050000000001"/>
    <n v="89.15"/>
    <n v="63.790500000000009"/>
    <n v="0.41709357560619981"/>
    <n v="2026"/>
    <s v="Q2"/>
    <n v="6"/>
    <x v="5"/>
  </r>
  <r>
    <s v="01450"/>
    <x v="165"/>
    <x v="1"/>
    <x v="14"/>
    <x v="0"/>
    <x v="0"/>
    <x v="4"/>
    <x v="12"/>
    <n v="1"/>
    <n v="124.19"/>
    <n v="0.05"/>
    <n v="67.209999999999994"/>
    <n v="117.98049999999999"/>
    <n v="67.209999999999994"/>
    <n v="50.770499999999998"/>
    <n v="0.43032958836417884"/>
    <n v="2026"/>
    <s v="Q2"/>
    <n v="6"/>
    <x v="5"/>
  </r>
  <r>
    <s v="02330"/>
    <x v="165"/>
    <x v="1"/>
    <x v="1"/>
    <x v="0"/>
    <x v="1"/>
    <x v="2"/>
    <x v="2"/>
    <n v="2"/>
    <n v="36.11"/>
    <n v="0.05"/>
    <n v="13.29"/>
    <n v="68.608999999999995"/>
    <n v="26.58"/>
    <n v="42.028999999999996"/>
    <n v="0.6125872698917052"/>
    <n v="2026"/>
    <s v="Q2"/>
    <n v="6"/>
    <x v="5"/>
  </r>
  <r>
    <s v="04655"/>
    <x v="165"/>
    <x v="0"/>
    <x v="0"/>
    <x v="1"/>
    <x v="2"/>
    <x v="4"/>
    <x v="10"/>
    <n v="4"/>
    <n v="40.909999999999997"/>
    <n v="0.05"/>
    <n v="14.42"/>
    <n v="155.45799999999997"/>
    <n v="57.68"/>
    <n v="97.777999999999963"/>
    <n v="0.62896730949838531"/>
    <n v="2026"/>
    <s v="Q2"/>
    <n v="6"/>
    <x v="5"/>
  </r>
  <r>
    <s v="00137"/>
    <x v="166"/>
    <x v="1"/>
    <x v="6"/>
    <x v="0"/>
    <x v="0"/>
    <x v="1"/>
    <x v="3"/>
    <n v="5"/>
    <n v="141.66999999999999"/>
    <n v="0.1"/>
    <n v="80.59"/>
    <n v="637.51499999999999"/>
    <n v="402.95000000000005"/>
    <n v="234.56499999999994"/>
    <n v="0.36793644071119885"/>
    <n v="2026"/>
    <s v="Q2"/>
    <n v="6"/>
    <x v="5"/>
  </r>
  <r>
    <s v="00141"/>
    <x v="166"/>
    <x v="3"/>
    <x v="7"/>
    <x v="0"/>
    <x v="0"/>
    <x v="2"/>
    <x v="9"/>
    <n v="1"/>
    <n v="47.53"/>
    <n v="0.05"/>
    <n v="18.5"/>
    <n v="45.153500000000001"/>
    <n v="18.5"/>
    <n v="26.653500000000001"/>
    <n v="0.59028646727274736"/>
    <n v="2026"/>
    <s v="Q2"/>
    <n v="6"/>
    <x v="5"/>
  </r>
  <r>
    <s v="00335"/>
    <x v="166"/>
    <x v="3"/>
    <x v="8"/>
    <x v="0"/>
    <x v="0"/>
    <x v="2"/>
    <x v="18"/>
    <n v="3"/>
    <n v="163.65"/>
    <n v="0.15"/>
    <n v="85.8"/>
    <n v="417.3075"/>
    <n v="257.39999999999998"/>
    <n v="159.90750000000003"/>
    <n v="0.38318865584730688"/>
    <n v="2026"/>
    <s v="Q2"/>
    <n v="6"/>
    <x v="5"/>
  </r>
  <r>
    <s v="00498"/>
    <x v="166"/>
    <x v="0"/>
    <x v="15"/>
    <x v="1"/>
    <x v="2"/>
    <x v="2"/>
    <x v="15"/>
    <n v="5"/>
    <n v="130.94999999999999"/>
    <n v="0.15"/>
    <n v="68.47"/>
    <n v="556.53750000000002"/>
    <n v="342.35"/>
    <n v="214.1875"/>
    <n v="0.38485726478449339"/>
    <n v="2026"/>
    <s v="Q2"/>
    <n v="6"/>
    <x v="5"/>
  </r>
  <r>
    <s v="02611"/>
    <x v="166"/>
    <x v="3"/>
    <x v="13"/>
    <x v="0"/>
    <x v="0"/>
    <x v="2"/>
    <x v="18"/>
    <n v="5"/>
    <n v="160.82"/>
    <n v="0"/>
    <n v="90.14"/>
    <n v="804.09999999999991"/>
    <n v="450.7"/>
    <n v="353.39999999999992"/>
    <n v="0.43949757492849145"/>
    <n v="2026"/>
    <s v="Q2"/>
    <n v="6"/>
    <x v="5"/>
  </r>
  <r>
    <s v="03197"/>
    <x v="166"/>
    <x v="1"/>
    <x v="12"/>
    <x v="2"/>
    <x v="1"/>
    <x v="0"/>
    <x v="6"/>
    <n v="3"/>
    <n v="40.51"/>
    <n v="0"/>
    <n v="16.940000000000001"/>
    <n v="121.53"/>
    <n v="50.820000000000007"/>
    <n v="70.709999999999994"/>
    <n v="0.58183164650703523"/>
    <n v="2026"/>
    <s v="Q2"/>
    <n v="6"/>
    <x v="5"/>
  </r>
  <r>
    <s v="04668"/>
    <x v="166"/>
    <x v="1"/>
    <x v="11"/>
    <x v="0"/>
    <x v="2"/>
    <x v="0"/>
    <x v="0"/>
    <n v="1"/>
    <n v="81.08"/>
    <n v="0"/>
    <n v="41.52"/>
    <n v="81.08"/>
    <n v="41.52"/>
    <n v="39.559999999999995"/>
    <n v="0.48791317217562896"/>
    <n v="2026"/>
    <s v="Q2"/>
    <n v="6"/>
    <x v="5"/>
  </r>
  <r>
    <s v="04994"/>
    <x v="166"/>
    <x v="2"/>
    <x v="10"/>
    <x v="1"/>
    <x v="2"/>
    <x v="1"/>
    <x v="11"/>
    <n v="4"/>
    <n v="150.43"/>
    <n v="0.1"/>
    <n v="77.650000000000006"/>
    <n v="541.548"/>
    <n v="310.60000000000002"/>
    <n v="230.94799999999998"/>
    <n v="0.42645896577957998"/>
    <n v="2026"/>
    <s v="Q2"/>
    <n v="6"/>
    <x v="5"/>
  </r>
  <r>
    <s v="00512"/>
    <x v="167"/>
    <x v="1"/>
    <x v="12"/>
    <x v="3"/>
    <x v="0"/>
    <x v="3"/>
    <x v="7"/>
    <n v="1"/>
    <n v="192.42"/>
    <n v="0"/>
    <n v="103.31"/>
    <n v="192.42"/>
    <n v="103.31"/>
    <n v="89.109999999999985"/>
    <n v="0.46310154869556175"/>
    <n v="2026"/>
    <s v="Q2"/>
    <n v="6"/>
    <x v="5"/>
  </r>
  <r>
    <s v="00717"/>
    <x v="167"/>
    <x v="3"/>
    <x v="7"/>
    <x v="1"/>
    <x v="2"/>
    <x v="3"/>
    <x v="5"/>
    <n v="10"/>
    <n v="333.14"/>
    <n v="0.15"/>
    <n v="194.52"/>
    <n v="2831.6899999999996"/>
    <n v="1945.2"/>
    <n v="886.48999999999955"/>
    <n v="0.31306039856057677"/>
    <n v="2026"/>
    <s v="Q2"/>
    <n v="6"/>
    <x v="5"/>
  </r>
  <r>
    <s v="00952"/>
    <x v="167"/>
    <x v="0"/>
    <x v="0"/>
    <x v="0"/>
    <x v="2"/>
    <x v="3"/>
    <x v="13"/>
    <n v="1"/>
    <n v="79.900000000000006"/>
    <n v="0.05"/>
    <n v="40.19"/>
    <n v="75.905000000000001"/>
    <n v="40.19"/>
    <n v="35.715000000000003"/>
    <n v="0.47052236348066667"/>
    <n v="2026"/>
    <s v="Q2"/>
    <n v="6"/>
    <x v="5"/>
  </r>
  <r>
    <s v="01081"/>
    <x v="167"/>
    <x v="3"/>
    <x v="13"/>
    <x v="0"/>
    <x v="0"/>
    <x v="0"/>
    <x v="4"/>
    <n v="1"/>
    <n v="51.12"/>
    <n v="0"/>
    <n v="22.43"/>
    <n v="51.12"/>
    <n v="22.43"/>
    <n v="28.689999999999998"/>
    <n v="0.56122848200312991"/>
    <n v="2026"/>
    <s v="Q2"/>
    <n v="6"/>
    <x v="5"/>
  </r>
  <r>
    <s v="02043"/>
    <x v="167"/>
    <x v="1"/>
    <x v="6"/>
    <x v="0"/>
    <x v="1"/>
    <x v="1"/>
    <x v="1"/>
    <n v="2"/>
    <n v="90.33"/>
    <n v="0"/>
    <n v="46.3"/>
    <n v="180.66"/>
    <n v="92.6"/>
    <n v="88.06"/>
    <n v="0.48743496069965686"/>
    <n v="2026"/>
    <s v="Q2"/>
    <n v="6"/>
    <x v="5"/>
  </r>
  <r>
    <s v="04040"/>
    <x v="167"/>
    <x v="3"/>
    <x v="7"/>
    <x v="0"/>
    <x v="2"/>
    <x v="2"/>
    <x v="2"/>
    <n v="2"/>
    <n v="36.799999999999997"/>
    <n v="0.05"/>
    <n v="13.94"/>
    <n v="69.919999999999987"/>
    <n v="27.88"/>
    <n v="42.039999999999992"/>
    <n v="0.60125858123569798"/>
    <n v="2026"/>
    <s v="Q2"/>
    <n v="6"/>
    <x v="5"/>
  </r>
  <r>
    <s v="02295"/>
    <x v="168"/>
    <x v="1"/>
    <x v="11"/>
    <x v="3"/>
    <x v="1"/>
    <x v="2"/>
    <x v="9"/>
    <n v="1"/>
    <n v="45.7"/>
    <n v="0.1"/>
    <n v="18.600000000000001"/>
    <n v="41.13"/>
    <n v="18.600000000000001"/>
    <n v="22.53"/>
    <n v="0.5477753464624362"/>
    <n v="2026"/>
    <s v="Q2"/>
    <n v="6"/>
    <x v="5"/>
  </r>
  <r>
    <s v="02670"/>
    <x v="168"/>
    <x v="2"/>
    <x v="5"/>
    <x v="3"/>
    <x v="0"/>
    <x v="2"/>
    <x v="18"/>
    <n v="3"/>
    <n v="162.30000000000001"/>
    <n v="0.1"/>
    <n v="86.43"/>
    <n v="438.21000000000004"/>
    <n v="259.29000000000002"/>
    <n v="178.92000000000002"/>
    <n v="0.40829739166153217"/>
    <n v="2026"/>
    <s v="Q2"/>
    <n v="6"/>
    <x v="5"/>
  </r>
  <r>
    <s v="02777"/>
    <x v="168"/>
    <x v="1"/>
    <x v="14"/>
    <x v="1"/>
    <x v="2"/>
    <x v="1"/>
    <x v="17"/>
    <n v="5"/>
    <n v="72.37"/>
    <n v="0.2"/>
    <n v="32.840000000000003"/>
    <n v="289.48"/>
    <n v="164.20000000000002"/>
    <n v="125.28"/>
    <n v="0.43277601215973466"/>
    <n v="2026"/>
    <s v="Q2"/>
    <n v="6"/>
    <x v="5"/>
  </r>
  <r>
    <s v="02780"/>
    <x v="168"/>
    <x v="2"/>
    <x v="3"/>
    <x v="0"/>
    <x v="1"/>
    <x v="4"/>
    <x v="14"/>
    <n v="2"/>
    <n v="35.61"/>
    <n v="0.15"/>
    <n v="13.96"/>
    <n v="60.536999999999999"/>
    <n v="27.92"/>
    <n v="32.616999999999997"/>
    <n v="0.53879445628293432"/>
    <n v="2026"/>
    <s v="Q2"/>
    <n v="6"/>
    <x v="5"/>
  </r>
  <r>
    <s v="03209"/>
    <x v="168"/>
    <x v="3"/>
    <x v="13"/>
    <x v="0"/>
    <x v="0"/>
    <x v="2"/>
    <x v="15"/>
    <n v="2"/>
    <n v="133.12"/>
    <n v="0"/>
    <n v="67.02"/>
    <n v="266.24"/>
    <n v="134.04"/>
    <n v="132.20000000000002"/>
    <n v="0.4965444711538462"/>
    <n v="2026"/>
    <s v="Q2"/>
    <n v="6"/>
    <x v="5"/>
  </r>
  <r>
    <s v="03414"/>
    <x v="168"/>
    <x v="0"/>
    <x v="15"/>
    <x v="3"/>
    <x v="0"/>
    <x v="0"/>
    <x v="4"/>
    <n v="1"/>
    <n v="51.23"/>
    <n v="0.05"/>
    <n v="23.12"/>
    <n v="48.668499999999995"/>
    <n v="23.12"/>
    <n v="25.548499999999994"/>
    <n v="0.5249494025909982"/>
    <n v="2026"/>
    <s v="Q2"/>
    <n v="6"/>
    <x v="5"/>
  </r>
  <r>
    <s v="03846"/>
    <x v="168"/>
    <x v="1"/>
    <x v="12"/>
    <x v="0"/>
    <x v="2"/>
    <x v="1"/>
    <x v="1"/>
    <n v="1"/>
    <n v="93.5"/>
    <n v="0"/>
    <n v="46.63"/>
    <n v="93.5"/>
    <n v="46.63"/>
    <n v="46.87"/>
    <n v="0.50128342245989299"/>
    <n v="2026"/>
    <s v="Q2"/>
    <n v="6"/>
    <x v="5"/>
  </r>
  <r>
    <s v="04120"/>
    <x v="168"/>
    <x v="3"/>
    <x v="4"/>
    <x v="2"/>
    <x v="0"/>
    <x v="4"/>
    <x v="10"/>
    <n v="3"/>
    <n v="41.16"/>
    <n v="0"/>
    <n v="14.79"/>
    <n v="123.47999999999999"/>
    <n v="44.37"/>
    <n v="79.109999999999985"/>
    <n v="0.64067055393586003"/>
    <n v="2026"/>
    <s v="Q2"/>
    <n v="6"/>
    <x v="5"/>
  </r>
  <r>
    <s v="04217"/>
    <x v="168"/>
    <x v="1"/>
    <x v="12"/>
    <x v="3"/>
    <x v="1"/>
    <x v="4"/>
    <x v="10"/>
    <n v="1"/>
    <n v="39.74"/>
    <n v="0.05"/>
    <n v="14.39"/>
    <n v="37.753"/>
    <n v="14.39"/>
    <n v="23.363"/>
    <n v="0.6188382380208195"/>
    <n v="2026"/>
    <s v="Q2"/>
    <n v="6"/>
    <x v="5"/>
  </r>
  <r>
    <s v="04786"/>
    <x v="168"/>
    <x v="3"/>
    <x v="7"/>
    <x v="0"/>
    <x v="0"/>
    <x v="2"/>
    <x v="9"/>
    <n v="3"/>
    <n v="46.79"/>
    <n v="0.1"/>
    <n v="18.25"/>
    <n v="126.33300000000001"/>
    <n v="54.75"/>
    <n v="71.583000000000013"/>
    <n v="0.56662154781411034"/>
    <n v="2026"/>
    <s v="Q2"/>
    <n v="6"/>
    <x v="5"/>
  </r>
  <r>
    <s v="00023"/>
    <x v="169"/>
    <x v="3"/>
    <x v="13"/>
    <x v="1"/>
    <x v="2"/>
    <x v="1"/>
    <x v="1"/>
    <n v="4"/>
    <n v="91.74"/>
    <n v="0.2"/>
    <n v="44.74"/>
    <n v="293.56799999999998"/>
    <n v="178.96"/>
    <n v="114.60799999999998"/>
    <n v="0.39039677349029861"/>
    <n v="2026"/>
    <s v="Q2"/>
    <n v="6"/>
    <x v="5"/>
  </r>
  <r>
    <s v="00099"/>
    <x v="169"/>
    <x v="3"/>
    <x v="13"/>
    <x v="0"/>
    <x v="1"/>
    <x v="4"/>
    <x v="14"/>
    <n v="1"/>
    <n v="36.28"/>
    <n v="0.1"/>
    <n v="13.8"/>
    <n v="32.652000000000001"/>
    <n v="13.8"/>
    <n v="18.852"/>
    <n v="0.5773612642410878"/>
    <n v="2026"/>
    <s v="Q2"/>
    <n v="6"/>
    <x v="5"/>
  </r>
  <r>
    <s v="00269"/>
    <x v="169"/>
    <x v="3"/>
    <x v="13"/>
    <x v="1"/>
    <x v="0"/>
    <x v="1"/>
    <x v="17"/>
    <n v="3"/>
    <n v="73.02"/>
    <n v="0.1"/>
    <n v="32.69"/>
    <n v="197.154"/>
    <n v="98.07"/>
    <n v="99.084000000000003"/>
    <n v="0.50257159377948202"/>
    <n v="2026"/>
    <s v="Q2"/>
    <n v="6"/>
    <x v="5"/>
  </r>
  <r>
    <s v="01772"/>
    <x v="169"/>
    <x v="3"/>
    <x v="4"/>
    <x v="0"/>
    <x v="1"/>
    <x v="1"/>
    <x v="11"/>
    <n v="4"/>
    <n v="153.38"/>
    <n v="0"/>
    <n v="76.92"/>
    <n v="613.52"/>
    <n v="307.68"/>
    <n v="305.83999999999997"/>
    <n v="0.49850045638283996"/>
    <n v="2026"/>
    <s v="Q2"/>
    <n v="6"/>
    <x v="5"/>
  </r>
  <r>
    <s v="01906"/>
    <x v="169"/>
    <x v="3"/>
    <x v="8"/>
    <x v="3"/>
    <x v="0"/>
    <x v="3"/>
    <x v="19"/>
    <n v="2"/>
    <n v="125.5"/>
    <n v="0"/>
    <n v="61.67"/>
    <n v="251"/>
    <n v="123.34"/>
    <n v="127.66"/>
    <n v="0.50860557768924297"/>
    <n v="2026"/>
    <s v="Q2"/>
    <n v="6"/>
    <x v="5"/>
  </r>
  <r>
    <s v="02473"/>
    <x v="169"/>
    <x v="0"/>
    <x v="0"/>
    <x v="1"/>
    <x v="0"/>
    <x v="0"/>
    <x v="0"/>
    <n v="3"/>
    <n v="80.75"/>
    <n v="0.15"/>
    <n v="42.81"/>
    <n v="205.91249999999999"/>
    <n v="128.43"/>
    <n v="77.482499999999987"/>
    <n v="0.37628847204516475"/>
    <n v="2026"/>
    <s v="Q2"/>
    <n v="6"/>
    <x v="5"/>
  </r>
  <r>
    <s v="02549"/>
    <x v="169"/>
    <x v="3"/>
    <x v="13"/>
    <x v="1"/>
    <x v="0"/>
    <x v="4"/>
    <x v="14"/>
    <n v="8"/>
    <n v="36.15"/>
    <n v="0.05"/>
    <n v="13.55"/>
    <n v="274.73999999999995"/>
    <n v="108.4"/>
    <n v="166.33999999999995"/>
    <n v="0.60544514814005956"/>
    <n v="2026"/>
    <s v="Q2"/>
    <n v="6"/>
    <x v="5"/>
  </r>
  <r>
    <s v="03341"/>
    <x v="169"/>
    <x v="0"/>
    <x v="15"/>
    <x v="0"/>
    <x v="1"/>
    <x v="1"/>
    <x v="3"/>
    <n v="2"/>
    <n v="143.1"/>
    <n v="0"/>
    <n v="78.11"/>
    <n v="286.2"/>
    <n v="156.22"/>
    <n v="129.97999999999999"/>
    <n v="0.45415793151642209"/>
    <n v="2026"/>
    <s v="Q2"/>
    <n v="6"/>
    <x v="5"/>
  </r>
  <r>
    <s v="03351"/>
    <x v="169"/>
    <x v="1"/>
    <x v="1"/>
    <x v="3"/>
    <x v="1"/>
    <x v="3"/>
    <x v="19"/>
    <n v="4"/>
    <n v="123.89"/>
    <n v="0"/>
    <n v="59.42"/>
    <n v="495.56"/>
    <n v="237.68"/>
    <n v="257.88"/>
    <n v="0.5203809831301961"/>
    <n v="2026"/>
    <s v="Q2"/>
    <n v="6"/>
    <x v="5"/>
  </r>
  <r>
    <s v="03366"/>
    <x v="169"/>
    <x v="1"/>
    <x v="11"/>
    <x v="0"/>
    <x v="2"/>
    <x v="2"/>
    <x v="15"/>
    <n v="1"/>
    <n v="135.41999999999999"/>
    <n v="0.05"/>
    <n v="68.180000000000007"/>
    <n v="128.64899999999997"/>
    <n v="68.180000000000007"/>
    <n v="60.468999999999966"/>
    <n v="0.47003085915941811"/>
    <n v="2026"/>
    <s v="Q2"/>
    <n v="6"/>
    <x v="5"/>
  </r>
  <r>
    <s v="03691"/>
    <x v="169"/>
    <x v="1"/>
    <x v="6"/>
    <x v="2"/>
    <x v="0"/>
    <x v="1"/>
    <x v="1"/>
    <n v="1"/>
    <n v="93.48"/>
    <n v="0.05"/>
    <n v="44.31"/>
    <n v="88.805999999999997"/>
    <n v="44.31"/>
    <n v="44.495999999999995"/>
    <n v="0.50104722653874734"/>
    <n v="2026"/>
    <s v="Q2"/>
    <n v="6"/>
    <x v="5"/>
  </r>
  <r>
    <s v="03909"/>
    <x v="169"/>
    <x v="1"/>
    <x v="1"/>
    <x v="3"/>
    <x v="0"/>
    <x v="1"/>
    <x v="11"/>
    <n v="1"/>
    <n v="156.05000000000001"/>
    <n v="0.05"/>
    <n v="81.28"/>
    <n v="148.2475"/>
    <n v="81.28"/>
    <n v="66.967500000000001"/>
    <n v="0.45172768512116562"/>
    <n v="2026"/>
    <s v="Q2"/>
    <n v="6"/>
    <x v="5"/>
  </r>
  <r>
    <s v="04862"/>
    <x v="169"/>
    <x v="1"/>
    <x v="6"/>
    <x v="0"/>
    <x v="0"/>
    <x v="4"/>
    <x v="14"/>
    <n v="1"/>
    <n v="36.74"/>
    <n v="0"/>
    <n v="14.15"/>
    <n v="36.74"/>
    <n v="14.15"/>
    <n v="22.590000000000003"/>
    <n v="0.61486118671747425"/>
    <n v="2026"/>
    <s v="Q2"/>
    <n v="6"/>
    <x v="5"/>
  </r>
  <r>
    <s v="05096"/>
    <x v="169"/>
    <x v="0"/>
    <x v="15"/>
    <x v="0"/>
    <x v="0"/>
    <x v="3"/>
    <x v="7"/>
    <n v="2"/>
    <n v="199.28"/>
    <n v="0"/>
    <n v="102.85"/>
    <n v="398.56"/>
    <n v="205.7"/>
    <n v="192.86"/>
    <n v="0.48389201124046571"/>
    <n v="2026"/>
    <s v="Q2"/>
    <n v="6"/>
    <x v="5"/>
  </r>
  <r>
    <s v="05112"/>
    <x v="169"/>
    <x v="0"/>
    <x v="0"/>
    <x v="3"/>
    <x v="0"/>
    <x v="4"/>
    <x v="14"/>
    <n v="2"/>
    <n v="37.04"/>
    <n v="0.05"/>
    <n v="13.76"/>
    <n v="70.375999999999991"/>
    <n v="27.52"/>
    <n v="42.855999999999995"/>
    <n v="0.60895759918153913"/>
    <n v="2026"/>
    <s v="Q2"/>
    <n v="6"/>
    <x v="5"/>
  </r>
  <r>
    <s v="00501"/>
    <x v="170"/>
    <x v="3"/>
    <x v="4"/>
    <x v="0"/>
    <x v="1"/>
    <x v="3"/>
    <x v="13"/>
    <n v="2"/>
    <n v="80.95"/>
    <n v="0.1"/>
    <n v="39.44"/>
    <n v="145.71"/>
    <n v="78.88"/>
    <n v="66.830000000000013"/>
    <n v="0.45865074462974409"/>
    <n v="2026"/>
    <s v="Q2"/>
    <n v="6"/>
    <x v="5"/>
  </r>
  <r>
    <s v="00540"/>
    <x v="170"/>
    <x v="0"/>
    <x v="9"/>
    <x v="3"/>
    <x v="0"/>
    <x v="1"/>
    <x v="11"/>
    <n v="1"/>
    <n v="151.46"/>
    <n v="0.05"/>
    <n v="77.98"/>
    <n v="143.887"/>
    <n v="77.98"/>
    <n v="65.906999999999996"/>
    <n v="0.45804693961233467"/>
    <n v="2026"/>
    <s v="Q2"/>
    <n v="6"/>
    <x v="5"/>
  </r>
  <r>
    <s v="02255"/>
    <x v="170"/>
    <x v="0"/>
    <x v="9"/>
    <x v="0"/>
    <x v="2"/>
    <x v="1"/>
    <x v="1"/>
    <n v="5"/>
    <n v="90.1"/>
    <n v="0"/>
    <n v="44.32"/>
    <n v="450.5"/>
    <n v="221.6"/>
    <n v="228.9"/>
    <n v="0.50810210876803552"/>
    <n v="2026"/>
    <s v="Q2"/>
    <n v="6"/>
    <x v="5"/>
  </r>
  <r>
    <s v="03126"/>
    <x v="170"/>
    <x v="0"/>
    <x v="0"/>
    <x v="3"/>
    <x v="2"/>
    <x v="1"/>
    <x v="11"/>
    <n v="1"/>
    <n v="155.69"/>
    <n v="0.1"/>
    <n v="79.42"/>
    <n v="140.12100000000001"/>
    <n v="79.42"/>
    <n v="60.701000000000008"/>
    <n v="0.43320415926235184"/>
    <n v="2026"/>
    <s v="Q2"/>
    <n v="6"/>
    <x v="5"/>
  </r>
  <r>
    <s v="03223"/>
    <x v="170"/>
    <x v="1"/>
    <x v="14"/>
    <x v="2"/>
    <x v="0"/>
    <x v="4"/>
    <x v="16"/>
    <n v="1"/>
    <n v="50.11"/>
    <n v="0.05"/>
    <n v="21.38"/>
    <n v="47.604499999999994"/>
    <n v="21.38"/>
    <n v="26.224499999999995"/>
    <n v="0.55088279469377888"/>
    <n v="2026"/>
    <s v="Q2"/>
    <n v="6"/>
    <x v="5"/>
  </r>
  <r>
    <s v="03260"/>
    <x v="170"/>
    <x v="2"/>
    <x v="2"/>
    <x v="2"/>
    <x v="0"/>
    <x v="1"/>
    <x v="3"/>
    <n v="1"/>
    <n v="142.55000000000001"/>
    <n v="0.1"/>
    <n v="79.709999999999994"/>
    <n v="128.29500000000002"/>
    <n v="79.709999999999994"/>
    <n v="48.585000000000022"/>
    <n v="0.37869753302934656"/>
    <n v="2026"/>
    <s v="Q2"/>
    <n v="6"/>
    <x v="5"/>
  </r>
  <r>
    <s v="03404"/>
    <x v="170"/>
    <x v="3"/>
    <x v="8"/>
    <x v="0"/>
    <x v="1"/>
    <x v="3"/>
    <x v="7"/>
    <n v="3"/>
    <n v="191.11"/>
    <n v="0.05"/>
    <n v="102.82"/>
    <n v="544.6635"/>
    <n v="308.45999999999998"/>
    <n v="236.20350000000002"/>
    <n v="0.43366867800026992"/>
    <n v="2026"/>
    <s v="Q2"/>
    <n v="6"/>
    <x v="5"/>
  </r>
  <r>
    <s v="04267"/>
    <x v="170"/>
    <x v="3"/>
    <x v="13"/>
    <x v="1"/>
    <x v="2"/>
    <x v="0"/>
    <x v="6"/>
    <n v="6"/>
    <n v="40.229999999999997"/>
    <n v="0.15"/>
    <n v="17.079999999999998"/>
    <n v="205.173"/>
    <n v="102.47999999999999"/>
    <n v="102.69300000000001"/>
    <n v="0.50051907414718322"/>
    <n v="2026"/>
    <s v="Q2"/>
    <n v="6"/>
    <x v="5"/>
  </r>
  <r>
    <s v="05082"/>
    <x v="170"/>
    <x v="1"/>
    <x v="11"/>
    <x v="0"/>
    <x v="2"/>
    <x v="0"/>
    <x v="0"/>
    <n v="2"/>
    <n v="81.489999999999995"/>
    <n v="0"/>
    <n v="42.15"/>
    <n v="162.97999999999999"/>
    <n v="84.3"/>
    <n v="78.679999999999993"/>
    <n v="0.48275862068965514"/>
    <n v="2026"/>
    <s v="Q2"/>
    <n v="6"/>
    <x v="5"/>
  </r>
  <r>
    <s v="05108"/>
    <x v="170"/>
    <x v="1"/>
    <x v="6"/>
    <x v="1"/>
    <x v="2"/>
    <x v="2"/>
    <x v="18"/>
    <n v="8"/>
    <n v="162.71"/>
    <n v="0.2"/>
    <n v="85.27"/>
    <n v="1041.3440000000001"/>
    <n v="682.16"/>
    <n v="359.18400000000008"/>
    <n v="0.34492348349824847"/>
    <n v="2026"/>
    <s v="Q2"/>
    <n v="6"/>
    <x v="5"/>
  </r>
  <r>
    <s v="01105"/>
    <x v="171"/>
    <x v="2"/>
    <x v="5"/>
    <x v="3"/>
    <x v="0"/>
    <x v="2"/>
    <x v="2"/>
    <n v="1"/>
    <n v="36.479999999999997"/>
    <n v="0.1"/>
    <n v="13.9"/>
    <n v="32.832000000000001"/>
    <n v="13.9"/>
    <n v="18.932000000000002"/>
    <n v="0.57663255360623789"/>
    <n v="2026"/>
    <s v="Q2"/>
    <n v="6"/>
    <x v="5"/>
  </r>
  <r>
    <s v="02757"/>
    <x v="171"/>
    <x v="1"/>
    <x v="6"/>
    <x v="1"/>
    <x v="2"/>
    <x v="2"/>
    <x v="15"/>
    <n v="6"/>
    <n v="136.65"/>
    <n v="0.15"/>
    <n v="68.56"/>
    <n v="696.91500000000008"/>
    <n v="411.36"/>
    <n v="285.55500000000006"/>
    <n v="0.4097415036266977"/>
    <n v="2026"/>
    <s v="Q2"/>
    <n v="6"/>
    <x v="5"/>
  </r>
  <r>
    <s v="03325"/>
    <x v="171"/>
    <x v="2"/>
    <x v="2"/>
    <x v="0"/>
    <x v="1"/>
    <x v="0"/>
    <x v="4"/>
    <n v="4"/>
    <n v="50.57"/>
    <n v="0"/>
    <n v="21.85"/>
    <n v="202.28"/>
    <n v="87.4"/>
    <n v="114.88"/>
    <n v="0.56792564761716435"/>
    <n v="2026"/>
    <s v="Q2"/>
    <n v="6"/>
    <x v="5"/>
  </r>
  <r>
    <s v="04070"/>
    <x v="171"/>
    <x v="3"/>
    <x v="8"/>
    <x v="0"/>
    <x v="1"/>
    <x v="0"/>
    <x v="8"/>
    <n v="3"/>
    <n v="103.72"/>
    <n v="0"/>
    <n v="50.34"/>
    <n v="311.15999999999997"/>
    <n v="151.02000000000001"/>
    <n v="160.13999999999996"/>
    <n v="0.51465483995372152"/>
    <n v="2026"/>
    <s v="Q2"/>
    <n v="6"/>
    <x v="5"/>
  </r>
  <r>
    <s v="04339"/>
    <x v="171"/>
    <x v="2"/>
    <x v="16"/>
    <x v="3"/>
    <x v="0"/>
    <x v="2"/>
    <x v="15"/>
    <n v="1"/>
    <n v="132.49"/>
    <n v="0"/>
    <n v="67.09"/>
    <n v="132.49"/>
    <n v="67.09"/>
    <n v="65.400000000000006"/>
    <n v="0.49362216016303118"/>
    <n v="2026"/>
    <s v="Q2"/>
    <n v="6"/>
    <x v="5"/>
  </r>
  <r>
    <s v="00731"/>
    <x v="172"/>
    <x v="2"/>
    <x v="3"/>
    <x v="0"/>
    <x v="1"/>
    <x v="3"/>
    <x v="13"/>
    <n v="2"/>
    <n v="80.650000000000006"/>
    <n v="0"/>
    <n v="39.18"/>
    <n v="161.30000000000001"/>
    <n v="78.36"/>
    <n v="82.940000000000012"/>
    <n v="0.51419714817110973"/>
    <n v="2026"/>
    <s v="Q2"/>
    <n v="6"/>
    <x v="5"/>
  </r>
  <r>
    <s v="01362"/>
    <x v="172"/>
    <x v="1"/>
    <x v="1"/>
    <x v="2"/>
    <x v="1"/>
    <x v="4"/>
    <x v="14"/>
    <n v="1"/>
    <n v="35.409999999999997"/>
    <n v="0.05"/>
    <n v="13.9"/>
    <n v="33.639499999999998"/>
    <n v="13.9"/>
    <n v="19.7395"/>
    <n v="0.58679528530447833"/>
    <n v="2026"/>
    <s v="Q2"/>
    <n v="6"/>
    <x v="5"/>
  </r>
  <r>
    <s v="01512"/>
    <x v="172"/>
    <x v="0"/>
    <x v="0"/>
    <x v="3"/>
    <x v="0"/>
    <x v="4"/>
    <x v="10"/>
    <n v="3"/>
    <n v="41.01"/>
    <n v="0"/>
    <n v="14.33"/>
    <n v="123.03"/>
    <n v="42.99"/>
    <n v="80.039999999999992"/>
    <n v="0.65057303096805652"/>
    <n v="2026"/>
    <s v="Q2"/>
    <n v="6"/>
    <x v="5"/>
  </r>
  <r>
    <s v="01647"/>
    <x v="172"/>
    <x v="3"/>
    <x v="8"/>
    <x v="0"/>
    <x v="2"/>
    <x v="2"/>
    <x v="2"/>
    <n v="1"/>
    <n v="36.01"/>
    <n v="0"/>
    <n v="13.23"/>
    <n v="36.01"/>
    <n v="13.23"/>
    <n v="22.779999999999998"/>
    <n v="0.63260205498472644"/>
    <n v="2026"/>
    <s v="Q2"/>
    <n v="6"/>
    <x v="5"/>
  </r>
  <r>
    <s v="02358"/>
    <x v="172"/>
    <x v="0"/>
    <x v="0"/>
    <x v="3"/>
    <x v="0"/>
    <x v="4"/>
    <x v="16"/>
    <n v="2"/>
    <n v="50.21"/>
    <n v="0.05"/>
    <n v="21.74"/>
    <n v="95.399000000000001"/>
    <n v="43.48"/>
    <n v="51.919000000000004"/>
    <n v="0.54423002337550708"/>
    <n v="2026"/>
    <s v="Q2"/>
    <n v="6"/>
    <x v="5"/>
  </r>
  <r>
    <s v="02366"/>
    <x v="172"/>
    <x v="2"/>
    <x v="10"/>
    <x v="3"/>
    <x v="0"/>
    <x v="0"/>
    <x v="8"/>
    <n v="3"/>
    <n v="100.3"/>
    <n v="0"/>
    <n v="49.26"/>
    <n v="300.89999999999998"/>
    <n v="147.78"/>
    <n v="153.11999999999998"/>
    <n v="0.5088733798604187"/>
    <n v="2026"/>
    <s v="Q2"/>
    <n v="6"/>
    <x v="5"/>
  </r>
  <r>
    <s v="03481"/>
    <x v="172"/>
    <x v="3"/>
    <x v="8"/>
    <x v="2"/>
    <x v="1"/>
    <x v="2"/>
    <x v="9"/>
    <n v="1"/>
    <n v="47.7"/>
    <n v="0.1"/>
    <n v="18.760000000000002"/>
    <n v="42.930000000000007"/>
    <n v="18.760000000000002"/>
    <n v="24.170000000000005"/>
    <n v="0.56300955043093415"/>
    <n v="2026"/>
    <s v="Q2"/>
    <n v="6"/>
    <x v="5"/>
  </r>
  <r>
    <s v="03595"/>
    <x v="172"/>
    <x v="1"/>
    <x v="14"/>
    <x v="0"/>
    <x v="1"/>
    <x v="0"/>
    <x v="6"/>
    <n v="2"/>
    <n v="40.94"/>
    <n v="0.1"/>
    <n v="16.88"/>
    <n v="73.691999999999993"/>
    <n v="33.76"/>
    <n v="39.931999999999995"/>
    <n v="0.54187700157411933"/>
    <n v="2026"/>
    <s v="Q2"/>
    <n v="6"/>
    <x v="5"/>
  </r>
  <r>
    <s v="03766"/>
    <x v="172"/>
    <x v="3"/>
    <x v="8"/>
    <x v="2"/>
    <x v="0"/>
    <x v="1"/>
    <x v="1"/>
    <n v="1"/>
    <n v="93.78"/>
    <n v="0"/>
    <n v="46.62"/>
    <n v="93.78"/>
    <n v="46.62"/>
    <n v="47.160000000000004"/>
    <n v="0.50287907869481774"/>
    <n v="2026"/>
    <s v="Q2"/>
    <n v="6"/>
    <x v="5"/>
  </r>
  <r>
    <s v="03933"/>
    <x v="172"/>
    <x v="3"/>
    <x v="4"/>
    <x v="2"/>
    <x v="1"/>
    <x v="4"/>
    <x v="16"/>
    <n v="2"/>
    <n v="51.42"/>
    <n v="0"/>
    <n v="22.19"/>
    <n v="102.84"/>
    <n v="44.38"/>
    <n v="58.46"/>
    <n v="0.56845585375340335"/>
    <n v="2026"/>
    <s v="Q2"/>
    <n v="6"/>
    <x v="5"/>
  </r>
  <r>
    <s v="03951"/>
    <x v="172"/>
    <x v="2"/>
    <x v="2"/>
    <x v="2"/>
    <x v="1"/>
    <x v="2"/>
    <x v="18"/>
    <n v="1"/>
    <n v="164.99"/>
    <n v="0.1"/>
    <n v="86.6"/>
    <n v="148.49100000000001"/>
    <n v="86.6"/>
    <n v="61.89100000000002"/>
    <n v="0.41679967136055396"/>
    <n v="2026"/>
    <s v="Q2"/>
    <n v="6"/>
    <x v="5"/>
  </r>
  <r>
    <s v="04078"/>
    <x v="172"/>
    <x v="2"/>
    <x v="5"/>
    <x v="3"/>
    <x v="0"/>
    <x v="1"/>
    <x v="3"/>
    <n v="1"/>
    <n v="145.65"/>
    <n v="0"/>
    <n v="79.87"/>
    <n v="145.65"/>
    <n v="79.87"/>
    <n v="65.78"/>
    <n v="0.45163062135255749"/>
    <n v="2026"/>
    <s v="Q2"/>
    <n v="6"/>
    <x v="5"/>
  </r>
  <r>
    <s v="04182"/>
    <x v="172"/>
    <x v="1"/>
    <x v="11"/>
    <x v="0"/>
    <x v="1"/>
    <x v="4"/>
    <x v="12"/>
    <n v="4"/>
    <n v="120.94"/>
    <n v="0.05"/>
    <n v="70.84"/>
    <n v="459.57199999999995"/>
    <n v="283.36"/>
    <n v="176.21199999999993"/>
    <n v="0.38342631840059871"/>
    <n v="2026"/>
    <s v="Q2"/>
    <n v="6"/>
    <x v="5"/>
  </r>
  <r>
    <s v="00323"/>
    <x v="173"/>
    <x v="3"/>
    <x v="13"/>
    <x v="0"/>
    <x v="0"/>
    <x v="2"/>
    <x v="2"/>
    <n v="1"/>
    <n v="36.94"/>
    <n v="0"/>
    <n v="13.25"/>
    <n v="36.94"/>
    <n v="13.25"/>
    <n v="23.689999999999998"/>
    <n v="0.64131023280996213"/>
    <n v="2026"/>
    <s v="Q2"/>
    <n v="6"/>
    <x v="5"/>
  </r>
  <r>
    <s v="00544"/>
    <x v="173"/>
    <x v="0"/>
    <x v="15"/>
    <x v="0"/>
    <x v="2"/>
    <x v="1"/>
    <x v="1"/>
    <n v="1"/>
    <n v="90.3"/>
    <n v="0.05"/>
    <n v="45.07"/>
    <n v="85.784999999999997"/>
    <n v="45.07"/>
    <n v="40.714999999999996"/>
    <n v="0.47461677449437545"/>
    <n v="2026"/>
    <s v="Q2"/>
    <n v="6"/>
    <x v="5"/>
  </r>
  <r>
    <s v="01570"/>
    <x v="173"/>
    <x v="3"/>
    <x v="13"/>
    <x v="3"/>
    <x v="0"/>
    <x v="3"/>
    <x v="5"/>
    <n v="1"/>
    <n v="335.05"/>
    <n v="0"/>
    <n v="191.67"/>
    <n v="335.05"/>
    <n v="191.67"/>
    <n v="143.38000000000002"/>
    <n v="0.42793612893597976"/>
    <n v="2026"/>
    <s v="Q2"/>
    <n v="6"/>
    <x v="5"/>
  </r>
  <r>
    <s v="01932"/>
    <x v="173"/>
    <x v="3"/>
    <x v="8"/>
    <x v="0"/>
    <x v="1"/>
    <x v="2"/>
    <x v="2"/>
    <n v="1"/>
    <n v="35.9"/>
    <n v="0.05"/>
    <n v="13.81"/>
    <n v="34.104999999999997"/>
    <n v="13.81"/>
    <n v="20.294999999999995"/>
    <n v="0.59507403606509301"/>
    <n v="2026"/>
    <s v="Q2"/>
    <n v="6"/>
    <x v="5"/>
  </r>
  <r>
    <s v="04352"/>
    <x v="173"/>
    <x v="3"/>
    <x v="13"/>
    <x v="0"/>
    <x v="0"/>
    <x v="0"/>
    <x v="4"/>
    <n v="6"/>
    <n v="51.34"/>
    <n v="0.1"/>
    <n v="22.47"/>
    <n v="277.23600000000005"/>
    <n v="134.82"/>
    <n v="142.41600000000005"/>
    <n v="0.51369951954291659"/>
    <n v="2026"/>
    <s v="Q2"/>
    <n v="6"/>
    <x v="5"/>
  </r>
  <r>
    <s v="04561"/>
    <x v="173"/>
    <x v="0"/>
    <x v="0"/>
    <x v="2"/>
    <x v="0"/>
    <x v="1"/>
    <x v="11"/>
    <n v="1"/>
    <n v="157.91"/>
    <n v="0"/>
    <n v="77.12"/>
    <n v="157.91"/>
    <n v="77.12"/>
    <n v="80.789999999999992"/>
    <n v="0.51162054334747642"/>
    <n v="2026"/>
    <s v="Q2"/>
    <n v="6"/>
    <x v="5"/>
  </r>
  <r>
    <s v="04741"/>
    <x v="173"/>
    <x v="3"/>
    <x v="13"/>
    <x v="0"/>
    <x v="1"/>
    <x v="0"/>
    <x v="6"/>
    <n v="3"/>
    <n v="41.09"/>
    <n v="0.05"/>
    <n v="16.809999999999999"/>
    <n v="117.10650000000001"/>
    <n v="50.429999999999993"/>
    <n v="66.676500000000019"/>
    <n v="0.569366346018368"/>
    <n v="2026"/>
    <s v="Q2"/>
    <n v="6"/>
    <x v="5"/>
  </r>
  <r>
    <s v="04882"/>
    <x v="173"/>
    <x v="1"/>
    <x v="12"/>
    <x v="0"/>
    <x v="0"/>
    <x v="3"/>
    <x v="19"/>
    <n v="2"/>
    <n v="120.18"/>
    <n v="0.05"/>
    <n v="59.4"/>
    <n v="228.34200000000001"/>
    <n v="118.8"/>
    <n v="109.54200000000002"/>
    <n v="0.47972777675591882"/>
    <n v="2026"/>
    <s v="Q2"/>
    <n v="6"/>
    <x v="5"/>
  </r>
  <r>
    <s v="04885"/>
    <x v="173"/>
    <x v="3"/>
    <x v="13"/>
    <x v="3"/>
    <x v="1"/>
    <x v="3"/>
    <x v="7"/>
    <n v="1"/>
    <n v="198.1"/>
    <n v="0.1"/>
    <n v="103.46"/>
    <n v="178.29"/>
    <n v="103.46"/>
    <n v="74.83"/>
    <n v="0.41970946211228899"/>
    <n v="2026"/>
    <s v="Q2"/>
    <n v="6"/>
    <x v="5"/>
  </r>
  <r>
    <s v="04982"/>
    <x v="173"/>
    <x v="2"/>
    <x v="10"/>
    <x v="0"/>
    <x v="0"/>
    <x v="2"/>
    <x v="2"/>
    <n v="1"/>
    <n v="36.700000000000003"/>
    <n v="0.15"/>
    <n v="13.59"/>
    <n v="31.195"/>
    <n v="13.59"/>
    <n v="17.605"/>
    <n v="0.56435326174066358"/>
    <n v="2026"/>
    <s v="Q2"/>
    <n v="6"/>
    <x v="5"/>
  </r>
  <r>
    <s v="00040"/>
    <x v="174"/>
    <x v="3"/>
    <x v="7"/>
    <x v="2"/>
    <x v="1"/>
    <x v="2"/>
    <x v="18"/>
    <n v="1"/>
    <n v="167.23"/>
    <n v="0.05"/>
    <n v="85.14"/>
    <n v="158.86849999999998"/>
    <n v="85.14"/>
    <n v="73.728499999999983"/>
    <n v="0.46408507665144438"/>
    <n v="2026"/>
    <s v="Q2"/>
    <n v="6"/>
    <x v="5"/>
  </r>
  <r>
    <s v="00110"/>
    <x v="174"/>
    <x v="1"/>
    <x v="12"/>
    <x v="2"/>
    <x v="2"/>
    <x v="1"/>
    <x v="17"/>
    <n v="2"/>
    <n v="72.97"/>
    <n v="0"/>
    <n v="31.57"/>
    <n v="145.94"/>
    <n v="63.14"/>
    <n v="82.8"/>
    <n v="0.56735644785528294"/>
    <n v="2026"/>
    <s v="Q2"/>
    <n v="6"/>
    <x v="5"/>
  </r>
  <r>
    <s v="01169"/>
    <x v="174"/>
    <x v="1"/>
    <x v="11"/>
    <x v="2"/>
    <x v="1"/>
    <x v="0"/>
    <x v="0"/>
    <n v="3"/>
    <n v="82.91"/>
    <n v="0"/>
    <n v="42.29"/>
    <n v="248.73"/>
    <n v="126.87"/>
    <n v="121.85999999999999"/>
    <n v="0.4899288384995778"/>
    <n v="2026"/>
    <s v="Q2"/>
    <n v="6"/>
    <x v="5"/>
  </r>
  <r>
    <s v="02211"/>
    <x v="174"/>
    <x v="2"/>
    <x v="10"/>
    <x v="3"/>
    <x v="1"/>
    <x v="4"/>
    <x v="10"/>
    <n v="2"/>
    <n v="41.25"/>
    <n v="0"/>
    <n v="14.72"/>
    <n v="82.5"/>
    <n v="29.44"/>
    <n v="53.06"/>
    <n v="0.64315151515151514"/>
    <n v="2026"/>
    <s v="Q2"/>
    <n v="6"/>
    <x v="5"/>
  </r>
  <r>
    <s v="03494"/>
    <x v="174"/>
    <x v="3"/>
    <x v="8"/>
    <x v="1"/>
    <x v="2"/>
    <x v="3"/>
    <x v="7"/>
    <n v="6"/>
    <n v="194.79"/>
    <n v="0.15"/>
    <n v="106.78"/>
    <n v="993.42899999999997"/>
    <n v="640.68000000000006"/>
    <n v="352.74899999999991"/>
    <n v="0.3550822454347517"/>
    <n v="2026"/>
    <s v="Q2"/>
    <n v="6"/>
    <x v="5"/>
  </r>
  <r>
    <s v="03586"/>
    <x v="174"/>
    <x v="0"/>
    <x v="15"/>
    <x v="1"/>
    <x v="2"/>
    <x v="3"/>
    <x v="7"/>
    <n v="6"/>
    <n v="193.13"/>
    <n v="0.15"/>
    <n v="106.49"/>
    <n v="984.96299999999997"/>
    <n v="638.93999999999994"/>
    <n v="346.02300000000002"/>
    <n v="0.35130558203709178"/>
    <n v="2026"/>
    <s v="Q2"/>
    <n v="6"/>
    <x v="5"/>
  </r>
  <r>
    <s v="03660"/>
    <x v="174"/>
    <x v="2"/>
    <x v="3"/>
    <x v="0"/>
    <x v="1"/>
    <x v="0"/>
    <x v="0"/>
    <n v="1"/>
    <n v="82.7"/>
    <n v="0.05"/>
    <n v="42.16"/>
    <n v="78.564999999999998"/>
    <n v="42.16"/>
    <n v="36.405000000000001"/>
    <n v="0.46337427607713361"/>
    <n v="2026"/>
    <s v="Q2"/>
    <n v="6"/>
    <x v="5"/>
  </r>
  <r>
    <s v="04307"/>
    <x v="174"/>
    <x v="3"/>
    <x v="8"/>
    <x v="0"/>
    <x v="2"/>
    <x v="0"/>
    <x v="6"/>
    <n v="1"/>
    <n v="40.33"/>
    <n v="0"/>
    <n v="16.48"/>
    <n v="40.33"/>
    <n v="16.48"/>
    <n v="23.849999999999998"/>
    <n v="0.59137118770146291"/>
    <n v="2026"/>
    <s v="Q2"/>
    <n v="6"/>
    <x v="5"/>
  </r>
  <r>
    <s v="05133"/>
    <x v="174"/>
    <x v="0"/>
    <x v="0"/>
    <x v="0"/>
    <x v="2"/>
    <x v="3"/>
    <x v="13"/>
    <n v="1"/>
    <n v="81.99"/>
    <n v="0.15"/>
    <n v="40.29"/>
    <n v="69.691499999999991"/>
    <n v="40.29"/>
    <n v="29.401499999999992"/>
    <n v="0.4218807171606293"/>
    <n v="2026"/>
    <s v="Q2"/>
    <n v="6"/>
    <x v="5"/>
  </r>
  <r>
    <s v="00472"/>
    <x v="175"/>
    <x v="1"/>
    <x v="6"/>
    <x v="2"/>
    <x v="2"/>
    <x v="2"/>
    <x v="9"/>
    <n v="3"/>
    <n v="46.29"/>
    <n v="0"/>
    <n v="18.309999999999999"/>
    <n v="138.87"/>
    <n v="54.929999999999993"/>
    <n v="83.940000000000012"/>
    <n v="0.60445020522791104"/>
    <n v="2026"/>
    <s v="Q2"/>
    <n v="6"/>
    <x v="5"/>
  </r>
  <r>
    <s v="00689"/>
    <x v="175"/>
    <x v="3"/>
    <x v="7"/>
    <x v="0"/>
    <x v="1"/>
    <x v="0"/>
    <x v="6"/>
    <n v="1"/>
    <n v="39.729999999999997"/>
    <n v="0"/>
    <n v="16.55"/>
    <n v="39.729999999999997"/>
    <n v="16.55"/>
    <n v="23.179999999999996"/>
    <n v="0.58343820790334755"/>
    <n v="2026"/>
    <s v="Q2"/>
    <n v="6"/>
    <x v="5"/>
  </r>
  <r>
    <s v="00864"/>
    <x v="175"/>
    <x v="3"/>
    <x v="8"/>
    <x v="0"/>
    <x v="1"/>
    <x v="2"/>
    <x v="15"/>
    <n v="4"/>
    <n v="131.02000000000001"/>
    <n v="0.05"/>
    <n v="67.42"/>
    <n v="497.87600000000003"/>
    <n v="269.68"/>
    <n v="228.19600000000003"/>
    <n v="0.45833902417469413"/>
    <n v="2026"/>
    <s v="Q2"/>
    <n v="6"/>
    <x v="5"/>
  </r>
  <r>
    <s v="01163"/>
    <x v="175"/>
    <x v="1"/>
    <x v="12"/>
    <x v="0"/>
    <x v="1"/>
    <x v="2"/>
    <x v="9"/>
    <n v="2"/>
    <n v="46.69"/>
    <n v="0.05"/>
    <n v="18.23"/>
    <n v="88.710999999999999"/>
    <n v="36.46"/>
    <n v="52.250999999999998"/>
    <n v="0.58900249123558523"/>
    <n v="2026"/>
    <s v="Q2"/>
    <n v="6"/>
    <x v="5"/>
  </r>
  <r>
    <s v="01323"/>
    <x v="175"/>
    <x v="1"/>
    <x v="12"/>
    <x v="0"/>
    <x v="0"/>
    <x v="4"/>
    <x v="10"/>
    <n v="2"/>
    <n v="39.57"/>
    <n v="0.1"/>
    <n v="14.64"/>
    <n v="71.225999999999999"/>
    <n v="29.28"/>
    <n v="41.945999999999998"/>
    <n v="0.58891416055934631"/>
    <n v="2026"/>
    <s v="Q2"/>
    <n v="6"/>
    <x v="5"/>
  </r>
  <r>
    <s v="02098"/>
    <x v="175"/>
    <x v="2"/>
    <x v="2"/>
    <x v="0"/>
    <x v="0"/>
    <x v="1"/>
    <x v="3"/>
    <n v="1"/>
    <n v="146.46"/>
    <n v="0.15"/>
    <n v="80.760000000000005"/>
    <n v="124.491"/>
    <n v="80.760000000000005"/>
    <n v="43.730999999999995"/>
    <n v="0.35127840566787955"/>
    <n v="2026"/>
    <s v="Q2"/>
    <n v="6"/>
    <x v="5"/>
  </r>
  <r>
    <s v="02190"/>
    <x v="175"/>
    <x v="1"/>
    <x v="6"/>
    <x v="2"/>
    <x v="2"/>
    <x v="0"/>
    <x v="4"/>
    <n v="5"/>
    <n v="50.78"/>
    <n v="0"/>
    <n v="22.68"/>
    <n v="253.9"/>
    <n v="113.4"/>
    <n v="140.5"/>
    <n v="0.55336746750689247"/>
    <n v="2026"/>
    <s v="Q2"/>
    <n v="6"/>
    <x v="5"/>
  </r>
  <r>
    <s v="02664"/>
    <x v="175"/>
    <x v="2"/>
    <x v="10"/>
    <x v="3"/>
    <x v="0"/>
    <x v="2"/>
    <x v="9"/>
    <n v="3"/>
    <n v="47.61"/>
    <n v="0"/>
    <n v="18.21"/>
    <n v="142.82999999999998"/>
    <n v="54.63"/>
    <n v="88.199999999999989"/>
    <n v="0.61751732829237549"/>
    <n v="2026"/>
    <s v="Q2"/>
    <n v="6"/>
    <x v="5"/>
  </r>
  <r>
    <s v="02992"/>
    <x v="175"/>
    <x v="2"/>
    <x v="16"/>
    <x v="0"/>
    <x v="1"/>
    <x v="0"/>
    <x v="4"/>
    <n v="1"/>
    <n v="50.75"/>
    <n v="0.1"/>
    <n v="22.94"/>
    <n v="45.675000000000004"/>
    <n v="22.94"/>
    <n v="22.735000000000003"/>
    <n v="0.49775588396278053"/>
    <n v="2026"/>
    <s v="Q2"/>
    <n v="6"/>
    <x v="5"/>
  </r>
  <r>
    <s v="03120"/>
    <x v="175"/>
    <x v="2"/>
    <x v="5"/>
    <x v="3"/>
    <x v="0"/>
    <x v="4"/>
    <x v="16"/>
    <n v="1"/>
    <n v="50.33"/>
    <n v="0"/>
    <n v="21.66"/>
    <n v="50.33"/>
    <n v="21.66"/>
    <n v="28.669999999999998"/>
    <n v="0.56964037353467112"/>
    <n v="2026"/>
    <s v="Q2"/>
    <n v="6"/>
    <x v="5"/>
  </r>
  <r>
    <s v="00189"/>
    <x v="176"/>
    <x v="2"/>
    <x v="10"/>
    <x v="0"/>
    <x v="2"/>
    <x v="2"/>
    <x v="9"/>
    <n v="1"/>
    <n v="47.5"/>
    <n v="0.1"/>
    <n v="18.8"/>
    <n v="42.75"/>
    <n v="18.8"/>
    <n v="23.95"/>
    <n v="0.56023391812865497"/>
    <n v="2026"/>
    <s v="Q2"/>
    <n v="6"/>
    <x v="5"/>
  </r>
  <r>
    <s v="00927"/>
    <x v="176"/>
    <x v="2"/>
    <x v="10"/>
    <x v="3"/>
    <x v="0"/>
    <x v="2"/>
    <x v="15"/>
    <n v="2"/>
    <n v="130.33000000000001"/>
    <n v="0.1"/>
    <n v="67.319999999999993"/>
    <n v="234.59400000000002"/>
    <n v="134.63999999999999"/>
    <n v="99.954000000000036"/>
    <n v="0.42607227806337772"/>
    <n v="2026"/>
    <s v="Q2"/>
    <n v="6"/>
    <x v="5"/>
  </r>
  <r>
    <s v="01388"/>
    <x v="176"/>
    <x v="1"/>
    <x v="14"/>
    <x v="0"/>
    <x v="0"/>
    <x v="1"/>
    <x v="11"/>
    <n v="3"/>
    <n v="156.76"/>
    <n v="0.05"/>
    <n v="78.63"/>
    <n v="446.76599999999996"/>
    <n v="235.89"/>
    <n v="210.87599999999998"/>
    <n v="0.47200547937846654"/>
    <n v="2026"/>
    <s v="Q2"/>
    <n v="6"/>
    <x v="5"/>
  </r>
  <r>
    <s v="03932"/>
    <x v="176"/>
    <x v="2"/>
    <x v="10"/>
    <x v="0"/>
    <x v="1"/>
    <x v="4"/>
    <x v="14"/>
    <n v="4"/>
    <n v="35.770000000000003"/>
    <n v="0"/>
    <n v="13.75"/>
    <n v="143.08000000000001"/>
    <n v="55"/>
    <n v="88.080000000000013"/>
    <n v="0.61559966452334358"/>
    <n v="2026"/>
    <s v="Q2"/>
    <n v="6"/>
    <x v="5"/>
  </r>
  <r>
    <s v="04008"/>
    <x v="176"/>
    <x v="1"/>
    <x v="14"/>
    <x v="0"/>
    <x v="0"/>
    <x v="0"/>
    <x v="8"/>
    <n v="2"/>
    <n v="102.49"/>
    <n v="0"/>
    <n v="50.07"/>
    <n v="204.98"/>
    <n v="100.14"/>
    <n v="104.83999999999999"/>
    <n v="0.51146453312518292"/>
    <n v="2026"/>
    <s v="Q2"/>
    <n v="6"/>
    <x v="5"/>
  </r>
  <r>
    <s v="04701"/>
    <x v="176"/>
    <x v="0"/>
    <x v="0"/>
    <x v="1"/>
    <x v="2"/>
    <x v="0"/>
    <x v="0"/>
    <n v="8"/>
    <n v="82.47"/>
    <n v="0.15"/>
    <n v="42.58"/>
    <n v="560.79599999999994"/>
    <n v="340.64"/>
    <n v="220.15599999999995"/>
    <n v="0.39257769313618496"/>
    <n v="2026"/>
    <s v="Q2"/>
    <n v="6"/>
    <x v="5"/>
  </r>
  <r>
    <s v="04805"/>
    <x v="176"/>
    <x v="2"/>
    <x v="10"/>
    <x v="0"/>
    <x v="0"/>
    <x v="3"/>
    <x v="19"/>
    <n v="1"/>
    <n v="121.44"/>
    <n v="0"/>
    <n v="62.34"/>
    <n v="121.44"/>
    <n v="62.34"/>
    <n v="59.099999999999994"/>
    <n v="0.48666007905138337"/>
    <n v="2026"/>
    <s v="Q2"/>
    <n v="6"/>
    <x v="5"/>
  </r>
  <r>
    <s v="00912"/>
    <x v="177"/>
    <x v="0"/>
    <x v="0"/>
    <x v="3"/>
    <x v="1"/>
    <x v="2"/>
    <x v="9"/>
    <n v="4"/>
    <n v="46.44"/>
    <n v="0.05"/>
    <n v="18.2"/>
    <n v="176.47199999999998"/>
    <n v="72.8"/>
    <n v="103.67199999999998"/>
    <n v="0.58746996690693143"/>
    <n v="2026"/>
    <s v="Q2"/>
    <n v="6"/>
    <x v="5"/>
  </r>
  <r>
    <s v="01837"/>
    <x v="177"/>
    <x v="0"/>
    <x v="0"/>
    <x v="3"/>
    <x v="2"/>
    <x v="3"/>
    <x v="7"/>
    <n v="2"/>
    <n v="194.13"/>
    <n v="0.1"/>
    <n v="106.51"/>
    <n v="349.43400000000003"/>
    <n v="213.02"/>
    <n v="136.41400000000002"/>
    <n v="0.39038559499075648"/>
    <n v="2026"/>
    <s v="Q2"/>
    <n v="6"/>
    <x v="5"/>
  </r>
  <r>
    <s v="02216"/>
    <x v="177"/>
    <x v="0"/>
    <x v="9"/>
    <x v="0"/>
    <x v="2"/>
    <x v="0"/>
    <x v="0"/>
    <n v="4"/>
    <n v="81.86"/>
    <n v="0.05"/>
    <n v="42.22"/>
    <n v="311.06799999999998"/>
    <n v="168.88"/>
    <n v="142.18799999999999"/>
    <n v="0.45709619761595532"/>
    <n v="2026"/>
    <s v="Q2"/>
    <n v="6"/>
    <x v="5"/>
  </r>
  <r>
    <s v="02451"/>
    <x v="177"/>
    <x v="0"/>
    <x v="9"/>
    <x v="1"/>
    <x v="2"/>
    <x v="2"/>
    <x v="18"/>
    <n v="4"/>
    <n v="162.61000000000001"/>
    <n v="0.05"/>
    <n v="88.64"/>
    <n v="617.91800000000001"/>
    <n v="354.56"/>
    <n v="263.358"/>
    <n v="0.4262021821665658"/>
    <n v="2026"/>
    <s v="Q2"/>
    <n v="6"/>
    <x v="5"/>
  </r>
  <r>
    <s v="02874"/>
    <x v="177"/>
    <x v="1"/>
    <x v="12"/>
    <x v="2"/>
    <x v="1"/>
    <x v="0"/>
    <x v="6"/>
    <n v="1"/>
    <n v="40.26"/>
    <n v="0"/>
    <n v="16.62"/>
    <n v="40.26"/>
    <n v="16.62"/>
    <n v="23.639999999999997"/>
    <n v="0.58718330849478384"/>
    <n v="2026"/>
    <s v="Q2"/>
    <n v="6"/>
    <x v="5"/>
  </r>
  <r>
    <s v="02885"/>
    <x v="177"/>
    <x v="0"/>
    <x v="0"/>
    <x v="0"/>
    <x v="2"/>
    <x v="2"/>
    <x v="9"/>
    <n v="1"/>
    <n v="47.23"/>
    <n v="0.1"/>
    <n v="17.829999999999998"/>
    <n v="42.506999999999998"/>
    <n v="17.829999999999998"/>
    <n v="24.677"/>
    <n v="0.58053967581810062"/>
    <n v="2026"/>
    <s v="Q2"/>
    <n v="6"/>
    <x v="5"/>
  </r>
  <r>
    <s v="03014"/>
    <x v="177"/>
    <x v="2"/>
    <x v="10"/>
    <x v="0"/>
    <x v="1"/>
    <x v="4"/>
    <x v="16"/>
    <n v="1"/>
    <n v="50.13"/>
    <n v="0.15"/>
    <n v="22.22"/>
    <n v="42.610500000000002"/>
    <n v="22.22"/>
    <n v="20.390500000000003"/>
    <n v="0.47853228664296366"/>
    <n v="2026"/>
    <s v="Q2"/>
    <n v="6"/>
    <x v="5"/>
  </r>
  <r>
    <s v="03273"/>
    <x v="177"/>
    <x v="2"/>
    <x v="3"/>
    <x v="0"/>
    <x v="2"/>
    <x v="3"/>
    <x v="5"/>
    <n v="2"/>
    <n v="345.82"/>
    <n v="0.05"/>
    <n v="196.24"/>
    <n v="657.05799999999999"/>
    <n v="392.48"/>
    <n v="264.57799999999997"/>
    <n v="0.40267069269379563"/>
    <n v="2026"/>
    <s v="Q2"/>
    <n v="6"/>
    <x v="5"/>
  </r>
  <r>
    <s v="05041"/>
    <x v="177"/>
    <x v="0"/>
    <x v="15"/>
    <x v="2"/>
    <x v="1"/>
    <x v="3"/>
    <x v="19"/>
    <n v="1"/>
    <n v="126.12"/>
    <n v="0"/>
    <n v="62.18"/>
    <n v="126.12"/>
    <n v="62.18"/>
    <n v="63.940000000000005"/>
    <n v="0.50697748176339996"/>
    <n v="2026"/>
    <s v="Q2"/>
    <n v="6"/>
    <x v="5"/>
  </r>
  <r>
    <s v="00312"/>
    <x v="178"/>
    <x v="3"/>
    <x v="7"/>
    <x v="3"/>
    <x v="0"/>
    <x v="4"/>
    <x v="14"/>
    <n v="1"/>
    <n v="36"/>
    <n v="0"/>
    <n v="13.95"/>
    <n v="36"/>
    <n v="13.95"/>
    <n v="22.05"/>
    <n v="0.61250000000000004"/>
    <n v="2026"/>
    <s v="Q2"/>
    <n v="6"/>
    <x v="5"/>
  </r>
  <r>
    <s v="00647"/>
    <x v="178"/>
    <x v="0"/>
    <x v="0"/>
    <x v="0"/>
    <x v="0"/>
    <x v="2"/>
    <x v="18"/>
    <n v="1"/>
    <n v="162.25"/>
    <n v="0.05"/>
    <n v="89.28"/>
    <n v="154.13749999999999"/>
    <n v="89.28"/>
    <n v="64.857499999999987"/>
    <n v="0.42077690373854509"/>
    <n v="2026"/>
    <s v="Q2"/>
    <n v="6"/>
    <x v="5"/>
  </r>
  <r>
    <s v="00708"/>
    <x v="178"/>
    <x v="1"/>
    <x v="11"/>
    <x v="0"/>
    <x v="0"/>
    <x v="1"/>
    <x v="11"/>
    <n v="1"/>
    <n v="150.44"/>
    <n v="0"/>
    <n v="80.5"/>
    <n v="150.44"/>
    <n v="80.5"/>
    <n v="69.94"/>
    <n v="0.46490295134272797"/>
    <n v="2026"/>
    <s v="Q2"/>
    <n v="6"/>
    <x v="5"/>
  </r>
  <r>
    <s v="00886"/>
    <x v="178"/>
    <x v="0"/>
    <x v="0"/>
    <x v="2"/>
    <x v="2"/>
    <x v="3"/>
    <x v="19"/>
    <n v="2"/>
    <n v="126.17"/>
    <n v="0.05"/>
    <n v="61.13"/>
    <n v="239.72299999999998"/>
    <n v="122.26"/>
    <n v="117.46299999999998"/>
    <n v="0.48999470221881081"/>
    <n v="2026"/>
    <s v="Q2"/>
    <n v="6"/>
    <x v="5"/>
  </r>
  <r>
    <s v="00944"/>
    <x v="178"/>
    <x v="3"/>
    <x v="7"/>
    <x v="3"/>
    <x v="0"/>
    <x v="3"/>
    <x v="13"/>
    <n v="2"/>
    <n v="83.72"/>
    <n v="0"/>
    <n v="38.96"/>
    <n v="167.44"/>
    <n v="77.92"/>
    <n v="89.52"/>
    <n v="0.53463927376970855"/>
    <n v="2026"/>
    <s v="Q2"/>
    <n v="6"/>
    <x v="5"/>
  </r>
  <r>
    <s v="01050"/>
    <x v="178"/>
    <x v="3"/>
    <x v="8"/>
    <x v="3"/>
    <x v="1"/>
    <x v="1"/>
    <x v="17"/>
    <n v="1"/>
    <n v="70.58"/>
    <n v="0"/>
    <n v="32.78"/>
    <n v="70.58"/>
    <n v="32.78"/>
    <n v="37.799999999999997"/>
    <n v="0.53556248228960046"/>
    <n v="2026"/>
    <s v="Q2"/>
    <n v="6"/>
    <x v="5"/>
  </r>
  <r>
    <s v="01677"/>
    <x v="178"/>
    <x v="3"/>
    <x v="13"/>
    <x v="1"/>
    <x v="2"/>
    <x v="3"/>
    <x v="13"/>
    <n v="5"/>
    <n v="81.96"/>
    <n v="0.05"/>
    <n v="39.130000000000003"/>
    <n v="389.30999999999995"/>
    <n v="195.65"/>
    <n v="193.65999999999994"/>
    <n v="0.497444196141892"/>
    <n v="2026"/>
    <s v="Q2"/>
    <n v="6"/>
    <x v="5"/>
  </r>
  <r>
    <s v="02109"/>
    <x v="178"/>
    <x v="1"/>
    <x v="14"/>
    <x v="0"/>
    <x v="1"/>
    <x v="0"/>
    <x v="6"/>
    <n v="1"/>
    <n v="40.67"/>
    <n v="0"/>
    <n v="16.5"/>
    <n v="40.67"/>
    <n v="16.5"/>
    <n v="24.17"/>
    <n v="0.59429554954511932"/>
    <n v="2026"/>
    <s v="Q2"/>
    <n v="6"/>
    <x v="5"/>
  </r>
  <r>
    <s v="03688"/>
    <x v="178"/>
    <x v="2"/>
    <x v="16"/>
    <x v="2"/>
    <x v="1"/>
    <x v="4"/>
    <x v="10"/>
    <n v="1"/>
    <n v="40.94"/>
    <n v="0"/>
    <n v="14.47"/>
    <n v="40.94"/>
    <n v="14.47"/>
    <n v="26.47"/>
    <n v="0.64655593551538837"/>
    <n v="2026"/>
    <s v="Q2"/>
    <n v="6"/>
    <x v="5"/>
  </r>
  <r>
    <s v="00521"/>
    <x v="179"/>
    <x v="3"/>
    <x v="8"/>
    <x v="1"/>
    <x v="2"/>
    <x v="0"/>
    <x v="8"/>
    <n v="3"/>
    <n v="100.89"/>
    <n v="0.05"/>
    <n v="49.08"/>
    <n v="287.53649999999999"/>
    <n v="147.24"/>
    <n v="140.29649999999998"/>
    <n v="0.48792588071427451"/>
    <n v="2026"/>
    <s v="Q2"/>
    <n v="6"/>
    <x v="5"/>
  </r>
  <r>
    <s v="00557"/>
    <x v="179"/>
    <x v="1"/>
    <x v="12"/>
    <x v="1"/>
    <x v="2"/>
    <x v="0"/>
    <x v="6"/>
    <n v="3"/>
    <n v="39.78"/>
    <n v="0.15"/>
    <n v="16.850000000000001"/>
    <n v="101.43900000000001"/>
    <n v="50.550000000000004"/>
    <n v="50.889000000000003"/>
    <n v="0.50167095495815217"/>
    <n v="2026"/>
    <s v="Q2"/>
    <n v="6"/>
    <x v="5"/>
  </r>
  <r>
    <s v="00929"/>
    <x v="179"/>
    <x v="0"/>
    <x v="0"/>
    <x v="0"/>
    <x v="0"/>
    <x v="4"/>
    <x v="10"/>
    <n v="1"/>
    <n v="40.299999999999997"/>
    <n v="0.05"/>
    <n v="14.79"/>
    <n v="38.284999999999997"/>
    <n v="14.79"/>
    <n v="23.494999999999997"/>
    <n v="0.61368682251534545"/>
    <n v="2026"/>
    <s v="Q2"/>
    <n v="6"/>
    <x v="5"/>
  </r>
  <r>
    <s v="01089"/>
    <x v="179"/>
    <x v="1"/>
    <x v="11"/>
    <x v="2"/>
    <x v="0"/>
    <x v="1"/>
    <x v="1"/>
    <n v="1"/>
    <n v="90.91"/>
    <n v="0.05"/>
    <n v="45.9"/>
    <n v="86.364499999999992"/>
    <n v="45.9"/>
    <n v="40.464499999999994"/>
    <n v="0.46853163047316893"/>
    <n v="2026"/>
    <s v="Q2"/>
    <n v="6"/>
    <x v="5"/>
  </r>
  <r>
    <s v="01655"/>
    <x v="179"/>
    <x v="0"/>
    <x v="0"/>
    <x v="1"/>
    <x v="2"/>
    <x v="2"/>
    <x v="18"/>
    <n v="5"/>
    <n v="162.29"/>
    <n v="0.15"/>
    <n v="86.66"/>
    <n v="689.73249999999996"/>
    <n v="433.29999999999995"/>
    <n v="256.4325"/>
    <n v="0.37178543855770174"/>
    <n v="2026"/>
    <s v="Q2"/>
    <n v="6"/>
    <x v="5"/>
  </r>
  <r>
    <s v="01897"/>
    <x v="179"/>
    <x v="1"/>
    <x v="11"/>
    <x v="0"/>
    <x v="2"/>
    <x v="0"/>
    <x v="4"/>
    <n v="2"/>
    <n v="51.03"/>
    <n v="0"/>
    <n v="22.59"/>
    <n v="102.06"/>
    <n v="45.18"/>
    <n v="56.88"/>
    <n v="0.55731922398589062"/>
    <n v="2026"/>
    <s v="Q2"/>
    <n v="6"/>
    <x v="5"/>
  </r>
  <r>
    <s v="02417"/>
    <x v="179"/>
    <x v="1"/>
    <x v="12"/>
    <x v="0"/>
    <x v="2"/>
    <x v="4"/>
    <x v="16"/>
    <n v="1"/>
    <n v="50.67"/>
    <n v="0"/>
    <n v="22.18"/>
    <n v="50.67"/>
    <n v="22.18"/>
    <n v="28.490000000000002"/>
    <n v="0.56226564041839355"/>
    <n v="2026"/>
    <s v="Q2"/>
    <n v="6"/>
    <x v="5"/>
  </r>
  <r>
    <s v="03474"/>
    <x v="179"/>
    <x v="3"/>
    <x v="8"/>
    <x v="1"/>
    <x v="0"/>
    <x v="2"/>
    <x v="15"/>
    <n v="10"/>
    <n v="130.62"/>
    <n v="0.05"/>
    <n v="67.05"/>
    <n v="1240.8899999999999"/>
    <n v="670.5"/>
    <n v="570.38999999999987"/>
    <n v="0.45966201677828006"/>
    <n v="2026"/>
    <s v="Q2"/>
    <n v="6"/>
    <x v="5"/>
  </r>
  <r>
    <s v="04079"/>
    <x v="179"/>
    <x v="2"/>
    <x v="5"/>
    <x v="0"/>
    <x v="1"/>
    <x v="3"/>
    <x v="7"/>
    <n v="4"/>
    <n v="194.6"/>
    <n v="0"/>
    <n v="104.64"/>
    <n v="778.4"/>
    <n v="418.56"/>
    <n v="359.84"/>
    <n v="0.46228160328879753"/>
    <n v="2026"/>
    <s v="Q2"/>
    <n v="6"/>
    <x v="5"/>
  </r>
  <r>
    <s v="00045"/>
    <x v="180"/>
    <x v="2"/>
    <x v="2"/>
    <x v="2"/>
    <x v="1"/>
    <x v="1"/>
    <x v="1"/>
    <n v="1"/>
    <n v="94"/>
    <n v="0"/>
    <n v="45.62"/>
    <n v="94"/>
    <n v="45.62"/>
    <n v="48.38"/>
    <n v="0.51468085106382977"/>
    <n v="2026"/>
    <s v="Q2"/>
    <n v="6"/>
    <x v="5"/>
  </r>
  <r>
    <s v="02895"/>
    <x v="180"/>
    <x v="3"/>
    <x v="8"/>
    <x v="0"/>
    <x v="0"/>
    <x v="4"/>
    <x v="10"/>
    <n v="2"/>
    <n v="40.46"/>
    <n v="0"/>
    <n v="15.15"/>
    <n v="80.92"/>
    <n v="30.3"/>
    <n v="50.620000000000005"/>
    <n v="0.62555610479485912"/>
    <n v="2026"/>
    <s v="Q2"/>
    <n v="6"/>
    <x v="5"/>
  </r>
  <r>
    <s v="05158"/>
    <x v="180"/>
    <x v="1"/>
    <x v="6"/>
    <x v="2"/>
    <x v="1"/>
    <x v="1"/>
    <x v="11"/>
    <n v="1"/>
    <n v="156.11000000000001"/>
    <n v="0"/>
    <n v="79.52"/>
    <n v="156.11000000000001"/>
    <n v="79.52"/>
    <n v="76.590000000000018"/>
    <n v="0.49061559157004681"/>
    <n v="2026"/>
    <s v="Q2"/>
    <n v="6"/>
    <x v="5"/>
  </r>
  <r>
    <s v="01217"/>
    <x v="181"/>
    <x v="2"/>
    <x v="3"/>
    <x v="0"/>
    <x v="0"/>
    <x v="3"/>
    <x v="19"/>
    <n v="2"/>
    <n v="121.78"/>
    <n v="0.1"/>
    <n v="59.62"/>
    <n v="219.20400000000001"/>
    <n v="119.24"/>
    <n v="99.964000000000013"/>
    <n v="0.45603182423678407"/>
    <n v="2026"/>
    <s v="Q3"/>
    <n v="7"/>
    <x v="6"/>
  </r>
  <r>
    <s v="02249"/>
    <x v="181"/>
    <x v="0"/>
    <x v="15"/>
    <x v="3"/>
    <x v="1"/>
    <x v="4"/>
    <x v="14"/>
    <n v="3"/>
    <n v="36.22"/>
    <n v="0.1"/>
    <n v="13.83"/>
    <n v="97.793999999999997"/>
    <n v="41.49"/>
    <n v="56.303999999999995"/>
    <n v="0.57574084299650286"/>
    <n v="2026"/>
    <s v="Q3"/>
    <n v="7"/>
    <x v="6"/>
  </r>
  <r>
    <s v="02650"/>
    <x v="181"/>
    <x v="3"/>
    <x v="7"/>
    <x v="1"/>
    <x v="2"/>
    <x v="2"/>
    <x v="18"/>
    <n v="10"/>
    <n v="161.78"/>
    <n v="0.1"/>
    <n v="85.11"/>
    <n v="1456.02"/>
    <n v="851.1"/>
    <n v="604.91999999999996"/>
    <n v="0.4154613260806857"/>
    <n v="2026"/>
    <s v="Q3"/>
    <n v="7"/>
    <x v="6"/>
  </r>
  <r>
    <s v="03937"/>
    <x v="181"/>
    <x v="3"/>
    <x v="7"/>
    <x v="0"/>
    <x v="2"/>
    <x v="3"/>
    <x v="19"/>
    <n v="3"/>
    <n v="126.23"/>
    <n v="0.05"/>
    <n v="61.81"/>
    <n v="359.75549999999998"/>
    <n v="185.43"/>
    <n v="174.32549999999998"/>
    <n v="0.4845666014835075"/>
    <n v="2026"/>
    <s v="Q3"/>
    <n v="7"/>
    <x v="6"/>
  </r>
  <r>
    <s v="04122"/>
    <x v="181"/>
    <x v="3"/>
    <x v="8"/>
    <x v="0"/>
    <x v="0"/>
    <x v="0"/>
    <x v="0"/>
    <n v="4"/>
    <n v="79.97"/>
    <n v="0.1"/>
    <n v="43.36"/>
    <n v="287.892"/>
    <n v="173.44"/>
    <n v="114.452"/>
    <n v="0.39755185972517471"/>
    <n v="2026"/>
    <s v="Q3"/>
    <n v="7"/>
    <x v="6"/>
  </r>
  <r>
    <s v="04589"/>
    <x v="181"/>
    <x v="3"/>
    <x v="8"/>
    <x v="2"/>
    <x v="1"/>
    <x v="0"/>
    <x v="8"/>
    <n v="2"/>
    <n v="102.37"/>
    <n v="0"/>
    <n v="50.25"/>
    <n v="204.74"/>
    <n v="100.5"/>
    <n v="104.24000000000001"/>
    <n v="0.50913353521539517"/>
    <n v="2026"/>
    <s v="Q3"/>
    <n v="7"/>
    <x v="6"/>
  </r>
  <r>
    <s v="04873"/>
    <x v="181"/>
    <x v="3"/>
    <x v="13"/>
    <x v="0"/>
    <x v="1"/>
    <x v="0"/>
    <x v="8"/>
    <n v="1"/>
    <n v="102.13"/>
    <n v="0"/>
    <n v="49.17"/>
    <n v="102.13"/>
    <n v="49.17"/>
    <n v="52.959999999999994"/>
    <n v="0.5185547831195535"/>
    <n v="2026"/>
    <s v="Q3"/>
    <n v="7"/>
    <x v="6"/>
  </r>
  <r>
    <s v="00729"/>
    <x v="182"/>
    <x v="2"/>
    <x v="2"/>
    <x v="0"/>
    <x v="0"/>
    <x v="2"/>
    <x v="18"/>
    <n v="1"/>
    <n v="161.82"/>
    <n v="0"/>
    <n v="87.15"/>
    <n v="161.82"/>
    <n v="87.15"/>
    <n v="74.669999999999987"/>
    <n v="0.46143863552094916"/>
    <n v="2026"/>
    <s v="Q3"/>
    <n v="7"/>
    <x v="6"/>
  </r>
  <r>
    <s v="00906"/>
    <x v="182"/>
    <x v="3"/>
    <x v="8"/>
    <x v="0"/>
    <x v="1"/>
    <x v="0"/>
    <x v="0"/>
    <n v="2"/>
    <n v="83.29"/>
    <n v="0"/>
    <n v="42.45"/>
    <n v="166.58"/>
    <n v="84.9"/>
    <n v="81.680000000000007"/>
    <n v="0.49033497418657701"/>
    <n v="2026"/>
    <s v="Q3"/>
    <n v="7"/>
    <x v="6"/>
  </r>
  <r>
    <s v="01531"/>
    <x v="182"/>
    <x v="2"/>
    <x v="16"/>
    <x v="0"/>
    <x v="1"/>
    <x v="2"/>
    <x v="15"/>
    <n v="2"/>
    <n v="136.72999999999999"/>
    <n v="0"/>
    <n v="66.03"/>
    <n v="273.45999999999998"/>
    <n v="132.06"/>
    <n v="141.39999999999998"/>
    <n v="0.5170774519125283"/>
    <n v="2026"/>
    <s v="Q3"/>
    <n v="7"/>
    <x v="6"/>
  </r>
  <r>
    <s v="01683"/>
    <x v="182"/>
    <x v="2"/>
    <x v="2"/>
    <x v="3"/>
    <x v="0"/>
    <x v="1"/>
    <x v="11"/>
    <n v="2"/>
    <n v="152.44"/>
    <n v="0"/>
    <n v="81.23"/>
    <n v="304.88"/>
    <n v="162.46"/>
    <n v="142.41999999999999"/>
    <n v="0.46713461033849379"/>
    <n v="2026"/>
    <s v="Q3"/>
    <n v="7"/>
    <x v="6"/>
  </r>
  <r>
    <s v="02363"/>
    <x v="182"/>
    <x v="3"/>
    <x v="7"/>
    <x v="0"/>
    <x v="1"/>
    <x v="1"/>
    <x v="17"/>
    <n v="2"/>
    <n v="71.28"/>
    <n v="0.1"/>
    <n v="32.67"/>
    <n v="128.304"/>
    <n v="65.34"/>
    <n v="62.963999999999999"/>
    <n v="0.4907407407407407"/>
    <n v="2026"/>
    <s v="Q3"/>
    <n v="7"/>
    <x v="6"/>
  </r>
  <r>
    <s v="03858"/>
    <x v="182"/>
    <x v="2"/>
    <x v="3"/>
    <x v="3"/>
    <x v="0"/>
    <x v="0"/>
    <x v="0"/>
    <n v="1"/>
    <n v="80.290000000000006"/>
    <n v="0.1"/>
    <n v="43.47"/>
    <n v="72.26100000000001"/>
    <n v="43.47"/>
    <n v="28.791000000000011"/>
    <n v="0.39843068875326948"/>
    <n v="2026"/>
    <s v="Q3"/>
    <n v="7"/>
    <x v="6"/>
  </r>
  <r>
    <s v="04233"/>
    <x v="182"/>
    <x v="1"/>
    <x v="6"/>
    <x v="3"/>
    <x v="1"/>
    <x v="1"/>
    <x v="3"/>
    <n v="1"/>
    <n v="142.38"/>
    <n v="0.05"/>
    <n v="77.17"/>
    <n v="135.261"/>
    <n v="77.17"/>
    <n v="58.090999999999994"/>
    <n v="0.42947338848596417"/>
    <n v="2026"/>
    <s v="Q3"/>
    <n v="7"/>
    <x v="6"/>
  </r>
  <r>
    <s v="05071"/>
    <x v="182"/>
    <x v="3"/>
    <x v="7"/>
    <x v="0"/>
    <x v="1"/>
    <x v="1"/>
    <x v="1"/>
    <n v="3"/>
    <n v="91.47"/>
    <n v="0.05"/>
    <n v="45.6"/>
    <n v="260.68949999999995"/>
    <n v="136.80000000000001"/>
    <n v="123.88949999999994"/>
    <n v="0.47523778287963253"/>
    <n v="2026"/>
    <s v="Q3"/>
    <n v="7"/>
    <x v="6"/>
  </r>
  <r>
    <s v="05174"/>
    <x v="182"/>
    <x v="1"/>
    <x v="11"/>
    <x v="2"/>
    <x v="1"/>
    <x v="2"/>
    <x v="9"/>
    <n v="1"/>
    <n v="45.92"/>
    <n v="0.05"/>
    <n v="17.91"/>
    <n v="43.624000000000002"/>
    <n v="17.91"/>
    <n v="25.714000000000002"/>
    <n v="0.58944617641665142"/>
    <n v="2026"/>
    <s v="Q3"/>
    <n v="7"/>
    <x v="6"/>
  </r>
  <r>
    <s v="00727"/>
    <x v="183"/>
    <x v="3"/>
    <x v="4"/>
    <x v="2"/>
    <x v="1"/>
    <x v="4"/>
    <x v="14"/>
    <n v="1"/>
    <n v="36.01"/>
    <n v="0"/>
    <n v="14.11"/>
    <n v="36.01"/>
    <n v="14.11"/>
    <n v="21.9"/>
    <n v="0.60816439877811723"/>
    <n v="2026"/>
    <s v="Q3"/>
    <n v="7"/>
    <x v="6"/>
  </r>
  <r>
    <s v="01546"/>
    <x v="183"/>
    <x v="3"/>
    <x v="13"/>
    <x v="0"/>
    <x v="2"/>
    <x v="2"/>
    <x v="18"/>
    <n v="1"/>
    <n v="165.8"/>
    <n v="0.1"/>
    <n v="88.32"/>
    <n v="149.22000000000003"/>
    <n v="88.32"/>
    <n v="60.900000000000034"/>
    <n v="0.40812223562525146"/>
    <n v="2026"/>
    <s v="Q3"/>
    <n v="7"/>
    <x v="6"/>
  </r>
  <r>
    <s v="03610"/>
    <x v="183"/>
    <x v="2"/>
    <x v="2"/>
    <x v="1"/>
    <x v="2"/>
    <x v="4"/>
    <x v="10"/>
    <n v="5"/>
    <n v="40.36"/>
    <n v="0.15"/>
    <n v="14.57"/>
    <n v="171.53"/>
    <n v="72.849999999999994"/>
    <n v="98.68"/>
    <n v="0.57529295167026184"/>
    <n v="2026"/>
    <s v="Q3"/>
    <n v="7"/>
    <x v="6"/>
  </r>
  <r>
    <s v="03931"/>
    <x v="183"/>
    <x v="2"/>
    <x v="16"/>
    <x v="1"/>
    <x v="2"/>
    <x v="1"/>
    <x v="3"/>
    <n v="12"/>
    <n v="143.77000000000001"/>
    <n v="0.1"/>
    <n v="81.680000000000007"/>
    <n v="1552.7160000000003"/>
    <n v="980.16000000000008"/>
    <n v="572.55600000000027"/>
    <n v="0.3687448316369511"/>
    <n v="2026"/>
    <s v="Q3"/>
    <n v="7"/>
    <x v="6"/>
  </r>
  <r>
    <s v="03942"/>
    <x v="183"/>
    <x v="1"/>
    <x v="12"/>
    <x v="0"/>
    <x v="1"/>
    <x v="1"/>
    <x v="17"/>
    <n v="2"/>
    <n v="70.5"/>
    <n v="0"/>
    <n v="32.51"/>
    <n v="141"/>
    <n v="65.02"/>
    <n v="75.98"/>
    <n v="0.53886524822695037"/>
    <n v="2026"/>
    <s v="Q3"/>
    <n v="7"/>
    <x v="6"/>
  </r>
  <r>
    <s v="04165"/>
    <x v="183"/>
    <x v="1"/>
    <x v="14"/>
    <x v="0"/>
    <x v="1"/>
    <x v="1"/>
    <x v="11"/>
    <n v="2"/>
    <n v="152.88999999999999"/>
    <n v="0"/>
    <n v="81.34"/>
    <n v="305.77999999999997"/>
    <n v="162.68"/>
    <n v="143.09999999999997"/>
    <n v="0.46798351756164558"/>
    <n v="2026"/>
    <s v="Q3"/>
    <n v="7"/>
    <x v="6"/>
  </r>
  <r>
    <s v="01149"/>
    <x v="184"/>
    <x v="0"/>
    <x v="15"/>
    <x v="0"/>
    <x v="1"/>
    <x v="0"/>
    <x v="0"/>
    <n v="2"/>
    <n v="81.900000000000006"/>
    <n v="0"/>
    <n v="42.61"/>
    <n v="163.80000000000001"/>
    <n v="85.22"/>
    <n v="78.580000000000013"/>
    <n v="0.47973137973137975"/>
    <n v="2026"/>
    <s v="Q3"/>
    <n v="7"/>
    <x v="6"/>
  </r>
  <r>
    <s v="01310"/>
    <x v="184"/>
    <x v="2"/>
    <x v="10"/>
    <x v="2"/>
    <x v="1"/>
    <x v="0"/>
    <x v="8"/>
    <n v="1"/>
    <n v="103.58"/>
    <n v="0"/>
    <n v="51.94"/>
    <n v="103.58"/>
    <n v="51.94"/>
    <n v="51.64"/>
    <n v="0.49855184398532537"/>
    <n v="2026"/>
    <s v="Q3"/>
    <n v="7"/>
    <x v="6"/>
  </r>
  <r>
    <s v="02352"/>
    <x v="184"/>
    <x v="2"/>
    <x v="3"/>
    <x v="1"/>
    <x v="0"/>
    <x v="1"/>
    <x v="17"/>
    <n v="4"/>
    <n v="69.7"/>
    <n v="0.1"/>
    <n v="32.799999999999997"/>
    <n v="250.92000000000002"/>
    <n v="131.19999999999999"/>
    <n v="119.72000000000003"/>
    <n v="0.47712418300653603"/>
    <n v="2026"/>
    <s v="Q3"/>
    <n v="7"/>
    <x v="6"/>
  </r>
  <r>
    <s v="02547"/>
    <x v="184"/>
    <x v="1"/>
    <x v="12"/>
    <x v="0"/>
    <x v="2"/>
    <x v="4"/>
    <x v="10"/>
    <n v="1"/>
    <n v="40.549999999999997"/>
    <n v="0.05"/>
    <n v="14.44"/>
    <n v="38.522499999999994"/>
    <n v="14.44"/>
    <n v="24.082499999999996"/>
    <n v="0.62515413070283599"/>
    <n v="2026"/>
    <s v="Q3"/>
    <n v="7"/>
    <x v="6"/>
  </r>
  <r>
    <s v="02720"/>
    <x v="184"/>
    <x v="3"/>
    <x v="8"/>
    <x v="0"/>
    <x v="1"/>
    <x v="1"/>
    <x v="3"/>
    <n v="2"/>
    <n v="145.88999999999999"/>
    <n v="0"/>
    <n v="80.709999999999994"/>
    <n v="291.77999999999997"/>
    <n v="161.41999999999999"/>
    <n v="130.35999999999999"/>
    <n v="0.4467749674412228"/>
    <n v="2026"/>
    <s v="Q3"/>
    <n v="7"/>
    <x v="6"/>
  </r>
  <r>
    <s v="03591"/>
    <x v="184"/>
    <x v="3"/>
    <x v="13"/>
    <x v="0"/>
    <x v="0"/>
    <x v="2"/>
    <x v="18"/>
    <n v="1"/>
    <n v="163.25"/>
    <n v="0"/>
    <n v="89.71"/>
    <n v="163.25"/>
    <n v="89.71"/>
    <n v="73.540000000000006"/>
    <n v="0.45047473200612559"/>
    <n v="2026"/>
    <s v="Q3"/>
    <n v="7"/>
    <x v="6"/>
  </r>
  <r>
    <s v="03819"/>
    <x v="184"/>
    <x v="1"/>
    <x v="1"/>
    <x v="0"/>
    <x v="0"/>
    <x v="4"/>
    <x v="10"/>
    <n v="1"/>
    <n v="40.39"/>
    <n v="0.1"/>
    <n v="14.38"/>
    <n v="36.350999999999999"/>
    <n v="14.38"/>
    <n v="21.970999999999997"/>
    <n v="0.60441253335534095"/>
    <n v="2026"/>
    <s v="Q3"/>
    <n v="7"/>
    <x v="6"/>
  </r>
  <r>
    <s v="04869"/>
    <x v="184"/>
    <x v="0"/>
    <x v="15"/>
    <x v="2"/>
    <x v="0"/>
    <x v="3"/>
    <x v="7"/>
    <n v="1"/>
    <n v="200.22"/>
    <n v="0"/>
    <n v="104.38"/>
    <n v="200.22"/>
    <n v="104.38"/>
    <n v="95.84"/>
    <n v="0.47867345919488563"/>
    <n v="2026"/>
    <s v="Q3"/>
    <n v="7"/>
    <x v="6"/>
  </r>
  <r>
    <s v="04940"/>
    <x v="184"/>
    <x v="1"/>
    <x v="6"/>
    <x v="0"/>
    <x v="0"/>
    <x v="2"/>
    <x v="18"/>
    <n v="1"/>
    <n v="164.78"/>
    <n v="0.1"/>
    <n v="88.72"/>
    <n v="148.30199999999999"/>
    <n v="88.72"/>
    <n v="59.581999999999994"/>
    <n v="0.4017612709201494"/>
    <n v="2026"/>
    <s v="Q3"/>
    <n v="7"/>
    <x v="6"/>
  </r>
  <r>
    <s v="05164"/>
    <x v="184"/>
    <x v="1"/>
    <x v="14"/>
    <x v="0"/>
    <x v="0"/>
    <x v="1"/>
    <x v="3"/>
    <n v="4"/>
    <n v="142.86000000000001"/>
    <n v="0"/>
    <n v="81.62"/>
    <n v="571.44000000000005"/>
    <n v="326.48"/>
    <n v="244.96000000000004"/>
    <n v="0.42867142657146862"/>
    <n v="2026"/>
    <s v="Q3"/>
    <n v="7"/>
    <x v="6"/>
  </r>
  <r>
    <s v="00659"/>
    <x v="185"/>
    <x v="3"/>
    <x v="13"/>
    <x v="3"/>
    <x v="2"/>
    <x v="0"/>
    <x v="6"/>
    <n v="1"/>
    <n v="41.18"/>
    <n v="0"/>
    <n v="16.25"/>
    <n v="41.18"/>
    <n v="16.25"/>
    <n v="24.93"/>
    <n v="0.6053909664885867"/>
    <n v="2026"/>
    <s v="Q3"/>
    <n v="7"/>
    <x v="6"/>
  </r>
  <r>
    <s v="00969"/>
    <x v="185"/>
    <x v="1"/>
    <x v="11"/>
    <x v="1"/>
    <x v="2"/>
    <x v="4"/>
    <x v="14"/>
    <n v="12"/>
    <n v="35.81"/>
    <n v="0.15"/>
    <n v="14.29"/>
    <n v="365.262"/>
    <n v="171.48"/>
    <n v="193.78200000000001"/>
    <n v="0.53052877112866936"/>
    <n v="2026"/>
    <s v="Q3"/>
    <n v="7"/>
    <x v="6"/>
  </r>
  <r>
    <s v="01096"/>
    <x v="185"/>
    <x v="1"/>
    <x v="14"/>
    <x v="2"/>
    <x v="1"/>
    <x v="3"/>
    <x v="5"/>
    <n v="3"/>
    <n v="345.42"/>
    <n v="0"/>
    <n v="198.69"/>
    <n v="1036.26"/>
    <n v="596.06999999999994"/>
    <n v="440.19000000000005"/>
    <n v="0.42478721556366167"/>
    <n v="2026"/>
    <s v="Q3"/>
    <n v="7"/>
    <x v="6"/>
  </r>
  <r>
    <s v="01440"/>
    <x v="185"/>
    <x v="3"/>
    <x v="8"/>
    <x v="0"/>
    <x v="0"/>
    <x v="0"/>
    <x v="8"/>
    <n v="4"/>
    <n v="101.66"/>
    <n v="0.1"/>
    <n v="51.55"/>
    <n v="365.976"/>
    <n v="206.2"/>
    <n v="159.77600000000001"/>
    <n v="0.43657507596126527"/>
    <n v="2026"/>
    <s v="Q3"/>
    <n v="7"/>
    <x v="6"/>
  </r>
  <r>
    <s v="02052"/>
    <x v="185"/>
    <x v="3"/>
    <x v="13"/>
    <x v="0"/>
    <x v="2"/>
    <x v="1"/>
    <x v="3"/>
    <n v="3"/>
    <n v="146.88999999999999"/>
    <n v="0"/>
    <n v="77.650000000000006"/>
    <n v="440.66999999999996"/>
    <n v="232.95000000000002"/>
    <n v="207.71999999999994"/>
    <n v="0.47137313636054179"/>
    <n v="2026"/>
    <s v="Q3"/>
    <n v="7"/>
    <x v="6"/>
  </r>
  <r>
    <s v="02096"/>
    <x v="185"/>
    <x v="3"/>
    <x v="13"/>
    <x v="3"/>
    <x v="0"/>
    <x v="2"/>
    <x v="18"/>
    <n v="2"/>
    <n v="161.21"/>
    <n v="0"/>
    <n v="85.2"/>
    <n v="322.42"/>
    <n v="170.4"/>
    <n v="152.02000000000001"/>
    <n v="0.47149680540909372"/>
    <n v="2026"/>
    <s v="Q3"/>
    <n v="7"/>
    <x v="6"/>
  </r>
  <r>
    <s v="02488"/>
    <x v="185"/>
    <x v="3"/>
    <x v="8"/>
    <x v="2"/>
    <x v="1"/>
    <x v="1"/>
    <x v="17"/>
    <n v="2"/>
    <n v="71.27"/>
    <n v="0.05"/>
    <n v="32.85"/>
    <n v="135.41299999999998"/>
    <n v="65.7"/>
    <n v="69.71299999999998"/>
    <n v="0.5148176319851121"/>
    <n v="2026"/>
    <s v="Q3"/>
    <n v="7"/>
    <x v="6"/>
  </r>
  <r>
    <s v="03220"/>
    <x v="185"/>
    <x v="0"/>
    <x v="9"/>
    <x v="2"/>
    <x v="0"/>
    <x v="4"/>
    <x v="16"/>
    <n v="3"/>
    <n v="50.16"/>
    <n v="0.05"/>
    <n v="22.24"/>
    <n v="142.95599999999999"/>
    <n v="66.72"/>
    <n v="76.23599999999999"/>
    <n v="0.53328296818601528"/>
    <n v="2026"/>
    <s v="Q3"/>
    <n v="7"/>
    <x v="6"/>
  </r>
  <r>
    <s v="03711"/>
    <x v="185"/>
    <x v="3"/>
    <x v="4"/>
    <x v="3"/>
    <x v="1"/>
    <x v="1"/>
    <x v="3"/>
    <n v="1"/>
    <n v="145.37"/>
    <n v="0.05"/>
    <n v="81.02"/>
    <n v="138.10149999999999"/>
    <n v="81.02"/>
    <n v="57.081499999999991"/>
    <n v="0.41333005072356199"/>
    <n v="2026"/>
    <s v="Q3"/>
    <n v="7"/>
    <x v="6"/>
  </r>
  <r>
    <s v="03823"/>
    <x v="185"/>
    <x v="3"/>
    <x v="7"/>
    <x v="2"/>
    <x v="1"/>
    <x v="2"/>
    <x v="9"/>
    <n v="2"/>
    <n v="47.1"/>
    <n v="0"/>
    <n v="17.920000000000002"/>
    <n v="94.2"/>
    <n v="35.840000000000003"/>
    <n v="58.36"/>
    <n v="0.6195329087048832"/>
    <n v="2026"/>
    <s v="Q3"/>
    <n v="7"/>
    <x v="6"/>
  </r>
  <r>
    <s v="04058"/>
    <x v="185"/>
    <x v="3"/>
    <x v="13"/>
    <x v="1"/>
    <x v="2"/>
    <x v="1"/>
    <x v="11"/>
    <n v="5"/>
    <n v="155.09"/>
    <n v="0.1"/>
    <n v="78.52"/>
    <n v="697.90500000000009"/>
    <n v="392.59999999999997"/>
    <n v="305.30500000000012"/>
    <n v="0.43745925305020034"/>
    <n v="2026"/>
    <s v="Q3"/>
    <n v="7"/>
    <x v="6"/>
  </r>
  <r>
    <s v="04126"/>
    <x v="185"/>
    <x v="3"/>
    <x v="13"/>
    <x v="0"/>
    <x v="1"/>
    <x v="0"/>
    <x v="0"/>
    <n v="3"/>
    <n v="82.89"/>
    <n v="0"/>
    <n v="42.31"/>
    <n v="248.67000000000002"/>
    <n v="126.93"/>
    <n v="121.74000000000001"/>
    <n v="0.48956448304982508"/>
    <n v="2026"/>
    <s v="Q3"/>
    <n v="7"/>
    <x v="6"/>
  </r>
  <r>
    <s v="05080"/>
    <x v="185"/>
    <x v="2"/>
    <x v="3"/>
    <x v="2"/>
    <x v="1"/>
    <x v="0"/>
    <x v="0"/>
    <n v="2"/>
    <n v="80.8"/>
    <n v="0"/>
    <n v="42.21"/>
    <n v="161.6"/>
    <n v="84.42"/>
    <n v="77.179999999999993"/>
    <n v="0.47759900990099008"/>
    <n v="2026"/>
    <s v="Q3"/>
    <n v="7"/>
    <x v="6"/>
  </r>
  <r>
    <s v="00923"/>
    <x v="186"/>
    <x v="2"/>
    <x v="5"/>
    <x v="0"/>
    <x v="1"/>
    <x v="4"/>
    <x v="10"/>
    <n v="2"/>
    <n v="39.54"/>
    <n v="0.05"/>
    <n v="14.68"/>
    <n v="75.125999999999991"/>
    <n v="29.36"/>
    <n v="45.765999999999991"/>
    <n v="0.60918989431089099"/>
    <n v="2026"/>
    <s v="Q3"/>
    <n v="7"/>
    <x v="6"/>
  </r>
  <r>
    <s v="01549"/>
    <x v="186"/>
    <x v="2"/>
    <x v="2"/>
    <x v="0"/>
    <x v="1"/>
    <x v="4"/>
    <x v="12"/>
    <n v="2"/>
    <n v="121.35"/>
    <n v="0"/>
    <n v="71.06"/>
    <n v="242.7"/>
    <n v="142.12"/>
    <n v="100.57999999999998"/>
    <n v="0.41442109600329619"/>
    <n v="2026"/>
    <s v="Q3"/>
    <n v="7"/>
    <x v="6"/>
  </r>
  <r>
    <s v="01839"/>
    <x v="186"/>
    <x v="3"/>
    <x v="8"/>
    <x v="2"/>
    <x v="0"/>
    <x v="4"/>
    <x v="10"/>
    <n v="1"/>
    <n v="41.37"/>
    <n v="0"/>
    <n v="15.12"/>
    <n v="41.37"/>
    <n v="15.12"/>
    <n v="26.25"/>
    <n v="0.63451776649746194"/>
    <n v="2026"/>
    <s v="Q3"/>
    <n v="7"/>
    <x v="6"/>
  </r>
  <r>
    <s v="02053"/>
    <x v="186"/>
    <x v="1"/>
    <x v="12"/>
    <x v="0"/>
    <x v="1"/>
    <x v="0"/>
    <x v="0"/>
    <n v="5"/>
    <n v="81.63"/>
    <n v="0.05"/>
    <n v="42.36"/>
    <n v="387.74249999999995"/>
    <n v="211.8"/>
    <n v="175.94249999999994"/>
    <n v="0.45376119460724568"/>
    <n v="2026"/>
    <s v="Q3"/>
    <n v="7"/>
    <x v="6"/>
  </r>
  <r>
    <s v="02342"/>
    <x v="186"/>
    <x v="1"/>
    <x v="1"/>
    <x v="0"/>
    <x v="0"/>
    <x v="4"/>
    <x v="14"/>
    <n v="1"/>
    <n v="36.19"/>
    <n v="0"/>
    <n v="13.91"/>
    <n v="36.19"/>
    <n v="13.91"/>
    <n v="22.279999999999998"/>
    <n v="0.61563967946946663"/>
    <n v="2026"/>
    <s v="Q3"/>
    <n v="7"/>
    <x v="6"/>
  </r>
  <r>
    <s v="02465"/>
    <x v="186"/>
    <x v="1"/>
    <x v="1"/>
    <x v="3"/>
    <x v="1"/>
    <x v="1"/>
    <x v="3"/>
    <n v="1"/>
    <n v="142.04"/>
    <n v="0"/>
    <n v="81.67"/>
    <n v="142.04"/>
    <n v="81.67"/>
    <n v="60.36999999999999"/>
    <n v="0.4250211208110391"/>
    <n v="2026"/>
    <s v="Q3"/>
    <n v="7"/>
    <x v="6"/>
  </r>
  <r>
    <s v="03990"/>
    <x v="186"/>
    <x v="2"/>
    <x v="5"/>
    <x v="0"/>
    <x v="2"/>
    <x v="2"/>
    <x v="15"/>
    <n v="1"/>
    <n v="133.66999999999999"/>
    <n v="0"/>
    <n v="68.25"/>
    <n v="133.66999999999999"/>
    <n v="68.25"/>
    <n v="65.419999999999987"/>
    <n v="0.48941422907159415"/>
    <n v="2026"/>
    <s v="Q3"/>
    <n v="7"/>
    <x v="6"/>
  </r>
  <r>
    <s v="04370"/>
    <x v="186"/>
    <x v="2"/>
    <x v="10"/>
    <x v="0"/>
    <x v="1"/>
    <x v="2"/>
    <x v="18"/>
    <n v="6"/>
    <n v="166.6"/>
    <n v="0"/>
    <n v="88.14"/>
    <n v="999.59999999999991"/>
    <n v="528.84"/>
    <n v="470.75999999999988"/>
    <n v="0.47094837935174061"/>
    <n v="2026"/>
    <s v="Q3"/>
    <n v="7"/>
    <x v="6"/>
  </r>
  <r>
    <s v="04856"/>
    <x v="186"/>
    <x v="1"/>
    <x v="12"/>
    <x v="0"/>
    <x v="0"/>
    <x v="0"/>
    <x v="8"/>
    <n v="2"/>
    <n v="99.93"/>
    <n v="0.1"/>
    <n v="51.96"/>
    <n v="179.87400000000002"/>
    <n v="103.92"/>
    <n v="75.954000000000022"/>
    <n v="0.422262250241836"/>
    <n v="2026"/>
    <s v="Q3"/>
    <n v="7"/>
    <x v="6"/>
  </r>
  <r>
    <s v="00337"/>
    <x v="187"/>
    <x v="0"/>
    <x v="15"/>
    <x v="2"/>
    <x v="0"/>
    <x v="0"/>
    <x v="8"/>
    <n v="6"/>
    <n v="100.56"/>
    <n v="0"/>
    <n v="49.47"/>
    <n v="603.36"/>
    <n v="296.82"/>
    <n v="306.54000000000002"/>
    <n v="0.508054892601432"/>
    <n v="2026"/>
    <s v="Q3"/>
    <n v="7"/>
    <x v="6"/>
  </r>
  <r>
    <s v="01001"/>
    <x v="187"/>
    <x v="0"/>
    <x v="9"/>
    <x v="0"/>
    <x v="0"/>
    <x v="3"/>
    <x v="7"/>
    <n v="1"/>
    <n v="200.48"/>
    <n v="0.05"/>
    <n v="104.11"/>
    <n v="190.45599999999999"/>
    <n v="104.11"/>
    <n v="86.345999999999989"/>
    <n v="0.45336455664300412"/>
    <n v="2026"/>
    <s v="Q3"/>
    <n v="7"/>
    <x v="6"/>
  </r>
  <r>
    <s v="02424"/>
    <x v="187"/>
    <x v="3"/>
    <x v="8"/>
    <x v="0"/>
    <x v="1"/>
    <x v="0"/>
    <x v="4"/>
    <n v="1"/>
    <n v="51.06"/>
    <n v="0.15"/>
    <n v="22.56"/>
    <n v="43.401000000000003"/>
    <n v="22.56"/>
    <n v="20.841000000000005"/>
    <n v="0.48019630884081022"/>
    <n v="2026"/>
    <s v="Q3"/>
    <n v="7"/>
    <x v="6"/>
  </r>
  <r>
    <s v="02751"/>
    <x v="187"/>
    <x v="0"/>
    <x v="15"/>
    <x v="2"/>
    <x v="1"/>
    <x v="4"/>
    <x v="12"/>
    <n v="2"/>
    <n v="125.9"/>
    <n v="0.15"/>
    <n v="70.27"/>
    <n v="214.03"/>
    <n v="140.54"/>
    <n v="73.490000000000009"/>
    <n v="0.34336307994206422"/>
    <n v="2026"/>
    <s v="Q3"/>
    <n v="7"/>
    <x v="6"/>
  </r>
  <r>
    <s v="00375"/>
    <x v="188"/>
    <x v="1"/>
    <x v="12"/>
    <x v="2"/>
    <x v="0"/>
    <x v="3"/>
    <x v="7"/>
    <n v="2"/>
    <n v="192.24"/>
    <n v="0.05"/>
    <n v="103.65"/>
    <n v="365.25599999999997"/>
    <n v="207.3"/>
    <n v="157.95599999999996"/>
    <n v="0.43245285498390162"/>
    <n v="2026"/>
    <s v="Q3"/>
    <n v="7"/>
    <x v="6"/>
  </r>
  <r>
    <s v="00650"/>
    <x v="188"/>
    <x v="0"/>
    <x v="0"/>
    <x v="0"/>
    <x v="2"/>
    <x v="4"/>
    <x v="10"/>
    <n v="2"/>
    <n v="40.79"/>
    <n v="0"/>
    <n v="14.61"/>
    <n v="81.58"/>
    <n v="29.22"/>
    <n v="52.36"/>
    <n v="0.64182397646481981"/>
    <n v="2026"/>
    <s v="Q3"/>
    <n v="7"/>
    <x v="6"/>
  </r>
  <r>
    <s v="00941"/>
    <x v="188"/>
    <x v="0"/>
    <x v="9"/>
    <x v="2"/>
    <x v="1"/>
    <x v="3"/>
    <x v="19"/>
    <n v="2"/>
    <n v="125.73"/>
    <n v="0.15"/>
    <n v="61.75"/>
    <n v="213.74100000000001"/>
    <n v="123.5"/>
    <n v="90.241000000000014"/>
    <n v="0.42219789371248384"/>
    <n v="2026"/>
    <s v="Q3"/>
    <n v="7"/>
    <x v="6"/>
  </r>
  <r>
    <s v="02719"/>
    <x v="188"/>
    <x v="0"/>
    <x v="15"/>
    <x v="0"/>
    <x v="2"/>
    <x v="2"/>
    <x v="18"/>
    <n v="1"/>
    <n v="164.92"/>
    <n v="0"/>
    <n v="89.47"/>
    <n v="164.92"/>
    <n v="89.47"/>
    <n v="75.449999999999989"/>
    <n v="0.45749454280863444"/>
    <n v="2026"/>
    <s v="Q3"/>
    <n v="7"/>
    <x v="6"/>
  </r>
  <r>
    <s v="03833"/>
    <x v="188"/>
    <x v="1"/>
    <x v="6"/>
    <x v="2"/>
    <x v="1"/>
    <x v="0"/>
    <x v="8"/>
    <n v="5"/>
    <n v="103.91"/>
    <n v="0"/>
    <n v="51.19"/>
    <n v="519.54999999999995"/>
    <n v="255.95"/>
    <n v="263.59999999999997"/>
    <n v="0.50736214031373306"/>
    <n v="2026"/>
    <s v="Q3"/>
    <n v="7"/>
    <x v="6"/>
  </r>
  <r>
    <s v="00211"/>
    <x v="189"/>
    <x v="2"/>
    <x v="16"/>
    <x v="1"/>
    <x v="2"/>
    <x v="0"/>
    <x v="4"/>
    <n v="10"/>
    <n v="49.69"/>
    <n v="0.1"/>
    <n v="21.82"/>
    <n v="447.21"/>
    <n v="218.2"/>
    <n v="229.01"/>
    <n v="0.51208604458755391"/>
    <n v="2026"/>
    <s v="Q3"/>
    <n v="7"/>
    <x v="6"/>
  </r>
  <r>
    <s v="00392"/>
    <x v="189"/>
    <x v="3"/>
    <x v="7"/>
    <x v="2"/>
    <x v="0"/>
    <x v="1"/>
    <x v="1"/>
    <n v="3"/>
    <n v="94.19"/>
    <n v="0"/>
    <n v="44.1"/>
    <n v="282.57"/>
    <n v="132.30000000000001"/>
    <n v="150.26999999999998"/>
    <n v="0.53179743072512997"/>
    <n v="2026"/>
    <s v="Q3"/>
    <n v="7"/>
    <x v="6"/>
  </r>
  <r>
    <s v="01302"/>
    <x v="189"/>
    <x v="1"/>
    <x v="14"/>
    <x v="2"/>
    <x v="0"/>
    <x v="2"/>
    <x v="9"/>
    <n v="1"/>
    <n v="46.87"/>
    <n v="0"/>
    <n v="18.649999999999999"/>
    <n v="46.87"/>
    <n v="18.649999999999999"/>
    <n v="28.22"/>
    <n v="0.60209088969490077"/>
    <n v="2026"/>
    <s v="Q3"/>
    <n v="7"/>
    <x v="6"/>
  </r>
  <r>
    <s v="01366"/>
    <x v="189"/>
    <x v="2"/>
    <x v="16"/>
    <x v="0"/>
    <x v="0"/>
    <x v="2"/>
    <x v="2"/>
    <n v="1"/>
    <n v="36.99"/>
    <n v="0.1"/>
    <n v="13.2"/>
    <n v="33.291000000000004"/>
    <n v="13.2"/>
    <n v="20.091000000000005"/>
    <n v="0.60349644047940887"/>
    <n v="2026"/>
    <s v="Q3"/>
    <n v="7"/>
    <x v="6"/>
  </r>
  <r>
    <s v="01974"/>
    <x v="189"/>
    <x v="0"/>
    <x v="15"/>
    <x v="0"/>
    <x v="0"/>
    <x v="2"/>
    <x v="15"/>
    <n v="1"/>
    <n v="135.44"/>
    <n v="0"/>
    <n v="65.48"/>
    <n v="135.44"/>
    <n v="65.48"/>
    <n v="69.959999999999994"/>
    <n v="0.51653868871825159"/>
    <n v="2026"/>
    <s v="Q3"/>
    <n v="7"/>
    <x v="6"/>
  </r>
  <r>
    <s v="02716"/>
    <x v="189"/>
    <x v="1"/>
    <x v="1"/>
    <x v="0"/>
    <x v="1"/>
    <x v="1"/>
    <x v="1"/>
    <n v="3"/>
    <n v="92.25"/>
    <n v="0"/>
    <n v="46.27"/>
    <n v="276.75"/>
    <n v="138.81"/>
    <n v="137.94"/>
    <n v="0.49842818428184282"/>
    <n v="2026"/>
    <s v="Q3"/>
    <n v="7"/>
    <x v="6"/>
  </r>
  <r>
    <s v="03161"/>
    <x v="189"/>
    <x v="2"/>
    <x v="5"/>
    <x v="0"/>
    <x v="1"/>
    <x v="3"/>
    <x v="7"/>
    <n v="2"/>
    <n v="192.6"/>
    <n v="0"/>
    <n v="104.89"/>
    <n v="385.2"/>
    <n v="209.78"/>
    <n v="175.42"/>
    <n v="0.45539979231568017"/>
    <n v="2026"/>
    <s v="Q3"/>
    <n v="7"/>
    <x v="6"/>
  </r>
  <r>
    <s v="03240"/>
    <x v="189"/>
    <x v="3"/>
    <x v="8"/>
    <x v="0"/>
    <x v="0"/>
    <x v="0"/>
    <x v="6"/>
    <n v="1"/>
    <n v="39.94"/>
    <n v="0"/>
    <n v="16.89"/>
    <n v="39.94"/>
    <n v="16.89"/>
    <n v="23.049999999999997"/>
    <n v="0.57711567351026538"/>
    <n v="2026"/>
    <s v="Q3"/>
    <n v="7"/>
    <x v="6"/>
  </r>
  <r>
    <s v="03682"/>
    <x v="189"/>
    <x v="2"/>
    <x v="2"/>
    <x v="0"/>
    <x v="0"/>
    <x v="1"/>
    <x v="11"/>
    <n v="3"/>
    <n v="150.61000000000001"/>
    <n v="0"/>
    <n v="79.900000000000006"/>
    <n v="451.83000000000004"/>
    <n v="239.70000000000002"/>
    <n v="212.13000000000002"/>
    <n v="0.46949073766682159"/>
    <n v="2026"/>
    <s v="Q3"/>
    <n v="7"/>
    <x v="6"/>
  </r>
  <r>
    <s v="04725"/>
    <x v="189"/>
    <x v="3"/>
    <x v="13"/>
    <x v="0"/>
    <x v="0"/>
    <x v="1"/>
    <x v="17"/>
    <n v="2"/>
    <n v="71.069999999999993"/>
    <n v="0"/>
    <n v="31.57"/>
    <n v="142.13999999999999"/>
    <n v="63.14"/>
    <n v="78.999999999999986"/>
    <n v="0.55579006613198245"/>
    <n v="2026"/>
    <s v="Q3"/>
    <n v="7"/>
    <x v="6"/>
  </r>
  <r>
    <s v="00758"/>
    <x v="190"/>
    <x v="0"/>
    <x v="0"/>
    <x v="2"/>
    <x v="1"/>
    <x v="0"/>
    <x v="4"/>
    <n v="1"/>
    <n v="50.78"/>
    <n v="0"/>
    <n v="22.29"/>
    <n v="50.78"/>
    <n v="22.29"/>
    <n v="28.490000000000002"/>
    <n v="0.56104765655769995"/>
    <n v="2026"/>
    <s v="Q3"/>
    <n v="7"/>
    <x v="6"/>
  </r>
  <r>
    <s v="01910"/>
    <x v="190"/>
    <x v="0"/>
    <x v="15"/>
    <x v="0"/>
    <x v="0"/>
    <x v="1"/>
    <x v="3"/>
    <n v="2"/>
    <n v="141.51"/>
    <n v="0.05"/>
    <n v="77.040000000000006"/>
    <n v="268.86899999999997"/>
    <n v="154.08000000000001"/>
    <n v="114.78899999999996"/>
    <n v="0.42693281858451504"/>
    <n v="2026"/>
    <s v="Q3"/>
    <n v="7"/>
    <x v="6"/>
  </r>
  <r>
    <s v="01941"/>
    <x v="190"/>
    <x v="1"/>
    <x v="12"/>
    <x v="3"/>
    <x v="0"/>
    <x v="1"/>
    <x v="11"/>
    <n v="1"/>
    <n v="156.44"/>
    <n v="0.1"/>
    <n v="80.72"/>
    <n v="140.79599999999999"/>
    <n v="80.72"/>
    <n v="60.075999999999993"/>
    <n v="0.42668825818915307"/>
    <n v="2026"/>
    <s v="Q3"/>
    <n v="7"/>
    <x v="6"/>
  </r>
  <r>
    <s v="02324"/>
    <x v="190"/>
    <x v="1"/>
    <x v="12"/>
    <x v="0"/>
    <x v="1"/>
    <x v="4"/>
    <x v="16"/>
    <n v="2"/>
    <n v="51.75"/>
    <n v="0"/>
    <n v="21.4"/>
    <n v="103.5"/>
    <n v="42.8"/>
    <n v="60.7"/>
    <n v="0.58647342995169083"/>
    <n v="2026"/>
    <s v="Q3"/>
    <n v="7"/>
    <x v="6"/>
  </r>
  <r>
    <s v="02869"/>
    <x v="190"/>
    <x v="2"/>
    <x v="5"/>
    <x v="3"/>
    <x v="1"/>
    <x v="3"/>
    <x v="13"/>
    <n v="1"/>
    <n v="82.23"/>
    <n v="0.1"/>
    <n v="38.340000000000003"/>
    <n v="74.007000000000005"/>
    <n v="38.340000000000003"/>
    <n v="35.667000000000002"/>
    <n v="0.48194089748267055"/>
    <n v="2026"/>
    <s v="Q3"/>
    <n v="7"/>
    <x v="6"/>
  </r>
  <r>
    <s v="03236"/>
    <x v="190"/>
    <x v="1"/>
    <x v="6"/>
    <x v="0"/>
    <x v="1"/>
    <x v="1"/>
    <x v="3"/>
    <n v="1"/>
    <n v="144.16999999999999"/>
    <n v="0.1"/>
    <n v="78.13"/>
    <n v="129.75299999999999"/>
    <n v="78.13"/>
    <n v="51.62299999999999"/>
    <n v="0.39785592625989374"/>
    <n v="2026"/>
    <s v="Q3"/>
    <n v="7"/>
    <x v="6"/>
  </r>
  <r>
    <s v="03582"/>
    <x v="190"/>
    <x v="1"/>
    <x v="12"/>
    <x v="0"/>
    <x v="0"/>
    <x v="3"/>
    <x v="13"/>
    <n v="4"/>
    <n v="82.47"/>
    <n v="0"/>
    <n v="40.22"/>
    <n v="329.88"/>
    <n v="160.88"/>
    <n v="169"/>
    <n v="0.51230750575967021"/>
    <n v="2026"/>
    <s v="Q3"/>
    <n v="7"/>
    <x v="6"/>
  </r>
  <r>
    <s v="03715"/>
    <x v="190"/>
    <x v="3"/>
    <x v="8"/>
    <x v="0"/>
    <x v="1"/>
    <x v="3"/>
    <x v="19"/>
    <n v="1"/>
    <n v="122.14"/>
    <n v="0.15"/>
    <n v="59.87"/>
    <n v="103.819"/>
    <n v="59.87"/>
    <n v="43.949000000000005"/>
    <n v="0.42332328379198414"/>
    <n v="2026"/>
    <s v="Q3"/>
    <n v="7"/>
    <x v="6"/>
  </r>
  <r>
    <s v="03940"/>
    <x v="190"/>
    <x v="2"/>
    <x v="16"/>
    <x v="2"/>
    <x v="0"/>
    <x v="1"/>
    <x v="3"/>
    <n v="3"/>
    <n v="143.59"/>
    <n v="0"/>
    <n v="78.91"/>
    <n v="430.77"/>
    <n v="236.73"/>
    <n v="194.04"/>
    <n v="0.45044919562643637"/>
    <n v="2026"/>
    <s v="Q3"/>
    <n v="7"/>
    <x v="6"/>
  </r>
  <r>
    <s v="04760"/>
    <x v="190"/>
    <x v="3"/>
    <x v="13"/>
    <x v="0"/>
    <x v="2"/>
    <x v="1"/>
    <x v="11"/>
    <n v="2"/>
    <n v="157.66"/>
    <n v="0"/>
    <n v="78.760000000000005"/>
    <n v="315.32"/>
    <n v="157.52000000000001"/>
    <n v="157.79999999999998"/>
    <n v="0.50044399340352652"/>
    <n v="2026"/>
    <s v="Q3"/>
    <n v="7"/>
    <x v="6"/>
  </r>
  <r>
    <s v="04768"/>
    <x v="190"/>
    <x v="1"/>
    <x v="1"/>
    <x v="0"/>
    <x v="2"/>
    <x v="0"/>
    <x v="8"/>
    <n v="1"/>
    <n v="101.58"/>
    <n v="0"/>
    <n v="49.83"/>
    <n v="101.58"/>
    <n v="49.83"/>
    <n v="51.75"/>
    <n v="0.50945067926757237"/>
    <n v="2026"/>
    <s v="Q3"/>
    <n v="7"/>
    <x v="6"/>
  </r>
  <r>
    <s v="05025"/>
    <x v="190"/>
    <x v="2"/>
    <x v="3"/>
    <x v="0"/>
    <x v="0"/>
    <x v="2"/>
    <x v="18"/>
    <n v="4"/>
    <n v="166.71"/>
    <n v="0"/>
    <n v="86.55"/>
    <n v="666.84"/>
    <n v="346.2"/>
    <n v="320.64000000000004"/>
    <n v="0.48083498290444487"/>
    <n v="2026"/>
    <s v="Q3"/>
    <n v="7"/>
    <x v="6"/>
  </r>
  <r>
    <s v="00165"/>
    <x v="191"/>
    <x v="1"/>
    <x v="12"/>
    <x v="2"/>
    <x v="1"/>
    <x v="0"/>
    <x v="0"/>
    <n v="2"/>
    <n v="83.33"/>
    <n v="0"/>
    <n v="42.11"/>
    <n v="166.66"/>
    <n v="84.22"/>
    <n v="82.44"/>
    <n v="0.49465978639145564"/>
    <n v="2026"/>
    <s v="Q3"/>
    <n v="7"/>
    <x v="6"/>
  </r>
  <r>
    <s v="00198"/>
    <x v="191"/>
    <x v="0"/>
    <x v="15"/>
    <x v="0"/>
    <x v="1"/>
    <x v="1"/>
    <x v="17"/>
    <n v="2"/>
    <n v="71.77"/>
    <n v="0.05"/>
    <n v="32.9"/>
    <n v="136.363"/>
    <n v="65.8"/>
    <n v="70.563000000000002"/>
    <n v="0.5174644148339359"/>
    <n v="2026"/>
    <s v="Q3"/>
    <n v="7"/>
    <x v="6"/>
  </r>
  <r>
    <s v="01480"/>
    <x v="191"/>
    <x v="0"/>
    <x v="15"/>
    <x v="0"/>
    <x v="1"/>
    <x v="2"/>
    <x v="18"/>
    <n v="3"/>
    <n v="164.5"/>
    <n v="0"/>
    <n v="87.06"/>
    <n v="493.5"/>
    <n v="261.18"/>
    <n v="232.32"/>
    <n v="0.47075987841945288"/>
    <n v="2026"/>
    <s v="Q3"/>
    <n v="7"/>
    <x v="6"/>
  </r>
  <r>
    <s v="01990"/>
    <x v="191"/>
    <x v="0"/>
    <x v="15"/>
    <x v="0"/>
    <x v="0"/>
    <x v="3"/>
    <x v="13"/>
    <n v="3"/>
    <n v="82.28"/>
    <n v="0.1"/>
    <n v="39.51"/>
    <n v="222.15600000000001"/>
    <n v="118.53"/>
    <n v="103.626"/>
    <n v="0.46645600388915898"/>
    <n v="2026"/>
    <s v="Q3"/>
    <n v="7"/>
    <x v="6"/>
  </r>
  <r>
    <s v="02298"/>
    <x v="191"/>
    <x v="2"/>
    <x v="2"/>
    <x v="2"/>
    <x v="1"/>
    <x v="0"/>
    <x v="8"/>
    <n v="2"/>
    <n v="103.17"/>
    <n v="0"/>
    <n v="50.49"/>
    <n v="206.34"/>
    <n v="100.98"/>
    <n v="105.36"/>
    <n v="0.51061355045071244"/>
    <n v="2026"/>
    <s v="Q3"/>
    <n v="7"/>
    <x v="6"/>
  </r>
  <r>
    <s v="02886"/>
    <x v="191"/>
    <x v="0"/>
    <x v="15"/>
    <x v="0"/>
    <x v="1"/>
    <x v="0"/>
    <x v="4"/>
    <n v="1"/>
    <n v="50.33"/>
    <n v="0.05"/>
    <n v="22.06"/>
    <n v="47.813499999999998"/>
    <n v="22.06"/>
    <n v="25.753499999999999"/>
    <n v="0.53862402877848303"/>
    <n v="2026"/>
    <s v="Q3"/>
    <n v="7"/>
    <x v="6"/>
  </r>
  <r>
    <s v="02893"/>
    <x v="191"/>
    <x v="1"/>
    <x v="11"/>
    <x v="1"/>
    <x v="2"/>
    <x v="1"/>
    <x v="3"/>
    <n v="6"/>
    <n v="142.78"/>
    <n v="0.15"/>
    <n v="80.38"/>
    <n v="728.178"/>
    <n v="482.28"/>
    <n v="245.89800000000002"/>
    <n v="0.33768941110552642"/>
    <n v="2026"/>
    <s v="Q3"/>
    <n v="7"/>
    <x v="6"/>
  </r>
  <r>
    <s v="02939"/>
    <x v="191"/>
    <x v="1"/>
    <x v="6"/>
    <x v="0"/>
    <x v="1"/>
    <x v="3"/>
    <x v="7"/>
    <n v="1"/>
    <n v="195.38"/>
    <n v="0.05"/>
    <n v="101.67"/>
    <n v="185.61099999999999"/>
    <n v="101.67"/>
    <n v="83.940999999999988"/>
    <n v="0.45224151585843508"/>
    <n v="2026"/>
    <s v="Q3"/>
    <n v="7"/>
    <x v="6"/>
  </r>
  <r>
    <s v="03249"/>
    <x v="191"/>
    <x v="3"/>
    <x v="4"/>
    <x v="2"/>
    <x v="0"/>
    <x v="0"/>
    <x v="8"/>
    <n v="5"/>
    <n v="104.8"/>
    <n v="0"/>
    <n v="50.94"/>
    <n v="524"/>
    <n v="254.7"/>
    <n v="269.3"/>
    <n v="0.51393129770992374"/>
    <n v="2026"/>
    <s v="Q3"/>
    <n v="7"/>
    <x v="6"/>
  </r>
  <r>
    <s v="03832"/>
    <x v="191"/>
    <x v="3"/>
    <x v="7"/>
    <x v="0"/>
    <x v="0"/>
    <x v="3"/>
    <x v="13"/>
    <n v="3"/>
    <n v="82.26"/>
    <n v="0"/>
    <n v="40.020000000000003"/>
    <n v="246.78000000000003"/>
    <n v="120.06"/>
    <n v="126.72000000000003"/>
    <n v="0.51349380014587898"/>
    <n v="2026"/>
    <s v="Q3"/>
    <n v="7"/>
    <x v="6"/>
  </r>
  <r>
    <s v="03868"/>
    <x v="191"/>
    <x v="2"/>
    <x v="10"/>
    <x v="0"/>
    <x v="2"/>
    <x v="1"/>
    <x v="1"/>
    <n v="1"/>
    <n v="90.79"/>
    <n v="0"/>
    <n v="46.39"/>
    <n v="90.79"/>
    <n v="46.39"/>
    <n v="44.400000000000006"/>
    <n v="0.4890406432426479"/>
    <n v="2026"/>
    <s v="Q3"/>
    <n v="7"/>
    <x v="6"/>
  </r>
  <r>
    <s v="04365"/>
    <x v="191"/>
    <x v="1"/>
    <x v="11"/>
    <x v="0"/>
    <x v="0"/>
    <x v="0"/>
    <x v="6"/>
    <n v="1"/>
    <n v="41.33"/>
    <n v="0"/>
    <n v="17.2"/>
    <n v="41.33"/>
    <n v="17.2"/>
    <n v="24.13"/>
    <n v="0.58383740624243896"/>
    <n v="2026"/>
    <s v="Q3"/>
    <n v="7"/>
    <x v="6"/>
  </r>
  <r>
    <s v="00314"/>
    <x v="192"/>
    <x v="2"/>
    <x v="2"/>
    <x v="0"/>
    <x v="0"/>
    <x v="4"/>
    <x v="10"/>
    <n v="2"/>
    <n v="41.09"/>
    <n v="0.05"/>
    <n v="14.54"/>
    <n v="78.070999999999998"/>
    <n v="29.08"/>
    <n v="48.991"/>
    <n v="0.62751854081541159"/>
    <n v="2026"/>
    <s v="Q3"/>
    <n v="7"/>
    <x v="6"/>
  </r>
  <r>
    <s v="00552"/>
    <x v="192"/>
    <x v="1"/>
    <x v="12"/>
    <x v="1"/>
    <x v="2"/>
    <x v="3"/>
    <x v="13"/>
    <n v="5"/>
    <n v="82.39"/>
    <n v="0.05"/>
    <n v="39.479999999999997"/>
    <n v="391.35249999999996"/>
    <n v="197.39999999999998"/>
    <n v="193.95249999999999"/>
    <n v="0.49559540312122702"/>
    <n v="2026"/>
    <s v="Q3"/>
    <n v="7"/>
    <x v="6"/>
  </r>
  <r>
    <s v="01317"/>
    <x v="192"/>
    <x v="1"/>
    <x v="14"/>
    <x v="0"/>
    <x v="2"/>
    <x v="4"/>
    <x v="14"/>
    <n v="3"/>
    <n v="37"/>
    <n v="0"/>
    <n v="13.69"/>
    <n v="111"/>
    <n v="41.07"/>
    <n v="69.930000000000007"/>
    <n v="0.63000000000000012"/>
    <n v="2026"/>
    <s v="Q3"/>
    <n v="7"/>
    <x v="6"/>
  </r>
  <r>
    <s v="01515"/>
    <x v="192"/>
    <x v="3"/>
    <x v="8"/>
    <x v="2"/>
    <x v="1"/>
    <x v="4"/>
    <x v="10"/>
    <n v="2"/>
    <n v="40.9"/>
    <n v="0"/>
    <n v="14.81"/>
    <n v="81.8"/>
    <n v="29.62"/>
    <n v="52.179999999999993"/>
    <n v="0.63789731051344734"/>
    <n v="2026"/>
    <s v="Q3"/>
    <n v="7"/>
    <x v="6"/>
  </r>
  <r>
    <s v="01674"/>
    <x v="192"/>
    <x v="0"/>
    <x v="0"/>
    <x v="0"/>
    <x v="1"/>
    <x v="4"/>
    <x v="12"/>
    <n v="1"/>
    <n v="123.33"/>
    <n v="0.1"/>
    <n v="70.900000000000006"/>
    <n v="110.997"/>
    <n v="70.900000000000006"/>
    <n v="40.096999999999994"/>
    <n v="0.36124399758552028"/>
    <n v="2026"/>
    <s v="Q3"/>
    <n v="7"/>
    <x v="6"/>
  </r>
  <r>
    <s v="02407"/>
    <x v="192"/>
    <x v="1"/>
    <x v="12"/>
    <x v="3"/>
    <x v="2"/>
    <x v="1"/>
    <x v="11"/>
    <n v="1"/>
    <n v="153.25"/>
    <n v="0.15"/>
    <n v="78.28"/>
    <n v="130.26249999999999"/>
    <n v="78.28"/>
    <n v="51.982499999999987"/>
    <n v="0.39905959121005657"/>
    <n v="2026"/>
    <s v="Q3"/>
    <n v="7"/>
    <x v="6"/>
  </r>
  <r>
    <s v="02817"/>
    <x v="192"/>
    <x v="3"/>
    <x v="7"/>
    <x v="3"/>
    <x v="1"/>
    <x v="2"/>
    <x v="15"/>
    <n v="3"/>
    <n v="134.43"/>
    <n v="0.1"/>
    <n v="65.78"/>
    <n v="362.96100000000001"/>
    <n v="197.34"/>
    <n v="165.62100000000001"/>
    <n v="0.45630522287518493"/>
    <n v="2026"/>
    <s v="Q3"/>
    <n v="7"/>
    <x v="6"/>
  </r>
  <r>
    <s v="03059"/>
    <x v="192"/>
    <x v="0"/>
    <x v="0"/>
    <x v="0"/>
    <x v="0"/>
    <x v="1"/>
    <x v="1"/>
    <n v="1"/>
    <n v="93.73"/>
    <n v="0.05"/>
    <n v="44.51"/>
    <n v="89.043499999999995"/>
    <n v="44.51"/>
    <n v="44.533499999999997"/>
    <n v="0.50013195797559618"/>
    <n v="2026"/>
    <s v="Q3"/>
    <n v="7"/>
    <x v="6"/>
  </r>
  <r>
    <s v="03210"/>
    <x v="192"/>
    <x v="0"/>
    <x v="0"/>
    <x v="0"/>
    <x v="0"/>
    <x v="2"/>
    <x v="2"/>
    <n v="1"/>
    <n v="37.090000000000003"/>
    <n v="0"/>
    <n v="13.43"/>
    <n v="37.090000000000003"/>
    <n v="13.43"/>
    <n v="23.660000000000004"/>
    <n v="0.63790779185764357"/>
    <n v="2026"/>
    <s v="Q3"/>
    <n v="7"/>
    <x v="6"/>
  </r>
  <r>
    <s v="03670"/>
    <x v="192"/>
    <x v="0"/>
    <x v="0"/>
    <x v="2"/>
    <x v="1"/>
    <x v="2"/>
    <x v="9"/>
    <n v="1"/>
    <n v="45.43"/>
    <n v="0"/>
    <n v="18.66"/>
    <n v="45.43"/>
    <n v="18.66"/>
    <n v="26.77"/>
    <n v="0.58925819942769098"/>
    <n v="2026"/>
    <s v="Q3"/>
    <n v="7"/>
    <x v="6"/>
  </r>
  <r>
    <s v="04017"/>
    <x v="192"/>
    <x v="3"/>
    <x v="8"/>
    <x v="3"/>
    <x v="1"/>
    <x v="4"/>
    <x v="10"/>
    <n v="1"/>
    <n v="39.5"/>
    <n v="0.1"/>
    <n v="14.86"/>
    <n v="35.550000000000004"/>
    <n v="14.86"/>
    <n v="20.690000000000005"/>
    <n v="0.58199718706047832"/>
    <n v="2026"/>
    <s v="Q3"/>
    <n v="7"/>
    <x v="6"/>
  </r>
  <r>
    <s v="05012"/>
    <x v="192"/>
    <x v="2"/>
    <x v="16"/>
    <x v="2"/>
    <x v="0"/>
    <x v="4"/>
    <x v="12"/>
    <n v="2"/>
    <n v="123.58"/>
    <n v="0.1"/>
    <n v="68.739999999999995"/>
    <n v="222.44399999999999"/>
    <n v="137.47999999999999"/>
    <n v="84.963999999999999"/>
    <n v="0.3819568071065077"/>
    <n v="2026"/>
    <s v="Q3"/>
    <n v="7"/>
    <x v="6"/>
  </r>
  <r>
    <s v="00884"/>
    <x v="193"/>
    <x v="3"/>
    <x v="13"/>
    <x v="2"/>
    <x v="0"/>
    <x v="0"/>
    <x v="8"/>
    <n v="1"/>
    <n v="103.61"/>
    <n v="0"/>
    <n v="51.84"/>
    <n v="103.61"/>
    <n v="51.84"/>
    <n v="51.769999999999996"/>
    <n v="0.49966219476884466"/>
    <n v="2026"/>
    <s v="Q3"/>
    <n v="7"/>
    <x v="6"/>
  </r>
  <r>
    <s v="01025"/>
    <x v="193"/>
    <x v="2"/>
    <x v="2"/>
    <x v="2"/>
    <x v="0"/>
    <x v="1"/>
    <x v="3"/>
    <n v="2"/>
    <n v="145.75"/>
    <n v="0.05"/>
    <n v="79.319999999999993"/>
    <n v="276.92500000000001"/>
    <n v="158.63999999999999"/>
    <n v="118.28500000000003"/>
    <n v="0.42713731154644768"/>
    <n v="2026"/>
    <s v="Q3"/>
    <n v="7"/>
    <x v="6"/>
  </r>
  <r>
    <s v="01279"/>
    <x v="193"/>
    <x v="3"/>
    <x v="8"/>
    <x v="3"/>
    <x v="1"/>
    <x v="3"/>
    <x v="7"/>
    <n v="2"/>
    <n v="193.76"/>
    <n v="0.1"/>
    <n v="104.66"/>
    <n v="348.76799999999997"/>
    <n v="209.32"/>
    <n v="139.44799999999998"/>
    <n v="0.39983025965684921"/>
    <n v="2026"/>
    <s v="Q3"/>
    <n v="7"/>
    <x v="6"/>
  </r>
  <r>
    <s v="01534"/>
    <x v="193"/>
    <x v="2"/>
    <x v="16"/>
    <x v="0"/>
    <x v="0"/>
    <x v="1"/>
    <x v="3"/>
    <n v="2"/>
    <n v="146.09"/>
    <n v="0.1"/>
    <n v="79.36"/>
    <n v="262.96199999999999"/>
    <n v="158.72"/>
    <n v="104.24199999999999"/>
    <n v="0.39641469109605187"/>
    <n v="2026"/>
    <s v="Q3"/>
    <n v="7"/>
    <x v="6"/>
  </r>
  <r>
    <s v="02147"/>
    <x v="193"/>
    <x v="1"/>
    <x v="14"/>
    <x v="2"/>
    <x v="1"/>
    <x v="2"/>
    <x v="15"/>
    <n v="1"/>
    <n v="131.91999999999999"/>
    <n v="0"/>
    <n v="66.19"/>
    <n v="131.91999999999999"/>
    <n v="66.19"/>
    <n v="65.72999999999999"/>
    <n v="0.49825651910248631"/>
    <n v="2026"/>
    <s v="Q3"/>
    <n v="7"/>
    <x v="6"/>
  </r>
  <r>
    <s v="02385"/>
    <x v="193"/>
    <x v="1"/>
    <x v="11"/>
    <x v="1"/>
    <x v="2"/>
    <x v="3"/>
    <x v="13"/>
    <n v="6"/>
    <n v="83.28"/>
    <n v="0.15"/>
    <n v="38.76"/>
    <n v="424.72800000000001"/>
    <n v="232.56"/>
    <n v="192.16800000000001"/>
    <n v="0.45244956772334294"/>
    <n v="2026"/>
    <s v="Q3"/>
    <n v="7"/>
    <x v="6"/>
  </r>
  <r>
    <s v="02517"/>
    <x v="193"/>
    <x v="1"/>
    <x v="6"/>
    <x v="0"/>
    <x v="1"/>
    <x v="2"/>
    <x v="2"/>
    <n v="1"/>
    <n v="36.479999999999997"/>
    <n v="0.05"/>
    <n v="13.22"/>
    <n v="34.655999999999999"/>
    <n v="13.22"/>
    <n v="21.436"/>
    <n v="0.61853647276084955"/>
    <n v="2026"/>
    <s v="Q3"/>
    <n v="7"/>
    <x v="6"/>
  </r>
  <r>
    <s v="02746"/>
    <x v="193"/>
    <x v="0"/>
    <x v="0"/>
    <x v="2"/>
    <x v="1"/>
    <x v="1"/>
    <x v="11"/>
    <n v="3"/>
    <n v="155.44"/>
    <n v="0.05"/>
    <n v="79.95"/>
    <n v="443.00399999999996"/>
    <n v="239.85000000000002"/>
    <n v="203.15399999999994"/>
    <n v="0.45858276674702703"/>
    <n v="2026"/>
    <s v="Q3"/>
    <n v="7"/>
    <x v="6"/>
  </r>
  <r>
    <s v="03297"/>
    <x v="193"/>
    <x v="0"/>
    <x v="15"/>
    <x v="1"/>
    <x v="0"/>
    <x v="4"/>
    <x v="10"/>
    <n v="6"/>
    <n v="40.58"/>
    <n v="0.15"/>
    <n v="15.06"/>
    <n v="206.958"/>
    <n v="90.36"/>
    <n v="116.598"/>
    <n v="0.5633896732670397"/>
    <n v="2026"/>
    <s v="Q3"/>
    <n v="7"/>
    <x v="6"/>
  </r>
  <r>
    <s v="00772"/>
    <x v="194"/>
    <x v="3"/>
    <x v="13"/>
    <x v="0"/>
    <x v="0"/>
    <x v="0"/>
    <x v="8"/>
    <n v="2"/>
    <n v="101.03"/>
    <n v="0.1"/>
    <n v="50.98"/>
    <n v="181.85400000000001"/>
    <n v="101.96"/>
    <n v="79.89400000000002"/>
    <n v="0.43933045190097558"/>
    <n v="2026"/>
    <s v="Q3"/>
    <n v="7"/>
    <x v="6"/>
  </r>
  <r>
    <s v="00838"/>
    <x v="194"/>
    <x v="0"/>
    <x v="9"/>
    <x v="2"/>
    <x v="0"/>
    <x v="3"/>
    <x v="13"/>
    <n v="1"/>
    <n v="80.150000000000006"/>
    <n v="0.05"/>
    <n v="38.89"/>
    <n v="76.142499999999998"/>
    <n v="38.89"/>
    <n v="37.252499999999998"/>
    <n v="0.48924713530551267"/>
    <n v="2026"/>
    <s v="Q3"/>
    <n v="7"/>
    <x v="6"/>
  </r>
  <r>
    <s v="01144"/>
    <x v="194"/>
    <x v="2"/>
    <x v="2"/>
    <x v="2"/>
    <x v="1"/>
    <x v="3"/>
    <x v="13"/>
    <n v="1"/>
    <n v="83.74"/>
    <n v="0"/>
    <n v="38.96"/>
    <n v="83.74"/>
    <n v="38.96"/>
    <n v="44.779999999999994"/>
    <n v="0.53475041796035339"/>
    <n v="2026"/>
    <s v="Q3"/>
    <n v="7"/>
    <x v="6"/>
  </r>
  <r>
    <s v="01686"/>
    <x v="194"/>
    <x v="2"/>
    <x v="5"/>
    <x v="1"/>
    <x v="0"/>
    <x v="2"/>
    <x v="2"/>
    <n v="8"/>
    <n v="35.75"/>
    <n v="0.15"/>
    <n v="13.56"/>
    <n v="243.1"/>
    <n v="108.48"/>
    <n v="134.62"/>
    <n v="0.55376388317564795"/>
    <n v="2026"/>
    <s v="Q3"/>
    <n v="7"/>
    <x v="6"/>
  </r>
  <r>
    <s v="02823"/>
    <x v="194"/>
    <x v="0"/>
    <x v="15"/>
    <x v="0"/>
    <x v="1"/>
    <x v="0"/>
    <x v="0"/>
    <n v="3"/>
    <n v="81.39"/>
    <n v="0"/>
    <n v="43.54"/>
    <n v="244.17000000000002"/>
    <n v="130.62"/>
    <n v="113.55000000000001"/>
    <n v="0.46504484580415284"/>
    <n v="2026"/>
    <s v="Q3"/>
    <n v="7"/>
    <x v="6"/>
  </r>
  <r>
    <s v="02883"/>
    <x v="194"/>
    <x v="2"/>
    <x v="10"/>
    <x v="3"/>
    <x v="1"/>
    <x v="2"/>
    <x v="2"/>
    <n v="1"/>
    <n v="36.799999999999997"/>
    <n v="0"/>
    <n v="13.91"/>
    <n v="36.799999999999997"/>
    <n v="13.91"/>
    <n v="22.889999999999997"/>
    <n v="0.62201086956521734"/>
    <n v="2026"/>
    <s v="Q3"/>
    <n v="7"/>
    <x v="6"/>
  </r>
  <r>
    <s v="03259"/>
    <x v="194"/>
    <x v="2"/>
    <x v="16"/>
    <x v="1"/>
    <x v="0"/>
    <x v="3"/>
    <x v="7"/>
    <n v="6"/>
    <n v="194.15"/>
    <n v="0.1"/>
    <n v="105.12"/>
    <n v="1048.4100000000001"/>
    <n v="630.72"/>
    <n v="417.69000000000005"/>
    <n v="0.3984032964202936"/>
    <n v="2026"/>
    <s v="Q3"/>
    <n v="7"/>
    <x v="6"/>
  </r>
  <r>
    <s v="03709"/>
    <x v="194"/>
    <x v="0"/>
    <x v="9"/>
    <x v="0"/>
    <x v="1"/>
    <x v="4"/>
    <x v="16"/>
    <n v="1"/>
    <n v="50.94"/>
    <n v="0"/>
    <n v="22.28"/>
    <n v="50.94"/>
    <n v="22.28"/>
    <n v="28.659999999999997"/>
    <n v="0.5626226933647428"/>
    <n v="2026"/>
    <s v="Q3"/>
    <n v="7"/>
    <x v="6"/>
  </r>
  <r>
    <s v="00061"/>
    <x v="195"/>
    <x v="3"/>
    <x v="8"/>
    <x v="0"/>
    <x v="0"/>
    <x v="4"/>
    <x v="12"/>
    <n v="2"/>
    <n v="125.89"/>
    <n v="0"/>
    <n v="70.8"/>
    <n v="251.78"/>
    <n v="141.6"/>
    <n v="110.18"/>
    <n v="0.43760425768528083"/>
    <n v="2026"/>
    <s v="Q3"/>
    <n v="7"/>
    <x v="6"/>
  </r>
  <r>
    <s v="00357"/>
    <x v="195"/>
    <x v="0"/>
    <x v="9"/>
    <x v="0"/>
    <x v="1"/>
    <x v="4"/>
    <x v="16"/>
    <n v="2"/>
    <n v="51.9"/>
    <n v="0"/>
    <n v="21.82"/>
    <n v="103.8"/>
    <n v="43.64"/>
    <n v="60.16"/>
    <n v="0.57957610789980729"/>
    <n v="2026"/>
    <s v="Q3"/>
    <n v="7"/>
    <x v="6"/>
  </r>
  <r>
    <s v="01607"/>
    <x v="195"/>
    <x v="0"/>
    <x v="0"/>
    <x v="2"/>
    <x v="1"/>
    <x v="4"/>
    <x v="10"/>
    <n v="2"/>
    <n v="39.75"/>
    <n v="0"/>
    <n v="14.78"/>
    <n v="79.5"/>
    <n v="29.56"/>
    <n v="49.94"/>
    <n v="0.62817610062893081"/>
    <n v="2026"/>
    <s v="Q3"/>
    <n v="7"/>
    <x v="6"/>
  </r>
  <r>
    <s v="03295"/>
    <x v="195"/>
    <x v="1"/>
    <x v="12"/>
    <x v="3"/>
    <x v="0"/>
    <x v="1"/>
    <x v="1"/>
    <n v="1"/>
    <n v="93.46"/>
    <n v="0.15"/>
    <n v="46.65"/>
    <n v="79.440999999999988"/>
    <n v="46.65"/>
    <n v="32.79099999999999"/>
    <n v="0.41277174255107557"/>
    <n v="2026"/>
    <s v="Q3"/>
    <n v="7"/>
    <x v="6"/>
  </r>
  <r>
    <s v="04048"/>
    <x v="195"/>
    <x v="3"/>
    <x v="13"/>
    <x v="1"/>
    <x v="2"/>
    <x v="0"/>
    <x v="0"/>
    <n v="3"/>
    <n v="82.79"/>
    <n v="0.1"/>
    <n v="43.07"/>
    <n v="223.53300000000002"/>
    <n v="129.21"/>
    <n v="94.323000000000008"/>
    <n v="0.42196454214813922"/>
    <n v="2026"/>
    <s v="Q3"/>
    <n v="7"/>
    <x v="6"/>
  </r>
  <r>
    <s v="04424"/>
    <x v="195"/>
    <x v="2"/>
    <x v="2"/>
    <x v="2"/>
    <x v="2"/>
    <x v="1"/>
    <x v="1"/>
    <n v="1"/>
    <n v="92.54"/>
    <n v="0"/>
    <n v="44.48"/>
    <n v="92.54"/>
    <n v="44.48"/>
    <n v="48.060000000000009"/>
    <n v="0.51934298681651181"/>
    <n v="2026"/>
    <s v="Q3"/>
    <n v="7"/>
    <x v="6"/>
  </r>
  <r>
    <s v="04732"/>
    <x v="195"/>
    <x v="1"/>
    <x v="14"/>
    <x v="2"/>
    <x v="1"/>
    <x v="2"/>
    <x v="9"/>
    <n v="1"/>
    <n v="46.53"/>
    <n v="0"/>
    <n v="18.829999999999998"/>
    <n v="46.53"/>
    <n v="18.829999999999998"/>
    <n v="27.700000000000003"/>
    <n v="0.59531485063399958"/>
    <n v="2026"/>
    <s v="Q3"/>
    <n v="7"/>
    <x v="6"/>
  </r>
  <r>
    <s v="00194"/>
    <x v="196"/>
    <x v="1"/>
    <x v="12"/>
    <x v="0"/>
    <x v="0"/>
    <x v="0"/>
    <x v="4"/>
    <n v="2"/>
    <n v="49.69"/>
    <n v="0"/>
    <n v="21.97"/>
    <n v="99.38"/>
    <n v="43.94"/>
    <n v="55.44"/>
    <n v="0.557858724089354"/>
    <n v="2026"/>
    <s v="Q3"/>
    <n v="7"/>
    <x v="6"/>
  </r>
  <r>
    <s v="00258"/>
    <x v="196"/>
    <x v="3"/>
    <x v="8"/>
    <x v="3"/>
    <x v="1"/>
    <x v="1"/>
    <x v="17"/>
    <n v="3"/>
    <n v="71.34"/>
    <n v="0.1"/>
    <n v="31.71"/>
    <n v="192.61800000000002"/>
    <n v="95.13"/>
    <n v="97.488000000000028"/>
    <n v="0.50612092327819835"/>
    <n v="2026"/>
    <s v="Q3"/>
    <n v="7"/>
    <x v="6"/>
  </r>
  <r>
    <s v="00543"/>
    <x v="196"/>
    <x v="1"/>
    <x v="14"/>
    <x v="3"/>
    <x v="0"/>
    <x v="0"/>
    <x v="0"/>
    <n v="1"/>
    <n v="83.03"/>
    <n v="0"/>
    <n v="42.41"/>
    <n v="83.03"/>
    <n v="42.41"/>
    <n v="40.620000000000005"/>
    <n v="0.48922076357942917"/>
    <n v="2026"/>
    <s v="Q3"/>
    <n v="7"/>
    <x v="6"/>
  </r>
  <r>
    <s v="00972"/>
    <x v="196"/>
    <x v="3"/>
    <x v="4"/>
    <x v="0"/>
    <x v="0"/>
    <x v="4"/>
    <x v="10"/>
    <n v="1"/>
    <n v="40.799999999999997"/>
    <n v="0"/>
    <n v="14.42"/>
    <n v="40.799999999999997"/>
    <n v="14.42"/>
    <n v="26.379999999999995"/>
    <n v="0.64656862745098032"/>
    <n v="2026"/>
    <s v="Q3"/>
    <n v="7"/>
    <x v="6"/>
  </r>
  <r>
    <s v="01146"/>
    <x v="196"/>
    <x v="1"/>
    <x v="6"/>
    <x v="3"/>
    <x v="0"/>
    <x v="3"/>
    <x v="19"/>
    <n v="2"/>
    <n v="125.34"/>
    <n v="0.15"/>
    <n v="59.04"/>
    <n v="213.078"/>
    <n v="118.08"/>
    <n v="94.998000000000005"/>
    <n v="0.44583673584321237"/>
    <n v="2026"/>
    <s v="Q3"/>
    <n v="7"/>
    <x v="6"/>
  </r>
  <r>
    <s v="01464"/>
    <x v="196"/>
    <x v="0"/>
    <x v="9"/>
    <x v="0"/>
    <x v="0"/>
    <x v="4"/>
    <x v="12"/>
    <n v="1"/>
    <n v="122.73"/>
    <n v="0.1"/>
    <n v="70.540000000000006"/>
    <n v="110.45700000000001"/>
    <n v="70.540000000000006"/>
    <n v="39.917000000000002"/>
    <n v="0.36138044668966202"/>
    <n v="2026"/>
    <s v="Q3"/>
    <n v="7"/>
    <x v="6"/>
  </r>
  <r>
    <s v="01581"/>
    <x v="196"/>
    <x v="2"/>
    <x v="5"/>
    <x v="2"/>
    <x v="1"/>
    <x v="1"/>
    <x v="1"/>
    <n v="5"/>
    <n v="92.72"/>
    <n v="0.1"/>
    <n v="46.2"/>
    <n v="417.24"/>
    <n v="231"/>
    <n v="186.24"/>
    <n v="0.44636180615473109"/>
    <n v="2026"/>
    <s v="Q3"/>
    <n v="7"/>
    <x v="6"/>
  </r>
  <r>
    <s v="01894"/>
    <x v="196"/>
    <x v="3"/>
    <x v="7"/>
    <x v="1"/>
    <x v="2"/>
    <x v="4"/>
    <x v="14"/>
    <n v="5"/>
    <n v="36.29"/>
    <n v="0.05"/>
    <n v="13.52"/>
    <n v="172.37749999999997"/>
    <n v="67.599999999999994"/>
    <n v="104.77749999999997"/>
    <n v="0.60783744978317933"/>
    <n v="2026"/>
    <s v="Q3"/>
    <n v="7"/>
    <x v="6"/>
  </r>
  <r>
    <s v="02100"/>
    <x v="196"/>
    <x v="2"/>
    <x v="2"/>
    <x v="0"/>
    <x v="2"/>
    <x v="0"/>
    <x v="4"/>
    <n v="2"/>
    <n v="49.84"/>
    <n v="0.1"/>
    <n v="23.06"/>
    <n v="89.712000000000003"/>
    <n v="46.12"/>
    <n v="43.592000000000006"/>
    <n v="0.48591046905653651"/>
    <n v="2026"/>
    <s v="Q3"/>
    <n v="7"/>
    <x v="6"/>
  </r>
  <r>
    <s v="02902"/>
    <x v="196"/>
    <x v="1"/>
    <x v="12"/>
    <x v="3"/>
    <x v="2"/>
    <x v="4"/>
    <x v="14"/>
    <n v="1"/>
    <n v="35.799999999999997"/>
    <n v="0"/>
    <n v="14.05"/>
    <n v="35.799999999999997"/>
    <n v="14.05"/>
    <n v="21.749999999999996"/>
    <n v="0.60754189944134074"/>
    <n v="2026"/>
    <s v="Q3"/>
    <n v="7"/>
    <x v="6"/>
  </r>
  <r>
    <s v="03115"/>
    <x v="196"/>
    <x v="3"/>
    <x v="13"/>
    <x v="0"/>
    <x v="1"/>
    <x v="3"/>
    <x v="7"/>
    <n v="1"/>
    <n v="195.12"/>
    <n v="0"/>
    <n v="101.14"/>
    <n v="195.12"/>
    <n v="101.14"/>
    <n v="93.98"/>
    <n v="0.48165231652316526"/>
    <n v="2026"/>
    <s v="Q3"/>
    <n v="7"/>
    <x v="6"/>
  </r>
  <r>
    <s v="03546"/>
    <x v="196"/>
    <x v="0"/>
    <x v="15"/>
    <x v="0"/>
    <x v="1"/>
    <x v="0"/>
    <x v="6"/>
    <n v="2"/>
    <n v="39.69"/>
    <n v="0.05"/>
    <n v="16.88"/>
    <n v="75.410999999999987"/>
    <n v="33.76"/>
    <n v="41.650999999999989"/>
    <n v="0.55231995332245953"/>
    <n v="2026"/>
    <s v="Q3"/>
    <n v="7"/>
    <x v="6"/>
  </r>
  <r>
    <s v="04224"/>
    <x v="196"/>
    <x v="2"/>
    <x v="3"/>
    <x v="2"/>
    <x v="0"/>
    <x v="3"/>
    <x v="5"/>
    <n v="1"/>
    <n v="348.73"/>
    <n v="0.15"/>
    <n v="190.33"/>
    <n v="296.4205"/>
    <n v="190.33"/>
    <n v="106.09049999999999"/>
    <n v="0.35790540802677273"/>
    <n v="2026"/>
    <s v="Q3"/>
    <n v="7"/>
    <x v="6"/>
  </r>
  <r>
    <s v="04858"/>
    <x v="196"/>
    <x v="1"/>
    <x v="12"/>
    <x v="2"/>
    <x v="0"/>
    <x v="2"/>
    <x v="2"/>
    <n v="1"/>
    <n v="35.5"/>
    <n v="0"/>
    <n v="13.26"/>
    <n v="35.5"/>
    <n v="13.26"/>
    <n v="22.240000000000002"/>
    <n v="0.62647887323943663"/>
    <n v="2026"/>
    <s v="Q3"/>
    <n v="7"/>
    <x v="6"/>
  </r>
  <r>
    <s v="00768"/>
    <x v="197"/>
    <x v="0"/>
    <x v="9"/>
    <x v="0"/>
    <x v="2"/>
    <x v="2"/>
    <x v="9"/>
    <n v="1"/>
    <n v="46.44"/>
    <n v="0"/>
    <n v="18.47"/>
    <n v="46.44"/>
    <n v="18.47"/>
    <n v="27.97"/>
    <n v="0.60228251507321273"/>
    <n v="2026"/>
    <s v="Q3"/>
    <n v="7"/>
    <x v="6"/>
  </r>
  <r>
    <s v="01901"/>
    <x v="197"/>
    <x v="1"/>
    <x v="14"/>
    <x v="0"/>
    <x v="1"/>
    <x v="1"/>
    <x v="17"/>
    <n v="1"/>
    <n v="70.44"/>
    <n v="0.05"/>
    <n v="32.229999999999997"/>
    <n v="66.917999999999992"/>
    <n v="32.229999999999997"/>
    <n v="34.687999999999995"/>
    <n v="0.51836576108072563"/>
    <n v="2026"/>
    <s v="Q3"/>
    <n v="7"/>
    <x v="6"/>
  </r>
  <r>
    <s v="02226"/>
    <x v="197"/>
    <x v="0"/>
    <x v="15"/>
    <x v="2"/>
    <x v="1"/>
    <x v="1"/>
    <x v="17"/>
    <n v="1"/>
    <n v="69.78"/>
    <n v="0.05"/>
    <n v="32.83"/>
    <n v="66.290999999999997"/>
    <n v="32.83"/>
    <n v="33.460999999999999"/>
    <n v="0.50475931876121949"/>
    <n v="2026"/>
    <s v="Q3"/>
    <n v="7"/>
    <x v="6"/>
  </r>
  <r>
    <s v="02660"/>
    <x v="197"/>
    <x v="2"/>
    <x v="5"/>
    <x v="2"/>
    <x v="1"/>
    <x v="2"/>
    <x v="2"/>
    <n v="4"/>
    <n v="35.450000000000003"/>
    <n v="0.1"/>
    <n v="13.83"/>
    <n v="127.62000000000002"/>
    <n v="55.32"/>
    <n v="72.300000000000011"/>
    <n v="0.56652562294311237"/>
    <n v="2026"/>
    <s v="Q3"/>
    <n v="7"/>
    <x v="6"/>
  </r>
  <r>
    <s v="03004"/>
    <x v="197"/>
    <x v="3"/>
    <x v="8"/>
    <x v="0"/>
    <x v="0"/>
    <x v="0"/>
    <x v="4"/>
    <n v="1"/>
    <n v="50.82"/>
    <n v="0.05"/>
    <n v="22.36"/>
    <n v="48.278999999999996"/>
    <n v="22.36"/>
    <n v="25.918999999999997"/>
    <n v="0.5368586756146565"/>
    <n v="2026"/>
    <s v="Q3"/>
    <n v="7"/>
    <x v="6"/>
  </r>
  <r>
    <s v="04020"/>
    <x v="197"/>
    <x v="2"/>
    <x v="2"/>
    <x v="0"/>
    <x v="0"/>
    <x v="3"/>
    <x v="19"/>
    <n v="1"/>
    <n v="126.13"/>
    <n v="0.15"/>
    <n v="60.43"/>
    <n v="107.2105"/>
    <n v="60.43"/>
    <n v="46.780499999999996"/>
    <n v="0.43634252242084498"/>
    <n v="2026"/>
    <s v="Q3"/>
    <n v="7"/>
    <x v="6"/>
  </r>
  <r>
    <s v="04154"/>
    <x v="197"/>
    <x v="2"/>
    <x v="10"/>
    <x v="0"/>
    <x v="0"/>
    <x v="1"/>
    <x v="17"/>
    <n v="3"/>
    <n v="72.150000000000006"/>
    <n v="0"/>
    <n v="33.01"/>
    <n v="216.45000000000002"/>
    <n v="99.03"/>
    <n v="117.42000000000002"/>
    <n v="0.54248094248094247"/>
    <n v="2026"/>
    <s v="Q3"/>
    <n v="7"/>
    <x v="6"/>
  </r>
  <r>
    <s v="04957"/>
    <x v="197"/>
    <x v="1"/>
    <x v="1"/>
    <x v="0"/>
    <x v="0"/>
    <x v="4"/>
    <x v="14"/>
    <n v="1"/>
    <n v="35.58"/>
    <n v="0"/>
    <n v="13.68"/>
    <n v="35.58"/>
    <n v="13.68"/>
    <n v="21.9"/>
    <n v="0.61551433389544685"/>
    <n v="2026"/>
    <s v="Q3"/>
    <n v="7"/>
    <x v="6"/>
  </r>
  <r>
    <s v="00945"/>
    <x v="198"/>
    <x v="2"/>
    <x v="3"/>
    <x v="0"/>
    <x v="1"/>
    <x v="1"/>
    <x v="11"/>
    <n v="1"/>
    <n v="154.9"/>
    <n v="0.05"/>
    <n v="77.819999999999993"/>
    <n v="147.155"/>
    <n v="77.819999999999993"/>
    <n v="69.335000000000008"/>
    <n v="0.47116985491488572"/>
    <n v="2026"/>
    <s v="Q3"/>
    <n v="7"/>
    <x v="6"/>
  </r>
  <r>
    <s v="01726"/>
    <x v="198"/>
    <x v="1"/>
    <x v="14"/>
    <x v="2"/>
    <x v="2"/>
    <x v="3"/>
    <x v="13"/>
    <n v="2"/>
    <n v="80.98"/>
    <n v="0.05"/>
    <n v="39.85"/>
    <n v="153.86199999999999"/>
    <n v="79.7"/>
    <n v="74.161999999999992"/>
    <n v="0.48200335365457353"/>
    <n v="2026"/>
    <s v="Q3"/>
    <n v="7"/>
    <x v="6"/>
  </r>
  <r>
    <s v="01790"/>
    <x v="198"/>
    <x v="1"/>
    <x v="12"/>
    <x v="0"/>
    <x v="1"/>
    <x v="1"/>
    <x v="1"/>
    <n v="1"/>
    <n v="91.36"/>
    <n v="0"/>
    <n v="44.86"/>
    <n v="91.36"/>
    <n v="44.86"/>
    <n v="46.5"/>
    <n v="0.50897548161120842"/>
    <n v="2026"/>
    <s v="Q3"/>
    <n v="7"/>
    <x v="6"/>
  </r>
  <r>
    <s v="02193"/>
    <x v="198"/>
    <x v="2"/>
    <x v="2"/>
    <x v="0"/>
    <x v="0"/>
    <x v="0"/>
    <x v="6"/>
    <n v="2"/>
    <n v="39.409999999999997"/>
    <n v="0"/>
    <n v="16.8"/>
    <n v="78.819999999999993"/>
    <n v="33.6"/>
    <n v="45.219999999999992"/>
    <n v="0.57371225577264651"/>
    <n v="2026"/>
    <s v="Q3"/>
    <n v="7"/>
    <x v="6"/>
  </r>
  <r>
    <s v="02781"/>
    <x v="198"/>
    <x v="0"/>
    <x v="0"/>
    <x v="0"/>
    <x v="0"/>
    <x v="2"/>
    <x v="15"/>
    <n v="2"/>
    <n v="134.99"/>
    <n v="0"/>
    <n v="68.77"/>
    <n v="269.98"/>
    <n v="137.54"/>
    <n v="132.44000000000003"/>
    <n v="0.49055485591525305"/>
    <n v="2026"/>
    <s v="Q3"/>
    <n v="7"/>
    <x v="6"/>
  </r>
  <r>
    <s v="03043"/>
    <x v="198"/>
    <x v="1"/>
    <x v="12"/>
    <x v="3"/>
    <x v="1"/>
    <x v="0"/>
    <x v="6"/>
    <n v="2"/>
    <n v="40.93"/>
    <n v="0.05"/>
    <n v="16.89"/>
    <n v="77.766999999999996"/>
    <n v="33.78"/>
    <n v="43.986999999999995"/>
    <n v="0.56562552239381736"/>
    <n v="2026"/>
    <s v="Q3"/>
    <n v="7"/>
    <x v="6"/>
  </r>
  <r>
    <s v="03102"/>
    <x v="198"/>
    <x v="3"/>
    <x v="13"/>
    <x v="3"/>
    <x v="0"/>
    <x v="1"/>
    <x v="1"/>
    <n v="1"/>
    <n v="90.02"/>
    <n v="0.05"/>
    <n v="45.83"/>
    <n v="85.518999999999991"/>
    <n v="45.83"/>
    <n v="39.688999999999993"/>
    <n v="0.46409569803201622"/>
    <n v="2026"/>
    <s v="Q3"/>
    <n v="7"/>
    <x v="6"/>
  </r>
  <r>
    <s v="03156"/>
    <x v="198"/>
    <x v="0"/>
    <x v="0"/>
    <x v="2"/>
    <x v="0"/>
    <x v="4"/>
    <x v="16"/>
    <n v="2"/>
    <n v="50.73"/>
    <n v="0"/>
    <n v="21.87"/>
    <n v="101.46"/>
    <n v="43.74"/>
    <n v="57.719999999999992"/>
    <n v="0.56889414547604966"/>
    <n v="2026"/>
    <s v="Q3"/>
    <n v="7"/>
    <x v="6"/>
  </r>
  <r>
    <s v="03308"/>
    <x v="198"/>
    <x v="3"/>
    <x v="13"/>
    <x v="2"/>
    <x v="1"/>
    <x v="4"/>
    <x v="12"/>
    <n v="3"/>
    <n v="121.05"/>
    <n v="0.05"/>
    <n v="68.56"/>
    <n v="344.99249999999995"/>
    <n v="205.68"/>
    <n v="139.31249999999994"/>
    <n v="0.40381312637231231"/>
    <n v="2026"/>
    <s v="Q3"/>
    <n v="7"/>
    <x v="6"/>
  </r>
  <r>
    <s v="03329"/>
    <x v="198"/>
    <x v="1"/>
    <x v="11"/>
    <x v="0"/>
    <x v="1"/>
    <x v="0"/>
    <x v="0"/>
    <n v="2"/>
    <n v="81.739999999999995"/>
    <n v="0"/>
    <n v="42.75"/>
    <n v="163.47999999999999"/>
    <n v="85.5"/>
    <n v="77.97999999999999"/>
    <n v="0.47700024467824809"/>
    <n v="2026"/>
    <s v="Q3"/>
    <n v="7"/>
    <x v="6"/>
  </r>
  <r>
    <s v="04102"/>
    <x v="198"/>
    <x v="1"/>
    <x v="12"/>
    <x v="0"/>
    <x v="0"/>
    <x v="1"/>
    <x v="11"/>
    <n v="3"/>
    <n v="154.01"/>
    <n v="0.1"/>
    <n v="78.78"/>
    <n v="415.827"/>
    <n v="236.34"/>
    <n v="179.48699999999999"/>
    <n v="0.43163863818366771"/>
    <n v="2026"/>
    <s v="Q3"/>
    <n v="7"/>
    <x v="6"/>
  </r>
  <r>
    <s v="04109"/>
    <x v="198"/>
    <x v="1"/>
    <x v="12"/>
    <x v="3"/>
    <x v="1"/>
    <x v="0"/>
    <x v="8"/>
    <n v="4"/>
    <n v="101.61"/>
    <n v="0"/>
    <n v="51.68"/>
    <n v="406.44"/>
    <n v="206.72"/>
    <n v="199.72"/>
    <n v="0.49138864285011319"/>
    <n v="2026"/>
    <s v="Q3"/>
    <n v="7"/>
    <x v="6"/>
  </r>
  <r>
    <s v="04813"/>
    <x v="198"/>
    <x v="2"/>
    <x v="10"/>
    <x v="2"/>
    <x v="0"/>
    <x v="4"/>
    <x v="14"/>
    <n v="2"/>
    <n v="36.869999999999997"/>
    <n v="0.15"/>
    <n v="13.94"/>
    <n v="62.678999999999995"/>
    <n v="27.88"/>
    <n v="34.798999999999992"/>
    <n v="0.55519392459994565"/>
    <n v="2026"/>
    <s v="Q3"/>
    <n v="7"/>
    <x v="6"/>
  </r>
  <r>
    <s v="05054"/>
    <x v="198"/>
    <x v="3"/>
    <x v="8"/>
    <x v="0"/>
    <x v="1"/>
    <x v="3"/>
    <x v="19"/>
    <n v="2"/>
    <n v="121.06"/>
    <n v="0"/>
    <n v="59.62"/>
    <n v="242.12"/>
    <n v="119.24"/>
    <n v="122.88000000000001"/>
    <n v="0.50751693375185858"/>
    <n v="2026"/>
    <s v="Q3"/>
    <n v="7"/>
    <x v="6"/>
  </r>
  <r>
    <s v="00138"/>
    <x v="199"/>
    <x v="1"/>
    <x v="12"/>
    <x v="0"/>
    <x v="1"/>
    <x v="1"/>
    <x v="17"/>
    <n v="2"/>
    <n v="71.81"/>
    <n v="0"/>
    <n v="32.35"/>
    <n v="143.62"/>
    <n v="64.7"/>
    <n v="78.92"/>
    <n v="0.54950563988302459"/>
    <n v="2026"/>
    <s v="Q3"/>
    <n v="7"/>
    <x v="6"/>
  </r>
  <r>
    <s v="00433"/>
    <x v="199"/>
    <x v="1"/>
    <x v="12"/>
    <x v="0"/>
    <x v="1"/>
    <x v="1"/>
    <x v="3"/>
    <n v="4"/>
    <n v="145.18"/>
    <n v="0"/>
    <n v="79.540000000000006"/>
    <n v="580.72"/>
    <n v="318.16000000000003"/>
    <n v="262.56"/>
    <n v="0.45212839234054275"/>
    <n v="2026"/>
    <s v="Q3"/>
    <n v="7"/>
    <x v="6"/>
  </r>
  <r>
    <s v="00484"/>
    <x v="199"/>
    <x v="1"/>
    <x v="12"/>
    <x v="0"/>
    <x v="1"/>
    <x v="4"/>
    <x v="14"/>
    <n v="2"/>
    <n v="36.07"/>
    <n v="0"/>
    <n v="13.6"/>
    <n v="72.14"/>
    <n v="27.2"/>
    <n v="44.94"/>
    <n v="0.62295536456889378"/>
    <n v="2026"/>
    <s v="Q3"/>
    <n v="7"/>
    <x v="6"/>
  </r>
  <r>
    <s v="00492"/>
    <x v="199"/>
    <x v="1"/>
    <x v="14"/>
    <x v="2"/>
    <x v="1"/>
    <x v="1"/>
    <x v="17"/>
    <n v="3"/>
    <n v="72.23"/>
    <n v="0.1"/>
    <n v="31.67"/>
    <n v="195.02100000000002"/>
    <n v="95.01"/>
    <n v="100.01100000000001"/>
    <n v="0.5128216961250327"/>
    <n v="2026"/>
    <s v="Q3"/>
    <n v="7"/>
    <x v="6"/>
  </r>
  <r>
    <s v="00626"/>
    <x v="199"/>
    <x v="1"/>
    <x v="14"/>
    <x v="2"/>
    <x v="0"/>
    <x v="2"/>
    <x v="2"/>
    <n v="1"/>
    <n v="36.549999999999997"/>
    <n v="0.1"/>
    <n v="13.2"/>
    <n v="32.894999999999996"/>
    <n v="13.2"/>
    <n v="19.694999999999997"/>
    <n v="0.59872321021431829"/>
    <n v="2026"/>
    <s v="Q3"/>
    <n v="7"/>
    <x v="6"/>
  </r>
  <r>
    <s v="01409"/>
    <x v="199"/>
    <x v="1"/>
    <x v="14"/>
    <x v="0"/>
    <x v="1"/>
    <x v="3"/>
    <x v="19"/>
    <n v="5"/>
    <n v="124.68"/>
    <n v="0.05"/>
    <n v="60.61"/>
    <n v="592.23"/>
    <n v="303.05"/>
    <n v="289.18"/>
    <n v="0.48829002245749115"/>
    <n v="2026"/>
    <s v="Q3"/>
    <n v="7"/>
    <x v="6"/>
  </r>
  <r>
    <s v="01486"/>
    <x v="199"/>
    <x v="3"/>
    <x v="8"/>
    <x v="0"/>
    <x v="0"/>
    <x v="0"/>
    <x v="8"/>
    <n v="1"/>
    <n v="101.7"/>
    <n v="0.05"/>
    <n v="49.92"/>
    <n v="96.614999999999995"/>
    <n v="49.92"/>
    <n v="46.694999999999993"/>
    <n v="0.48331004502406455"/>
    <n v="2026"/>
    <s v="Q3"/>
    <n v="7"/>
    <x v="6"/>
  </r>
  <r>
    <s v="01940"/>
    <x v="199"/>
    <x v="2"/>
    <x v="16"/>
    <x v="0"/>
    <x v="1"/>
    <x v="4"/>
    <x v="16"/>
    <n v="2"/>
    <n v="50.24"/>
    <n v="0.05"/>
    <n v="21.88"/>
    <n v="95.456000000000003"/>
    <n v="43.76"/>
    <n v="51.696000000000005"/>
    <n v="0.54156889037881328"/>
    <n v="2026"/>
    <s v="Q3"/>
    <n v="7"/>
    <x v="6"/>
  </r>
  <r>
    <s v="02215"/>
    <x v="199"/>
    <x v="3"/>
    <x v="13"/>
    <x v="2"/>
    <x v="0"/>
    <x v="4"/>
    <x v="14"/>
    <n v="3"/>
    <n v="35.53"/>
    <n v="0"/>
    <n v="14"/>
    <n v="106.59"/>
    <n v="42"/>
    <n v="64.59"/>
    <n v="0.60596678862932729"/>
    <n v="2026"/>
    <s v="Q3"/>
    <n v="7"/>
    <x v="6"/>
  </r>
  <r>
    <s v="02555"/>
    <x v="199"/>
    <x v="2"/>
    <x v="2"/>
    <x v="3"/>
    <x v="1"/>
    <x v="2"/>
    <x v="9"/>
    <n v="2"/>
    <n v="46.89"/>
    <n v="0.1"/>
    <n v="18.53"/>
    <n v="84.402000000000001"/>
    <n v="37.06"/>
    <n v="47.341999999999999"/>
    <n v="0.56091087888912583"/>
    <n v="2026"/>
    <s v="Q3"/>
    <n v="7"/>
    <x v="6"/>
  </r>
  <r>
    <s v="04710"/>
    <x v="199"/>
    <x v="0"/>
    <x v="0"/>
    <x v="2"/>
    <x v="0"/>
    <x v="3"/>
    <x v="7"/>
    <n v="1"/>
    <n v="197.29"/>
    <n v="0.1"/>
    <n v="104.7"/>
    <n v="177.56100000000001"/>
    <n v="104.7"/>
    <n v="72.861000000000004"/>
    <n v="0.4103434875901803"/>
    <n v="2026"/>
    <s v="Q3"/>
    <n v="7"/>
    <x v="6"/>
  </r>
  <r>
    <s v="04974"/>
    <x v="199"/>
    <x v="0"/>
    <x v="9"/>
    <x v="2"/>
    <x v="2"/>
    <x v="1"/>
    <x v="17"/>
    <n v="1"/>
    <n v="70.52"/>
    <n v="0.1"/>
    <n v="33.28"/>
    <n v="63.467999999999996"/>
    <n v="33.28"/>
    <n v="30.187999999999995"/>
    <n v="0.47564126804058732"/>
    <n v="2026"/>
    <s v="Q3"/>
    <n v="7"/>
    <x v="6"/>
  </r>
  <r>
    <s v="05048"/>
    <x v="199"/>
    <x v="1"/>
    <x v="12"/>
    <x v="3"/>
    <x v="1"/>
    <x v="4"/>
    <x v="16"/>
    <n v="3"/>
    <n v="49.9"/>
    <n v="0.05"/>
    <n v="22.27"/>
    <n v="142.21499999999997"/>
    <n v="66.81"/>
    <n v="75.404999999999973"/>
    <n v="0.53021833139964125"/>
    <n v="2026"/>
    <s v="Q3"/>
    <n v="7"/>
    <x v="6"/>
  </r>
  <r>
    <s v="00001"/>
    <x v="200"/>
    <x v="3"/>
    <x v="7"/>
    <x v="2"/>
    <x v="1"/>
    <x v="1"/>
    <x v="11"/>
    <n v="3"/>
    <n v="156.25"/>
    <n v="0"/>
    <n v="79.900000000000006"/>
    <n v="468.75"/>
    <n v="239.70000000000002"/>
    <n v="229.04999999999998"/>
    <n v="0.48863999999999996"/>
    <n v="2026"/>
    <s v="Q3"/>
    <n v="7"/>
    <x v="6"/>
  </r>
  <r>
    <s v="00270"/>
    <x v="200"/>
    <x v="2"/>
    <x v="2"/>
    <x v="3"/>
    <x v="0"/>
    <x v="3"/>
    <x v="19"/>
    <n v="3"/>
    <n v="120.14"/>
    <n v="0"/>
    <n v="58.9"/>
    <n v="360.42"/>
    <n v="176.7"/>
    <n v="183.72000000000003"/>
    <n v="0.5097386382553688"/>
    <n v="2026"/>
    <s v="Q3"/>
    <n v="7"/>
    <x v="6"/>
  </r>
  <r>
    <s v="02130"/>
    <x v="200"/>
    <x v="1"/>
    <x v="14"/>
    <x v="2"/>
    <x v="0"/>
    <x v="1"/>
    <x v="3"/>
    <n v="1"/>
    <n v="145.21"/>
    <n v="0"/>
    <n v="80.52"/>
    <n v="145.21"/>
    <n v="80.52"/>
    <n v="64.690000000000012"/>
    <n v="0.44549273466014744"/>
    <n v="2026"/>
    <s v="Q3"/>
    <n v="7"/>
    <x v="6"/>
  </r>
  <r>
    <s v="02474"/>
    <x v="200"/>
    <x v="2"/>
    <x v="2"/>
    <x v="2"/>
    <x v="0"/>
    <x v="0"/>
    <x v="6"/>
    <n v="2"/>
    <n v="39.78"/>
    <n v="0.1"/>
    <n v="16.260000000000002"/>
    <n v="71.603999999999999"/>
    <n v="32.520000000000003"/>
    <n v="39.083999999999996"/>
    <n v="0.54583542818836928"/>
    <n v="2026"/>
    <s v="Q3"/>
    <n v="7"/>
    <x v="6"/>
  </r>
  <r>
    <s v="02514"/>
    <x v="200"/>
    <x v="1"/>
    <x v="6"/>
    <x v="0"/>
    <x v="1"/>
    <x v="2"/>
    <x v="18"/>
    <n v="2"/>
    <n v="161.97"/>
    <n v="0.1"/>
    <n v="88.57"/>
    <n v="291.54599999999999"/>
    <n v="177.14"/>
    <n v="114.40600000000001"/>
    <n v="0.39241148909606033"/>
    <n v="2026"/>
    <s v="Q3"/>
    <n v="7"/>
    <x v="6"/>
  </r>
  <r>
    <s v="02616"/>
    <x v="200"/>
    <x v="2"/>
    <x v="3"/>
    <x v="2"/>
    <x v="1"/>
    <x v="4"/>
    <x v="12"/>
    <n v="2"/>
    <n v="125.37"/>
    <n v="0"/>
    <n v="68.040000000000006"/>
    <n v="250.74"/>
    <n v="136.08000000000001"/>
    <n v="114.66"/>
    <n v="0.457286432160804"/>
    <n v="2026"/>
    <s v="Q3"/>
    <n v="7"/>
    <x v="6"/>
  </r>
  <r>
    <s v="02632"/>
    <x v="200"/>
    <x v="0"/>
    <x v="15"/>
    <x v="0"/>
    <x v="1"/>
    <x v="3"/>
    <x v="7"/>
    <n v="1"/>
    <n v="196.57"/>
    <n v="0"/>
    <n v="104.78"/>
    <n v="196.57"/>
    <n v="104.78"/>
    <n v="91.789999999999992"/>
    <n v="0.46695833545301924"/>
    <n v="2026"/>
    <s v="Q3"/>
    <n v="7"/>
    <x v="6"/>
  </r>
  <r>
    <s v="03725"/>
    <x v="200"/>
    <x v="2"/>
    <x v="16"/>
    <x v="0"/>
    <x v="0"/>
    <x v="3"/>
    <x v="7"/>
    <n v="2"/>
    <n v="195.74"/>
    <n v="0.05"/>
    <n v="107.17"/>
    <n v="371.90600000000001"/>
    <n v="214.34"/>
    <n v="157.566"/>
    <n v="0.4236715729243411"/>
    <n v="2026"/>
    <s v="Q3"/>
    <n v="7"/>
    <x v="6"/>
  </r>
  <r>
    <s v="03834"/>
    <x v="200"/>
    <x v="1"/>
    <x v="14"/>
    <x v="2"/>
    <x v="1"/>
    <x v="3"/>
    <x v="7"/>
    <n v="3"/>
    <n v="192.28"/>
    <n v="0"/>
    <n v="104.3"/>
    <n v="576.84"/>
    <n v="312.89999999999998"/>
    <n v="263.94000000000005"/>
    <n v="0.45756188891200339"/>
    <n v="2026"/>
    <s v="Q3"/>
    <n v="7"/>
    <x v="6"/>
  </r>
  <r>
    <s v="00159"/>
    <x v="201"/>
    <x v="1"/>
    <x v="1"/>
    <x v="0"/>
    <x v="0"/>
    <x v="1"/>
    <x v="17"/>
    <n v="2"/>
    <n v="70.150000000000006"/>
    <n v="0.05"/>
    <n v="32.950000000000003"/>
    <n v="133.285"/>
    <n v="65.900000000000006"/>
    <n v="67.384999999999991"/>
    <n v="0.50557076940390888"/>
    <n v="2026"/>
    <s v="Q3"/>
    <n v="7"/>
    <x v="6"/>
  </r>
  <r>
    <s v="00435"/>
    <x v="201"/>
    <x v="2"/>
    <x v="2"/>
    <x v="0"/>
    <x v="0"/>
    <x v="3"/>
    <x v="5"/>
    <n v="2"/>
    <n v="342.38"/>
    <n v="0.05"/>
    <n v="192.01"/>
    <n v="650.52199999999993"/>
    <n v="384.02"/>
    <n v="266.50199999999995"/>
    <n v="0.40967407712575438"/>
    <n v="2026"/>
    <s v="Q3"/>
    <n v="7"/>
    <x v="6"/>
  </r>
  <r>
    <s v="01467"/>
    <x v="201"/>
    <x v="1"/>
    <x v="14"/>
    <x v="3"/>
    <x v="1"/>
    <x v="4"/>
    <x v="16"/>
    <n v="1"/>
    <n v="50.59"/>
    <n v="0.05"/>
    <n v="22.04"/>
    <n v="48.060499999999998"/>
    <n v="22.04"/>
    <n v="26.020499999999998"/>
    <n v="0.54141134611583319"/>
    <n v="2026"/>
    <s v="Q3"/>
    <n v="7"/>
    <x v="6"/>
  </r>
  <r>
    <s v="01552"/>
    <x v="201"/>
    <x v="3"/>
    <x v="4"/>
    <x v="2"/>
    <x v="1"/>
    <x v="2"/>
    <x v="9"/>
    <n v="2"/>
    <n v="46.34"/>
    <n v="0.1"/>
    <n v="18.41"/>
    <n v="83.412000000000006"/>
    <n v="36.82"/>
    <n v="46.592000000000006"/>
    <n v="0.55857670359180933"/>
    <n v="2026"/>
    <s v="Q3"/>
    <n v="7"/>
    <x v="6"/>
  </r>
  <r>
    <s v="01745"/>
    <x v="201"/>
    <x v="1"/>
    <x v="6"/>
    <x v="3"/>
    <x v="1"/>
    <x v="1"/>
    <x v="1"/>
    <n v="1"/>
    <n v="91.45"/>
    <n v="0"/>
    <n v="44.16"/>
    <n v="91.45"/>
    <n v="44.16"/>
    <n v="47.290000000000006"/>
    <n v="0.51711317659923461"/>
    <n v="2026"/>
    <s v="Q3"/>
    <n v="7"/>
    <x v="6"/>
  </r>
  <r>
    <s v="02174"/>
    <x v="201"/>
    <x v="3"/>
    <x v="8"/>
    <x v="3"/>
    <x v="0"/>
    <x v="0"/>
    <x v="6"/>
    <n v="3"/>
    <n v="40.28"/>
    <n v="0"/>
    <n v="17.12"/>
    <n v="120.84"/>
    <n v="51.36"/>
    <n v="69.48"/>
    <n v="0.57497517378351537"/>
    <n v="2026"/>
    <s v="Q3"/>
    <n v="7"/>
    <x v="6"/>
  </r>
  <r>
    <s v="03444"/>
    <x v="201"/>
    <x v="1"/>
    <x v="14"/>
    <x v="0"/>
    <x v="0"/>
    <x v="4"/>
    <x v="14"/>
    <n v="2"/>
    <n v="36.93"/>
    <n v="0"/>
    <n v="13.63"/>
    <n v="73.86"/>
    <n v="27.26"/>
    <n v="46.599999999999994"/>
    <n v="0.63092336853506625"/>
    <n v="2026"/>
    <s v="Q3"/>
    <n v="7"/>
    <x v="6"/>
  </r>
  <r>
    <s v="03646"/>
    <x v="201"/>
    <x v="2"/>
    <x v="2"/>
    <x v="3"/>
    <x v="0"/>
    <x v="1"/>
    <x v="3"/>
    <n v="1"/>
    <n v="143.69"/>
    <n v="0"/>
    <n v="80.87"/>
    <n v="143.69"/>
    <n v="80.87"/>
    <n v="62.819999999999993"/>
    <n v="0.43719117544714309"/>
    <n v="2026"/>
    <s v="Q3"/>
    <n v="7"/>
    <x v="6"/>
  </r>
  <r>
    <s v="04558"/>
    <x v="201"/>
    <x v="1"/>
    <x v="14"/>
    <x v="3"/>
    <x v="1"/>
    <x v="1"/>
    <x v="3"/>
    <n v="2"/>
    <n v="147.09"/>
    <n v="0"/>
    <n v="81.58"/>
    <n v="294.18"/>
    <n v="163.16"/>
    <n v="131.02000000000001"/>
    <n v="0.44537358080087025"/>
    <n v="2026"/>
    <s v="Q3"/>
    <n v="7"/>
    <x v="6"/>
  </r>
  <r>
    <s v="04564"/>
    <x v="201"/>
    <x v="2"/>
    <x v="5"/>
    <x v="0"/>
    <x v="1"/>
    <x v="1"/>
    <x v="11"/>
    <n v="1"/>
    <n v="153.88"/>
    <n v="0"/>
    <n v="80.98"/>
    <n v="153.88"/>
    <n v="80.98"/>
    <n v="72.899999999999991"/>
    <n v="0.47374577592929551"/>
    <n v="2026"/>
    <s v="Q3"/>
    <n v="7"/>
    <x v="6"/>
  </r>
  <r>
    <s v="04616"/>
    <x v="201"/>
    <x v="3"/>
    <x v="13"/>
    <x v="3"/>
    <x v="1"/>
    <x v="1"/>
    <x v="17"/>
    <n v="3"/>
    <n v="72.2"/>
    <n v="0"/>
    <n v="31.45"/>
    <n v="216.60000000000002"/>
    <n v="94.35"/>
    <n v="122.25000000000003"/>
    <n v="0.5644044321329641"/>
    <n v="2026"/>
    <s v="Q3"/>
    <n v="7"/>
    <x v="6"/>
  </r>
  <r>
    <s v="00536"/>
    <x v="202"/>
    <x v="3"/>
    <x v="13"/>
    <x v="2"/>
    <x v="2"/>
    <x v="4"/>
    <x v="10"/>
    <n v="1"/>
    <n v="40.67"/>
    <n v="0"/>
    <n v="14.28"/>
    <n v="40.67"/>
    <n v="14.28"/>
    <n v="26.39"/>
    <n v="0.64888123924268504"/>
    <n v="2026"/>
    <s v="Q3"/>
    <n v="7"/>
    <x v="6"/>
  </r>
  <r>
    <s v="00571"/>
    <x v="202"/>
    <x v="0"/>
    <x v="0"/>
    <x v="0"/>
    <x v="1"/>
    <x v="1"/>
    <x v="11"/>
    <n v="3"/>
    <n v="152.53"/>
    <n v="0"/>
    <n v="80.88"/>
    <n v="457.59000000000003"/>
    <n v="242.64"/>
    <n v="214.95000000000005"/>
    <n v="0.46974365698551113"/>
    <n v="2026"/>
    <s v="Q3"/>
    <n v="7"/>
    <x v="6"/>
  </r>
  <r>
    <s v="00965"/>
    <x v="202"/>
    <x v="1"/>
    <x v="11"/>
    <x v="2"/>
    <x v="0"/>
    <x v="2"/>
    <x v="2"/>
    <n v="2"/>
    <n v="35.39"/>
    <n v="0.05"/>
    <n v="13.39"/>
    <n v="67.241"/>
    <n v="26.78"/>
    <n v="40.460999999999999"/>
    <n v="0.60173108668818132"/>
    <n v="2026"/>
    <s v="Q3"/>
    <n v="7"/>
    <x v="6"/>
  </r>
  <r>
    <s v="01504"/>
    <x v="202"/>
    <x v="3"/>
    <x v="4"/>
    <x v="0"/>
    <x v="0"/>
    <x v="1"/>
    <x v="1"/>
    <n v="5"/>
    <n v="93.35"/>
    <n v="0"/>
    <n v="46.31"/>
    <n v="466.75"/>
    <n v="231.55"/>
    <n v="235.2"/>
    <n v="0.50391001606855912"/>
    <n v="2026"/>
    <s v="Q3"/>
    <n v="7"/>
    <x v="6"/>
  </r>
  <r>
    <s v="02560"/>
    <x v="202"/>
    <x v="1"/>
    <x v="12"/>
    <x v="0"/>
    <x v="0"/>
    <x v="0"/>
    <x v="4"/>
    <n v="2"/>
    <n v="51.71"/>
    <n v="0"/>
    <n v="22.75"/>
    <n v="103.42"/>
    <n v="45.5"/>
    <n v="57.92"/>
    <n v="0.5600464126861342"/>
    <n v="2026"/>
    <s v="Q3"/>
    <n v="7"/>
    <x v="6"/>
  </r>
  <r>
    <s v="02758"/>
    <x v="202"/>
    <x v="0"/>
    <x v="0"/>
    <x v="0"/>
    <x v="1"/>
    <x v="0"/>
    <x v="6"/>
    <n v="1"/>
    <n v="39.86"/>
    <n v="0"/>
    <n v="16.53"/>
    <n v="39.86"/>
    <n v="16.53"/>
    <n v="23.33"/>
    <n v="0.58529854490717503"/>
    <n v="2026"/>
    <s v="Q3"/>
    <n v="7"/>
    <x v="6"/>
  </r>
  <r>
    <s v="04030"/>
    <x v="202"/>
    <x v="3"/>
    <x v="8"/>
    <x v="0"/>
    <x v="1"/>
    <x v="3"/>
    <x v="13"/>
    <n v="2"/>
    <n v="83.71"/>
    <n v="0"/>
    <n v="39.29"/>
    <n v="167.42"/>
    <n v="78.58"/>
    <n v="88.839999999999989"/>
    <n v="0.53064150041811009"/>
    <n v="2026"/>
    <s v="Q3"/>
    <n v="7"/>
    <x v="6"/>
  </r>
  <r>
    <s v="04337"/>
    <x v="202"/>
    <x v="1"/>
    <x v="14"/>
    <x v="2"/>
    <x v="1"/>
    <x v="2"/>
    <x v="9"/>
    <n v="1"/>
    <n v="47.62"/>
    <n v="0"/>
    <n v="17.82"/>
    <n v="47.62"/>
    <n v="17.82"/>
    <n v="29.799999999999997"/>
    <n v="0.62578748425031494"/>
    <n v="2026"/>
    <s v="Q3"/>
    <n v="7"/>
    <x v="6"/>
  </r>
  <r>
    <s v="05129"/>
    <x v="202"/>
    <x v="1"/>
    <x v="12"/>
    <x v="0"/>
    <x v="0"/>
    <x v="0"/>
    <x v="0"/>
    <n v="1"/>
    <n v="80.05"/>
    <n v="0.05"/>
    <n v="43.81"/>
    <n v="76.047499999999999"/>
    <n v="43.81"/>
    <n v="32.237499999999997"/>
    <n v="0.42391268615010352"/>
    <n v="2026"/>
    <s v="Q3"/>
    <n v="7"/>
    <x v="6"/>
  </r>
  <r>
    <s v="00081"/>
    <x v="203"/>
    <x v="3"/>
    <x v="8"/>
    <x v="2"/>
    <x v="0"/>
    <x v="4"/>
    <x v="16"/>
    <n v="1"/>
    <n v="51.82"/>
    <n v="0"/>
    <n v="21.43"/>
    <n v="51.82"/>
    <n v="21.43"/>
    <n v="30.39"/>
    <n v="0.58645310690852959"/>
    <n v="2026"/>
    <s v="Q3"/>
    <n v="7"/>
    <x v="6"/>
  </r>
  <r>
    <s v="00493"/>
    <x v="203"/>
    <x v="1"/>
    <x v="11"/>
    <x v="0"/>
    <x v="2"/>
    <x v="2"/>
    <x v="18"/>
    <n v="4"/>
    <n v="161.28"/>
    <n v="0.15"/>
    <n v="89.2"/>
    <n v="548.35199999999998"/>
    <n v="356.8"/>
    <n v="191.55199999999996"/>
    <n v="0.3493230625583566"/>
    <n v="2026"/>
    <s v="Q3"/>
    <n v="7"/>
    <x v="6"/>
  </r>
  <r>
    <s v="00613"/>
    <x v="203"/>
    <x v="0"/>
    <x v="0"/>
    <x v="0"/>
    <x v="1"/>
    <x v="0"/>
    <x v="6"/>
    <n v="1"/>
    <n v="39.86"/>
    <n v="0.05"/>
    <n v="16.989999999999998"/>
    <n v="37.866999999999997"/>
    <n v="16.989999999999998"/>
    <n v="20.876999999999999"/>
    <n v="0.55132437214461139"/>
    <n v="2026"/>
    <s v="Q3"/>
    <n v="7"/>
    <x v="6"/>
  </r>
  <r>
    <s v="00958"/>
    <x v="203"/>
    <x v="3"/>
    <x v="8"/>
    <x v="3"/>
    <x v="1"/>
    <x v="0"/>
    <x v="8"/>
    <n v="6"/>
    <n v="102.96"/>
    <n v="0.05"/>
    <n v="51.74"/>
    <n v="586.87199999999996"/>
    <n v="310.44"/>
    <n v="276.43199999999996"/>
    <n v="0.47102604997341835"/>
    <n v="2026"/>
    <s v="Q3"/>
    <n v="7"/>
    <x v="6"/>
  </r>
  <r>
    <s v="01270"/>
    <x v="203"/>
    <x v="1"/>
    <x v="12"/>
    <x v="3"/>
    <x v="0"/>
    <x v="1"/>
    <x v="1"/>
    <n v="1"/>
    <n v="94.04"/>
    <n v="0"/>
    <n v="44.88"/>
    <n v="94.04"/>
    <n v="44.88"/>
    <n v="49.160000000000004"/>
    <n v="0.52275627392598889"/>
    <n v="2026"/>
    <s v="Q3"/>
    <n v="7"/>
    <x v="6"/>
  </r>
  <r>
    <s v="01513"/>
    <x v="203"/>
    <x v="3"/>
    <x v="8"/>
    <x v="0"/>
    <x v="1"/>
    <x v="1"/>
    <x v="17"/>
    <n v="2"/>
    <n v="70.790000000000006"/>
    <n v="0"/>
    <n v="32.44"/>
    <n v="141.58000000000001"/>
    <n v="64.88"/>
    <n v="76.700000000000017"/>
    <n v="0.541743184065546"/>
    <n v="2026"/>
    <s v="Q3"/>
    <n v="7"/>
    <x v="6"/>
  </r>
  <r>
    <s v="02009"/>
    <x v="203"/>
    <x v="2"/>
    <x v="10"/>
    <x v="0"/>
    <x v="1"/>
    <x v="2"/>
    <x v="9"/>
    <n v="2"/>
    <n v="46.41"/>
    <n v="0"/>
    <n v="18.600000000000001"/>
    <n v="92.82"/>
    <n v="37.200000000000003"/>
    <n v="55.61999999999999"/>
    <n v="0.59922430510665803"/>
    <n v="2026"/>
    <s v="Q3"/>
    <n v="7"/>
    <x v="6"/>
  </r>
  <r>
    <s v="02838"/>
    <x v="203"/>
    <x v="3"/>
    <x v="13"/>
    <x v="3"/>
    <x v="1"/>
    <x v="1"/>
    <x v="17"/>
    <n v="1"/>
    <n v="69.75"/>
    <n v="0"/>
    <n v="33.299999999999997"/>
    <n v="69.75"/>
    <n v="33.299999999999997"/>
    <n v="36.450000000000003"/>
    <n v="0.52258064516129032"/>
    <n v="2026"/>
    <s v="Q3"/>
    <n v="7"/>
    <x v="6"/>
  </r>
  <r>
    <s v="03730"/>
    <x v="203"/>
    <x v="0"/>
    <x v="15"/>
    <x v="2"/>
    <x v="2"/>
    <x v="0"/>
    <x v="6"/>
    <n v="3"/>
    <n v="40.81"/>
    <n v="0"/>
    <n v="16.86"/>
    <n v="122.43"/>
    <n v="50.58"/>
    <n v="71.850000000000009"/>
    <n v="0.58686596422445481"/>
    <n v="2026"/>
    <s v="Q3"/>
    <n v="7"/>
    <x v="6"/>
  </r>
  <r>
    <s v="04287"/>
    <x v="203"/>
    <x v="3"/>
    <x v="8"/>
    <x v="3"/>
    <x v="0"/>
    <x v="1"/>
    <x v="11"/>
    <n v="5"/>
    <n v="156.69"/>
    <n v="0"/>
    <n v="80.489999999999995"/>
    <n v="783.45"/>
    <n v="402.45"/>
    <n v="381.00000000000006"/>
    <n v="0.48631054949262881"/>
    <n v="2026"/>
    <s v="Q3"/>
    <n v="7"/>
    <x v="6"/>
  </r>
  <r>
    <s v="04297"/>
    <x v="203"/>
    <x v="1"/>
    <x v="6"/>
    <x v="3"/>
    <x v="0"/>
    <x v="2"/>
    <x v="18"/>
    <n v="1"/>
    <n v="168.59"/>
    <n v="0.1"/>
    <n v="88.8"/>
    <n v="151.73099999999999"/>
    <n v="88.8"/>
    <n v="62.930999999999997"/>
    <n v="0.41475374181940405"/>
    <n v="2026"/>
    <s v="Q3"/>
    <n v="7"/>
    <x v="6"/>
  </r>
  <r>
    <s v="05118"/>
    <x v="203"/>
    <x v="1"/>
    <x v="12"/>
    <x v="0"/>
    <x v="2"/>
    <x v="2"/>
    <x v="2"/>
    <n v="5"/>
    <n v="36.880000000000003"/>
    <n v="0.1"/>
    <n v="13.76"/>
    <n v="165.96"/>
    <n v="68.8"/>
    <n v="97.160000000000011"/>
    <n v="0.58544227524704751"/>
    <n v="2026"/>
    <s v="Q3"/>
    <n v="7"/>
    <x v="6"/>
  </r>
  <r>
    <s v="00363"/>
    <x v="204"/>
    <x v="0"/>
    <x v="0"/>
    <x v="1"/>
    <x v="2"/>
    <x v="2"/>
    <x v="15"/>
    <n v="8"/>
    <n v="136.13"/>
    <n v="0.1"/>
    <n v="66.55"/>
    <n v="980.13599999999997"/>
    <n v="532.4"/>
    <n v="447.73599999999999"/>
    <n v="0.45681007533648393"/>
    <n v="2026"/>
    <s v="Q3"/>
    <n v="7"/>
    <x v="6"/>
  </r>
  <r>
    <s v="04243"/>
    <x v="204"/>
    <x v="1"/>
    <x v="14"/>
    <x v="3"/>
    <x v="0"/>
    <x v="0"/>
    <x v="6"/>
    <n v="2"/>
    <n v="40.479999999999997"/>
    <n v="0.05"/>
    <n v="16.93"/>
    <n v="76.911999999999992"/>
    <n v="33.86"/>
    <n v="43.051999999999992"/>
    <n v="0.5597566049511129"/>
    <n v="2026"/>
    <s v="Q3"/>
    <n v="7"/>
    <x v="6"/>
  </r>
  <r>
    <s v="04348"/>
    <x v="204"/>
    <x v="0"/>
    <x v="0"/>
    <x v="0"/>
    <x v="1"/>
    <x v="0"/>
    <x v="4"/>
    <n v="4"/>
    <n v="50.09"/>
    <n v="0"/>
    <n v="22.11"/>
    <n v="200.36"/>
    <n v="88.44"/>
    <n v="111.92000000000002"/>
    <n v="0.55859452984627678"/>
    <n v="2026"/>
    <s v="Q3"/>
    <n v="7"/>
    <x v="6"/>
  </r>
  <r>
    <s v="04405"/>
    <x v="204"/>
    <x v="3"/>
    <x v="8"/>
    <x v="0"/>
    <x v="0"/>
    <x v="1"/>
    <x v="11"/>
    <n v="1"/>
    <n v="156.54"/>
    <n v="0.1"/>
    <n v="77.38"/>
    <n v="140.886"/>
    <n v="77.38"/>
    <n v="63.506"/>
    <n v="0.4507616086765186"/>
    <n v="2026"/>
    <s v="Q3"/>
    <n v="7"/>
    <x v="6"/>
  </r>
  <r>
    <s v="04857"/>
    <x v="204"/>
    <x v="1"/>
    <x v="6"/>
    <x v="2"/>
    <x v="0"/>
    <x v="1"/>
    <x v="11"/>
    <n v="1"/>
    <n v="152.1"/>
    <n v="0.1"/>
    <n v="80.459999999999994"/>
    <n v="136.88999999999999"/>
    <n v="80.459999999999994"/>
    <n v="56.429999999999993"/>
    <n v="0.41222879684418146"/>
    <n v="2026"/>
    <s v="Q3"/>
    <n v="7"/>
    <x v="6"/>
  </r>
  <r>
    <s v="00087"/>
    <x v="205"/>
    <x v="1"/>
    <x v="11"/>
    <x v="0"/>
    <x v="0"/>
    <x v="1"/>
    <x v="11"/>
    <n v="1"/>
    <n v="155.35"/>
    <n v="0"/>
    <n v="80.47"/>
    <n v="155.35"/>
    <n v="80.47"/>
    <n v="74.88"/>
    <n v="0.48200836820083681"/>
    <n v="2026"/>
    <s v="Q3"/>
    <n v="7"/>
    <x v="6"/>
  </r>
  <r>
    <s v="00315"/>
    <x v="205"/>
    <x v="2"/>
    <x v="3"/>
    <x v="3"/>
    <x v="1"/>
    <x v="0"/>
    <x v="0"/>
    <n v="1"/>
    <n v="81.13"/>
    <n v="0.05"/>
    <n v="42.41"/>
    <n v="77.073499999999996"/>
    <n v="42.41"/>
    <n v="34.663499999999999"/>
    <n v="0.44974602165465433"/>
    <n v="2026"/>
    <s v="Q3"/>
    <n v="7"/>
    <x v="6"/>
  </r>
  <r>
    <s v="00970"/>
    <x v="205"/>
    <x v="1"/>
    <x v="11"/>
    <x v="0"/>
    <x v="1"/>
    <x v="1"/>
    <x v="3"/>
    <n v="1"/>
    <n v="145.87"/>
    <n v="0"/>
    <n v="81.430000000000007"/>
    <n v="145.87"/>
    <n v="81.430000000000007"/>
    <n v="64.44"/>
    <n v="0.44176321382052508"/>
    <n v="2026"/>
    <s v="Q3"/>
    <n v="7"/>
    <x v="6"/>
  </r>
  <r>
    <s v="01891"/>
    <x v="205"/>
    <x v="1"/>
    <x v="12"/>
    <x v="0"/>
    <x v="1"/>
    <x v="1"/>
    <x v="11"/>
    <n v="6"/>
    <n v="151.88999999999999"/>
    <n v="0.15"/>
    <n v="76.83"/>
    <n v="774.6389999999999"/>
    <n v="460.98"/>
    <n v="313.65899999999988"/>
    <n v="0.40490989996630677"/>
    <n v="2026"/>
    <s v="Q3"/>
    <n v="7"/>
    <x v="6"/>
  </r>
  <r>
    <s v="02148"/>
    <x v="205"/>
    <x v="2"/>
    <x v="10"/>
    <x v="0"/>
    <x v="1"/>
    <x v="4"/>
    <x v="10"/>
    <n v="2"/>
    <n v="41.14"/>
    <n v="0.1"/>
    <n v="14.84"/>
    <n v="74.052000000000007"/>
    <n v="29.68"/>
    <n v="44.372000000000007"/>
    <n v="0.59920056176740677"/>
    <n v="2026"/>
    <s v="Q3"/>
    <n v="7"/>
    <x v="6"/>
  </r>
  <r>
    <s v="02467"/>
    <x v="205"/>
    <x v="3"/>
    <x v="4"/>
    <x v="2"/>
    <x v="0"/>
    <x v="0"/>
    <x v="4"/>
    <n v="1"/>
    <n v="49.5"/>
    <n v="0"/>
    <n v="21.83"/>
    <n v="49.5"/>
    <n v="21.83"/>
    <n v="27.67"/>
    <n v="0.55898989898989904"/>
    <n v="2026"/>
    <s v="Q3"/>
    <n v="7"/>
    <x v="6"/>
  </r>
  <r>
    <s v="03710"/>
    <x v="205"/>
    <x v="3"/>
    <x v="7"/>
    <x v="0"/>
    <x v="1"/>
    <x v="2"/>
    <x v="9"/>
    <n v="2"/>
    <n v="46.48"/>
    <n v="0.05"/>
    <n v="18.760000000000002"/>
    <n v="88.311999999999983"/>
    <n v="37.520000000000003"/>
    <n v="50.79199999999998"/>
    <n v="0.57514267596702584"/>
    <n v="2026"/>
    <s v="Q3"/>
    <n v="7"/>
    <x v="6"/>
  </r>
  <r>
    <s v="03714"/>
    <x v="205"/>
    <x v="2"/>
    <x v="2"/>
    <x v="3"/>
    <x v="0"/>
    <x v="2"/>
    <x v="2"/>
    <n v="1"/>
    <n v="36.909999999999997"/>
    <n v="0"/>
    <n v="13.56"/>
    <n v="36.909999999999997"/>
    <n v="13.56"/>
    <n v="23.349999999999994"/>
    <n v="0.63261988620969922"/>
    <n v="2026"/>
    <s v="Q3"/>
    <n v="7"/>
    <x v="6"/>
  </r>
  <r>
    <s v="03893"/>
    <x v="205"/>
    <x v="0"/>
    <x v="0"/>
    <x v="0"/>
    <x v="0"/>
    <x v="2"/>
    <x v="2"/>
    <n v="1"/>
    <n v="35.6"/>
    <n v="0"/>
    <n v="13.91"/>
    <n v="35.6"/>
    <n v="13.91"/>
    <n v="21.69"/>
    <n v="0.60926966292134832"/>
    <n v="2026"/>
    <s v="Q3"/>
    <n v="7"/>
    <x v="6"/>
  </r>
  <r>
    <s v="04136"/>
    <x v="205"/>
    <x v="1"/>
    <x v="11"/>
    <x v="2"/>
    <x v="1"/>
    <x v="0"/>
    <x v="0"/>
    <n v="2"/>
    <n v="80.25"/>
    <n v="0.05"/>
    <n v="42.39"/>
    <n v="152.47499999999999"/>
    <n v="84.78"/>
    <n v="67.694999999999993"/>
    <n v="0.44397442203639936"/>
    <n v="2026"/>
    <s v="Q3"/>
    <n v="7"/>
    <x v="6"/>
  </r>
  <r>
    <s v="04212"/>
    <x v="205"/>
    <x v="0"/>
    <x v="0"/>
    <x v="3"/>
    <x v="0"/>
    <x v="2"/>
    <x v="9"/>
    <n v="2"/>
    <n v="47.52"/>
    <n v="0.1"/>
    <n v="17.86"/>
    <n v="85.536000000000001"/>
    <n v="35.72"/>
    <n v="49.816000000000003"/>
    <n v="0.58239805462027683"/>
    <n v="2026"/>
    <s v="Q3"/>
    <n v="7"/>
    <x v="6"/>
  </r>
  <r>
    <s v="04332"/>
    <x v="205"/>
    <x v="3"/>
    <x v="13"/>
    <x v="0"/>
    <x v="1"/>
    <x v="2"/>
    <x v="18"/>
    <n v="2"/>
    <n v="164.58"/>
    <n v="0.1"/>
    <n v="86.55"/>
    <n v="296.24400000000003"/>
    <n v="173.1"/>
    <n v="123.14400000000003"/>
    <n v="0.41568436829100341"/>
    <n v="2026"/>
    <s v="Q3"/>
    <n v="7"/>
    <x v="6"/>
  </r>
  <r>
    <s v="00702"/>
    <x v="206"/>
    <x v="0"/>
    <x v="9"/>
    <x v="0"/>
    <x v="1"/>
    <x v="0"/>
    <x v="6"/>
    <n v="1"/>
    <n v="39.99"/>
    <n v="0.05"/>
    <n v="16.739999999999998"/>
    <n v="37.990499999999997"/>
    <n v="16.739999999999998"/>
    <n v="21.250499999999999"/>
    <n v="0.55936352509179932"/>
    <n v="2026"/>
    <s v="Q3"/>
    <n v="7"/>
    <x v="6"/>
  </r>
  <r>
    <s v="01223"/>
    <x v="206"/>
    <x v="1"/>
    <x v="12"/>
    <x v="2"/>
    <x v="1"/>
    <x v="1"/>
    <x v="3"/>
    <n v="1"/>
    <n v="140.44"/>
    <n v="0"/>
    <n v="77.08"/>
    <n v="140.44"/>
    <n v="77.08"/>
    <n v="63.36"/>
    <n v="0.45115351751637711"/>
    <n v="2026"/>
    <s v="Q3"/>
    <n v="7"/>
    <x v="6"/>
  </r>
  <r>
    <s v="01370"/>
    <x v="206"/>
    <x v="2"/>
    <x v="10"/>
    <x v="3"/>
    <x v="1"/>
    <x v="4"/>
    <x v="12"/>
    <n v="2"/>
    <n v="123.73"/>
    <n v="0.05"/>
    <n v="68.22"/>
    <n v="235.08699999999999"/>
    <n v="136.44"/>
    <n v="98.646999999999991"/>
    <n v="0.41961911973014243"/>
    <n v="2026"/>
    <s v="Q3"/>
    <n v="7"/>
    <x v="6"/>
  </r>
  <r>
    <s v="03476"/>
    <x v="206"/>
    <x v="3"/>
    <x v="13"/>
    <x v="1"/>
    <x v="1"/>
    <x v="2"/>
    <x v="15"/>
    <n v="3"/>
    <n v="132.68"/>
    <n v="0.15"/>
    <n v="67.38"/>
    <n v="338.334"/>
    <n v="202.14"/>
    <n v="136.19400000000002"/>
    <n v="0.40254304917625783"/>
    <n v="2026"/>
    <s v="Q3"/>
    <n v="7"/>
    <x v="6"/>
  </r>
  <r>
    <s v="04066"/>
    <x v="206"/>
    <x v="3"/>
    <x v="7"/>
    <x v="2"/>
    <x v="1"/>
    <x v="4"/>
    <x v="14"/>
    <n v="1"/>
    <n v="35.479999999999997"/>
    <n v="0.05"/>
    <n v="14.15"/>
    <n v="33.705999999999996"/>
    <n v="14.15"/>
    <n v="19.555999999999997"/>
    <n v="0.58019343737020113"/>
    <n v="2026"/>
    <s v="Q3"/>
    <n v="7"/>
    <x v="6"/>
  </r>
  <r>
    <s v="04153"/>
    <x v="206"/>
    <x v="3"/>
    <x v="7"/>
    <x v="0"/>
    <x v="2"/>
    <x v="2"/>
    <x v="15"/>
    <n v="3"/>
    <n v="134.63"/>
    <n v="0"/>
    <n v="67.2"/>
    <n v="403.89"/>
    <n v="201.60000000000002"/>
    <n v="202.28999999999996"/>
    <n v="0.50085419297333422"/>
    <n v="2026"/>
    <s v="Q3"/>
    <n v="7"/>
    <x v="6"/>
  </r>
  <r>
    <s v="00379"/>
    <x v="207"/>
    <x v="0"/>
    <x v="9"/>
    <x v="3"/>
    <x v="1"/>
    <x v="1"/>
    <x v="17"/>
    <n v="3"/>
    <n v="72.03"/>
    <n v="0"/>
    <n v="32.46"/>
    <n v="216.09"/>
    <n v="97.38"/>
    <n v="118.71000000000001"/>
    <n v="0.54935443565181175"/>
    <n v="2026"/>
    <s v="Q3"/>
    <n v="7"/>
    <x v="6"/>
  </r>
  <r>
    <s v="00820"/>
    <x v="207"/>
    <x v="3"/>
    <x v="7"/>
    <x v="3"/>
    <x v="0"/>
    <x v="4"/>
    <x v="10"/>
    <n v="1"/>
    <n v="40.24"/>
    <n v="0"/>
    <n v="15.05"/>
    <n v="40.24"/>
    <n v="15.05"/>
    <n v="25.19"/>
    <n v="0.62599403578528823"/>
    <n v="2026"/>
    <s v="Q3"/>
    <n v="7"/>
    <x v="6"/>
  </r>
  <r>
    <s v="02003"/>
    <x v="207"/>
    <x v="2"/>
    <x v="5"/>
    <x v="2"/>
    <x v="0"/>
    <x v="2"/>
    <x v="2"/>
    <n v="1"/>
    <n v="36.14"/>
    <n v="0"/>
    <n v="13.52"/>
    <n v="36.14"/>
    <n v="13.52"/>
    <n v="22.62"/>
    <n v="0.62589928057553956"/>
    <n v="2026"/>
    <s v="Q3"/>
    <n v="7"/>
    <x v="6"/>
  </r>
  <r>
    <s v="02682"/>
    <x v="207"/>
    <x v="1"/>
    <x v="11"/>
    <x v="0"/>
    <x v="1"/>
    <x v="4"/>
    <x v="10"/>
    <n v="2"/>
    <n v="40.22"/>
    <n v="0.05"/>
    <n v="14.72"/>
    <n v="76.417999999999992"/>
    <n v="29.44"/>
    <n v="46.977999999999994"/>
    <n v="0.61475045146431473"/>
    <n v="2026"/>
    <s v="Q3"/>
    <n v="7"/>
    <x v="6"/>
  </r>
  <r>
    <s v="03860"/>
    <x v="207"/>
    <x v="3"/>
    <x v="7"/>
    <x v="0"/>
    <x v="0"/>
    <x v="4"/>
    <x v="14"/>
    <n v="3"/>
    <n v="37.130000000000003"/>
    <n v="0.05"/>
    <n v="14.29"/>
    <n v="105.82050000000001"/>
    <n v="42.87"/>
    <n v="62.950500000000012"/>
    <n v="0.59488000907196625"/>
    <n v="2026"/>
    <s v="Q3"/>
    <n v="7"/>
    <x v="6"/>
  </r>
  <r>
    <s v="04063"/>
    <x v="207"/>
    <x v="0"/>
    <x v="9"/>
    <x v="0"/>
    <x v="1"/>
    <x v="3"/>
    <x v="19"/>
    <n v="4"/>
    <n v="125.07"/>
    <n v="0.05"/>
    <n v="60"/>
    <n v="475.26599999999996"/>
    <n v="240"/>
    <n v="235.26599999999996"/>
    <n v="0.4950196311118405"/>
    <n v="2026"/>
    <s v="Q3"/>
    <n v="7"/>
    <x v="6"/>
  </r>
  <r>
    <s v="04474"/>
    <x v="207"/>
    <x v="3"/>
    <x v="13"/>
    <x v="1"/>
    <x v="0"/>
    <x v="4"/>
    <x v="12"/>
    <n v="5"/>
    <n v="122.14"/>
    <n v="0.05"/>
    <n v="70.64"/>
    <n v="580.16499999999996"/>
    <n v="353.2"/>
    <n v="226.96499999999997"/>
    <n v="0.39120767367903958"/>
    <n v="2026"/>
    <s v="Q3"/>
    <n v="7"/>
    <x v="6"/>
  </r>
  <r>
    <s v="00021"/>
    <x v="208"/>
    <x v="1"/>
    <x v="11"/>
    <x v="0"/>
    <x v="2"/>
    <x v="3"/>
    <x v="19"/>
    <n v="1"/>
    <n v="120.09"/>
    <n v="0"/>
    <n v="62.18"/>
    <n v="120.09"/>
    <n v="62.18"/>
    <n v="57.910000000000004"/>
    <n v="0.48222166708302111"/>
    <n v="2026"/>
    <s v="Q3"/>
    <n v="7"/>
    <x v="6"/>
  </r>
  <r>
    <s v="00368"/>
    <x v="208"/>
    <x v="3"/>
    <x v="4"/>
    <x v="3"/>
    <x v="0"/>
    <x v="0"/>
    <x v="8"/>
    <n v="6"/>
    <n v="102.75"/>
    <n v="0"/>
    <n v="51.55"/>
    <n v="616.5"/>
    <n v="309.29999999999995"/>
    <n v="307.20000000000005"/>
    <n v="0.49829683698296845"/>
    <n v="2026"/>
    <s v="Q3"/>
    <n v="7"/>
    <x v="6"/>
  </r>
  <r>
    <s v="00457"/>
    <x v="208"/>
    <x v="2"/>
    <x v="2"/>
    <x v="0"/>
    <x v="0"/>
    <x v="3"/>
    <x v="7"/>
    <n v="4"/>
    <n v="191.15"/>
    <n v="0"/>
    <n v="105.01"/>
    <n v="764.6"/>
    <n v="420.04"/>
    <n v="344.56"/>
    <n v="0.45064085796494896"/>
    <n v="2026"/>
    <s v="Q3"/>
    <n v="7"/>
    <x v="6"/>
  </r>
  <r>
    <s v="01516"/>
    <x v="208"/>
    <x v="0"/>
    <x v="9"/>
    <x v="0"/>
    <x v="2"/>
    <x v="4"/>
    <x v="10"/>
    <n v="2"/>
    <n v="40.15"/>
    <n v="0.1"/>
    <n v="14.86"/>
    <n v="72.27"/>
    <n v="29.72"/>
    <n v="42.55"/>
    <n v="0.58876435588764353"/>
    <n v="2026"/>
    <s v="Q3"/>
    <n v="7"/>
    <x v="6"/>
  </r>
  <r>
    <s v="02266"/>
    <x v="208"/>
    <x v="1"/>
    <x v="11"/>
    <x v="3"/>
    <x v="2"/>
    <x v="3"/>
    <x v="13"/>
    <n v="1"/>
    <n v="83.05"/>
    <n v="0"/>
    <n v="38.86"/>
    <n v="83.05"/>
    <n v="38.86"/>
    <n v="44.19"/>
    <n v="0.53208910295003009"/>
    <n v="2026"/>
    <s v="Q3"/>
    <n v="7"/>
    <x v="6"/>
  </r>
  <r>
    <s v="02802"/>
    <x v="208"/>
    <x v="0"/>
    <x v="9"/>
    <x v="0"/>
    <x v="0"/>
    <x v="1"/>
    <x v="3"/>
    <n v="2"/>
    <n v="146.22999999999999"/>
    <n v="0"/>
    <n v="79.040000000000006"/>
    <n v="292.45999999999998"/>
    <n v="158.08000000000001"/>
    <n v="134.37999999999997"/>
    <n v="0.45948163851466861"/>
    <n v="2026"/>
    <s v="Q3"/>
    <n v="7"/>
    <x v="6"/>
  </r>
  <r>
    <s v="03604"/>
    <x v="208"/>
    <x v="1"/>
    <x v="14"/>
    <x v="0"/>
    <x v="0"/>
    <x v="1"/>
    <x v="3"/>
    <n v="2"/>
    <n v="144.09"/>
    <n v="0"/>
    <n v="77.67"/>
    <n v="288.18"/>
    <n v="155.34"/>
    <n v="132.84"/>
    <n v="0.46096189881324173"/>
    <n v="2026"/>
    <s v="Q3"/>
    <n v="7"/>
    <x v="6"/>
  </r>
  <r>
    <s v="03644"/>
    <x v="208"/>
    <x v="2"/>
    <x v="10"/>
    <x v="2"/>
    <x v="2"/>
    <x v="1"/>
    <x v="1"/>
    <n v="3"/>
    <n v="93.01"/>
    <n v="0.15"/>
    <n v="46.68"/>
    <n v="237.17550000000003"/>
    <n v="140.04"/>
    <n v="97.135500000000036"/>
    <n v="0.4095511551572571"/>
    <n v="2026"/>
    <s v="Q3"/>
    <n v="7"/>
    <x v="6"/>
  </r>
  <r>
    <s v="04271"/>
    <x v="208"/>
    <x v="0"/>
    <x v="0"/>
    <x v="2"/>
    <x v="1"/>
    <x v="3"/>
    <x v="19"/>
    <n v="1"/>
    <n v="121.61"/>
    <n v="0.1"/>
    <n v="60.58"/>
    <n v="109.449"/>
    <n v="60.58"/>
    <n v="48.869"/>
    <n v="0.4465001964385239"/>
    <n v="2026"/>
    <s v="Q3"/>
    <n v="7"/>
    <x v="6"/>
  </r>
  <r>
    <s v="00272"/>
    <x v="209"/>
    <x v="3"/>
    <x v="4"/>
    <x v="0"/>
    <x v="2"/>
    <x v="3"/>
    <x v="7"/>
    <n v="2"/>
    <n v="195.09"/>
    <n v="0"/>
    <n v="106.82"/>
    <n v="390.18"/>
    <n v="213.64"/>
    <n v="176.54000000000002"/>
    <n v="0.45245783997129535"/>
    <n v="2026"/>
    <s v="Q3"/>
    <n v="7"/>
    <x v="6"/>
  </r>
  <r>
    <s v="01469"/>
    <x v="209"/>
    <x v="2"/>
    <x v="10"/>
    <x v="2"/>
    <x v="0"/>
    <x v="2"/>
    <x v="18"/>
    <n v="3"/>
    <n v="167.52"/>
    <n v="0"/>
    <n v="87.26"/>
    <n v="502.56000000000006"/>
    <n v="261.78000000000003"/>
    <n v="240.78000000000003"/>
    <n v="0.4791069723018147"/>
    <n v="2026"/>
    <s v="Q3"/>
    <n v="7"/>
    <x v="6"/>
  </r>
  <r>
    <s v="02253"/>
    <x v="209"/>
    <x v="1"/>
    <x v="14"/>
    <x v="3"/>
    <x v="1"/>
    <x v="0"/>
    <x v="4"/>
    <n v="3"/>
    <n v="50.98"/>
    <n v="0"/>
    <n v="22.63"/>
    <n v="152.94"/>
    <n v="67.89"/>
    <n v="85.05"/>
    <n v="0.55610043154178113"/>
    <n v="2026"/>
    <s v="Q3"/>
    <n v="7"/>
    <x v="6"/>
  </r>
  <r>
    <s v="02554"/>
    <x v="209"/>
    <x v="1"/>
    <x v="11"/>
    <x v="3"/>
    <x v="1"/>
    <x v="4"/>
    <x v="16"/>
    <n v="2"/>
    <n v="49.98"/>
    <n v="0.1"/>
    <n v="21.91"/>
    <n v="89.963999999999999"/>
    <n v="43.82"/>
    <n v="46.143999999999998"/>
    <n v="0.51291627762215997"/>
    <n v="2026"/>
    <s v="Q3"/>
    <n v="7"/>
    <x v="6"/>
  </r>
  <r>
    <s v="02624"/>
    <x v="209"/>
    <x v="3"/>
    <x v="4"/>
    <x v="1"/>
    <x v="2"/>
    <x v="2"/>
    <x v="2"/>
    <n v="4"/>
    <n v="36.44"/>
    <n v="0.15"/>
    <n v="13.32"/>
    <n v="123.89599999999999"/>
    <n v="53.28"/>
    <n v="70.615999999999985"/>
    <n v="0.5699619035319945"/>
    <n v="2026"/>
    <s v="Q3"/>
    <n v="7"/>
    <x v="6"/>
  </r>
  <r>
    <s v="03338"/>
    <x v="209"/>
    <x v="0"/>
    <x v="0"/>
    <x v="0"/>
    <x v="0"/>
    <x v="3"/>
    <x v="7"/>
    <n v="1"/>
    <n v="195.34"/>
    <n v="0.05"/>
    <n v="106.6"/>
    <n v="185.57300000000001"/>
    <n v="106.6"/>
    <n v="78.973000000000013"/>
    <n v="0.42556298599472991"/>
    <n v="2026"/>
    <s v="Q3"/>
    <n v="7"/>
    <x v="6"/>
  </r>
  <r>
    <s v="04575"/>
    <x v="209"/>
    <x v="2"/>
    <x v="5"/>
    <x v="0"/>
    <x v="2"/>
    <x v="0"/>
    <x v="8"/>
    <n v="1"/>
    <n v="103.31"/>
    <n v="0"/>
    <n v="50.93"/>
    <n v="103.31"/>
    <n v="50.93"/>
    <n v="52.38"/>
    <n v="0.50701771367728199"/>
    <n v="2026"/>
    <s v="Q3"/>
    <n v="7"/>
    <x v="6"/>
  </r>
  <r>
    <s v="04871"/>
    <x v="209"/>
    <x v="0"/>
    <x v="0"/>
    <x v="0"/>
    <x v="1"/>
    <x v="3"/>
    <x v="19"/>
    <n v="3"/>
    <n v="123.31"/>
    <n v="0"/>
    <n v="59.16"/>
    <n v="369.93"/>
    <n v="177.48"/>
    <n v="192.45000000000002"/>
    <n v="0.52023355770010549"/>
    <n v="2026"/>
    <s v="Q3"/>
    <n v="7"/>
    <x v="6"/>
  </r>
  <r>
    <s v="04931"/>
    <x v="209"/>
    <x v="0"/>
    <x v="15"/>
    <x v="0"/>
    <x v="1"/>
    <x v="4"/>
    <x v="10"/>
    <n v="1"/>
    <n v="40.36"/>
    <n v="0.1"/>
    <n v="14.82"/>
    <n v="36.323999999999998"/>
    <n v="14.82"/>
    <n v="21.503999999999998"/>
    <n v="0.59200528576148004"/>
    <n v="2026"/>
    <s v="Q3"/>
    <n v="7"/>
    <x v="6"/>
  </r>
  <r>
    <s v="04962"/>
    <x v="209"/>
    <x v="0"/>
    <x v="15"/>
    <x v="2"/>
    <x v="1"/>
    <x v="3"/>
    <x v="13"/>
    <n v="2"/>
    <n v="83.06"/>
    <n v="0"/>
    <n v="38.74"/>
    <n v="166.12"/>
    <n v="77.48"/>
    <n v="88.64"/>
    <n v="0.5335901757765471"/>
    <n v="2026"/>
    <s v="Q3"/>
    <n v="7"/>
    <x v="6"/>
  </r>
  <r>
    <s v="05006"/>
    <x v="209"/>
    <x v="2"/>
    <x v="3"/>
    <x v="0"/>
    <x v="0"/>
    <x v="1"/>
    <x v="11"/>
    <n v="2"/>
    <n v="151.72999999999999"/>
    <n v="0"/>
    <n v="81.209999999999994"/>
    <n v="303.45999999999998"/>
    <n v="162.41999999999999"/>
    <n v="141.04"/>
    <n v="0.46477295195412904"/>
    <n v="2026"/>
    <s v="Q3"/>
    <n v="7"/>
    <x v="6"/>
  </r>
  <r>
    <s v="05033"/>
    <x v="209"/>
    <x v="3"/>
    <x v="8"/>
    <x v="0"/>
    <x v="1"/>
    <x v="1"/>
    <x v="17"/>
    <n v="4"/>
    <n v="72.010000000000005"/>
    <n v="0.05"/>
    <n v="32.36"/>
    <n v="273.63800000000003"/>
    <n v="129.44"/>
    <n v="144.19800000000004"/>
    <n v="0.52696628392255473"/>
    <n v="2026"/>
    <s v="Q3"/>
    <n v="7"/>
    <x v="6"/>
  </r>
  <r>
    <s v="05117"/>
    <x v="209"/>
    <x v="1"/>
    <x v="11"/>
    <x v="0"/>
    <x v="2"/>
    <x v="1"/>
    <x v="11"/>
    <n v="1"/>
    <n v="154.87"/>
    <n v="0"/>
    <n v="80.459999999999994"/>
    <n v="154.87"/>
    <n v="80.459999999999994"/>
    <n v="74.410000000000011"/>
    <n v="0.48046748886162594"/>
    <n v="2026"/>
    <s v="Q3"/>
    <n v="7"/>
    <x v="6"/>
  </r>
  <r>
    <s v="00954"/>
    <x v="210"/>
    <x v="1"/>
    <x v="1"/>
    <x v="0"/>
    <x v="1"/>
    <x v="2"/>
    <x v="15"/>
    <n v="3"/>
    <n v="134.61000000000001"/>
    <n v="0.1"/>
    <n v="65.77"/>
    <n v="363.44700000000006"/>
    <n v="197.31"/>
    <n v="166.13700000000006"/>
    <n v="0.45711479252820914"/>
    <n v="2026"/>
    <s v="Q3"/>
    <n v="7"/>
    <x v="6"/>
  </r>
  <r>
    <s v="01644"/>
    <x v="210"/>
    <x v="3"/>
    <x v="13"/>
    <x v="0"/>
    <x v="0"/>
    <x v="0"/>
    <x v="0"/>
    <n v="3"/>
    <n v="81.5"/>
    <n v="0.05"/>
    <n v="43.85"/>
    <n v="232.27499999999998"/>
    <n v="131.55000000000001"/>
    <n v="100.72499999999997"/>
    <n v="0.43364546335163051"/>
    <n v="2026"/>
    <s v="Q3"/>
    <n v="7"/>
    <x v="6"/>
  </r>
  <r>
    <s v="02030"/>
    <x v="210"/>
    <x v="0"/>
    <x v="0"/>
    <x v="3"/>
    <x v="2"/>
    <x v="2"/>
    <x v="15"/>
    <n v="2"/>
    <n v="135.63"/>
    <n v="0"/>
    <n v="66.63"/>
    <n v="271.26"/>
    <n v="133.26"/>
    <n v="138"/>
    <n v="0.50873700508737008"/>
    <n v="2026"/>
    <s v="Q3"/>
    <n v="7"/>
    <x v="6"/>
  </r>
  <r>
    <s v="02595"/>
    <x v="210"/>
    <x v="0"/>
    <x v="9"/>
    <x v="1"/>
    <x v="2"/>
    <x v="2"/>
    <x v="15"/>
    <n v="15"/>
    <n v="133.44999999999999"/>
    <n v="0.2"/>
    <n v="65.819999999999993"/>
    <n v="1601.3999999999999"/>
    <n v="987.3"/>
    <n v="614.09999999999991"/>
    <n v="0.3834769576620457"/>
    <n v="2026"/>
    <s v="Q3"/>
    <n v="7"/>
    <x v="6"/>
  </r>
  <r>
    <s v="02763"/>
    <x v="210"/>
    <x v="0"/>
    <x v="15"/>
    <x v="0"/>
    <x v="2"/>
    <x v="3"/>
    <x v="19"/>
    <n v="1"/>
    <n v="120.94"/>
    <n v="0"/>
    <n v="62.24"/>
    <n v="120.94"/>
    <n v="62.24"/>
    <n v="58.699999999999996"/>
    <n v="0.48536464362493797"/>
    <n v="2026"/>
    <s v="Q3"/>
    <n v="7"/>
    <x v="6"/>
  </r>
  <r>
    <s v="03537"/>
    <x v="210"/>
    <x v="1"/>
    <x v="11"/>
    <x v="0"/>
    <x v="0"/>
    <x v="3"/>
    <x v="5"/>
    <n v="2"/>
    <n v="332.99"/>
    <n v="0.15"/>
    <n v="199.09"/>
    <n v="566.08299999999997"/>
    <n v="398.18"/>
    <n v="167.90299999999996"/>
    <n v="0.29660491482697759"/>
    <n v="2026"/>
    <s v="Q3"/>
    <n v="7"/>
    <x v="6"/>
  </r>
  <r>
    <s v="03550"/>
    <x v="210"/>
    <x v="0"/>
    <x v="15"/>
    <x v="0"/>
    <x v="0"/>
    <x v="3"/>
    <x v="19"/>
    <n v="3"/>
    <n v="120.88"/>
    <n v="0"/>
    <n v="60.97"/>
    <n v="362.64"/>
    <n v="182.91"/>
    <n v="179.73"/>
    <n v="0.49561548643282594"/>
    <n v="2026"/>
    <s v="Q3"/>
    <n v="7"/>
    <x v="6"/>
  </r>
  <r>
    <s v="03875"/>
    <x v="210"/>
    <x v="3"/>
    <x v="8"/>
    <x v="0"/>
    <x v="0"/>
    <x v="0"/>
    <x v="8"/>
    <n v="1"/>
    <n v="101.73"/>
    <n v="0.05"/>
    <n v="51.63"/>
    <n v="96.643500000000003"/>
    <n v="51.63"/>
    <n v="45.013500000000001"/>
    <n v="0.46576852038678235"/>
    <n v="2026"/>
    <s v="Q3"/>
    <n v="7"/>
    <x v="6"/>
  </r>
  <r>
    <s v="04467"/>
    <x v="210"/>
    <x v="3"/>
    <x v="7"/>
    <x v="0"/>
    <x v="0"/>
    <x v="2"/>
    <x v="2"/>
    <n v="2"/>
    <n v="36.21"/>
    <n v="0"/>
    <n v="13.5"/>
    <n v="72.42"/>
    <n v="27"/>
    <n v="45.42"/>
    <n v="0.62717481358740679"/>
    <n v="2026"/>
    <s v="Q3"/>
    <n v="7"/>
    <x v="6"/>
  </r>
  <r>
    <s v="00739"/>
    <x v="211"/>
    <x v="3"/>
    <x v="7"/>
    <x v="0"/>
    <x v="2"/>
    <x v="0"/>
    <x v="8"/>
    <n v="5"/>
    <n v="104.65"/>
    <n v="0"/>
    <n v="49.2"/>
    <n v="523.25"/>
    <n v="246"/>
    <n v="277.25"/>
    <n v="0.52986144290492121"/>
    <n v="2026"/>
    <s v="Q3"/>
    <n v="7"/>
    <x v="6"/>
  </r>
  <r>
    <s v="02376"/>
    <x v="211"/>
    <x v="2"/>
    <x v="5"/>
    <x v="1"/>
    <x v="0"/>
    <x v="3"/>
    <x v="7"/>
    <n v="5"/>
    <n v="198.35"/>
    <n v="0.05"/>
    <n v="104.96"/>
    <n v="942.16249999999991"/>
    <n v="524.79999999999995"/>
    <n v="417.36249999999995"/>
    <n v="0.44298356175288234"/>
    <n v="2026"/>
    <s v="Q3"/>
    <n v="7"/>
    <x v="6"/>
  </r>
  <r>
    <s v="03109"/>
    <x v="211"/>
    <x v="0"/>
    <x v="0"/>
    <x v="3"/>
    <x v="0"/>
    <x v="4"/>
    <x v="14"/>
    <n v="2"/>
    <n v="36.56"/>
    <n v="0.05"/>
    <n v="13.76"/>
    <n v="69.463999999999999"/>
    <n v="27.52"/>
    <n v="41.944000000000003"/>
    <n v="0.60382356328457909"/>
    <n v="2026"/>
    <s v="Q3"/>
    <n v="7"/>
    <x v="6"/>
  </r>
  <r>
    <s v="04362"/>
    <x v="211"/>
    <x v="1"/>
    <x v="14"/>
    <x v="0"/>
    <x v="0"/>
    <x v="1"/>
    <x v="1"/>
    <n v="5"/>
    <n v="92.41"/>
    <n v="0"/>
    <n v="44.29"/>
    <n v="462.04999999999995"/>
    <n v="221.45"/>
    <n v="240.59999999999997"/>
    <n v="0.52072286549074775"/>
    <n v="2026"/>
    <s v="Q3"/>
    <n v="7"/>
    <x v="6"/>
  </r>
  <r>
    <s v="00777"/>
    <x v="212"/>
    <x v="3"/>
    <x v="13"/>
    <x v="0"/>
    <x v="0"/>
    <x v="3"/>
    <x v="19"/>
    <n v="4"/>
    <n v="121.87"/>
    <n v="0"/>
    <n v="59.89"/>
    <n v="487.48"/>
    <n v="239.56"/>
    <n v="247.92000000000002"/>
    <n v="0.50857471075736438"/>
    <n v="2026"/>
    <s v="Q3"/>
    <n v="8"/>
    <x v="7"/>
  </r>
  <r>
    <s v="00831"/>
    <x v="212"/>
    <x v="3"/>
    <x v="8"/>
    <x v="0"/>
    <x v="0"/>
    <x v="2"/>
    <x v="15"/>
    <n v="2"/>
    <n v="130.9"/>
    <n v="0.05"/>
    <n v="67.959999999999994"/>
    <n v="248.71"/>
    <n v="135.91999999999999"/>
    <n v="112.79000000000002"/>
    <n v="0.45350006031120588"/>
    <n v="2026"/>
    <s v="Q3"/>
    <n v="8"/>
    <x v="7"/>
  </r>
  <r>
    <s v="02059"/>
    <x v="212"/>
    <x v="2"/>
    <x v="2"/>
    <x v="2"/>
    <x v="1"/>
    <x v="0"/>
    <x v="4"/>
    <n v="1"/>
    <n v="50.98"/>
    <n v="0"/>
    <n v="22.92"/>
    <n v="50.98"/>
    <n v="22.92"/>
    <n v="28.059999999999995"/>
    <n v="0.55041192624558644"/>
    <n v="2026"/>
    <s v="Q3"/>
    <n v="8"/>
    <x v="7"/>
  </r>
  <r>
    <s v="02519"/>
    <x v="212"/>
    <x v="2"/>
    <x v="2"/>
    <x v="0"/>
    <x v="0"/>
    <x v="1"/>
    <x v="1"/>
    <n v="2"/>
    <n v="91.11"/>
    <n v="0"/>
    <n v="44.19"/>
    <n v="182.22"/>
    <n v="88.38"/>
    <n v="93.84"/>
    <n v="0.51498189002304906"/>
    <n v="2026"/>
    <s v="Q3"/>
    <n v="8"/>
    <x v="7"/>
  </r>
  <r>
    <s v="02644"/>
    <x v="212"/>
    <x v="0"/>
    <x v="0"/>
    <x v="3"/>
    <x v="0"/>
    <x v="2"/>
    <x v="2"/>
    <n v="3"/>
    <n v="35.619999999999997"/>
    <n v="0.05"/>
    <n v="13.47"/>
    <n v="101.51699999999998"/>
    <n v="40.410000000000004"/>
    <n v="61.106999999999978"/>
    <n v="0.60193859156594454"/>
    <n v="2026"/>
    <s v="Q3"/>
    <n v="8"/>
    <x v="7"/>
  </r>
  <r>
    <s v="04141"/>
    <x v="212"/>
    <x v="3"/>
    <x v="13"/>
    <x v="0"/>
    <x v="1"/>
    <x v="1"/>
    <x v="1"/>
    <n v="1"/>
    <n v="91.95"/>
    <n v="0.05"/>
    <n v="46.47"/>
    <n v="87.352499999999992"/>
    <n v="46.47"/>
    <n v="40.882499999999993"/>
    <n v="0.46801751523997592"/>
    <n v="2026"/>
    <s v="Q3"/>
    <n v="8"/>
    <x v="7"/>
  </r>
  <r>
    <s v="04804"/>
    <x v="212"/>
    <x v="0"/>
    <x v="9"/>
    <x v="0"/>
    <x v="0"/>
    <x v="4"/>
    <x v="16"/>
    <n v="1"/>
    <n v="49.46"/>
    <n v="0"/>
    <n v="21.47"/>
    <n v="49.46"/>
    <n v="21.47"/>
    <n v="27.990000000000002"/>
    <n v="0.5659118479579458"/>
    <n v="2026"/>
    <s v="Q3"/>
    <n v="8"/>
    <x v="7"/>
  </r>
  <r>
    <s v="05161"/>
    <x v="212"/>
    <x v="0"/>
    <x v="15"/>
    <x v="0"/>
    <x v="1"/>
    <x v="0"/>
    <x v="6"/>
    <n v="1"/>
    <n v="41.25"/>
    <n v="0.05"/>
    <n v="16.98"/>
    <n v="39.1875"/>
    <n v="16.98"/>
    <n v="22.2075"/>
    <n v="0.56669856459330148"/>
    <n v="2026"/>
    <s v="Q3"/>
    <n v="8"/>
    <x v="7"/>
  </r>
  <r>
    <s v="00590"/>
    <x v="213"/>
    <x v="2"/>
    <x v="5"/>
    <x v="0"/>
    <x v="0"/>
    <x v="2"/>
    <x v="15"/>
    <n v="4"/>
    <n v="133.65"/>
    <n v="0"/>
    <n v="66"/>
    <n v="534.6"/>
    <n v="264"/>
    <n v="270.60000000000002"/>
    <n v="0.50617283950617287"/>
    <n v="2026"/>
    <s v="Q3"/>
    <n v="8"/>
    <x v="7"/>
  </r>
  <r>
    <s v="01599"/>
    <x v="213"/>
    <x v="3"/>
    <x v="4"/>
    <x v="0"/>
    <x v="0"/>
    <x v="3"/>
    <x v="7"/>
    <n v="2"/>
    <n v="200.45"/>
    <n v="0.05"/>
    <n v="105.42"/>
    <n v="380.85499999999996"/>
    <n v="210.84"/>
    <n v="170.01499999999996"/>
    <n v="0.44640348689133652"/>
    <n v="2026"/>
    <s v="Q3"/>
    <n v="8"/>
    <x v="7"/>
  </r>
  <r>
    <s v="01665"/>
    <x v="213"/>
    <x v="0"/>
    <x v="0"/>
    <x v="3"/>
    <x v="0"/>
    <x v="0"/>
    <x v="4"/>
    <n v="2"/>
    <n v="51.87"/>
    <n v="0.05"/>
    <n v="21.98"/>
    <n v="98.552999999999997"/>
    <n v="43.96"/>
    <n v="54.592999999999996"/>
    <n v="0.55394559272675614"/>
    <n v="2026"/>
    <s v="Q3"/>
    <n v="8"/>
    <x v="7"/>
  </r>
  <r>
    <s v="02409"/>
    <x v="213"/>
    <x v="3"/>
    <x v="13"/>
    <x v="0"/>
    <x v="0"/>
    <x v="3"/>
    <x v="13"/>
    <n v="1"/>
    <n v="83.6"/>
    <n v="0.05"/>
    <n v="38.51"/>
    <n v="79.419999999999987"/>
    <n v="38.51"/>
    <n v="40.909999999999989"/>
    <n v="0.51510954419541677"/>
    <n v="2026"/>
    <s v="Q3"/>
    <n v="8"/>
    <x v="7"/>
  </r>
  <r>
    <s v="02936"/>
    <x v="213"/>
    <x v="2"/>
    <x v="16"/>
    <x v="0"/>
    <x v="1"/>
    <x v="2"/>
    <x v="2"/>
    <n v="1"/>
    <n v="35.74"/>
    <n v="0"/>
    <n v="13.49"/>
    <n v="35.74"/>
    <n v="13.49"/>
    <n v="22.25"/>
    <n v="0.62255176273083379"/>
    <n v="2026"/>
    <s v="Q3"/>
    <n v="8"/>
    <x v="7"/>
  </r>
  <r>
    <s v="03397"/>
    <x v="213"/>
    <x v="3"/>
    <x v="4"/>
    <x v="0"/>
    <x v="0"/>
    <x v="0"/>
    <x v="0"/>
    <n v="1"/>
    <n v="79.849999999999994"/>
    <n v="0.1"/>
    <n v="43.11"/>
    <n v="71.864999999999995"/>
    <n v="43.11"/>
    <n v="28.754999999999995"/>
    <n v="0.40012523481527862"/>
    <n v="2026"/>
    <s v="Q3"/>
    <n v="8"/>
    <x v="7"/>
  </r>
  <r>
    <s v="04556"/>
    <x v="213"/>
    <x v="0"/>
    <x v="15"/>
    <x v="0"/>
    <x v="0"/>
    <x v="2"/>
    <x v="9"/>
    <n v="2"/>
    <n v="46.44"/>
    <n v="0"/>
    <n v="18.489999999999998"/>
    <n v="92.88"/>
    <n v="36.979999999999997"/>
    <n v="55.9"/>
    <n v="0.60185185185185186"/>
    <n v="2026"/>
    <s v="Q3"/>
    <n v="8"/>
    <x v="7"/>
  </r>
  <r>
    <s v="04614"/>
    <x v="213"/>
    <x v="3"/>
    <x v="8"/>
    <x v="2"/>
    <x v="0"/>
    <x v="0"/>
    <x v="4"/>
    <n v="2"/>
    <n v="50.44"/>
    <n v="0"/>
    <n v="22.99"/>
    <n v="100.88"/>
    <n v="45.98"/>
    <n v="54.9"/>
    <n v="0.54421094369547984"/>
    <n v="2026"/>
    <s v="Q3"/>
    <n v="8"/>
    <x v="7"/>
  </r>
  <r>
    <s v="04999"/>
    <x v="213"/>
    <x v="3"/>
    <x v="8"/>
    <x v="0"/>
    <x v="0"/>
    <x v="0"/>
    <x v="0"/>
    <n v="2"/>
    <n v="81.38"/>
    <n v="0"/>
    <n v="42.19"/>
    <n v="162.76"/>
    <n v="84.38"/>
    <n v="78.38"/>
    <n v="0.4815679528139592"/>
    <n v="2026"/>
    <s v="Q3"/>
    <n v="8"/>
    <x v="7"/>
  </r>
  <r>
    <s v="00207"/>
    <x v="214"/>
    <x v="2"/>
    <x v="16"/>
    <x v="0"/>
    <x v="0"/>
    <x v="4"/>
    <x v="10"/>
    <n v="1"/>
    <n v="41.3"/>
    <n v="0"/>
    <n v="14.52"/>
    <n v="41.3"/>
    <n v="14.52"/>
    <n v="26.779999999999998"/>
    <n v="0.64842615012106541"/>
    <n v="2026"/>
    <s v="Q3"/>
    <n v="8"/>
    <x v="7"/>
  </r>
  <r>
    <s v="00295"/>
    <x v="214"/>
    <x v="3"/>
    <x v="8"/>
    <x v="3"/>
    <x v="0"/>
    <x v="2"/>
    <x v="2"/>
    <n v="2"/>
    <n v="36.15"/>
    <n v="0.1"/>
    <n v="13.19"/>
    <n v="65.069999999999993"/>
    <n v="26.38"/>
    <n v="38.69"/>
    <n v="0.59459044106347014"/>
    <n v="2026"/>
    <s v="Q3"/>
    <n v="8"/>
    <x v="7"/>
  </r>
  <r>
    <s v="00657"/>
    <x v="214"/>
    <x v="1"/>
    <x v="12"/>
    <x v="0"/>
    <x v="0"/>
    <x v="2"/>
    <x v="15"/>
    <n v="3"/>
    <n v="132.59"/>
    <n v="0.1"/>
    <n v="66.040000000000006"/>
    <n v="357.99299999999999"/>
    <n v="198.12"/>
    <n v="159.87299999999999"/>
    <n v="0.44658135773604507"/>
    <n v="2026"/>
    <s v="Q3"/>
    <n v="8"/>
    <x v="7"/>
  </r>
  <r>
    <s v="00694"/>
    <x v="214"/>
    <x v="2"/>
    <x v="3"/>
    <x v="0"/>
    <x v="1"/>
    <x v="1"/>
    <x v="3"/>
    <n v="3"/>
    <n v="144"/>
    <n v="0"/>
    <n v="78.89"/>
    <n v="432"/>
    <n v="236.67000000000002"/>
    <n v="195.32999999999998"/>
    <n v="0.45215277777777774"/>
    <n v="2026"/>
    <s v="Q3"/>
    <n v="8"/>
    <x v="7"/>
  </r>
  <r>
    <s v="01187"/>
    <x v="214"/>
    <x v="0"/>
    <x v="0"/>
    <x v="0"/>
    <x v="0"/>
    <x v="2"/>
    <x v="9"/>
    <n v="2"/>
    <n v="45.45"/>
    <n v="0.05"/>
    <n v="18.829999999999998"/>
    <n v="86.355000000000004"/>
    <n v="37.659999999999997"/>
    <n v="48.695000000000007"/>
    <n v="0.56389323142840608"/>
    <n v="2026"/>
    <s v="Q3"/>
    <n v="8"/>
    <x v="7"/>
  </r>
  <r>
    <s v="01915"/>
    <x v="214"/>
    <x v="1"/>
    <x v="6"/>
    <x v="0"/>
    <x v="0"/>
    <x v="0"/>
    <x v="6"/>
    <n v="1"/>
    <n v="41.16"/>
    <n v="0.05"/>
    <n v="16.66"/>
    <n v="39.101999999999997"/>
    <n v="16.66"/>
    <n v="22.441999999999997"/>
    <n v="0.57393483709273174"/>
    <n v="2026"/>
    <s v="Q3"/>
    <n v="8"/>
    <x v="7"/>
  </r>
  <r>
    <s v="02156"/>
    <x v="214"/>
    <x v="0"/>
    <x v="0"/>
    <x v="2"/>
    <x v="0"/>
    <x v="2"/>
    <x v="18"/>
    <n v="1"/>
    <n v="162.78"/>
    <n v="0"/>
    <n v="85.08"/>
    <n v="162.78"/>
    <n v="85.08"/>
    <n v="77.7"/>
    <n v="0.47733136748986366"/>
    <n v="2026"/>
    <s v="Q3"/>
    <n v="8"/>
    <x v="7"/>
  </r>
  <r>
    <s v="02539"/>
    <x v="214"/>
    <x v="2"/>
    <x v="16"/>
    <x v="2"/>
    <x v="1"/>
    <x v="0"/>
    <x v="0"/>
    <n v="1"/>
    <n v="80.040000000000006"/>
    <n v="0.1"/>
    <n v="41.88"/>
    <n v="72.036000000000001"/>
    <n v="41.88"/>
    <n v="30.155999999999999"/>
    <n v="0.41862402132267196"/>
    <n v="2026"/>
    <s v="Q3"/>
    <n v="8"/>
    <x v="7"/>
  </r>
  <r>
    <s v="03803"/>
    <x v="214"/>
    <x v="2"/>
    <x v="5"/>
    <x v="0"/>
    <x v="1"/>
    <x v="1"/>
    <x v="1"/>
    <n v="1"/>
    <n v="90.21"/>
    <n v="0"/>
    <n v="46.31"/>
    <n v="90.21"/>
    <n v="46.31"/>
    <n v="43.899999999999991"/>
    <n v="0.48664227912648261"/>
    <n v="2026"/>
    <s v="Q3"/>
    <n v="8"/>
    <x v="7"/>
  </r>
  <r>
    <s v="00100"/>
    <x v="215"/>
    <x v="0"/>
    <x v="9"/>
    <x v="2"/>
    <x v="2"/>
    <x v="2"/>
    <x v="15"/>
    <n v="1"/>
    <n v="133.6"/>
    <n v="0.1"/>
    <n v="67.3"/>
    <n v="120.24"/>
    <n v="67.3"/>
    <n v="52.94"/>
    <n v="0.44028609447771122"/>
    <n v="2026"/>
    <s v="Q3"/>
    <n v="8"/>
    <x v="7"/>
  </r>
  <r>
    <s v="00118"/>
    <x v="215"/>
    <x v="3"/>
    <x v="4"/>
    <x v="0"/>
    <x v="0"/>
    <x v="2"/>
    <x v="9"/>
    <n v="1"/>
    <n v="47.53"/>
    <n v="0"/>
    <n v="18.04"/>
    <n v="47.53"/>
    <n v="18.04"/>
    <n v="29.490000000000002"/>
    <n v="0.62045024195245113"/>
    <n v="2026"/>
    <s v="Q3"/>
    <n v="8"/>
    <x v="7"/>
  </r>
  <r>
    <s v="00220"/>
    <x v="215"/>
    <x v="0"/>
    <x v="15"/>
    <x v="0"/>
    <x v="0"/>
    <x v="2"/>
    <x v="9"/>
    <n v="2"/>
    <n v="46.71"/>
    <n v="0"/>
    <n v="18.41"/>
    <n v="93.42"/>
    <n v="36.82"/>
    <n v="56.6"/>
    <n v="0.60586598158852489"/>
    <n v="2026"/>
    <s v="Q3"/>
    <n v="8"/>
    <x v="7"/>
  </r>
  <r>
    <s v="01145"/>
    <x v="215"/>
    <x v="2"/>
    <x v="16"/>
    <x v="3"/>
    <x v="1"/>
    <x v="3"/>
    <x v="7"/>
    <n v="1"/>
    <n v="197.26"/>
    <n v="0"/>
    <n v="104.09"/>
    <n v="197.26"/>
    <n v="104.09"/>
    <n v="93.169999999999987"/>
    <n v="0.47232079488999285"/>
    <n v="2026"/>
    <s v="Q3"/>
    <n v="8"/>
    <x v="7"/>
  </r>
  <r>
    <s v="01289"/>
    <x v="215"/>
    <x v="2"/>
    <x v="16"/>
    <x v="3"/>
    <x v="1"/>
    <x v="1"/>
    <x v="17"/>
    <n v="1"/>
    <n v="70.56"/>
    <n v="0"/>
    <n v="32.11"/>
    <n v="70.56"/>
    <n v="32.11"/>
    <n v="38.450000000000003"/>
    <n v="0.54492630385487528"/>
    <n v="2026"/>
    <s v="Q3"/>
    <n v="8"/>
    <x v="7"/>
  </r>
  <r>
    <s v="01411"/>
    <x v="215"/>
    <x v="1"/>
    <x v="12"/>
    <x v="0"/>
    <x v="2"/>
    <x v="4"/>
    <x v="14"/>
    <n v="1"/>
    <n v="36.58"/>
    <n v="0"/>
    <n v="13.98"/>
    <n v="36.58"/>
    <n v="13.98"/>
    <n v="22.599999999999998"/>
    <n v="0.61782394751230174"/>
    <n v="2026"/>
    <s v="Q3"/>
    <n v="8"/>
    <x v="7"/>
  </r>
  <r>
    <s v="01799"/>
    <x v="215"/>
    <x v="3"/>
    <x v="13"/>
    <x v="1"/>
    <x v="2"/>
    <x v="0"/>
    <x v="0"/>
    <n v="4"/>
    <n v="82.98"/>
    <n v="0.05"/>
    <n v="43.79"/>
    <n v="315.32400000000001"/>
    <n v="175.16"/>
    <n v="140.16400000000002"/>
    <n v="0.44450787126891711"/>
    <n v="2026"/>
    <s v="Q3"/>
    <n v="8"/>
    <x v="7"/>
  </r>
  <r>
    <s v="01871"/>
    <x v="215"/>
    <x v="0"/>
    <x v="0"/>
    <x v="0"/>
    <x v="1"/>
    <x v="0"/>
    <x v="6"/>
    <n v="1"/>
    <n v="41.25"/>
    <n v="0"/>
    <n v="17.02"/>
    <n v="41.25"/>
    <n v="17.02"/>
    <n v="24.23"/>
    <n v="0.58739393939393936"/>
    <n v="2026"/>
    <s v="Q3"/>
    <n v="8"/>
    <x v="7"/>
  </r>
  <r>
    <s v="04180"/>
    <x v="215"/>
    <x v="2"/>
    <x v="3"/>
    <x v="0"/>
    <x v="0"/>
    <x v="0"/>
    <x v="8"/>
    <n v="1"/>
    <n v="101.37"/>
    <n v="0"/>
    <n v="51.56"/>
    <n v="101.37"/>
    <n v="51.56"/>
    <n v="49.81"/>
    <n v="0.49136825490776365"/>
    <n v="2026"/>
    <s v="Q3"/>
    <n v="8"/>
    <x v="7"/>
  </r>
  <r>
    <s v="04338"/>
    <x v="215"/>
    <x v="2"/>
    <x v="16"/>
    <x v="0"/>
    <x v="0"/>
    <x v="3"/>
    <x v="5"/>
    <n v="1"/>
    <n v="340.66"/>
    <n v="0.05"/>
    <n v="194.13"/>
    <n v="323.62700000000001"/>
    <n v="194.13"/>
    <n v="129.49700000000001"/>
    <n v="0.40014275693931595"/>
    <n v="2026"/>
    <s v="Q3"/>
    <n v="8"/>
    <x v="7"/>
  </r>
  <r>
    <s v="04463"/>
    <x v="215"/>
    <x v="2"/>
    <x v="2"/>
    <x v="3"/>
    <x v="2"/>
    <x v="0"/>
    <x v="4"/>
    <n v="1"/>
    <n v="50.43"/>
    <n v="0.15"/>
    <n v="22.94"/>
    <n v="42.865499999999997"/>
    <n v="22.94"/>
    <n v="19.925499999999996"/>
    <n v="0.46483768998378644"/>
    <n v="2026"/>
    <s v="Q3"/>
    <n v="8"/>
    <x v="7"/>
  </r>
  <r>
    <s v="00382"/>
    <x v="216"/>
    <x v="3"/>
    <x v="8"/>
    <x v="0"/>
    <x v="1"/>
    <x v="4"/>
    <x v="10"/>
    <n v="1"/>
    <n v="40.42"/>
    <n v="0.05"/>
    <n v="14.33"/>
    <n v="38.399000000000001"/>
    <n v="14.33"/>
    <n v="24.069000000000003"/>
    <n v="0.62681319826037141"/>
    <n v="2026"/>
    <s v="Q3"/>
    <n v="8"/>
    <x v="7"/>
  </r>
  <r>
    <s v="01011"/>
    <x v="216"/>
    <x v="0"/>
    <x v="0"/>
    <x v="0"/>
    <x v="1"/>
    <x v="0"/>
    <x v="4"/>
    <n v="1"/>
    <n v="51.81"/>
    <n v="0.05"/>
    <n v="22.28"/>
    <n v="49.219499999999996"/>
    <n v="22.28"/>
    <n v="26.939499999999995"/>
    <n v="0.54733388189640275"/>
    <n v="2026"/>
    <s v="Q3"/>
    <n v="8"/>
    <x v="7"/>
  </r>
  <r>
    <s v="01148"/>
    <x v="216"/>
    <x v="2"/>
    <x v="2"/>
    <x v="2"/>
    <x v="1"/>
    <x v="4"/>
    <x v="14"/>
    <n v="3"/>
    <n v="35.9"/>
    <n v="0"/>
    <n v="14.11"/>
    <n v="107.69999999999999"/>
    <n v="42.33"/>
    <n v="65.36999999999999"/>
    <n v="0.60696378830083564"/>
    <n v="2026"/>
    <s v="Q3"/>
    <n v="8"/>
    <x v="7"/>
  </r>
  <r>
    <s v="01397"/>
    <x v="216"/>
    <x v="1"/>
    <x v="14"/>
    <x v="2"/>
    <x v="2"/>
    <x v="1"/>
    <x v="1"/>
    <n v="2"/>
    <n v="90.27"/>
    <n v="0.05"/>
    <n v="46.38"/>
    <n v="171.51299999999998"/>
    <n v="92.76"/>
    <n v="78.752999999999972"/>
    <n v="0.45916636056742044"/>
    <n v="2026"/>
    <s v="Q3"/>
    <n v="8"/>
    <x v="7"/>
  </r>
  <r>
    <s v="02252"/>
    <x v="216"/>
    <x v="1"/>
    <x v="11"/>
    <x v="0"/>
    <x v="1"/>
    <x v="0"/>
    <x v="4"/>
    <n v="1"/>
    <n v="49.68"/>
    <n v="0.05"/>
    <n v="22.02"/>
    <n v="47.195999999999998"/>
    <n v="22.02"/>
    <n v="25.175999999999998"/>
    <n v="0.53343503686753113"/>
    <n v="2026"/>
    <s v="Q3"/>
    <n v="8"/>
    <x v="7"/>
  </r>
  <r>
    <s v="02415"/>
    <x v="216"/>
    <x v="1"/>
    <x v="12"/>
    <x v="0"/>
    <x v="1"/>
    <x v="2"/>
    <x v="15"/>
    <n v="2"/>
    <n v="131.25"/>
    <n v="0.05"/>
    <n v="65.42"/>
    <n v="249.375"/>
    <n v="130.84"/>
    <n v="118.535"/>
    <n v="0.47532832080200499"/>
    <n v="2026"/>
    <s v="Q3"/>
    <n v="8"/>
    <x v="7"/>
  </r>
  <r>
    <s v="02525"/>
    <x v="216"/>
    <x v="3"/>
    <x v="4"/>
    <x v="2"/>
    <x v="1"/>
    <x v="4"/>
    <x v="14"/>
    <n v="2"/>
    <n v="36.78"/>
    <n v="0.05"/>
    <n v="13.85"/>
    <n v="69.882000000000005"/>
    <n v="27.7"/>
    <n v="42.182000000000002"/>
    <n v="0.60361752668784519"/>
    <n v="2026"/>
    <s v="Q3"/>
    <n v="8"/>
    <x v="7"/>
  </r>
  <r>
    <s v="02652"/>
    <x v="216"/>
    <x v="2"/>
    <x v="2"/>
    <x v="2"/>
    <x v="0"/>
    <x v="0"/>
    <x v="0"/>
    <n v="1"/>
    <n v="80.790000000000006"/>
    <n v="0.1"/>
    <n v="43.65"/>
    <n v="72.711000000000013"/>
    <n v="43.65"/>
    <n v="29.061000000000014"/>
    <n v="0.39967817799232591"/>
    <n v="2026"/>
    <s v="Q3"/>
    <n v="8"/>
    <x v="7"/>
  </r>
  <r>
    <s v="04035"/>
    <x v="216"/>
    <x v="0"/>
    <x v="9"/>
    <x v="0"/>
    <x v="0"/>
    <x v="0"/>
    <x v="6"/>
    <n v="2"/>
    <n v="40.53"/>
    <n v="0.05"/>
    <n v="17.100000000000001"/>
    <n v="77.007000000000005"/>
    <n v="34.200000000000003"/>
    <n v="42.807000000000002"/>
    <n v="0.55588452997779425"/>
    <n v="2026"/>
    <s v="Q3"/>
    <n v="8"/>
    <x v="7"/>
  </r>
  <r>
    <s v="04377"/>
    <x v="216"/>
    <x v="2"/>
    <x v="2"/>
    <x v="3"/>
    <x v="1"/>
    <x v="0"/>
    <x v="0"/>
    <n v="2"/>
    <n v="81.66"/>
    <n v="0"/>
    <n v="42.11"/>
    <n v="163.32"/>
    <n v="84.22"/>
    <n v="79.099999999999994"/>
    <n v="0.48432525104090129"/>
    <n v="2026"/>
    <s v="Q3"/>
    <n v="8"/>
    <x v="7"/>
  </r>
  <r>
    <s v="04734"/>
    <x v="216"/>
    <x v="1"/>
    <x v="12"/>
    <x v="3"/>
    <x v="0"/>
    <x v="1"/>
    <x v="3"/>
    <n v="1"/>
    <n v="146.55000000000001"/>
    <n v="0"/>
    <n v="78.8"/>
    <n v="146.55000000000001"/>
    <n v="78.8"/>
    <n v="67.750000000000014"/>
    <n v="0.46229955646537024"/>
    <n v="2026"/>
    <s v="Q3"/>
    <n v="8"/>
    <x v="7"/>
  </r>
  <r>
    <s v="04892"/>
    <x v="216"/>
    <x v="1"/>
    <x v="1"/>
    <x v="2"/>
    <x v="0"/>
    <x v="2"/>
    <x v="18"/>
    <n v="2"/>
    <n v="161.75"/>
    <n v="0.1"/>
    <n v="85.85"/>
    <n v="291.15000000000003"/>
    <n v="171.7"/>
    <n v="119.45000000000005"/>
    <n v="0.41026962047054794"/>
    <n v="2026"/>
    <s v="Q3"/>
    <n v="8"/>
    <x v="7"/>
  </r>
  <r>
    <s v="05059"/>
    <x v="216"/>
    <x v="1"/>
    <x v="1"/>
    <x v="3"/>
    <x v="0"/>
    <x v="3"/>
    <x v="19"/>
    <n v="2"/>
    <n v="122.47"/>
    <n v="0"/>
    <n v="59.73"/>
    <n v="244.94"/>
    <n v="119.46"/>
    <n v="125.48"/>
    <n v="0.5122887237690863"/>
    <n v="2026"/>
    <s v="Q3"/>
    <n v="8"/>
    <x v="7"/>
  </r>
  <r>
    <s v="00835"/>
    <x v="217"/>
    <x v="3"/>
    <x v="7"/>
    <x v="3"/>
    <x v="0"/>
    <x v="1"/>
    <x v="17"/>
    <n v="3"/>
    <n v="70.930000000000007"/>
    <n v="0"/>
    <n v="32.9"/>
    <n v="212.79000000000002"/>
    <n v="98.699999999999989"/>
    <n v="114.09000000000003"/>
    <n v="0.53616241364725792"/>
    <n v="2026"/>
    <s v="Q3"/>
    <n v="8"/>
    <x v="7"/>
  </r>
  <r>
    <s v="01104"/>
    <x v="217"/>
    <x v="0"/>
    <x v="15"/>
    <x v="0"/>
    <x v="0"/>
    <x v="3"/>
    <x v="7"/>
    <n v="1"/>
    <n v="191.44"/>
    <n v="0"/>
    <n v="102.13"/>
    <n v="191.44"/>
    <n v="102.13"/>
    <n v="89.31"/>
    <n v="0.46651692436272463"/>
    <n v="2026"/>
    <s v="Q3"/>
    <n v="8"/>
    <x v="7"/>
  </r>
  <r>
    <s v="01976"/>
    <x v="217"/>
    <x v="3"/>
    <x v="8"/>
    <x v="0"/>
    <x v="0"/>
    <x v="0"/>
    <x v="0"/>
    <n v="2"/>
    <n v="82.92"/>
    <n v="0"/>
    <n v="41.64"/>
    <n v="165.84"/>
    <n v="83.28"/>
    <n v="82.56"/>
    <n v="0.49782923299565845"/>
    <n v="2026"/>
    <s v="Q3"/>
    <n v="8"/>
    <x v="7"/>
  </r>
  <r>
    <s v="02596"/>
    <x v="217"/>
    <x v="2"/>
    <x v="3"/>
    <x v="2"/>
    <x v="0"/>
    <x v="3"/>
    <x v="13"/>
    <n v="1"/>
    <n v="82.82"/>
    <n v="0"/>
    <n v="38.83"/>
    <n v="82.82"/>
    <n v="38.83"/>
    <n v="43.989999999999995"/>
    <n v="0.53115189567737264"/>
    <n v="2026"/>
    <s v="Q3"/>
    <n v="8"/>
    <x v="7"/>
  </r>
  <r>
    <s v="02693"/>
    <x v="217"/>
    <x v="3"/>
    <x v="8"/>
    <x v="0"/>
    <x v="1"/>
    <x v="3"/>
    <x v="5"/>
    <n v="1"/>
    <n v="335.26"/>
    <n v="0.05"/>
    <n v="193.73"/>
    <n v="318.49699999999996"/>
    <n v="193.73"/>
    <n v="124.76699999999997"/>
    <n v="0.39173681384754011"/>
    <n v="2026"/>
    <s v="Q3"/>
    <n v="8"/>
    <x v="7"/>
  </r>
  <r>
    <s v="03045"/>
    <x v="217"/>
    <x v="2"/>
    <x v="16"/>
    <x v="3"/>
    <x v="2"/>
    <x v="2"/>
    <x v="9"/>
    <n v="1"/>
    <n v="47.19"/>
    <n v="0.05"/>
    <n v="18.11"/>
    <n v="44.830499999999994"/>
    <n v="18.11"/>
    <n v="26.720499999999994"/>
    <n v="0.59603395010093574"/>
    <n v="2026"/>
    <s v="Q3"/>
    <n v="8"/>
    <x v="7"/>
  </r>
  <r>
    <s v="03340"/>
    <x v="217"/>
    <x v="2"/>
    <x v="16"/>
    <x v="3"/>
    <x v="0"/>
    <x v="1"/>
    <x v="1"/>
    <n v="3"/>
    <n v="91.57"/>
    <n v="0"/>
    <n v="44.52"/>
    <n v="274.70999999999998"/>
    <n v="133.56"/>
    <n v="141.14999999999998"/>
    <n v="0.51381456808998571"/>
    <n v="2026"/>
    <s v="Q3"/>
    <n v="8"/>
    <x v="7"/>
  </r>
  <r>
    <s v="03553"/>
    <x v="217"/>
    <x v="3"/>
    <x v="13"/>
    <x v="0"/>
    <x v="1"/>
    <x v="1"/>
    <x v="11"/>
    <n v="4"/>
    <n v="154.41999999999999"/>
    <n v="0"/>
    <n v="77.86"/>
    <n v="617.67999999999995"/>
    <n v="311.44"/>
    <n v="306.23999999999995"/>
    <n v="0.49579070068643954"/>
    <n v="2026"/>
    <s v="Q3"/>
    <n v="8"/>
    <x v="7"/>
  </r>
  <r>
    <s v="03807"/>
    <x v="217"/>
    <x v="0"/>
    <x v="0"/>
    <x v="3"/>
    <x v="0"/>
    <x v="0"/>
    <x v="4"/>
    <n v="2"/>
    <n v="49.91"/>
    <n v="0.05"/>
    <n v="21.86"/>
    <n v="94.828999999999994"/>
    <n v="43.72"/>
    <n v="51.108999999999995"/>
    <n v="0.53895960096594919"/>
    <n v="2026"/>
    <s v="Q3"/>
    <n v="8"/>
    <x v="7"/>
  </r>
  <r>
    <s v="04061"/>
    <x v="217"/>
    <x v="3"/>
    <x v="8"/>
    <x v="3"/>
    <x v="0"/>
    <x v="1"/>
    <x v="1"/>
    <n v="1"/>
    <n v="91.58"/>
    <n v="0.1"/>
    <n v="44.87"/>
    <n v="82.421999999999997"/>
    <n v="44.87"/>
    <n v="37.552"/>
    <n v="0.45560651282424597"/>
    <n v="2026"/>
    <s v="Q3"/>
    <n v="8"/>
    <x v="7"/>
  </r>
  <r>
    <s v="04645"/>
    <x v="217"/>
    <x v="2"/>
    <x v="10"/>
    <x v="0"/>
    <x v="1"/>
    <x v="4"/>
    <x v="10"/>
    <n v="3"/>
    <n v="41.11"/>
    <n v="0"/>
    <n v="14.49"/>
    <n v="123.33"/>
    <n v="43.47"/>
    <n v="79.86"/>
    <n v="0.64753101435173921"/>
    <n v="2026"/>
    <s v="Q3"/>
    <n v="8"/>
    <x v="7"/>
  </r>
  <r>
    <s v="05104"/>
    <x v="217"/>
    <x v="1"/>
    <x v="12"/>
    <x v="0"/>
    <x v="0"/>
    <x v="2"/>
    <x v="2"/>
    <n v="4"/>
    <n v="35.9"/>
    <n v="0"/>
    <n v="13.49"/>
    <n v="143.6"/>
    <n v="53.96"/>
    <n v="89.639999999999986"/>
    <n v="0.62423398328690805"/>
    <n v="2026"/>
    <s v="Q3"/>
    <n v="8"/>
    <x v="7"/>
  </r>
  <r>
    <s v="00813"/>
    <x v="218"/>
    <x v="2"/>
    <x v="16"/>
    <x v="0"/>
    <x v="0"/>
    <x v="4"/>
    <x v="14"/>
    <n v="1"/>
    <n v="36.33"/>
    <n v="0.05"/>
    <n v="13.78"/>
    <n v="34.513499999999993"/>
    <n v="13.78"/>
    <n v="20.733499999999992"/>
    <n v="0.60073594390600771"/>
    <n v="2026"/>
    <s v="Q3"/>
    <n v="8"/>
    <x v="7"/>
  </r>
  <r>
    <s v="00836"/>
    <x v="218"/>
    <x v="1"/>
    <x v="14"/>
    <x v="3"/>
    <x v="1"/>
    <x v="2"/>
    <x v="9"/>
    <n v="5"/>
    <n v="45.94"/>
    <n v="0.05"/>
    <n v="18.059999999999999"/>
    <n v="218.21499999999997"/>
    <n v="90.3"/>
    <n v="127.91499999999998"/>
    <n v="0.5861879339183832"/>
    <n v="2026"/>
    <s v="Q3"/>
    <n v="8"/>
    <x v="7"/>
  </r>
  <r>
    <s v="01266"/>
    <x v="218"/>
    <x v="0"/>
    <x v="15"/>
    <x v="2"/>
    <x v="0"/>
    <x v="4"/>
    <x v="14"/>
    <n v="1"/>
    <n v="36.630000000000003"/>
    <n v="0"/>
    <n v="13.7"/>
    <n v="36.630000000000003"/>
    <n v="13.7"/>
    <n v="22.930000000000003"/>
    <n v="0.62598962598962604"/>
    <n v="2026"/>
    <s v="Q3"/>
    <n v="8"/>
    <x v="7"/>
  </r>
  <r>
    <s v="02201"/>
    <x v="218"/>
    <x v="1"/>
    <x v="1"/>
    <x v="0"/>
    <x v="0"/>
    <x v="1"/>
    <x v="3"/>
    <n v="1"/>
    <n v="141.38"/>
    <n v="0.05"/>
    <n v="77.14"/>
    <n v="134.31099999999998"/>
    <n v="77.14"/>
    <n v="57.170999999999978"/>
    <n v="0.42566133823737434"/>
    <n v="2026"/>
    <s v="Q3"/>
    <n v="8"/>
    <x v="7"/>
  </r>
  <r>
    <s v="02382"/>
    <x v="218"/>
    <x v="1"/>
    <x v="14"/>
    <x v="2"/>
    <x v="0"/>
    <x v="3"/>
    <x v="5"/>
    <n v="3"/>
    <n v="343.45"/>
    <n v="0.05"/>
    <n v="195.73"/>
    <n v="978.83249999999987"/>
    <n v="587.18999999999994"/>
    <n v="391.64249999999993"/>
    <n v="0.40011186796515236"/>
    <n v="2026"/>
    <s v="Q3"/>
    <n v="8"/>
    <x v="7"/>
  </r>
  <r>
    <s v="01227"/>
    <x v="219"/>
    <x v="3"/>
    <x v="8"/>
    <x v="0"/>
    <x v="0"/>
    <x v="0"/>
    <x v="8"/>
    <n v="1"/>
    <n v="104.69"/>
    <n v="0"/>
    <n v="49.06"/>
    <n v="104.69"/>
    <n v="49.06"/>
    <n v="55.629999999999995"/>
    <n v="0.53137835514375775"/>
    <n v="2026"/>
    <s v="Q3"/>
    <n v="8"/>
    <x v="7"/>
  </r>
  <r>
    <s v="01843"/>
    <x v="219"/>
    <x v="3"/>
    <x v="8"/>
    <x v="0"/>
    <x v="1"/>
    <x v="3"/>
    <x v="5"/>
    <n v="2"/>
    <n v="341.23"/>
    <n v="0.05"/>
    <n v="192.5"/>
    <n v="648.33699999999999"/>
    <n v="385"/>
    <n v="263.33699999999999"/>
    <n v="0.40617302421425894"/>
    <n v="2026"/>
    <s v="Q3"/>
    <n v="8"/>
    <x v="7"/>
  </r>
  <r>
    <s v="02369"/>
    <x v="219"/>
    <x v="3"/>
    <x v="8"/>
    <x v="2"/>
    <x v="1"/>
    <x v="3"/>
    <x v="19"/>
    <n v="1"/>
    <n v="125.95"/>
    <n v="0.05"/>
    <n v="61.9"/>
    <n v="119.6525"/>
    <n v="61.9"/>
    <n v="57.752500000000005"/>
    <n v="0.48266856104134892"/>
    <n v="2026"/>
    <s v="Q3"/>
    <n v="8"/>
    <x v="7"/>
  </r>
  <r>
    <s v="02386"/>
    <x v="219"/>
    <x v="1"/>
    <x v="1"/>
    <x v="0"/>
    <x v="0"/>
    <x v="1"/>
    <x v="1"/>
    <n v="6"/>
    <n v="91.9"/>
    <n v="0.05"/>
    <n v="44.69"/>
    <n v="523.83000000000004"/>
    <n v="268.14"/>
    <n v="255.69000000000005"/>
    <n v="0.48811637363266713"/>
    <n v="2026"/>
    <s v="Q3"/>
    <n v="8"/>
    <x v="7"/>
  </r>
  <r>
    <s v="02579"/>
    <x v="219"/>
    <x v="3"/>
    <x v="8"/>
    <x v="2"/>
    <x v="0"/>
    <x v="3"/>
    <x v="13"/>
    <n v="1"/>
    <n v="81.22"/>
    <n v="0"/>
    <n v="39.18"/>
    <n v="81.22"/>
    <n v="39.18"/>
    <n v="42.04"/>
    <n v="0.51760650086185667"/>
    <n v="2026"/>
    <s v="Q3"/>
    <n v="8"/>
    <x v="7"/>
  </r>
  <r>
    <s v="03075"/>
    <x v="219"/>
    <x v="0"/>
    <x v="0"/>
    <x v="0"/>
    <x v="2"/>
    <x v="1"/>
    <x v="17"/>
    <n v="2"/>
    <n v="72.31"/>
    <n v="0"/>
    <n v="31.75"/>
    <n v="144.62"/>
    <n v="63.5"/>
    <n v="81.12"/>
    <n v="0.56091826856589688"/>
    <n v="2026"/>
    <s v="Q3"/>
    <n v="8"/>
    <x v="7"/>
  </r>
  <r>
    <s v="03982"/>
    <x v="219"/>
    <x v="2"/>
    <x v="2"/>
    <x v="2"/>
    <x v="0"/>
    <x v="3"/>
    <x v="13"/>
    <n v="1"/>
    <n v="79.989999999999995"/>
    <n v="0.05"/>
    <n v="40.25"/>
    <n v="75.990499999999997"/>
    <n v="40.25"/>
    <n v="35.740499999999997"/>
    <n v="0.47032852790809376"/>
    <n v="2026"/>
    <s v="Q3"/>
    <n v="8"/>
    <x v="7"/>
  </r>
  <r>
    <s v="04530"/>
    <x v="219"/>
    <x v="3"/>
    <x v="13"/>
    <x v="0"/>
    <x v="1"/>
    <x v="1"/>
    <x v="11"/>
    <n v="1"/>
    <n v="151.87"/>
    <n v="0.1"/>
    <n v="76.97"/>
    <n v="136.68300000000002"/>
    <n v="76.97"/>
    <n v="59.713000000000022"/>
    <n v="0.4368721786908395"/>
    <n v="2026"/>
    <s v="Q3"/>
    <n v="8"/>
    <x v="7"/>
  </r>
  <r>
    <s v="04641"/>
    <x v="219"/>
    <x v="3"/>
    <x v="8"/>
    <x v="3"/>
    <x v="1"/>
    <x v="1"/>
    <x v="11"/>
    <n v="1"/>
    <n v="156.55000000000001"/>
    <n v="0"/>
    <n v="80.430000000000007"/>
    <n v="156.55000000000001"/>
    <n v="80.430000000000007"/>
    <n v="76.12"/>
    <n v="0.48623442989460236"/>
    <n v="2026"/>
    <s v="Q3"/>
    <n v="8"/>
    <x v="7"/>
  </r>
  <r>
    <s v="04778"/>
    <x v="219"/>
    <x v="1"/>
    <x v="12"/>
    <x v="2"/>
    <x v="1"/>
    <x v="1"/>
    <x v="11"/>
    <n v="1"/>
    <n v="152.72"/>
    <n v="0"/>
    <n v="77.73"/>
    <n v="152.72"/>
    <n v="77.73"/>
    <n v="74.989999999999995"/>
    <n v="0.4910293347302252"/>
    <n v="2026"/>
    <s v="Q3"/>
    <n v="8"/>
    <x v="7"/>
  </r>
  <r>
    <s v="05132"/>
    <x v="219"/>
    <x v="1"/>
    <x v="12"/>
    <x v="0"/>
    <x v="2"/>
    <x v="0"/>
    <x v="6"/>
    <n v="1"/>
    <n v="40.51"/>
    <n v="0.05"/>
    <n v="16.29"/>
    <n v="38.484499999999997"/>
    <n v="16.29"/>
    <n v="22.194499999999998"/>
    <n v="0.57671270251659756"/>
    <n v="2026"/>
    <s v="Q3"/>
    <n v="8"/>
    <x v="7"/>
  </r>
  <r>
    <s v="00227"/>
    <x v="220"/>
    <x v="3"/>
    <x v="7"/>
    <x v="3"/>
    <x v="0"/>
    <x v="4"/>
    <x v="10"/>
    <n v="3"/>
    <n v="40.61"/>
    <n v="0"/>
    <n v="14.72"/>
    <n v="121.83"/>
    <n v="44.160000000000004"/>
    <n v="77.669999999999987"/>
    <n v="0.63752770253632096"/>
    <n v="2026"/>
    <s v="Q3"/>
    <n v="8"/>
    <x v="7"/>
  </r>
  <r>
    <s v="00390"/>
    <x v="220"/>
    <x v="2"/>
    <x v="5"/>
    <x v="2"/>
    <x v="1"/>
    <x v="1"/>
    <x v="1"/>
    <n v="1"/>
    <n v="93.41"/>
    <n v="0.05"/>
    <n v="44.7"/>
    <n v="88.739499999999992"/>
    <n v="44.7"/>
    <n v="44.03949999999999"/>
    <n v="0.49627843294136198"/>
    <n v="2026"/>
    <s v="Q3"/>
    <n v="8"/>
    <x v="7"/>
  </r>
  <r>
    <s v="00859"/>
    <x v="220"/>
    <x v="0"/>
    <x v="0"/>
    <x v="2"/>
    <x v="1"/>
    <x v="1"/>
    <x v="1"/>
    <n v="2"/>
    <n v="90.23"/>
    <n v="0"/>
    <n v="44.22"/>
    <n v="180.46"/>
    <n v="88.44"/>
    <n v="92.02000000000001"/>
    <n v="0.50991909564446414"/>
    <n v="2026"/>
    <s v="Q3"/>
    <n v="8"/>
    <x v="7"/>
  </r>
  <r>
    <s v="01468"/>
    <x v="220"/>
    <x v="1"/>
    <x v="11"/>
    <x v="2"/>
    <x v="0"/>
    <x v="0"/>
    <x v="4"/>
    <n v="1"/>
    <n v="51.75"/>
    <n v="0"/>
    <n v="22.36"/>
    <n v="51.75"/>
    <n v="22.36"/>
    <n v="29.39"/>
    <n v="0.56792270531400968"/>
    <n v="2026"/>
    <s v="Q3"/>
    <n v="8"/>
    <x v="7"/>
  </r>
  <r>
    <s v="02356"/>
    <x v="220"/>
    <x v="3"/>
    <x v="13"/>
    <x v="2"/>
    <x v="1"/>
    <x v="0"/>
    <x v="8"/>
    <n v="3"/>
    <n v="102.91"/>
    <n v="0.1"/>
    <n v="50.23"/>
    <n v="277.85700000000003"/>
    <n v="150.69"/>
    <n v="127.16700000000003"/>
    <n v="0.45767067232425318"/>
    <n v="2026"/>
    <s v="Q3"/>
    <n v="8"/>
    <x v="7"/>
  </r>
  <r>
    <s v="03556"/>
    <x v="220"/>
    <x v="2"/>
    <x v="16"/>
    <x v="0"/>
    <x v="1"/>
    <x v="0"/>
    <x v="0"/>
    <n v="4"/>
    <n v="82.63"/>
    <n v="0.1"/>
    <n v="43.78"/>
    <n v="297.46800000000002"/>
    <n v="175.12"/>
    <n v="122.34800000000001"/>
    <n v="0.41129802197211129"/>
    <n v="2026"/>
    <s v="Q3"/>
    <n v="8"/>
    <x v="7"/>
  </r>
  <r>
    <s v="00925"/>
    <x v="221"/>
    <x v="0"/>
    <x v="0"/>
    <x v="2"/>
    <x v="0"/>
    <x v="3"/>
    <x v="7"/>
    <n v="1"/>
    <n v="196.39"/>
    <n v="0"/>
    <n v="102.92"/>
    <n v="196.39"/>
    <n v="102.92"/>
    <n v="93.469999999999985"/>
    <n v="0.47594073017974436"/>
    <n v="2026"/>
    <s v="Q3"/>
    <n v="8"/>
    <x v="7"/>
  </r>
  <r>
    <s v="01563"/>
    <x v="221"/>
    <x v="2"/>
    <x v="10"/>
    <x v="3"/>
    <x v="2"/>
    <x v="2"/>
    <x v="2"/>
    <n v="2"/>
    <n v="36.25"/>
    <n v="0"/>
    <n v="13.77"/>
    <n v="72.5"/>
    <n v="27.54"/>
    <n v="44.96"/>
    <n v="0.62013793103448278"/>
    <n v="2026"/>
    <s v="Q3"/>
    <n v="8"/>
    <x v="7"/>
  </r>
  <r>
    <s v="01634"/>
    <x v="221"/>
    <x v="1"/>
    <x v="1"/>
    <x v="2"/>
    <x v="0"/>
    <x v="3"/>
    <x v="7"/>
    <n v="2"/>
    <n v="199.85"/>
    <n v="0.05"/>
    <n v="104.34"/>
    <n v="379.71499999999997"/>
    <n v="208.68"/>
    <n v="171.03499999999997"/>
    <n v="0.45042992770893953"/>
    <n v="2026"/>
    <s v="Q3"/>
    <n v="8"/>
    <x v="7"/>
  </r>
  <r>
    <s v="02187"/>
    <x v="221"/>
    <x v="2"/>
    <x v="2"/>
    <x v="2"/>
    <x v="1"/>
    <x v="2"/>
    <x v="9"/>
    <n v="1"/>
    <n v="46.32"/>
    <n v="0.05"/>
    <n v="18.34"/>
    <n v="44.003999999999998"/>
    <n v="18.34"/>
    <n v="25.663999999999998"/>
    <n v="0.58321970729933637"/>
    <n v="2026"/>
    <s v="Q3"/>
    <n v="8"/>
    <x v="7"/>
  </r>
  <r>
    <s v="02773"/>
    <x v="221"/>
    <x v="1"/>
    <x v="14"/>
    <x v="0"/>
    <x v="1"/>
    <x v="1"/>
    <x v="11"/>
    <n v="4"/>
    <n v="151.06"/>
    <n v="0"/>
    <n v="77.67"/>
    <n v="604.24"/>
    <n v="310.68"/>
    <n v="293.56"/>
    <n v="0.48583344366476894"/>
    <n v="2026"/>
    <s v="Q3"/>
    <n v="8"/>
    <x v="7"/>
  </r>
  <r>
    <s v="05040"/>
    <x v="221"/>
    <x v="3"/>
    <x v="7"/>
    <x v="0"/>
    <x v="0"/>
    <x v="1"/>
    <x v="17"/>
    <n v="1"/>
    <n v="72.39"/>
    <n v="0.1"/>
    <n v="31.64"/>
    <n v="65.150999999999996"/>
    <n v="31.64"/>
    <n v="33.510999999999996"/>
    <n v="0.51435895074519189"/>
    <n v="2026"/>
    <s v="Q3"/>
    <n v="8"/>
    <x v="7"/>
  </r>
  <r>
    <s v="00415"/>
    <x v="222"/>
    <x v="0"/>
    <x v="9"/>
    <x v="2"/>
    <x v="0"/>
    <x v="1"/>
    <x v="17"/>
    <n v="1"/>
    <n v="72.650000000000006"/>
    <n v="0"/>
    <n v="31.72"/>
    <n v="72.650000000000006"/>
    <n v="31.72"/>
    <n v="40.930000000000007"/>
    <n v="0.56338609772883697"/>
    <n v="2026"/>
    <s v="Q3"/>
    <n v="8"/>
    <x v="7"/>
  </r>
  <r>
    <s v="01111"/>
    <x v="222"/>
    <x v="3"/>
    <x v="13"/>
    <x v="0"/>
    <x v="1"/>
    <x v="3"/>
    <x v="7"/>
    <n v="1"/>
    <n v="198.44"/>
    <n v="0"/>
    <n v="106.79"/>
    <n v="198.44"/>
    <n v="106.79"/>
    <n v="91.649999999999991"/>
    <n v="0.46185244910300338"/>
    <n v="2026"/>
    <s v="Q3"/>
    <n v="8"/>
    <x v="7"/>
  </r>
  <r>
    <s v="01243"/>
    <x v="222"/>
    <x v="2"/>
    <x v="16"/>
    <x v="0"/>
    <x v="0"/>
    <x v="3"/>
    <x v="7"/>
    <n v="1"/>
    <n v="193.67"/>
    <n v="0"/>
    <n v="103.79"/>
    <n v="193.67"/>
    <n v="103.79"/>
    <n v="89.879999999999981"/>
    <n v="0.46408839779005517"/>
    <n v="2026"/>
    <s v="Q3"/>
    <n v="8"/>
    <x v="7"/>
  </r>
  <r>
    <s v="01326"/>
    <x v="222"/>
    <x v="3"/>
    <x v="8"/>
    <x v="0"/>
    <x v="0"/>
    <x v="2"/>
    <x v="18"/>
    <n v="5"/>
    <n v="166.03"/>
    <n v="0"/>
    <n v="87.46"/>
    <n v="830.15"/>
    <n v="437.29999999999995"/>
    <n v="392.85"/>
    <n v="0.47322772992832624"/>
    <n v="2026"/>
    <s v="Q3"/>
    <n v="8"/>
    <x v="7"/>
  </r>
  <r>
    <s v="01682"/>
    <x v="222"/>
    <x v="0"/>
    <x v="0"/>
    <x v="0"/>
    <x v="2"/>
    <x v="3"/>
    <x v="13"/>
    <n v="2"/>
    <n v="81.569999999999993"/>
    <n v="0"/>
    <n v="40.36"/>
    <n v="163.13999999999999"/>
    <n v="80.72"/>
    <n v="82.419999999999987"/>
    <n v="0.50521024886600463"/>
    <n v="2026"/>
    <s v="Q3"/>
    <n v="8"/>
    <x v="7"/>
  </r>
  <r>
    <s v="02618"/>
    <x v="222"/>
    <x v="0"/>
    <x v="15"/>
    <x v="2"/>
    <x v="2"/>
    <x v="1"/>
    <x v="3"/>
    <n v="2"/>
    <n v="143.86000000000001"/>
    <n v="0"/>
    <n v="81.23"/>
    <n v="287.72000000000003"/>
    <n v="162.46"/>
    <n v="125.26000000000002"/>
    <n v="0.43535381621020441"/>
    <n v="2026"/>
    <s v="Q3"/>
    <n v="8"/>
    <x v="7"/>
  </r>
  <r>
    <s v="03319"/>
    <x v="222"/>
    <x v="1"/>
    <x v="14"/>
    <x v="0"/>
    <x v="0"/>
    <x v="1"/>
    <x v="1"/>
    <n v="3"/>
    <n v="93.53"/>
    <n v="0"/>
    <n v="46.19"/>
    <n v="280.59000000000003"/>
    <n v="138.57"/>
    <n v="142.02000000000004"/>
    <n v="0.5061477600769807"/>
    <n v="2026"/>
    <s v="Q3"/>
    <n v="8"/>
    <x v="7"/>
  </r>
  <r>
    <s v="04600"/>
    <x v="222"/>
    <x v="3"/>
    <x v="4"/>
    <x v="1"/>
    <x v="2"/>
    <x v="2"/>
    <x v="18"/>
    <n v="10"/>
    <n v="162.38"/>
    <n v="0.05"/>
    <n v="85.82"/>
    <n v="1542.61"/>
    <n v="858.19999999999993"/>
    <n v="684.41"/>
    <n v="0.44367014345816508"/>
    <n v="2026"/>
    <s v="Q3"/>
    <n v="8"/>
    <x v="7"/>
  </r>
  <r>
    <s v="05168"/>
    <x v="222"/>
    <x v="0"/>
    <x v="15"/>
    <x v="3"/>
    <x v="2"/>
    <x v="4"/>
    <x v="12"/>
    <n v="1"/>
    <n v="122.52"/>
    <n v="0.05"/>
    <n v="69.66"/>
    <n v="116.39399999999999"/>
    <n v="69.66"/>
    <n v="46.733999999999995"/>
    <n v="0.40151554203824935"/>
    <n v="2026"/>
    <s v="Q3"/>
    <n v="8"/>
    <x v="7"/>
  </r>
  <r>
    <s v="00245"/>
    <x v="223"/>
    <x v="3"/>
    <x v="13"/>
    <x v="3"/>
    <x v="0"/>
    <x v="1"/>
    <x v="3"/>
    <n v="1"/>
    <n v="142.84"/>
    <n v="0"/>
    <n v="77.7"/>
    <n v="142.84"/>
    <n v="77.7"/>
    <n v="65.14"/>
    <n v="0.4560347241669"/>
    <n v="2026"/>
    <s v="Q3"/>
    <n v="8"/>
    <x v="7"/>
  </r>
  <r>
    <s v="00322"/>
    <x v="223"/>
    <x v="1"/>
    <x v="14"/>
    <x v="2"/>
    <x v="0"/>
    <x v="1"/>
    <x v="17"/>
    <n v="3"/>
    <n v="72.349999999999994"/>
    <n v="0"/>
    <n v="32.119999999999997"/>
    <n v="217.04999999999998"/>
    <n v="96.359999999999985"/>
    <n v="120.69"/>
    <n v="0.55604699378023503"/>
    <n v="2026"/>
    <s v="Q3"/>
    <n v="8"/>
    <x v="7"/>
  </r>
  <r>
    <s v="01101"/>
    <x v="223"/>
    <x v="3"/>
    <x v="4"/>
    <x v="0"/>
    <x v="1"/>
    <x v="4"/>
    <x v="10"/>
    <n v="3"/>
    <n v="40.14"/>
    <n v="0.05"/>
    <n v="14.53"/>
    <n v="114.399"/>
    <n v="43.589999999999996"/>
    <n v="70.808999999999997"/>
    <n v="0.61896520074476169"/>
    <n v="2026"/>
    <s v="Q3"/>
    <n v="8"/>
    <x v="7"/>
  </r>
  <r>
    <s v="01564"/>
    <x v="223"/>
    <x v="3"/>
    <x v="13"/>
    <x v="0"/>
    <x v="1"/>
    <x v="4"/>
    <x v="16"/>
    <n v="2"/>
    <n v="51.84"/>
    <n v="0"/>
    <n v="21.62"/>
    <n v="103.68"/>
    <n v="43.24"/>
    <n v="60.440000000000005"/>
    <n v="0.58294753086419759"/>
    <n v="2026"/>
    <s v="Q3"/>
    <n v="8"/>
    <x v="7"/>
  </r>
  <r>
    <s v="03712"/>
    <x v="223"/>
    <x v="3"/>
    <x v="8"/>
    <x v="0"/>
    <x v="1"/>
    <x v="0"/>
    <x v="0"/>
    <n v="3"/>
    <n v="82.32"/>
    <n v="0.15"/>
    <n v="41.95"/>
    <n v="209.91599999999997"/>
    <n v="125.85000000000001"/>
    <n v="84.06599999999996"/>
    <n v="0.40047447550448739"/>
    <n v="2026"/>
    <s v="Q3"/>
    <n v="8"/>
    <x v="7"/>
  </r>
  <r>
    <s v="00771"/>
    <x v="224"/>
    <x v="2"/>
    <x v="5"/>
    <x v="0"/>
    <x v="0"/>
    <x v="1"/>
    <x v="1"/>
    <n v="1"/>
    <n v="91.78"/>
    <n v="0"/>
    <n v="46.15"/>
    <n v="91.78"/>
    <n v="46.15"/>
    <n v="45.63"/>
    <n v="0.49716713881019831"/>
    <n v="2026"/>
    <s v="Q3"/>
    <n v="8"/>
    <x v="7"/>
  </r>
  <r>
    <s v="02749"/>
    <x v="224"/>
    <x v="1"/>
    <x v="14"/>
    <x v="0"/>
    <x v="2"/>
    <x v="1"/>
    <x v="1"/>
    <n v="2"/>
    <n v="93.13"/>
    <n v="0"/>
    <n v="45.68"/>
    <n v="186.26"/>
    <n v="91.36"/>
    <n v="94.899999999999991"/>
    <n v="0.50950284548480618"/>
    <n v="2026"/>
    <s v="Q3"/>
    <n v="8"/>
    <x v="7"/>
  </r>
  <r>
    <s v="04252"/>
    <x v="224"/>
    <x v="1"/>
    <x v="12"/>
    <x v="0"/>
    <x v="0"/>
    <x v="2"/>
    <x v="2"/>
    <n v="1"/>
    <n v="36.67"/>
    <n v="0.1"/>
    <n v="13.18"/>
    <n v="33.003"/>
    <n v="13.18"/>
    <n v="19.823"/>
    <n v="0.60064236584552921"/>
    <n v="2026"/>
    <s v="Q3"/>
    <n v="8"/>
    <x v="7"/>
  </r>
  <r>
    <s v="04665"/>
    <x v="224"/>
    <x v="3"/>
    <x v="8"/>
    <x v="1"/>
    <x v="0"/>
    <x v="4"/>
    <x v="16"/>
    <n v="4"/>
    <n v="51.25"/>
    <n v="0.1"/>
    <n v="21.77"/>
    <n v="184.5"/>
    <n v="87.08"/>
    <n v="97.42"/>
    <n v="0.52802168021680218"/>
    <n v="2026"/>
    <s v="Q3"/>
    <n v="8"/>
    <x v="7"/>
  </r>
  <r>
    <s v="04767"/>
    <x v="224"/>
    <x v="3"/>
    <x v="8"/>
    <x v="3"/>
    <x v="2"/>
    <x v="4"/>
    <x v="10"/>
    <n v="1"/>
    <n v="39.61"/>
    <n v="0.1"/>
    <n v="14.85"/>
    <n v="35.649000000000001"/>
    <n v="14.85"/>
    <n v="20.798999999999999"/>
    <n v="0.58343852562484222"/>
    <n v="2026"/>
    <s v="Q3"/>
    <n v="8"/>
    <x v="7"/>
  </r>
  <r>
    <s v="04832"/>
    <x v="224"/>
    <x v="0"/>
    <x v="15"/>
    <x v="3"/>
    <x v="0"/>
    <x v="0"/>
    <x v="0"/>
    <n v="2"/>
    <n v="81.59"/>
    <n v="0.15"/>
    <n v="43.9"/>
    <n v="138.703"/>
    <n v="87.8"/>
    <n v="50.903000000000006"/>
    <n v="0.3669927831409559"/>
    <n v="2026"/>
    <s v="Q3"/>
    <n v="8"/>
    <x v="7"/>
  </r>
  <r>
    <s v="00747"/>
    <x v="225"/>
    <x v="1"/>
    <x v="1"/>
    <x v="2"/>
    <x v="1"/>
    <x v="4"/>
    <x v="12"/>
    <n v="3"/>
    <n v="122.96"/>
    <n v="0.1"/>
    <n v="67.62"/>
    <n v="331.99200000000002"/>
    <n v="202.86"/>
    <n v="129.13200000000001"/>
    <n v="0.38896117978746475"/>
    <n v="2026"/>
    <s v="Q3"/>
    <n v="8"/>
    <x v="7"/>
  </r>
  <r>
    <s v="02281"/>
    <x v="225"/>
    <x v="1"/>
    <x v="11"/>
    <x v="2"/>
    <x v="0"/>
    <x v="1"/>
    <x v="17"/>
    <n v="1"/>
    <n v="70.91"/>
    <n v="0"/>
    <n v="33.11"/>
    <n v="70.91"/>
    <n v="33.11"/>
    <n v="37.799999999999997"/>
    <n v="0.53307008884501483"/>
    <n v="2026"/>
    <s v="Q3"/>
    <n v="8"/>
    <x v="7"/>
  </r>
  <r>
    <s v="02414"/>
    <x v="225"/>
    <x v="1"/>
    <x v="6"/>
    <x v="1"/>
    <x v="2"/>
    <x v="0"/>
    <x v="4"/>
    <n v="6"/>
    <n v="50.94"/>
    <n v="0.1"/>
    <n v="22.76"/>
    <n v="275.07600000000002"/>
    <n v="136.56"/>
    <n v="138.51600000000002"/>
    <n v="0.50355538105832576"/>
    <n v="2026"/>
    <s v="Q3"/>
    <n v="8"/>
    <x v="7"/>
  </r>
  <r>
    <s v="03162"/>
    <x v="225"/>
    <x v="1"/>
    <x v="1"/>
    <x v="0"/>
    <x v="1"/>
    <x v="1"/>
    <x v="3"/>
    <n v="1"/>
    <n v="144.96"/>
    <n v="0.05"/>
    <n v="77.959999999999994"/>
    <n v="137.71199999999999"/>
    <n v="77.959999999999994"/>
    <n v="59.751999999999995"/>
    <n v="0.43389101893807364"/>
    <n v="2026"/>
    <s v="Q3"/>
    <n v="8"/>
    <x v="7"/>
  </r>
  <r>
    <s v="03200"/>
    <x v="225"/>
    <x v="3"/>
    <x v="8"/>
    <x v="2"/>
    <x v="1"/>
    <x v="1"/>
    <x v="11"/>
    <n v="1"/>
    <n v="152.97"/>
    <n v="0"/>
    <n v="79.66"/>
    <n v="152.97"/>
    <n v="79.66"/>
    <n v="73.31"/>
    <n v="0.47924429626724196"/>
    <n v="2026"/>
    <s v="Q3"/>
    <n v="8"/>
    <x v="7"/>
  </r>
  <r>
    <s v="03521"/>
    <x v="225"/>
    <x v="2"/>
    <x v="16"/>
    <x v="0"/>
    <x v="2"/>
    <x v="2"/>
    <x v="9"/>
    <n v="2"/>
    <n v="45.79"/>
    <n v="0"/>
    <n v="18.23"/>
    <n v="91.58"/>
    <n v="36.46"/>
    <n v="55.12"/>
    <n v="0.60187813933173184"/>
    <n v="2026"/>
    <s v="Q3"/>
    <n v="8"/>
    <x v="7"/>
  </r>
  <r>
    <s v="04447"/>
    <x v="225"/>
    <x v="1"/>
    <x v="6"/>
    <x v="0"/>
    <x v="1"/>
    <x v="2"/>
    <x v="18"/>
    <n v="1"/>
    <n v="161.31"/>
    <n v="0"/>
    <n v="87.81"/>
    <n v="161.31"/>
    <n v="87.81"/>
    <n v="73.5"/>
    <n v="0.45564441138181139"/>
    <n v="2026"/>
    <s v="Q3"/>
    <n v="8"/>
    <x v="7"/>
  </r>
  <r>
    <s v="00421"/>
    <x v="226"/>
    <x v="3"/>
    <x v="7"/>
    <x v="0"/>
    <x v="1"/>
    <x v="4"/>
    <x v="14"/>
    <n v="2"/>
    <n v="35.97"/>
    <n v="0.05"/>
    <n v="14.28"/>
    <n v="68.342999999999989"/>
    <n v="28.56"/>
    <n v="39.782999999999987"/>
    <n v="0.58210789693165343"/>
    <n v="2026"/>
    <s v="Q3"/>
    <n v="8"/>
    <x v="7"/>
  </r>
  <r>
    <s v="00962"/>
    <x v="226"/>
    <x v="0"/>
    <x v="0"/>
    <x v="2"/>
    <x v="1"/>
    <x v="4"/>
    <x v="10"/>
    <n v="2"/>
    <n v="39.729999999999997"/>
    <n v="0"/>
    <n v="14.95"/>
    <n v="79.459999999999994"/>
    <n v="29.9"/>
    <n v="49.559999999999995"/>
    <n v="0.62371004278882458"/>
    <n v="2026"/>
    <s v="Q3"/>
    <n v="8"/>
    <x v="7"/>
  </r>
  <r>
    <s v="01386"/>
    <x v="226"/>
    <x v="1"/>
    <x v="12"/>
    <x v="0"/>
    <x v="2"/>
    <x v="2"/>
    <x v="2"/>
    <n v="2"/>
    <n v="36.049999999999997"/>
    <n v="0"/>
    <n v="13.8"/>
    <n v="72.099999999999994"/>
    <n v="27.6"/>
    <n v="44.499999999999993"/>
    <n v="0.61719833564493753"/>
    <n v="2026"/>
    <s v="Q3"/>
    <n v="8"/>
    <x v="7"/>
  </r>
  <r>
    <s v="03083"/>
    <x v="226"/>
    <x v="3"/>
    <x v="7"/>
    <x v="0"/>
    <x v="1"/>
    <x v="3"/>
    <x v="7"/>
    <n v="1"/>
    <n v="194.36"/>
    <n v="0"/>
    <n v="106.01"/>
    <n v="194.36"/>
    <n v="106.01"/>
    <n v="88.350000000000009"/>
    <n v="0.45456884132537562"/>
    <n v="2026"/>
    <s v="Q3"/>
    <n v="8"/>
    <x v="7"/>
  </r>
  <r>
    <s v="03174"/>
    <x v="226"/>
    <x v="3"/>
    <x v="4"/>
    <x v="2"/>
    <x v="0"/>
    <x v="3"/>
    <x v="7"/>
    <n v="1"/>
    <n v="192.67"/>
    <n v="0.05"/>
    <n v="103.37"/>
    <n v="183.03649999999999"/>
    <n v="103.37"/>
    <n v="79.666499999999985"/>
    <n v="0.43524925356417976"/>
    <n v="2026"/>
    <s v="Q3"/>
    <n v="8"/>
    <x v="7"/>
  </r>
  <r>
    <s v="04045"/>
    <x v="226"/>
    <x v="2"/>
    <x v="16"/>
    <x v="0"/>
    <x v="1"/>
    <x v="1"/>
    <x v="1"/>
    <n v="3"/>
    <n v="92.12"/>
    <n v="0.1"/>
    <n v="44.1"/>
    <n v="248.72400000000002"/>
    <n v="132.30000000000001"/>
    <n v="116.42400000000001"/>
    <n v="0.46808510638297873"/>
    <n v="2026"/>
    <s v="Q3"/>
    <n v="8"/>
    <x v="7"/>
  </r>
  <r>
    <s v="04850"/>
    <x v="226"/>
    <x v="1"/>
    <x v="1"/>
    <x v="2"/>
    <x v="2"/>
    <x v="3"/>
    <x v="7"/>
    <n v="1"/>
    <n v="192.82"/>
    <n v="0"/>
    <n v="104.98"/>
    <n v="192.82"/>
    <n v="104.98"/>
    <n v="87.839999999999989"/>
    <n v="0.45555440307022088"/>
    <n v="2026"/>
    <s v="Q3"/>
    <n v="8"/>
    <x v="7"/>
  </r>
  <r>
    <s v="00071"/>
    <x v="227"/>
    <x v="2"/>
    <x v="16"/>
    <x v="0"/>
    <x v="1"/>
    <x v="0"/>
    <x v="0"/>
    <n v="3"/>
    <n v="80.099999999999994"/>
    <n v="0"/>
    <n v="42.41"/>
    <n v="240.29999999999998"/>
    <n v="127.22999999999999"/>
    <n v="113.07"/>
    <n v="0.47053682896379528"/>
    <n v="2026"/>
    <s v="Q3"/>
    <n v="8"/>
    <x v="7"/>
  </r>
  <r>
    <s v="00627"/>
    <x v="227"/>
    <x v="3"/>
    <x v="7"/>
    <x v="3"/>
    <x v="1"/>
    <x v="0"/>
    <x v="0"/>
    <n v="6"/>
    <n v="83.26"/>
    <n v="0"/>
    <n v="43.8"/>
    <n v="499.56000000000006"/>
    <n v="262.79999999999995"/>
    <n v="236.7600000000001"/>
    <n v="0.47393706461686297"/>
    <n v="2026"/>
    <s v="Q3"/>
    <n v="8"/>
    <x v="7"/>
  </r>
  <r>
    <s v="00959"/>
    <x v="227"/>
    <x v="1"/>
    <x v="1"/>
    <x v="2"/>
    <x v="0"/>
    <x v="4"/>
    <x v="10"/>
    <n v="4"/>
    <n v="40.46"/>
    <n v="0"/>
    <n v="15.12"/>
    <n v="161.84"/>
    <n v="60.48"/>
    <n v="101.36000000000001"/>
    <n v="0.62629757785467133"/>
    <n v="2026"/>
    <s v="Q3"/>
    <n v="8"/>
    <x v="7"/>
  </r>
  <r>
    <s v="00967"/>
    <x v="227"/>
    <x v="2"/>
    <x v="16"/>
    <x v="1"/>
    <x v="0"/>
    <x v="0"/>
    <x v="0"/>
    <n v="5"/>
    <n v="81.55"/>
    <n v="0.2"/>
    <n v="42.09"/>
    <n v="326.20000000000005"/>
    <n v="210.45000000000002"/>
    <n v="115.75000000000003"/>
    <n v="0.3548436541998774"/>
    <n v="2026"/>
    <s v="Q3"/>
    <n v="8"/>
    <x v="7"/>
  </r>
  <r>
    <s v="01267"/>
    <x v="227"/>
    <x v="1"/>
    <x v="12"/>
    <x v="2"/>
    <x v="1"/>
    <x v="3"/>
    <x v="13"/>
    <n v="2"/>
    <n v="83.56"/>
    <n v="0"/>
    <n v="39.119999999999997"/>
    <n v="167.12"/>
    <n v="78.239999999999995"/>
    <n v="88.88000000000001"/>
    <n v="0.53183341311632359"/>
    <n v="2026"/>
    <s v="Q3"/>
    <n v="8"/>
    <x v="7"/>
  </r>
  <r>
    <s v="01394"/>
    <x v="227"/>
    <x v="2"/>
    <x v="10"/>
    <x v="0"/>
    <x v="0"/>
    <x v="3"/>
    <x v="19"/>
    <n v="3"/>
    <n v="125.75"/>
    <n v="0"/>
    <n v="62.05"/>
    <n v="377.25"/>
    <n v="186.14999999999998"/>
    <n v="191.10000000000002"/>
    <n v="0.50656063618290259"/>
    <n v="2026"/>
    <s v="Q3"/>
    <n v="8"/>
    <x v="7"/>
  </r>
  <r>
    <s v="01652"/>
    <x v="227"/>
    <x v="0"/>
    <x v="0"/>
    <x v="0"/>
    <x v="0"/>
    <x v="2"/>
    <x v="2"/>
    <n v="1"/>
    <n v="35.619999999999997"/>
    <n v="0.1"/>
    <n v="13.55"/>
    <n v="32.058"/>
    <n v="13.55"/>
    <n v="18.507999999999999"/>
    <n v="0.57732859192713204"/>
    <n v="2026"/>
    <s v="Q3"/>
    <n v="8"/>
    <x v="7"/>
  </r>
  <r>
    <s v="02126"/>
    <x v="227"/>
    <x v="1"/>
    <x v="14"/>
    <x v="0"/>
    <x v="2"/>
    <x v="0"/>
    <x v="8"/>
    <n v="2"/>
    <n v="104.02"/>
    <n v="0"/>
    <n v="50.26"/>
    <n v="208.04"/>
    <n v="100.52"/>
    <n v="107.52"/>
    <n v="0.51682368775235532"/>
    <n v="2026"/>
    <s v="Q3"/>
    <n v="8"/>
    <x v="7"/>
  </r>
  <r>
    <s v="02282"/>
    <x v="227"/>
    <x v="1"/>
    <x v="6"/>
    <x v="1"/>
    <x v="2"/>
    <x v="1"/>
    <x v="1"/>
    <n v="8"/>
    <n v="92.71"/>
    <n v="0.1"/>
    <n v="44.83"/>
    <n v="667.51199999999994"/>
    <n v="358.64"/>
    <n v="308.87199999999996"/>
    <n v="0.46272126943036229"/>
    <n v="2026"/>
    <s v="Q3"/>
    <n v="8"/>
    <x v="7"/>
  </r>
  <r>
    <s v="02426"/>
    <x v="227"/>
    <x v="1"/>
    <x v="12"/>
    <x v="0"/>
    <x v="1"/>
    <x v="1"/>
    <x v="1"/>
    <n v="1"/>
    <n v="90.58"/>
    <n v="0"/>
    <n v="44.53"/>
    <n v="90.58"/>
    <n v="44.53"/>
    <n v="46.05"/>
    <n v="0.50839037315080593"/>
    <n v="2026"/>
    <s v="Q3"/>
    <n v="8"/>
    <x v="7"/>
  </r>
  <r>
    <s v="02534"/>
    <x v="227"/>
    <x v="1"/>
    <x v="14"/>
    <x v="0"/>
    <x v="1"/>
    <x v="3"/>
    <x v="19"/>
    <n v="1"/>
    <n v="120.22"/>
    <n v="0"/>
    <n v="62.31"/>
    <n v="120.22"/>
    <n v="62.31"/>
    <n v="57.91"/>
    <n v="0.48170021627017134"/>
    <n v="2026"/>
    <s v="Q3"/>
    <n v="8"/>
    <x v="7"/>
  </r>
  <r>
    <s v="02948"/>
    <x v="227"/>
    <x v="2"/>
    <x v="2"/>
    <x v="2"/>
    <x v="1"/>
    <x v="2"/>
    <x v="2"/>
    <n v="3"/>
    <n v="36.35"/>
    <n v="0"/>
    <n v="13.42"/>
    <n v="109.05000000000001"/>
    <n v="40.26"/>
    <n v="68.79000000000002"/>
    <n v="0.63081155433287495"/>
    <n v="2026"/>
    <s v="Q3"/>
    <n v="8"/>
    <x v="7"/>
  </r>
  <r>
    <s v="03141"/>
    <x v="227"/>
    <x v="1"/>
    <x v="12"/>
    <x v="3"/>
    <x v="0"/>
    <x v="3"/>
    <x v="7"/>
    <n v="2"/>
    <n v="195.28"/>
    <n v="0"/>
    <n v="102.24"/>
    <n v="390.56"/>
    <n v="204.48"/>
    <n v="186.08"/>
    <n v="0.4764440802949611"/>
    <n v="2026"/>
    <s v="Q3"/>
    <n v="8"/>
    <x v="7"/>
  </r>
  <r>
    <s v="03935"/>
    <x v="227"/>
    <x v="2"/>
    <x v="16"/>
    <x v="3"/>
    <x v="0"/>
    <x v="2"/>
    <x v="9"/>
    <n v="4"/>
    <n v="46.05"/>
    <n v="0"/>
    <n v="18.75"/>
    <n v="184.2"/>
    <n v="75"/>
    <n v="109.19999999999999"/>
    <n v="0.5928338762214983"/>
    <n v="2026"/>
    <s v="Q3"/>
    <n v="8"/>
    <x v="7"/>
  </r>
  <r>
    <s v="04636"/>
    <x v="227"/>
    <x v="0"/>
    <x v="0"/>
    <x v="2"/>
    <x v="0"/>
    <x v="3"/>
    <x v="13"/>
    <n v="1"/>
    <n v="81.040000000000006"/>
    <n v="0.1"/>
    <n v="39.29"/>
    <n v="72.936000000000007"/>
    <n v="39.29"/>
    <n v="33.646000000000008"/>
    <n v="0.46130854447735009"/>
    <n v="2026"/>
    <s v="Q3"/>
    <n v="8"/>
    <x v="7"/>
  </r>
  <r>
    <s v="04895"/>
    <x v="227"/>
    <x v="0"/>
    <x v="15"/>
    <x v="2"/>
    <x v="2"/>
    <x v="3"/>
    <x v="7"/>
    <n v="1"/>
    <n v="191.12"/>
    <n v="0.05"/>
    <n v="106.14"/>
    <n v="181.56399999999999"/>
    <n v="106.14"/>
    <n v="75.423999999999992"/>
    <n v="0.41541274702033443"/>
    <n v="2026"/>
    <s v="Q3"/>
    <n v="8"/>
    <x v="7"/>
  </r>
  <r>
    <s v="05029"/>
    <x v="227"/>
    <x v="0"/>
    <x v="15"/>
    <x v="0"/>
    <x v="1"/>
    <x v="1"/>
    <x v="11"/>
    <n v="1"/>
    <n v="156.19"/>
    <n v="0"/>
    <n v="79.239999999999995"/>
    <n v="156.19"/>
    <n v="79.239999999999995"/>
    <n v="76.95"/>
    <n v="0.49266918496702738"/>
    <n v="2026"/>
    <s v="Q3"/>
    <n v="8"/>
    <x v="7"/>
  </r>
  <r>
    <s v="01965"/>
    <x v="228"/>
    <x v="1"/>
    <x v="11"/>
    <x v="0"/>
    <x v="0"/>
    <x v="2"/>
    <x v="2"/>
    <n v="4"/>
    <n v="36.93"/>
    <n v="0"/>
    <n v="13.36"/>
    <n v="147.72"/>
    <n v="53.44"/>
    <n v="94.28"/>
    <n v="0.63823449769834828"/>
    <n v="2026"/>
    <s v="Q3"/>
    <n v="8"/>
    <x v="7"/>
  </r>
  <r>
    <s v="03647"/>
    <x v="228"/>
    <x v="1"/>
    <x v="12"/>
    <x v="2"/>
    <x v="0"/>
    <x v="0"/>
    <x v="8"/>
    <n v="3"/>
    <n v="104.96"/>
    <n v="0.05"/>
    <n v="51.66"/>
    <n v="299.13599999999997"/>
    <n v="154.97999999999999"/>
    <n v="144.15599999999998"/>
    <n v="0.48190789473684209"/>
    <n v="2026"/>
    <s v="Q3"/>
    <n v="8"/>
    <x v="7"/>
  </r>
  <r>
    <s v="03918"/>
    <x v="228"/>
    <x v="1"/>
    <x v="1"/>
    <x v="3"/>
    <x v="1"/>
    <x v="2"/>
    <x v="18"/>
    <n v="3"/>
    <n v="168.51"/>
    <n v="0"/>
    <n v="85.34"/>
    <n v="505.53"/>
    <n v="256.02"/>
    <n v="249.51"/>
    <n v="0.49356121298439265"/>
    <n v="2026"/>
    <s v="Q3"/>
    <n v="8"/>
    <x v="7"/>
  </r>
  <r>
    <s v="04256"/>
    <x v="228"/>
    <x v="1"/>
    <x v="12"/>
    <x v="2"/>
    <x v="1"/>
    <x v="2"/>
    <x v="9"/>
    <n v="1"/>
    <n v="46.44"/>
    <n v="0.05"/>
    <n v="18.59"/>
    <n v="44.117999999999995"/>
    <n v="18.59"/>
    <n v="25.527999999999995"/>
    <n v="0.57863003762636556"/>
    <n v="2026"/>
    <s v="Q3"/>
    <n v="8"/>
    <x v="7"/>
  </r>
  <r>
    <s v="05087"/>
    <x v="228"/>
    <x v="0"/>
    <x v="0"/>
    <x v="0"/>
    <x v="1"/>
    <x v="1"/>
    <x v="17"/>
    <n v="1"/>
    <n v="69.900000000000006"/>
    <n v="0.1"/>
    <n v="31.43"/>
    <n v="62.910000000000004"/>
    <n v="31.43"/>
    <n v="31.480000000000004"/>
    <n v="0.50039739310125575"/>
    <n v="2026"/>
    <s v="Q3"/>
    <n v="8"/>
    <x v="7"/>
  </r>
  <r>
    <s v="01921"/>
    <x v="229"/>
    <x v="3"/>
    <x v="13"/>
    <x v="0"/>
    <x v="1"/>
    <x v="0"/>
    <x v="6"/>
    <n v="2"/>
    <n v="39.83"/>
    <n v="0"/>
    <n v="17.18"/>
    <n v="79.66"/>
    <n v="34.36"/>
    <n v="45.3"/>
    <n v="0.56866683404468987"/>
    <n v="2026"/>
    <s v="Q3"/>
    <n v="8"/>
    <x v="7"/>
  </r>
  <r>
    <s v="01966"/>
    <x v="229"/>
    <x v="0"/>
    <x v="9"/>
    <x v="0"/>
    <x v="1"/>
    <x v="2"/>
    <x v="2"/>
    <n v="2"/>
    <n v="36.020000000000003"/>
    <n v="0"/>
    <n v="13.87"/>
    <n v="72.040000000000006"/>
    <n v="27.74"/>
    <n v="44.300000000000011"/>
    <n v="0.61493614658523055"/>
    <n v="2026"/>
    <s v="Q3"/>
    <n v="8"/>
    <x v="7"/>
  </r>
  <r>
    <s v="02431"/>
    <x v="229"/>
    <x v="0"/>
    <x v="15"/>
    <x v="3"/>
    <x v="2"/>
    <x v="4"/>
    <x v="12"/>
    <n v="3"/>
    <n v="125.31"/>
    <n v="0"/>
    <n v="67.64"/>
    <n v="375.93"/>
    <n v="202.92000000000002"/>
    <n v="173.01"/>
    <n v="0.46021865772883247"/>
    <n v="2026"/>
    <s v="Q3"/>
    <n v="8"/>
    <x v="7"/>
  </r>
  <r>
    <s v="03676"/>
    <x v="229"/>
    <x v="1"/>
    <x v="12"/>
    <x v="0"/>
    <x v="0"/>
    <x v="1"/>
    <x v="1"/>
    <n v="3"/>
    <n v="92.5"/>
    <n v="0.1"/>
    <n v="46.38"/>
    <n v="249.75"/>
    <n v="139.14000000000001"/>
    <n v="110.60999999999999"/>
    <n v="0.4428828828828828"/>
    <n v="2026"/>
    <s v="Q3"/>
    <n v="8"/>
    <x v="7"/>
  </r>
  <r>
    <s v="03972"/>
    <x v="229"/>
    <x v="1"/>
    <x v="1"/>
    <x v="1"/>
    <x v="2"/>
    <x v="0"/>
    <x v="8"/>
    <n v="5"/>
    <n v="100.48"/>
    <n v="0.1"/>
    <n v="49.67"/>
    <n v="452.16"/>
    <n v="248.35000000000002"/>
    <n v="203.81"/>
    <n v="0.45074752300070769"/>
    <n v="2026"/>
    <s v="Q3"/>
    <n v="8"/>
    <x v="7"/>
  </r>
  <r>
    <s v="04056"/>
    <x v="229"/>
    <x v="0"/>
    <x v="15"/>
    <x v="3"/>
    <x v="1"/>
    <x v="3"/>
    <x v="13"/>
    <n v="2"/>
    <n v="79.78"/>
    <n v="0"/>
    <n v="38.770000000000003"/>
    <n v="159.56"/>
    <n v="77.540000000000006"/>
    <n v="82.02"/>
    <n v="0.51403860616695907"/>
    <n v="2026"/>
    <s v="Q3"/>
    <n v="8"/>
    <x v="7"/>
  </r>
  <r>
    <s v="04471"/>
    <x v="229"/>
    <x v="2"/>
    <x v="10"/>
    <x v="1"/>
    <x v="2"/>
    <x v="1"/>
    <x v="3"/>
    <n v="4"/>
    <n v="144.44"/>
    <n v="0.1"/>
    <n v="77.66"/>
    <n v="519.98400000000004"/>
    <n v="310.64"/>
    <n v="209.34400000000005"/>
    <n v="0.4025970029847073"/>
    <n v="2026"/>
    <s v="Q3"/>
    <n v="8"/>
    <x v="7"/>
  </r>
  <r>
    <s v="01054"/>
    <x v="230"/>
    <x v="1"/>
    <x v="1"/>
    <x v="0"/>
    <x v="0"/>
    <x v="1"/>
    <x v="11"/>
    <n v="3"/>
    <n v="157.41999999999999"/>
    <n v="0"/>
    <n v="77.989999999999995"/>
    <n v="472.26"/>
    <n v="233.96999999999997"/>
    <n v="238.29000000000002"/>
    <n v="0.5045737517469191"/>
    <n v="2026"/>
    <s v="Q3"/>
    <n v="8"/>
    <x v="7"/>
  </r>
  <r>
    <s v="01854"/>
    <x v="230"/>
    <x v="1"/>
    <x v="14"/>
    <x v="3"/>
    <x v="2"/>
    <x v="1"/>
    <x v="1"/>
    <n v="1"/>
    <n v="90.37"/>
    <n v="0.05"/>
    <n v="45.89"/>
    <n v="85.851500000000001"/>
    <n v="45.89"/>
    <n v="39.961500000000001"/>
    <n v="0.46547235633623174"/>
    <n v="2026"/>
    <s v="Q3"/>
    <n v="8"/>
    <x v="7"/>
  </r>
  <r>
    <s v="02140"/>
    <x v="230"/>
    <x v="1"/>
    <x v="6"/>
    <x v="1"/>
    <x v="2"/>
    <x v="0"/>
    <x v="8"/>
    <n v="15"/>
    <n v="104.79"/>
    <n v="0.15"/>
    <n v="49.67"/>
    <n v="1336.0725"/>
    <n v="745.05000000000007"/>
    <n v="591.02249999999992"/>
    <n v="0.44235810556687599"/>
    <n v="2026"/>
    <s v="Q3"/>
    <n v="8"/>
    <x v="7"/>
  </r>
  <r>
    <s v="02328"/>
    <x v="230"/>
    <x v="2"/>
    <x v="2"/>
    <x v="0"/>
    <x v="0"/>
    <x v="2"/>
    <x v="15"/>
    <n v="1"/>
    <n v="130.94"/>
    <n v="0"/>
    <n v="66.06"/>
    <n v="130.94"/>
    <n v="66.06"/>
    <n v="64.88"/>
    <n v="0.49549411944402011"/>
    <n v="2026"/>
    <s v="Q3"/>
    <n v="8"/>
    <x v="7"/>
  </r>
  <r>
    <s v="04215"/>
    <x v="230"/>
    <x v="1"/>
    <x v="6"/>
    <x v="0"/>
    <x v="0"/>
    <x v="0"/>
    <x v="6"/>
    <n v="1"/>
    <n v="40.42"/>
    <n v="0.05"/>
    <n v="16.62"/>
    <n v="38.399000000000001"/>
    <n v="16.62"/>
    <n v="21.779"/>
    <n v="0.5671762285476184"/>
    <n v="2026"/>
    <s v="Q3"/>
    <n v="8"/>
    <x v="7"/>
  </r>
  <r>
    <s v="04563"/>
    <x v="230"/>
    <x v="1"/>
    <x v="11"/>
    <x v="3"/>
    <x v="0"/>
    <x v="3"/>
    <x v="5"/>
    <n v="1"/>
    <n v="338.45"/>
    <n v="0.15"/>
    <n v="197.2"/>
    <n v="287.6825"/>
    <n v="197.2"/>
    <n v="90.482500000000016"/>
    <n v="0.31452208598020392"/>
    <n v="2026"/>
    <s v="Q3"/>
    <n v="8"/>
    <x v="7"/>
  </r>
  <r>
    <s v="04775"/>
    <x v="230"/>
    <x v="2"/>
    <x v="10"/>
    <x v="3"/>
    <x v="0"/>
    <x v="0"/>
    <x v="8"/>
    <n v="1"/>
    <n v="103.92"/>
    <n v="0.05"/>
    <n v="50.71"/>
    <n v="98.724000000000004"/>
    <n v="50.71"/>
    <n v="48.014000000000003"/>
    <n v="0.48634577205137558"/>
    <n v="2026"/>
    <s v="Q3"/>
    <n v="8"/>
    <x v="7"/>
  </r>
  <r>
    <s v="00247"/>
    <x v="231"/>
    <x v="0"/>
    <x v="9"/>
    <x v="0"/>
    <x v="1"/>
    <x v="0"/>
    <x v="4"/>
    <n v="6"/>
    <n v="51.67"/>
    <n v="0.1"/>
    <n v="23.1"/>
    <n v="279.01799999999997"/>
    <n v="138.60000000000002"/>
    <n v="140.41799999999995"/>
    <n v="0.50325785433197845"/>
    <n v="2026"/>
    <s v="Q3"/>
    <n v="8"/>
    <x v="7"/>
  </r>
  <r>
    <s v="00827"/>
    <x v="231"/>
    <x v="1"/>
    <x v="12"/>
    <x v="1"/>
    <x v="0"/>
    <x v="2"/>
    <x v="18"/>
    <n v="4"/>
    <n v="166.02"/>
    <n v="0.1"/>
    <n v="87.99"/>
    <n v="597.67200000000003"/>
    <n v="351.96"/>
    <n v="245.71200000000005"/>
    <n v="0.4111151266915633"/>
    <n v="2026"/>
    <s v="Q3"/>
    <n v="8"/>
    <x v="7"/>
  </r>
  <r>
    <s v="01156"/>
    <x v="231"/>
    <x v="2"/>
    <x v="5"/>
    <x v="2"/>
    <x v="1"/>
    <x v="0"/>
    <x v="4"/>
    <n v="2"/>
    <n v="50.59"/>
    <n v="0.1"/>
    <n v="22.68"/>
    <n v="91.062000000000012"/>
    <n v="45.36"/>
    <n v="45.702000000000012"/>
    <n v="0.5018778414706464"/>
    <n v="2026"/>
    <s v="Q3"/>
    <n v="8"/>
    <x v="7"/>
  </r>
  <r>
    <s v="01543"/>
    <x v="231"/>
    <x v="3"/>
    <x v="7"/>
    <x v="2"/>
    <x v="0"/>
    <x v="1"/>
    <x v="11"/>
    <n v="1"/>
    <n v="155.83000000000001"/>
    <n v="0"/>
    <n v="77.260000000000005"/>
    <n v="155.83000000000001"/>
    <n v="77.260000000000005"/>
    <n v="78.570000000000007"/>
    <n v="0.50420329846627732"/>
    <n v="2026"/>
    <s v="Q3"/>
    <n v="8"/>
    <x v="7"/>
  </r>
  <r>
    <s v="02613"/>
    <x v="231"/>
    <x v="3"/>
    <x v="4"/>
    <x v="0"/>
    <x v="1"/>
    <x v="4"/>
    <x v="14"/>
    <n v="1"/>
    <n v="36.380000000000003"/>
    <n v="0.05"/>
    <n v="14.2"/>
    <n v="34.561"/>
    <n v="14.2"/>
    <n v="20.361000000000001"/>
    <n v="0.58913225890454557"/>
    <n v="2026"/>
    <s v="Q3"/>
    <n v="8"/>
    <x v="7"/>
  </r>
  <r>
    <s v="03002"/>
    <x v="231"/>
    <x v="1"/>
    <x v="12"/>
    <x v="2"/>
    <x v="1"/>
    <x v="3"/>
    <x v="19"/>
    <n v="2"/>
    <n v="124.09"/>
    <n v="0"/>
    <n v="60.39"/>
    <n v="248.18"/>
    <n v="120.78"/>
    <n v="127.4"/>
    <n v="0.513337094044645"/>
    <n v="2026"/>
    <s v="Q3"/>
    <n v="8"/>
    <x v="7"/>
  </r>
  <r>
    <s v="03103"/>
    <x v="231"/>
    <x v="3"/>
    <x v="8"/>
    <x v="0"/>
    <x v="1"/>
    <x v="1"/>
    <x v="3"/>
    <n v="1"/>
    <n v="141.97999999999999"/>
    <n v="0.05"/>
    <n v="79.510000000000005"/>
    <n v="134.88099999999997"/>
    <n v="79.510000000000005"/>
    <n v="55.370999999999967"/>
    <n v="0.41051741905828082"/>
    <n v="2026"/>
    <s v="Q3"/>
    <n v="8"/>
    <x v="7"/>
  </r>
  <r>
    <s v="03234"/>
    <x v="231"/>
    <x v="3"/>
    <x v="13"/>
    <x v="2"/>
    <x v="1"/>
    <x v="3"/>
    <x v="19"/>
    <n v="5"/>
    <n v="121.93"/>
    <n v="0.15"/>
    <n v="62.28"/>
    <n v="518.2025000000001"/>
    <n v="311.39999999999998"/>
    <n v="206.80250000000012"/>
    <n v="0.39907661580173792"/>
    <n v="2026"/>
    <s v="Q3"/>
    <n v="8"/>
    <x v="7"/>
  </r>
  <r>
    <s v="03281"/>
    <x v="231"/>
    <x v="3"/>
    <x v="4"/>
    <x v="0"/>
    <x v="1"/>
    <x v="2"/>
    <x v="2"/>
    <n v="1"/>
    <n v="35.58"/>
    <n v="0.15"/>
    <n v="13.94"/>
    <n v="30.242999999999999"/>
    <n v="13.94"/>
    <n v="16.302999999999997"/>
    <n v="0.53906689151208542"/>
    <n v="2026"/>
    <s v="Q3"/>
    <n v="8"/>
    <x v="7"/>
  </r>
  <r>
    <s v="03870"/>
    <x v="231"/>
    <x v="2"/>
    <x v="5"/>
    <x v="3"/>
    <x v="0"/>
    <x v="1"/>
    <x v="11"/>
    <n v="1"/>
    <n v="157.84"/>
    <n v="0"/>
    <n v="77.87"/>
    <n v="157.84"/>
    <n v="77.87"/>
    <n v="79.97"/>
    <n v="0.50665230613279266"/>
    <n v="2026"/>
    <s v="Q3"/>
    <n v="8"/>
    <x v="7"/>
  </r>
  <r>
    <s v="03938"/>
    <x v="231"/>
    <x v="1"/>
    <x v="12"/>
    <x v="0"/>
    <x v="1"/>
    <x v="3"/>
    <x v="5"/>
    <n v="1"/>
    <n v="336.35"/>
    <n v="0"/>
    <n v="195.07"/>
    <n v="336.35"/>
    <n v="195.07"/>
    <n v="141.28000000000003"/>
    <n v="0.42003865021554931"/>
    <n v="2026"/>
    <s v="Q3"/>
    <n v="8"/>
    <x v="7"/>
  </r>
  <r>
    <s v="04237"/>
    <x v="231"/>
    <x v="3"/>
    <x v="13"/>
    <x v="1"/>
    <x v="0"/>
    <x v="1"/>
    <x v="11"/>
    <n v="3"/>
    <n v="153.03"/>
    <n v="0.15"/>
    <n v="78.239999999999995"/>
    <n v="390.22650000000004"/>
    <n v="234.71999999999997"/>
    <n v="155.50650000000007"/>
    <n v="0.39850317700104954"/>
    <n v="2026"/>
    <s v="Q3"/>
    <n v="8"/>
    <x v="7"/>
  </r>
  <r>
    <s v="04970"/>
    <x v="231"/>
    <x v="1"/>
    <x v="14"/>
    <x v="0"/>
    <x v="0"/>
    <x v="0"/>
    <x v="8"/>
    <n v="2"/>
    <n v="105.01"/>
    <n v="0.15"/>
    <n v="50.56"/>
    <n v="178.517"/>
    <n v="101.12"/>
    <n v="77.396999999999991"/>
    <n v="0.43355534766996978"/>
    <n v="2026"/>
    <s v="Q3"/>
    <n v="8"/>
    <x v="7"/>
  </r>
  <r>
    <s v="00515"/>
    <x v="232"/>
    <x v="0"/>
    <x v="0"/>
    <x v="2"/>
    <x v="0"/>
    <x v="2"/>
    <x v="9"/>
    <n v="2"/>
    <n v="45.47"/>
    <n v="0"/>
    <n v="18.27"/>
    <n v="90.94"/>
    <n v="36.54"/>
    <n v="54.4"/>
    <n v="0.5981966131515285"/>
    <n v="2026"/>
    <s v="Q3"/>
    <n v="8"/>
    <x v="7"/>
  </r>
  <r>
    <s v="00661"/>
    <x v="232"/>
    <x v="0"/>
    <x v="15"/>
    <x v="2"/>
    <x v="1"/>
    <x v="2"/>
    <x v="9"/>
    <n v="2"/>
    <n v="47.58"/>
    <n v="0.1"/>
    <n v="18.47"/>
    <n v="85.644000000000005"/>
    <n v="36.94"/>
    <n v="48.704000000000008"/>
    <n v="0.56867965064686377"/>
    <n v="2026"/>
    <s v="Q3"/>
    <n v="8"/>
    <x v="7"/>
  </r>
  <r>
    <s v="01443"/>
    <x v="232"/>
    <x v="3"/>
    <x v="4"/>
    <x v="0"/>
    <x v="1"/>
    <x v="1"/>
    <x v="11"/>
    <n v="5"/>
    <n v="155.65"/>
    <n v="0"/>
    <n v="79.13"/>
    <n v="778.25"/>
    <n v="395.65"/>
    <n v="382.6"/>
    <n v="0.49161580469000965"/>
    <n v="2026"/>
    <s v="Q3"/>
    <n v="8"/>
    <x v="7"/>
  </r>
  <r>
    <s v="01446"/>
    <x v="232"/>
    <x v="3"/>
    <x v="13"/>
    <x v="2"/>
    <x v="0"/>
    <x v="3"/>
    <x v="7"/>
    <n v="1"/>
    <n v="195.15"/>
    <n v="0"/>
    <n v="101.99"/>
    <n v="195.15"/>
    <n v="101.99"/>
    <n v="93.160000000000011"/>
    <n v="0.47737637714578535"/>
    <n v="2026"/>
    <s v="Q3"/>
    <n v="8"/>
    <x v="7"/>
  </r>
  <r>
    <s v="01524"/>
    <x v="232"/>
    <x v="1"/>
    <x v="6"/>
    <x v="3"/>
    <x v="1"/>
    <x v="0"/>
    <x v="0"/>
    <n v="1"/>
    <n v="81.569999999999993"/>
    <n v="0"/>
    <n v="43.79"/>
    <n v="81.569999999999993"/>
    <n v="43.79"/>
    <n v="37.779999999999994"/>
    <n v="0.4631604756650729"/>
    <n v="2026"/>
    <s v="Q3"/>
    <n v="8"/>
    <x v="7"/>
  </r>
  <r>
    <s v="01946"/>
    <x v="232"/>
    <x v="0"/>
    <x v="15"/>
    <x v="2"/>
    <x v="1"/>
    <x v="3"/>
    <x v="19"/>
    <n v="5"/>
    <n v="125.44"/>
    <n v="0"/>
    <n v="59.58"/>
    <n v="627.20000000000005"/>
    <n v="297.89999999999998"/>
    <n v="329.30000000000007"/>
    <n v="0.52503188775510212"/>
    <n v="2026"/>
    <s v="Q3"/>
    <n v="8"/>
    <x v="7"/>
  </r>
  <r>
    <s v="02285"/>
    <x v="232"/>
    <x v="1"/>
    <x v="11"/>
    <x v="0"/>
    <x v="2"/>
    <x v="1"/>
    <x v="11"/>
    <n v="2"/>
    <n v="155.11000000000001"/>
    <n v="0.05"/>
    <n v="80.13"/>
    <n v="294.709"/>
    <n v="160.26"/>
    <n v="134.44900000000001"/>
    <n v="0.45620934548995795"/>
    <n v="2026"/>
    <s v="Q3"/>
    <n v="8"/>
    <x v="7"/>
  </r>
  <r>
    <s v="02978"/>
    <x v="232"/>
    <x v="2"/>
    <x v="10"/>
    <x v="2"/>
    <x v="1"/>
    <x v="0"/>
    <x v="0"/>
    <n v="1"/>
    <n v="80.7"/>
    <n v="0"/>
    <n v="41.98"/>
    <n v="80.7"/>
    <n v="41.98"/>
    <n v="38.720000000000006"/>
    <n v="0.47980173482032223"/>
    <n v="2026"/>
    <s v="Q3"/>
    <n v="8"/>
    <x v="7"/>
  </r>
  <r>
    <s v="03842"/>
    <x v="232"/>
    <x v="3"/>
    <x v="8"/>
    <x v="1"/>
    <x v="0"/>
    <x v="1"/>
    <x v="11"/>
    <n v="10"/>
    <n v="156.72"/>
    <n v="0.15"/>
    <n v="78.12"/>
    <n v="1332.12"/>
    <n v="781.2"/>
    <n v="550.91999999999985"/>
    <n v="0.41356634537429054"/>
    <n v="2026"/>
    <s v="Q3"/>
    <n v="8"/>
    <x v="7"/>
  </r>
  <r>
    <s v="04220"/>
    <x v="232"/>
    <x v="1"/>
    <x v="14"/>
    <x v="1"/>
    <x v="2"/>
    <x v="2"/>
    <x v="18"/>
    <n v="5"/>
    <n v="162.76"/>
    <n v="0.15"/>
    <n v="85.32"/>
    <n v="691.7299999999999"/>
    <n v="426.59999999999997"/>
    <n v="265.12999999999994"/>
    <n v="0.38328538591647027"/>
    <n v="2026"/>
    <s v="Q3"/>
    <n v="8"/>
    <x v="7"/>
  </r>
  <r>
    <s v="00478"/>
    <x v="233"/>
    <x v="3"/>
    <x v="8"/>
    <x v="2"/>
    <x v="2"/>
    <x v="4"/>
    <x v="10"/>
    <n v="2"/>
    <n v="40.22"/>
    <n v="0"/>
    <n v="14.45"/>
    <n v="80.44"/>
    <n v="28.9"/>
    <n v="51.54"/>
    <n v="0.64072600696171056"/>
    <n v="2026"/>
    <s v="Q3"/>
    <n v="8"/>
    <x v="7"/>
  </r>
  <r>
    <s v="00491"/>
    <x v="233"/>
    <x v="0"/>
    <x v="9"/>
    <x v="3"/>
    <x v="1"/>
    <x v="2"/>
    <x v="9"/>
    <n v="1"/>
    <n v="45.42"/>
    <n v="0.15"/>
    <n v="18.079999999999998"/>
    <n v="38.606999999999999"/>
    <n v="18.079999999999998"/>
    <n v="20.527000000000001"/>
    <n v="0.53169114409304019"/>
    <n v="2026"/>
    <s v="Q3"/>
    <n v="8"/>
    <x v="7"/>
  </r>
  <r>
    <s v="00862"/>
    <x v="233"/>
    <x v="0"/>
    <x v="9"/>
    <x v="0"/>
    <x v="0"/>
    <x v="1"/>
    <x v="1"/>
    <n v="1"/>
    <n v="93.55"/>
    <n v="0"/>
    <n v="44.89"/>
    <n v="93.55"/>
    <n v="44.89"/>
    <n v="48.66"/>
    <n v="0.5201496525921967"/>
    <n v="2026"/>
    <s v="Q3"/>
    <n v="8"/>
    <x v="7"/>
  </r>
  <r>
    <s v="00957"/>
    <x v="233"/>
    <x v="2"/>
    <x v="2"/>
    <x v="0"/>
    <x v="0"/>
    <x v="1"/>
    <x v="3"/>
    <n v="2"/>
    <n v="146.85"/>
    <n v="0"/>
    <n v="81.010000000000005"/>
    <n v="293.7"/>
    <n v="162.02000000000001"/>
    <n v="131.67999999999998"/>
    <n v="0.44834865509022809"/>
    <n v="2026"/>
    <s v="Q3"/>
    <n v="8"/>
    <x v="7"/>
  </r>
  <r>
    <s v="01728"/>
    <x v="233"/>
    <x v="0"/>
    <x v="9"/>
    <x v="1"/>
    <x v="2"/>
    <x v="0"/>
    <x v="8"/>
    <n v="6"/>
    <n v="101.54"/>
    <n v="0.1"/>
    <n v="50"/>
    <n v="548.31600000000003"/>
    <n v="300"/>
    <n v="248.31600000000003"/>
    <n v="0.45287024270676035"/>
    <n v="2026"/>
    <s v="Q3"/>
    <n v="8"/>
    <x v="7"/>
  </r>
  <r>
    <s v="02743"/>
    <x v="233"/>
    <x v="3"/>
    <x v="7"/>
    <x v="0"/>
    <x v="2"/>
    <x v="4"/>
    <x v="12"/>
    <n v="1"/>
    <n v="125.14"/>
    <n v="0"/>
    <n v="69.44"/>
    <n v="125.14"/>
    <n v="69.44"/>
    <n v="55.7"/>
    <n v="0.4451014863353045"/>
    <n v="2026"/>
    <s v="Q3"/>
    <n v="8"/>
    <x v="7"/>
  </r>
  <r>
    <s v="03098"/>
    <x v="233"/>
    <x v="1"/>
    <x v="6"/>
    <x v="0"/>
    <x v="1"/>
    <x v="0"/>
    <x v="0"/>
    <n v="2"/>
    <n v="80.239999999999995"/>
    <n v="0.1"/>
    <n v="42.09"/>
    <n v="144.43199999999999"/>
    <n v="84.18"/>
    <n v="60.251999999999981"/>
    <n v="0.41716517115320695"/>
    <n v="2026"/>
    <s v="Q3"/>
    <n v="8"/>
    <x v="7"/>
  </r>
  <r>
    <s v="03606"/>
    <x v="233"/>
    <x v="3"/>
    <x v="4"/>
    <x v="0"/>
    <x v="2"/>
    <x v="1"/>
    <x v="3"/>
    <n v="1"/>
    <n v="147.24"/>
    <n v="0"/>
    <n v="79.11"/>
    <n v="147.24"/>
    <n v="79.11"/>
    <n v="68.13000000000001"/>
    <n v="0.46271393643031788"/>
    <n v="2026"/>
    <s v="Q3"/>
    <n v="8"/>
    <x v="7"/>
  </r>
  <r>
    <s v="03815"/>
    <x v="233"/>
    <x v="2"/>
    <x v="2"/>
    <x v="0"/>
    <x v="0"/>
    <x v="3"/>
    <x v="7"/>
    <n v="2"/>
    <n v="199.53"/>
    <n v="0.05"/>
    <n v="105.87"/>
    <n v="379.10699999999997"/>
    <n v="211.74"/>
    <n v="167.36699999999996"/>
    <n v="0.44147694450379438"/>
    <n v="2026"/>
    <s v="Q3"/>
    <n v="8"/>
    <x v="7"/>
  </r>
  <r>
    <s v="03979"/>
    <x v="233"/>
    <x v="2"/>
    <x v="5"/>
    <x v="0"/>
    <x v="2"/>
    <x v="4"/>
    <x v="10"/>
    <n v="1"/>
    <n v="40.19"/>
    <n v="0.05"/>
    <n v="14.73"/>
    <n v="38.180499999999995"/>
    <n v="14.73"/>
    <n v="23.450499999999995"/>
    <n v="0.61420096646193734"/>
    <n v="2026"/>
    <s v="Q3"/>
    <n v="8"/>
    <x v="7"/>
  </r>
  <r>
    <s v="04160"/>
    <x v="233"/>
    <x v="3"/>
    <x v="7"/>
    <x v="3"/>
    <x v="2"/>
    <x v="4"/>
    <x v="12"/>
    <n v="4"/>
    <n v="123.31"/>
    <n v="0"/>
    <n v="69.02"/>
    <n v="493.24"/>
    <n v="276.08"/>
    <n v="217.16000000000003"/>
    <n v="0.44027248398345636"/>
    <n v="2026"/>
    <s v="Q3"/>
    <n v="8"/>
    <x v="7"/>
  </r>
  <r>
    <s v="04172"/>
    <x v="233"/>
    <x v="3"/>
    <x v="8"/>
    <x v="3"/>
    <x v="1"/>
    <x v="0"/>
    <x v="6"/>
    <n v="1"/>
    <n v="40.19"/>
    <n v="0.05"/>
    <n v="16.78"/>
    <n v="38.180499999999995"/>
    <n v="16.78"/>
    <n v="21.400499999999994"/>
    <n v="0.56050863660769235"/>
    <n v="2026"/>
    <s v="Q3"/>
    <n v="8"/>
    <x v="7"/>
  </r>
  <r>
    <s v="04265"/>
    <x v="233"/>
    <x v="2"/>
    <x v="16"/>
    <x v="0"/>
    <x v="0"/>
    <x v="0"/>
    <x v="6"/>
    <n v="1"/>
    <n v="40.98"/>
    <n v="0.05"/>
    <n v="16.600000000000001"/>
    <n v="38.930999999999997"/>
    <n v="16.600000000000001"/>
    <n v="22.330999999999996"/>
    <n v="0.57360458246641488"/>
    <n v="2026"/>
    <s v="Q3"/>
    <n v="8"/>
    <x v="7"/>
  </r>
  <r>
    <s v="04321"/>
    <x v="233"/>
    <x v="3"/>
    <x v="13"/>
    <x v="0"/>
    <x v="1"/>
    <x v="2"/>
    <x v="2"/>
    <n v="3"/>
    <n v="35.380000000000003"/>
    <n v="0"/>
    <n v="13.91"/>
    <n v="106.14000000000001"/>
    <n v="41.730000000000004"/>
    <n v="64.410000000000011"/>
    <n v="0.60684002261164505"/>
    <n v="2026"/>
    <s v="Q3"/>
    <n v="8"/>
    <x v="7"/>
  </r>
  <r>
    <s v="04975"/>
    <x v="233"/>
    <x v="2"/>
    <x v="10"/>
    <x v="2"/>
    <x v="1"/>
    <x v="2"/>
    <x v="15"/>
    <n v="4"/>
    <n v="134.49"/>
    <n v="0"/>
    <n v="68.17"/>
    <n v="537.96"/>
    <n v="272.68"/>
    <n v="265.28000000000003"/>
    <n v="0.49312216521674473"/>
    <n v="2026"/>
    <s v="Q3"/>
    <n v="8"/>
    <x v="7"/>
  </r>
  <r>
    <s v="00991"/>
    <x v="234"/>
    <x v="2"/>
    <x v="3"/>
    <x v="1"/>
    <x v="2"/>
    <x v="1"/>
    <x v="3"/>
    <n v="4"/>
    <n v="145.30000000000001"/>
    <n v="0.15"/>
    <n v="77.040000000000006"/>
    <n v="494.02000000000004"/>
    <n v="308.16000000000003"/>
    <n v="185.86"/>
    <n v="0.37621958625156876"/>
    <n v="2026"/>
    <s v="Q3"/>
    <n v="8"/>
    <x v="7"/>
  </r>
  <r>
    <s v="01008"/>
    <x v="234"/>
    <x v="3"/>
    <x v="4"/>
    <x v="1"/>
    <x v="2"/>
    <x v="2"/>
    <x v="18"/>
    <n v="10"/>
    <n v="164.55"/>
    <n v="0.1"/>
    <n v="88.23"/>
    <n v="1480.95"/>
    <n v="882.30000000000007"/>
    <n v="598.65"/>
    <n v="0.40423376886458012"/>
    <n v="2026"/>
    <s v="Q3"/>
    <n v="8"/>
    <x v="7"/>
  </r>
  <r>
    <s v="01083"/>
    <x v="234"/>
    <x v="0"/>
    <x v="15"/>
    <x v="2"/>
    <x v="1"/>
    <x v="0"/>
    <x v="6"/>
    <n v="1"/>
    <n v="39.590000000000003"/>
    <n v="0"/>
    <n v="16.899999999999999"/>
    <n v="39.590000000000003"/>
    <n v="16.899999999999999"/>
    <n v="22.690000000000005"/>
    <n v="0.57312452639555456"/>
    <n v="2026"/>
    <s v="Q3"/>
    <n v="8"/>
    <x v="7"/>
  </r>
  <r>
    <s v="01553"/>
    <x v="234"/>
    <x v="2"/>
    <x v="2"/>
    <x v="1"/>
    <x v="2"/>
    <x v="4"/>
    <x v="16"/>
    <n v="5"/>
    <n v="51.62"/>
    <n v="0.15"/>
    <n v="22.6"/>
    <n v="219.38499999999996"/>
    <n v="113"/>
    <n v="106.38499999999996"/>
    <n v="0.48492376415889865"/>
    <n v="2026"/>
    <s v="Q3"/>
    <n v="8"/>
    <x v="7"/>
  </r>
  <r>
    <s v="01579"/>
    <x v="234"/>
    <x v="3"/>
    <x v="7"/>
    <x v="2"/>
    <x v="0"/>
    <x v="1"/>
    <x v="1"/>
    <n v="3"/>
    <n v="90.71"/>
    <n v="0"/>
    <n v="45.57"/>
    <n v="272.13"/>
    <n v="136.71"/>
    <n v="135.41999999999999"/>
    <n v="0.49762980928232825"/>
    <n v="2026"/>
    <s v="Q3"/>
    <n v="8"/>
    <x v="7"/>
  </r>
  <r>
    <s v="01732"/>
    <x v="234"/>
    <x v="1"/>
    <x v="1"/>
    <x v="2"/>
    <x v="1"/>
    <x v="0"/>
    <x v="6"/>
    <n v="4"/>
    <n v="41.09"/>
    <n v="0"/>
    <n v="17"/>
    <n v="164.36"/>
    <n v="68"/>
    <n v="96.360000000000014"/>
    <n v="0.58627403261134103"/>
    <n v="2026"/>
    <s v="Q3"/>
    <n v="8"/>
    <x v="7"/>
  </r>
  <r>
    <s v="02083"/>
    <x v="234"/>
    <x v="1"/>
    <x v="14"/>
    <x v="0"/>
    <x v="1"/>
    <x v="1"/>
    <x v="1"/>
    <n v="1"/>
    <n v="91.37"/>
    <n v="0"/>
    <n v="46.73"/>
    <n v="91.37"/>
    <n v="46.73"/>
    <n v="44.640000000000008"/>
    <n v="0.48856298566269024"/>
    <n v="2026"/>
    <s v="Q3"/>
    <n v="8"/>
    <x v="7"/>
  </r>
  <r>
    <s v="02176"/>
    <x v="234"/>
    <x v="1"/>
    <x v="11"/>
    <x v="0"/>
    <x v="1"/>
    <x v="2"/>
    <x v="9"/>
    <n v="1"/>
    <n v="46.92"/>
    <n v="0"/>
    <n v="18.3"/>
    <n v="46.92"/>
    <n v="18.3"/>
    <n v="28.62"/>
    <n v="0.60997442455242967"/>
    <n v="2026"/>
    <s v="Q3"/>
    <n v="8"/>
    <x v="7"/>
  </r>
  <r>
    <s v="02723"/>
    <x v="234"/>
    <x v="0"/>
    <x v="0"/>
    <x v="0"/>
    <x v="1"/>
    <x v="0"/>
    <x v="8"/>
    <n v="1"/>
    <n v="100.29"/>
    <n v="0.05"/>
    <n v="49.82"/>
    <n v="95.275500000000008"/>
    <n v="49.82"/>
    <n v="45.455500000000008"/>
    <n v="0.47709537079312103"/>
    <n v="2026"/>
    <s v="Q3"/>
    <n v="8"/>
    <x v="7"/>
  </r>
  <r>
    <s v="03299"/>
    <x v="234"/>
    <x v="0"/>
    <x v="9"/>
    <x v="0"/>
    <x v="1"/>
    <x v="1"/>
    <x v="3"/>
    <n v="1"/>
    <n v="147.11000000000001"/>
    <n v="0.15"/>
    <n v="79.599999999999994"/>
    <n v="125.04350000000001"/>
    <n v="79.599999999999994"/>
    <n v="45.443500000000014"/>
    <n v="0.36342152930780097"/>
    <n v="2026"/>
    <s v="Q3"/>
    <n v="8"/>
    <x v="7"/>
  </r>
  <r>
    <s v="03398"/>
    <x v="234"/>
    <x v="1"/>
    <x v="12"/>
    <x v="0"/>
    <x v="1"/>
    <x v="1"/>
    <x v="11"/>
    <n v="2"/>
    <n v="156.44999999999999"/>
    <n v="0"/>
    <n v="80.13"/>
    <n v="312.89999999999998"/>
    <n v="160.26"/>
    <n v="152.63999999999999"/>
    <n v="0.487823585810163"/>
    <n v="2026"/>
    <s v="Q3"/>
    <n v="8"/>
    <x v="7"/>
  </r>
  <r>
    <s v="04012"/>
    <x v="234"/>
    <x v="1"/>
    <x v="14"/>
    <x v="0"/>
    <x v="1"/>
    <x v="1"/>
    <x v="17"/>
    <n v="2"/>
    <n v="72.97"/>
    <n v="0"/>
    <n v="33.25"/>
    <n v="145.94"/>
    <n v="66.5"/>
    <n v="79.44"/>
    <n v="0.54433328765245992"/>
    <n v="2026"/>
    <s v="Q3"/>
    <n v="8"/>
    <x v="7"/>
  </r>
  <r>
    <s v="04064"/>
    <x v="234"/>
    <x v="3"/>
    <x v="7"/>
    <x v="3"/>
    <x v="0"/>
    <x v="4"/>
    <x v="16"/>
    <n v="2"/>
    <n v="51.63"/>
    <n v="0"/>
    <n v="21.39"/>
    <n v="103.26"/>
    <n v="42.78"/>
    <n v="60.480000000000004"/>
    <n v="0.58570598489250436"/>
    <n v="2026"/>
    <s v="Q3"/>
    <n v="8"/>
    <x v="7"/>
  </r>
  <r>
    <s v="04671"/>
    <x v="234"/>
    <x v="1"/>
    <x v="12"/>
    <x v="1"/>
    <x v="0"/>
    <x v="0"/>
    <x v="8"/>
    <n v="8"/>
    <n v="100.06"/>
    <n v="0.05"/>
    <n v="49.39"/>
    <n v="760.45600000000002"/>
    <n v="395.12"/>
    <n v="365.33600000000001"/>
    <n v="0.48041701295012468"/>
    <n v="2026"/>
    <s v="Q3"/>
    <n v="8"/>
    <x v="7"/>
  </r>
  <r>
    <s v="01914"/>
    <x v="235"/>
    <x v="3"/>
    <x v="8"/>
    <x v="2"/>
    <x v="0"/>
    <x v="3"/>
    <x v="13"/>
    <n v="4"/>
    <n v="83.2"/>
    <n v="0"/>
    <n v="39.99"/>
    <n v="332.8"/>
    <n v="159.96"/>
    <n v="172.84"/>
    <n v="0.5193509615384615"/>
    <n v="2026"/>
    <s v="Q3"/>
    <n v="8"/>
    <x v="7"/>
  </r>
  <r>
    <s v="01973"/>
    <x v="235"/>
    <x v="0"/>
    <x v="0"/>
    <x v="0"/>
    <x v="1"/>
    <x v="4"/>
    <x v="16"/>
    <n v="3"/>
    <n v="51.29"/>
    <n v="0"/>
    <n v="22.08"/>
    <n v="153.87"/>
    <n v="66.239999999999995"/>
    <n v="87.63000000000001"/>
    <n v="0.56950672645739919"/>
    <n v="2026"/>
    <s v="Q3"/>
    <n v="8"/>
    <x v="7"/>
  </r>
  <r>
    <s v="02564"/>
    <x v="235"/>
    <x v="2"/>
    <x v="3"/>
    <x v="0"/>
    <x v="0"/>
    <x v="3"/>
    <x v="7"/>
    <n v="1"/>
    <n v="200.2"/>
    <n v="0"/>
    <n v="103.38"/>
    <n v="200.2"/>
    <n v="103.38"/>
    <n v="96.82"/>
    <n v="0.48361638361638359"/>
    <n v="2026"/>
    <s v="Q3"/>
    <n v="8"/>
    <x v="7"/>
  </r>
  <r>
    <s v="02791"/>
    <x v="235"/>
    <x v="0"/>
    <x v="15"/>
    <x v="2"/>
    <x v="2"/>
    <x v="4"/>
    <x v="14"/>
    <n v="2"/>
    <n v="36.869999999999997"/>
    <n v="0"/>
    <n v="13.71"/>
    <n v="73.739999999999995"/>
    <n v="27.42"/>
    <n v="46.319999999999993"/>
    <n v="0.62815296989422287"/>
    <n v="2026"/>
    <s v="Q3"/>
    <n v="8"/>
    <x v="7"/>
  </r>
  <r>
    <s v="03559"/>
    <x v="235"/>
    <x v="3"/>
    <x v="8"/>
    <x v="0"/>
    <x v="0"/>
    <x v="4"/>
    <x v="14"/>
    <n v="1"/>
    <n v="36.28"/>
    <n v="0.1"/>
    <n v="14.16"/>
    <n v="32.652000000000001"/>
    <n v="14.16"/>
    <n v="18.492000000000001"/>
    <n v="0.56633590591694227"/>
    <n v="2026"/>
    <s v="Q3"/>
    <n v="8"/>
    <x v="7"/>
  </r>
  <r>
    <s v="03839"/>
    <x v="235"/>
    <x v="0"/>
    <x v="15"/>
    <x v="3"/>
    <x v="0"/>
    <x v="1"/>
    <x v="1"/>
    <n v="2"/>
    <n v="93.88"/>
    <n v="0.05"/>
    <n v="46.57"/>
    <n v="178.37199999999999"/>
    <n v="93.14"/>
    <n v="85.231999999999985"/>
    <n v="0.47783284371986628"/>
    <n v="2026"/>
    <s v="Q3"/>
    <n v="8"/>
    <x v="7"/>
  </r>
  <r>
    <s v="04133"/>
    <x v="235"/>
    <x v="3"/>
    <x v="4"/>
    <x v="0"/>
    <x v="1"/>
    <x v="3"/>
    <x v="7"/>
    <n v="1"/>
    <n v="192.67"/>
    <n v="0.05"/>
    <n v="101.04"/>
    <n v="183.03649999999999"/>
    <n v="101.04"/>
    <n v="81.996499999999983"/>
    <n v="0.44797895501716867"/>
    <n v="2026"/>
    <s v="Q3"/>
    <n v="8"/>
    <x v="7"/>
  </r>
  <r>
    <s v="04765"/>
    <x v="235"/>
    <x v="0"/>
    <x v="15"/>
    <x v="0"/>
    <x v="1"/>
    <x v="0"/>
    <x v="0"/>
    <n v="1"/>
    <n v="80.099999999999994"/>
    <n v="0.05"/>
    <n v="43.49"/>
    <n v="76.094999999999985"/>
    <n v="43.49"/>
    <n v="32.604999999999983"/>
    <n v="0.42847756094355727"/>
    <n v="2026"/>
    <s v="Q3"/>
    <n v="8"/>
    <x v="7"/>
  </r>
  <r>
    <s v="01868"/>
    <x v="236"/>
    <x v="3"/>
    <x v="8"/>
    <x v="3"/>
    <x v="0"/>
    <x v="1"/>
    <x v="3"/>
    <n v="1"/>
    <n v="145.02000000000001"/>
    <n v="0"/>
    <n v="78.959999999999994"/>
    <n v="145.02000000000001"/>
    <n v="78.959999999999994"/>
    <n v="66.060000000000016"/>
    <n v="0.4555233760860572"/>
    <n v="2026"/>
    <s v="Q3"/>
    <n v="8"/>
    <x v="7"/>
  </r>
  <r>
    <s v="00987"/>
    <x v="237"/>
    <x v="1"/>
    <x v="11"/>
    <x v="3"/>
    <x v="0"/>
    <x v="2"/>
    <x v="2"/>
    <n v="1"/>
    <n v="37"/>
    <n v="0.15"/>
    <n v="13.68"/>
    <n v="31.45"/>
    <n v="13.68"/>
    <n v="17.77"/>
    <n v="0.56502384737678857"/>
    <n v="2026"/>
    <s v="Q3"/>
    <n v="8"/>
    <x v="7"/>
  </r>
  <r>
    <s v="02503"/>
    <x v="237"/>
    <x v="1"/>
    <x v="6"/>
    <x v="0"/>
    <x v="0"/>
    <x v="0"/>
    <x v="4"/>
    <n v="2"/>
    <n v="50.02"/>
    <n v="0"/>
    <n v="21.99"/>
    <n v="100.04"/>
    <n v="43.98"/>
    <n v="56.060000000000009"/>
    <n v="0.56037584966013598"/>
    <n v="2026"/>
    <s v="Q3"/>
    <n v="8"/>
    <x v="7"/>
  </r>
  <r>
    <s v="04928"/>
    <x v="237"/>
    <x v="1"/>
    <x v="11"/>
    <x v="2"/>
    <x v="0"/>
    <x v="4"/>
    <x v="14"/>
    <n v="2"/>
    <n v="35.950000000000003"/>
    <n v="0.05"/>
    <n v="13.93"/>
    <n v="68.305000000000007"/>
    <n v="27.86"/>
    <n v="40.445000000000007"/>
    <n v="0.59212356342873884"/>
    <n v="2026"/>
    <s v="Q3"/>
    <n v="8"/>
    <x v="7"/>
  </r>
  <r>
    <s v="00852"/>
    <x v="238"/>
    <x v="0"/>
    <x v="9"/>
    <x v="0"/>
    <x v="1"/>
    <x v="2"/>
    <x v="9"/>
    <n v="3"/>
    <n v="45.84"/>
    <n v="0.15"/>
    <n v="17.899999999999999"/>
    <n v="116.89200000000001"/>
    <n v="53.699999999999996"/>
    <n v="63.192000000000014"/>
    <n v="0.54060158094651478"/>
    <n v="2026"/>
    <s v="Q3"/>
    <n v="8"/>
    <x v="7"/>
  </r>
  <r>
    <s v="02188"/>
    <x v="238"/>
    <x v="1"/>
    <x v="6"/>
    <x v="0"/>
    <x v="1"/>
    <x v="3"/>
    <x v="13"/>
    <n v="1"/>
    <n v="83.23"/>
    <n v="0.1"/>
    <n v="40.229999999999997"/>
    <n v="74.907000000000011"/>
    <n v="40.229999999999997"/>
    <n v="34.677000000000014"/>
    <n v="0.46293403820737727"/>
    <n v="2026"/>
    <s v="Q3"/>
    <n v="8"/>
    <x v="7"/>
  </r>
  <r>
    <s v="02574"/>
    <x v="238"/>
    <x v="0"/>
    <x v="9"/>
    <x v="2"/>
    <x v="1"/>
    <x v="0"/>
    <x v="8"/>
    <n v="1"/>
    <n v="104.33"/>
    <n v="0.1"/>
    <n v="49.86"/>
    <n v="93.897000000000006"/>
    <n v="49.86"/>
    <n v="44.037000000000006"/>
    <n v="0.46899261957251032"/>
    <n v="2026"/>
    <s v="Q3"/>
    <n v="8"/>
    <x v="7"/>
  </r>
  <r>
    <s v="02942"/>
    <x v="238"/>
    <x v="1"/>
    <x v="6"/>
    <x v="0"/>
    <x v="1"/>
    <x v="1"/>
    <x v="11"/>
    <n v="1"/>
    <n v="156.94999999999999"/>
    <n v="0"/>
    <n v="80.41"/>
    <n v="156.94999999999999"/>
    <n v="80.41"/>
    <n v="76.539999999999992"/>
    <n v="0.48767123287671232"/>
    <n v="2026"/>
    <s v="Q3"/>
    <n v="8"/>
    <x v="7"/>
  </r>
  <r>
    <s v="03211"/>
    <x v="238"/>
    <x v="1"/>
    <x v="14"/>
    <x v="2"/>
    <x v="2"/>
    <x v="0"/>
    <x v="6"/>
    <n v="3"/>
    <n v="41.33"/>
    <n v="0.05"/>
    <n v="17"/>
    <n v="117.79049999999999"/>
    <n v="51"/>
    <n v="66.790499999999994"/>
    <n v="0.56702790123142355"/>
    <n v="2026"/>
    <s v="Q3"/>
    <n v="8"/>
    <x v="7"/>
  </r>
  <r>
    <s v="03306"/>
    <x v="238"/>
    <x v="0"/>
    <x v="15"/>
    <x v="0"/>
    <x v="2"/>
    <x v="2"/>
    <x v="2"/>
    <n v="1"/>
    <n v="35.590000000000003"/>
    <n v="0"/>
    <n v="13.66"/>
    <n v="35.590000000000003"/>
    <n v="13.66"/>
    <n v="21.930000000000003"/>
    <n v="0.61618432143860635"/>
    <n v="2026"/>
    <s v="Q3"/>
    <n v="8"/>
    <x v="7"/>
  </r>
  <r>
    <s v="03837"/>
    <x v="238"/>
    <x v="3"/>
    <x v="8"/>
    <x v="0"/>
    <x v="0"/>
    <x v="3"/>
    <x v="5"/>
    <n v="2"/>
    <n v="335.87"/>
    <n v="0.1"/>
    <n v="196.54"/>
    <n v="604.56600000000003"/>
    <n v="393.08"/>
    <n v="211.48600000000005"/>
    <n v="0.34981457773014035"/>
    <n v="2026"/>
    <s v="Q3"/>
    <n v="8"/>
    <x v="7"/>
  </r>
  <r>
    <s v="04169"/>
    <x v="238"/>
    <x v="3"/>
    <x v="13"/>
    <x v="0"/>
    <x v="1"/>
    <x v="4"/>
    <x v="16"/>
    <n v="1"/>
    <n v="50.7"/>
    <n v="0.05"/>
    <n v="21.65"/>
    <n v="48.164999999999999"/>
    <n v="21.65"/>
    <n v="26.515000000000001"/>
    <n v="0.55050347762898377"/>
    <n v="2026"/>
    <s v="Q3"/>
    <n v="8"/>
    <x v="7"/>
  </r>
  <r>
    <s v="04452"/>
    <x v="238"/>
    <x v="2"/>
    <x v="2"/>
    <x v="3"/>
    <x v="1"/>
    <x v="1"/>
    <x v="11"/>
    <n v="3"/>
    <n v="152.76"/>
    <n v="0.1"/>
    <n v="77.36"/>
    <n v="412.452"/>
    <n v="232.07999999999998"/>
    <n v="180.37200000000001"/>
    <n v="0.43731634226528182"/>
    <n v="2026"/>
    <s v="Q3"/>
    <n v="8"/>
    <x v="7"/>
  </r>
  <r>
    <s v="04740"/>
    <x v="238"/>
    <x v="0"/>
    <x v="15"/>
    <x v="1"/>
    <x v="0"/>
    <x v="1"/>
    <x v="17"/>
    <n v="5"/>
    <n v="72.78"/>
    <n v="0.1"/>
    <n v="33.25"/>
    <n v="327.51"/>
    <n v="166.25"/>
    <n v="161.26"/>
    <n v="0.49238191200268694"/>
    <n v="2026"/>
    <s v="Q3"/>
    <n v="8"/>
    <x v="7"/>
  </r>
  <r>
    <s v="05000"/>
    <x v="238"/>
    <x v="1"/>
    <x v="12"/>
    <x v="3"/>
    <x v="1"/>
    <x v="2"/>
    <x v="2"/>
    <n v="2"/>
    <n v="37"/>
    <n v="0"/>
    <n v="13.83"/>
    <n v="74"/>
    <n v="27.66"/>
    <n v="46.34"/>
    <n v="0.62621621621621626"/>
    <n v="2026"/>
    <s v="Q3"/>
    <n v="8"/>
    <x v="7"/>
  </r>
  <r>
    <s v="05058"/>
    <x v="238"/>
    <x v="1"/>
    <x v="11"/>
    <x v="1"/>
    <x v="2"/>
    <x v="0"/>
    <x v="6"/>
    <n v="6"/>
    <n v="41.33"/>
    <n v="0.2"/>
    <n v="17.02"/>
    <n v="198.38400000000001"/>
    <n v="102.12"/>
    <n v="96.26400000000001"/>
    <n v="0.48524074522138883"/>
    <n v="2026"/>
    <s v="Q3"/>
    <n v="8"/>
    <x v="7"/>
  </r>
  <r>
    <s v="00496"/>
    <x v="239"/>
    <x v="0"/>
    <x v="15"/>
    <x v="2"/>
    <x v="0"/>
    <x v="4"/>
    <x v="14"/>
    <n v="1"/>
    <n v="37.020000000000003"/>
    <n v="0"/>
    <n v="13.64"/>
    <n v="37.020000000000003"/>
    <n v="13.64"/>
    <n v="23.380000000000003"/>
    <n v="0.63155051323608857"/>
    <n v="2026"/>
    <s v="Q3"/>
    <n v="8"/>
    <x v="7"/>
  </r>
  <r>
    <s v="01343"/>
    <x v="239"/>
    <x v="3"/>
    <x v="8"/>
    <x v="0"/>
    <x v="1"/>
    <x v="3"/>
    <x v="13"/>
    <n v="1"/>
    <n v="81.06"/>
    <n v="0"/>
    <n v="38.43"/>
    <n v="81.06"/>
    <n v="38.43"/>
    <n v="42.63"/>
    <n v="0.52590673575129532"/>
    <n v="2026"/>
    <s v="Q3"/>
    <n v="8"/>
    <x v="7"/>
  </r>
  <r>
    <s v="01455"/>
    <x v="239"/>
    <x v="2"/>
    <x v="2"/>
    <x v="0"/>
    <x v="1"/>
    <x v="0"/>
    <x v="4"/>
    <n v="2"/>
    <n v="51.91"/>
    <n v="0"/>
    <n v="21.94"/>
    <n v="103.82"/>
    <n v="43.88"/>
    <n v="59.939999999999991"/>
    <n v="0.57734540550953573"/>
    <n v="2026"/>
    <s v="Q3"/>
    <n v="8"/>
    <x v="7"/>
  </r>
  <r>
    <s v="01632"/>
    <x v="239"/>
    <x v="3"/>
    <x v="7"/>
    <x v="3"/>
    <x v="1"/>
    <x v="2"/>
    <x v="2"/>
    <n v="1"/>
    <n v="35.700000000000003"/>
    <n v="0.05"/>
    <n v="13.45"/>
    <n v="33.914999999999999"/>
    <n v="13.45"/>
    <n v="20.465"/>
    <n v="0.60342031549461894"/>
    <n v="2026"/>
    <s v="Q3"/>
    <n v="8"/>
    <x v="7"/>
  </r>
  <r>
    <s v="01817"/>
    <x v="239"/>
    <x v="0"/>
    <x v="9"/>
    <x v="2"/>
    <x v="1"/>
    <x v="4"/>
    <x v="14"/>
    <n v="1"/>
    <n v="36.590000000000003"/>
    <n v="0.05"/>
    <n v="14.15"/>
    <n v="34.7605"/>
    <n v="14.15"/>
    <n v="20.610500000000002"/>
    <n v="0.59292875534011313"/>
    <n v="2026"/>
    <s v="Q3"/>
    <n v="8"/>
    <x v="7"/>
  </r>
  <r>
    <s v="02993"/>
    <x v="239"/>
    <x v="1"/>
    <x v="12"/>
    <x v="1"/>
    <x v="2"/>
    <x v="2"/>
    <x v="2"/>
    <n v="3"/>
    <n v="35.520000000000003"/>
    <n v="0.1"/>
    <n v="13.78"/>
    <n v="95.904000000000011"/>
    <n v="41.339999999999996"/>
    <n v="54.564000000000014"/>
    <n v="0.56894394394394399"/>
    <n v="2026"/>
    <s v="Q3"/>
    <n v="8"/>
    <x v="7"/>
  </r>
  <r>
    <s v="04676"/>
    <x v="239"/>
    <x v="3"/>
    <x v="13"/>
    <x v="2"/>
    <x v="1"/>
    <x v="0"/>
    <x v="0"/>
    <n v="2"/>
    <n v="81.88"/>
    <n v="0.1"/>
    <n v="42.87"/>
    <n v="147.38399999999999"/>
    <n v="85.74"/>
    <n v="61.643999999999991"/>
    <n v="0.41825435596808336"/>
    <n v="2026"/>
    <s v="Q3"/>
    <n v="8"/>
    <x v="7"/>
  </r>
  <r>
    <s v="05105"/>
    <x v="239"/>
    <x v="3"/>
    <x v="7"/>
    <x v="0"/>
    <x v="2"/>
    <x v="2"/>
    <x v="9"/>
    <n v="4"/>
    <n v="46.54"/>
    <n v="0"/>
    <n v="18.86"/>
    <n v="186.16"/>
    <n v="75.44"/>
    <n v="110.72"/>
    <n v="0.5947571981091534"/>
    <n v="2026"/>
    <s v="Q3"/>
    <n v="8"/>
    <x v="7"/>
  </r>
  <r>
    <s v="00223"/>
    <x v="240"/>
    <x v="2"/>
    <x v="2"/>
    <x v="2"/>
    <x v="0"/>
    <x v="4"/>
    <x v="16"/>
    <n v="1"/>
    <n v="49.79"/>
    <n v="0"/>
    <n v="21.43"/>
    <n v="49.79"/>
    <n v="21.43"/>
    <n v="28.36"/>
    <n v="0.56959228760795344"/>
    <n v="2026"/>
    <s v="Q3"/>
    <n v="8"/>
    <x v="7"/>
  </r>
  <r>
    <s v="01023"/>
    <x v="240"/>
    <x v="2"/>
    <x v="3"/>
    <x v="0"/>
    <x v="1"/>
    <x v="1"/>
    <x v="1"/>
    <n v="6"/>
    <n v="90.19"/>
    <n v="0"/>
    <n v="45.61"/>
    <n v="541.14"/>
    <n v="273.65999999999997"/>
    <n v="267.48"/>
    <n v="0.4942898325756736"/>
    <n v="2026"/>
    <s v="Q3"/>
    <n v="8"/>
    <x v="7"/>
  </r>
  <r>
    <s v="01694"/>
    <x v="240"/>
    <x v="1"/>
    <x v="12"/>
    <x v="0"/>
    <x v="1"/>
    <x v="1"/>
    <x v="17"/>
    <n v="1"/>
    <n v="70.38"/>
    <n v="0.15"/>
    <n v="32.64"/>
    <n v="59.822999999999993"/>
    <n v="32.64"/>
    <n v="27.182999999999993"/>
    <n v="0.45439045183290699"/>
    <n v="2026"/>
    <s v="Q3"/>
    <n v="8"/>
    <x v="7"/>
  </r>
  <r>
    <s v="02006"/>
    <x v="240"/>
    <x v="3"/>
    <x v="13"/>
    <x v="0"/>
    <x v="1"/>
    <x v="2"/>
    <x v="9"/>
    <n v="1"/>
    <n v="46.43"/>
    <n v="0"/>
    <n v="18.2"/>
    <n v="46.43"/>
    <n v="18.2"/>
    <n v="28.23"/>
    <n v="0.60801206116734874"/>
    <n v="2026"/>
    <s v="Q3"/>
    <n v="8"/>
    <x v="7"/>
  </r>
  <r>
    <s v="03026"/>
    <x v="240"/>
    <x v="0"/>
    <x v="0"/>
    <x v="0"/>
    <x v="1"/>
    <x v="3"/>
    <x v="7"/>
    <n v="1"/>
    <n v="194.75"/>
    <n v="0.05"/>
    <n v="105.94"/>
    <n v="185.01249999999999"/>
    <n v="105.94"/>
    <n v="79.072499999999991"/>
    <n v="0.42739004121343149"/>
    <n v="2026"/>
    <s v="Q3"/>
    <n v="8"/>
    <x v="7"/>
  </r>
  <r>
    <s v="03057"/>
    <x v="240"/>
    <x v="1"/>
    <x v="14"/>
    <x v="2"/>
    <x v="0"/>
    <x v="1"/>
    <x v="3"/>
    <n v="2"/>
    <n v="142.16"/>
    <n v="0"/>
    <n v="79.36"/>
    <n v="284.32"/>
    <n v="158.72"/>
    <n v="125.6"/>
    <n v="0.44175576814856499"/>
    <n v="2026"/>
    <s v="Q3"/>
    <n v="8"/>
    <x v="7"/>
  </r>
  <r>
    <s v="03112"/>
    <x v="240"/>
    <x v="3"/>
    <x v="8"/>
    <x v="0"/>
    <x v="2"/>
    <x v="2"/>
    <x v="9"/>
    <n v="2"/>
    <n v="47.69"/>
    <n v="0.05"/>
    <n v="18.8"/>
    <n v="90.61099999999999"/>
    <n v="37.6"/>
    <n v="53.010999999999989"/>
    <n v="0.58503934400900548"/>
    <n v="2026"/>
    <s v="Q3"/>
    <n v="8"/>
    <x v="7"/>
  </r>
  <r>
    <s v="03137"/>
    <x v="240"/>
    <x v="2"/>
    <x v="5"/>
    <x v="2"/>
    <x v="1"/>
    <x v="2"/>
    <x v="18"/>
    <n v="3"/>
    <n v="164.51"/>
    <n v="0"/>
    <n v="86.76"/>
    <n v="493.53"/>
    <n v="260.28000000000003"/>
    <n v="233.24999999999994"/>
    <n v="0.47261564646526039"/>
    <n v="2026"/>
    <s v="Q3"/>
    <n v="8"/>
    <x v="7"/>
  </r>
  <r>
    <s v="03983"/>
    <x v="240"/>
    <x v="2"/>
    <x v="2"/>
    <x v="3"/>
    <x v="2"/>
    <x v="3"/>
    <x v="7"/>
    <n v="2"/>
    <n v="194.71"/>
    <n v="0.1"/>
    <n v="105.57"/>
    <n v="350.47800000000001"/>
    <n v="211.14"/>
    <n v="139.33800000000002"/>
    <n v="0.39756561039494637"/>
    <n v="2026"/>
    <s v="Q3"/>
    <n v="8"/>
    <x v="7"/>
  </r>
  <r>
    <s v="04016"/>
    <x v="240"/>
    <x v="3"/>
    <x v="13"/>
    <x v="1"/>
    <x v="2"/>
    <x v="1"/>
    <x v="3"/>
    <n v="5"/>
    <n v="145.24"/>
    <n v="0.15"/>
    <n v="77.69"/>
    <n v="617.27"/>
    <n v="388.45"/>
    <n v="228.82"/>
    <n v="0.37069677774717708"/>
    <n v="2026"/>
    <s v="Q3"/>
    <n v="8"/>
    <x v="7"/>
  </r>
  <r>
    <s v="04340"/>
    <x v="240"/>
    <x v="3"/>
    <x v="8"/>
    <x v="0"/>
    <x v="1"/>
    <x v="2"/>
    <x v="2"/>
    <n v="2"/>
    <n v="35.6"/>
    <n v="0.15"/>
    <n v="13.67"/>
    <n v="60.52"/>
    <n v="27.34"/>
    <n v="33.180000000000007"/>
    <n v="0.54824851288830145"/>
    <n v="2026"/>
    <s v="Q3"/>
    <n v="8"/>
    <x v="7"/>
  </r>
  <r>
    <s v="04640"/>
    <x v="240"/>
    <x v="0"/>
    <x v="15"/>
    <x v="0"/>
    <x v="1"/>
    <x v="4"/>
    <x v="10"/>
    <n v="2"/>
    <n v="41.05"/>
    <n v="0.05"/>
    <n v="14.47"/>
    <n v="77.99499999999999"/>
    <n v="28.94"/>
    <n v="49.054999999999993"/>
    <n v="0.62895057375472785"/>
    <n v="2026"/>
    <s v="Q3"/>
    <n v="8"/>
    <x v="7"/>
  </r>
  <r>
    <s v="04733"/>
    <x v="240"/>
    <x v="2"/>
    <x v="2"/>
    <x v="0"/>
    <x v="1"/>
    <x v="1"/>
    <x v="11"/>
    <n v="2"/>
    <n v="153.63999999999999"/>
    <n v="0.05"/>
    <n v="77.709999999999994"/>
    <n v="291.91599999999994"/>
    <n v="155.41999999999999"/>
    <n v="136.49599999999995"/>
    <n v="0.46758656599843784"/>
    <n v="2026"/>
    <s v="Q3"/>
    <n v="8"/>
    <x v="7"/>
  </r>
  <r>
    <s v="04827"/>
    <x v="240"/>
    <x v="2"/>
    <x v="2"/>
    <x v="0"/>
    <x v="0"/>
    <x v="2"/>
    <x v="2"/>
    <n v="5"/>
    <n v="36.700000000000003"/>
    <n v="0"/>
    <n v="13.45"/>
    <n v="183.5"/>
    <n v="67.25"/>
    <n v="116.25"/>
    <n v="0.63351498637602177"/>
    <n v="2026"/>
    <s v="Q3"/>
    <n v="8"/>
    <x v="7"/>
  </r>
  <r>
    <s v="05180"/>
    <x v="240"/>
    <x v="0"/>
    <x v="15"/>
    <x v="1"/>
    <x v="2"/>
    <x v="3"/>
    <x v="19"/>
    <n v="8"/>
    <n v="124"/>
    <n v="0.1"/>
    <n v="61.85"/>
    <n v="892.80000000000007"/>
    <n v="494.8"/>
    <n v="398.00000000000006"/>
    <n v="0.44578853046594985"/>
    <n v="2026"/>
    <s v="Q3"/>
    <n v="8"/>
    <x v="7"/>
  </r>
  <r>
    <s v="00121"/>
    <x v="241"/>
    <x v="1"/>
    <x v="1"/>
    <x v="3"/>
    <x v="1"/>
    <x v="0"/>
    <x v="0"/>
    <n v="1"/>
    <n v="81.23"/>
    <n v="0.1"/>
    <n v="42.65"/>
    <n v="73.106999999999999"/>
    <n v="42.65"/>
    <n v="30.457000000000001"/>
    <n v="0.41660853269864723"/>
    <n v="2026"/>
    <s v="Q3"/>
    <n v="8"/>
    <x v="7"/>
  </r>
  <r>
    <s v="00618"/>
    <x v="241"/>
    <x v="1"/>
    <x v="12"/>
    <x v="0"/>
    <x v="2"/>
    <x v="0"/>
    <x v="6"/>
    <n v="2"/>
    <n v="41.06"/>
    <n v="0.05"/>
    <n v="16.559999999999999"/>
    <n v="78.013999999999996"/>
    <n v="33.119999999999997"/>
    <n v="44.893999999999998"/>
    <n v="0.5754608147255621"/>
    <n v="2026"/>
    <s v="Q3"/>
    <n v="8"/>
    <x v="7"/>
  </r>
  <r>
    <s v="02860"/>
    <x v="241"/>
    <x v="3"/>
    <x v="7"/>
    <x v="3"/>
    <x v="0"/>
    <x v="1"/>
    <x v="3"/>
    <n v="1"/>
    <n v="143.49"/>
    <n v="0.1"/>
    <n v="80.72"/>
    <n v="129.14100000000002"/>
    <n v="80.72"/>
    <n v="48.421000000000021"/>
    <n v="0.3749467636149636"/>
    <n v="2026"/>
    <s v="Q3"/>
    <n v="8"/>
    <x v="7"/>
  </r>
  <r>
    <s v="03768"/>
    <x v="241"/>
    <x v="2"/>
    <x v="3"/>
    <x v="2"/>
    <x v="1"/>
    <x v="1"/>
    <x v="3"/>
    <n v="1"/>
    <n v="143.38"/>
    <n v="0"/>
    <n v="78.37"/>
    <n v="143.38"/>
    <n v="78.37"/>
    <n v="65.009999999999991"/>
    <n v="0.45341051750592826"/>
    <n v="2026"/>
    <s v="Q3"/>
    <n v="8"/>
    <x v="7"/>
  </r>
  <r>
    <s v="03987"/>
    <x v="241"/>
    <x v="1"/>
    <x v="12"/>
    <x v="3"/>
    <x v="2"/>
    <x v="1"/>
    <x v="3"/>
    <n v="1"/>
    <n v="144.54"/>
    <n v="0"/>
    <n v="78.77"/>
    <n v="144.54"/>
    <n v="78.77"/>
    <n v="65.77"/>
    <n v="0.45502974955029751"/>
    <n v="2026"/>
    <s v="Q3"/>
    <n v="8"/>
    <x v="7"/>
  </r>
  <r>
    <s v="04990"/>
    <x v="241"/>
    <x v="3"/>
    <x v="8"/>
    <x v="3"/>
    <x v="0"/>
    <x v="4"/>
    <x v="10"/>
    <n v="1"/>
    <n v="40.92"/>
    <n v="0.1"/>
    <n v="14.94"/>
    <n v="36.828000000000003"/>
    <n v="14.94"/>
    <n v="21.888000000000005"/>
    <n v="0.59433040078201382"/>
    <n v="2026"/>
    <s v="Q3"/>
    <n v="8"/>
    <x v="7"/>
  </r>
  <r>
    <s v="00348"/>
    <x v="242"/>
    <x v="1"/>
    <x v="12"/>
    <x v="1"/>
    <x v="2"/>
    <x v="1"/>
    <x v="11"/>
    <n v="5"/>
    <n v="151.21"/>
    <n v="0.15"/>
    <n v="77.12"/>
    <n v="642.64250000000004"/>
    <n v="385.6"/>
    <n v="257.04250000000002"/>
    <n v="0.39997743691087967"/>
    <n v="2026"/>
    <s v="Q3"/>
    <n v="8"/>
    <x v="7"/>
  </r>
  <r>
    <s v="01642"/>
    <x v="242"/>
    <x v="3"/>
    <x v="8"/>
    <x v="3"/>
    <x v="1"/>
    <x v="4"/>
    <x v="10"/>
    <n v="1"/>
    <n v="40.770000000000003"/>
    <n v="0"/>
    <n v="15.13"/>
    <n v="40.770000000000003"/>
    <n v="15.13"/>
    <n v="25.64"/>
    <n v="0.62889379445670834"/>
    <n v="2026"/>
    <s v="Q3"/>
    <n v="8"/>
    <x v="7"/>
  </r>
  <r>
    <s v="02146"/>
    <x v="242"/>
    <x v="0"/>
    <x v="0"/>
    <x v="3"/>
    <x v="1"/>
    <x v="4"/>
    <x v="14"/>
    <n v="1"/>
    <n v="35.47"/>
    <n v="0.05"/>
    <n v="14.1"/>
    <n v="33.6965"/>
    <n v="14.1"/>
    <n v="19.596499999999999"/>
    <n v="0.58155891561438122"/>
    <n v="2026"/>
    <s v="Q3"/>
    <n v="8"/>
    <x v="7"/>
  </r>
  <r>
    <s v="02629"/>
    <x v="242"/>
    <x v="3"/>
    <x v="8"/>
    <x v="0"/>
    <x v="0"/>
    <x v="0"/>
    <x v="0"/>
    <n v="1"/>
    <n v="81.72"/>
    <n v="0"/>
    <n v="42.38"/>
    <n v="81.72"/>
    <n v="42.38"/>
    <n v="39.339999999999996"/>
    <n v="0.48139990210474787"/>
    <n v="2026"/>
    <s v="Q3"/>
    <n v="8"/>
    <x v="7"/>
  </r>
  <r>
    <s v="02870"/>
    <x v="242"/>
    <x v="3"/>
    <x v="7"/>
    <x v="0"/>
    <x v="1"/>
    <x v="2"/>
    <x v="9"/>
    <n v="1"/>
    <n v="45.84"/>
    <n v="0"/>
    <n v="17.84"/>
    <n v="45.84"/>
    <n v="17.84"/>
    <n v="28.000000000000004"/>
    <n v="0.61082024432809778"/>
    <n v="2026"/>
    <s v="Q3"/>
    <n v="8"/>
    <x v="7"/>
  </r>
  <r>
    <s v="02975"/>
    <x v="242"/>
    <x v="1"/>
    <x v="12"/>
    <x v="0"/>
    <x v="1"/>
    <x v="2"/>
    <x v="9"/>
    <n v="1"/>
    <n v="46.59"/>
    <n v="0"/>
    <n v="18.47"/>
    <n v="46.59"/>
    <n v="18.47"/>
    <n v="28.120000000000005"/>
    <n v="0.60356299635114841"/>
    <n v="2026"/>
    <s v="Q3"/>
    <n v="8"/>
    <x v="7"/>
  </r>
  <r>
    <s v="03163"/>
    <x v="242"/>
    <x v="0"/>
    <x v="15"/>
    <x v="2"/>
    <x v="2"/>
    <x v="1"/>
    <x v="17"/>
    <n v="1"/>
    <n v="69.959999999999994"/>
    <n v="0"/>
    <n v="32.340000000000003"/>
    <n v="69.959999999999994"/>
    <n v="32.340000000000003"/>
    <n v="37.61999999999999"/>
    <n v="0.53773584905660365"/>
    <n v="2026"/>
    <s v="Q3"/>
    <n v="8"/>
    <x v="7"/>
  </r>
  <r>
    <s v="00094"/>
    <x v="243"/>
    <x v="1"/>
    <x v="6"/>
    <x v="2"/>
    <x v="0"/>
    <x v="0"/>
    <x v="4"/>
    <n v="5"/>
    <n v="50.76"/>
    <n v="0"/>
    <n v="22.89"/>
    <n v="253.79999999999998"/>
    <n v="114.45"/>
    <n v="139.34999999999997"/>
    <n v="0.54905437352245856"/>
    <n v="2026"/>
    <s v="Q3"/>
    <n v="9"/>
    <x v="8"/>
  </r>
  <r>
    <s v="00271"/>
    <x v="243"/>
    <x v="1"/>
    <x v="12"/>
    <x v="3"/>
    <x v="0"/>
    <x v="1"/>
    <x v="1"/>
    <n v="1"/>
    <n v="94.29"/>
    <n v="0.1"/>
    <n v="45.12"/>
    <n v="84.861000000000004"/>
    <n v="45.12"/>
    <n v="39.741000000000007"/>
    <n v="0.46830699614663984"/>
    <n v="2026"/>
    <s v="Q3"/>
    <n v="9"/>
    <x v="8"/>
  </r>
  <r>
    <s v="01481"/>
    <x v="243"/>
    <x v="1"/>
    <x v="12"/>
    <x v="1"/>
    <x v="2"/>
    <x v="0"/>
    <x v="0"/>
    <n v="6"/>
    <n v="81.430000000000007"/>
    <n v="0.05"/>
    <n v="42.24"/>
    <n v="464.15100000000001"/>
    <n v="253.44"/>
    <n v="210.71100000000001"/>
    <n v="0.45397079829624415"/>
    <n v="2026"/>
    <s v="Q3"/>
    <n v="9"/>
    <x v="8"/>
  </r>
  <r>
    <s v="01663"/>
    <x v="243"/>
    <x v="2"/>
    <x v="5"/>
    <x v="0"/>
    <x v="0"/>
    <x v="2"/>
    <x v="9"/>
    <n v="1"/>
    <n v="45.54"/>
    <n v="0.1"/>
    <n v="18.440000000000001"/>
    <n v="40.985999999999997"/>
    <n v="18.440000000000001"/>
    <n v="22.545999999999996"/>
    <n v="0.5500902747279558"/>
    <n v="2026"/>
    <s v="Q3"/>
    <n v="9"/>
    <x v="8"/>
  </r>
  <r>
    <s v="02866"/>
    <x v="243"/>
    <x v="0"/>
    <x v="15"/>
    <x v="3"/>
    <x v="0"/>
    <x v="1"/>
    <x v="11"/>
    <n v="2"/>
    <n v="156.63999999999999"/>
    <n v="0.1"/>
    <n v="80.09"/>
    <n v="281.952"/>
    <n v="160.18"/>
    <n v="121.77199999999999"/>
    <n v="0.43188911587787987"/>
    <n v="2026"/>
    <s v="Q3"/>
    <n v="9"/>
    <x v="8"/>
  </r>
  <r>
    <s v="03288"/>
    <x v="243"/>
    <x v="3"/>
    <x v="7"/>
    <x v="3"/>
    <x v="2"/>
    <x v="1"/>
    <x v="17"/>
    <n v="1"/>
    <n v="72.81"/>
    <n v="0"/>
    <n v="32.299999999999997"/>
    <n v="72.81"/>
    <n v="32.299999999999997"/>
    <n v="40.510000000000005"/>
    <n v="0.55637961818431536"/>
    <n v="2026"/>
    <s v="Q3"/>
    <n v="9"/>
    <x v="8"/>
  </r>
  <r>
    <s v="03426"/>
    <x v="243"/>
    <x v="1"/>
    <x v="11"/>
    <x v="2"/>
    <x v="1"/>
    <x v="3"/>
    <x v="13"/>
    <n v="6"/>
    <n v="80.319999999999993"/>
    <n v="0"/>
    <n v="38.42"/>
    <n v="481.91999999999996"/>
    <n v="230.52"/>
    <n v="251.39999999999995"/>
    <n v="0.52166334661354574"/>
    <n v="2026"/>
    <s v="Q3"/>
    <n v="9"/>
    <x v="8"/>
  </r>
  <r>
    <s v="04826"/>
    <x v="243"/>
    <x v="3"/>
    <x v="13"/>
    <x v="2"/>
    <x v="0"/>
    <x v="2"/>
    <x v="18"/>
    <n v="5"/>
    <n v="166.81"/>
    <n v="0.05"/>
    <n v="89.24"/>
    <n v="792.34749999999997"/>
    <n v="446.2"/>
    <n v="346.14749999999998"/>
    <n v="0.43686324497774021"/>
    <n v="2026"/>
    <s v="Q3"/>
    <n v="9"/>
    <x v="8"/>
  </r>
  <r>
    <s v="00662"/>
    <x v="244"/>
    <x v="3"/>
    <x v="13"/>
    <x v="0"/>
    <x v="1"/>
    <x v="4"/>
    <x v="10"/>
    <n v="1"/>
    <n v="40.56"/>
    <n v="0.15"/>
    <n v="14.28"/>
    <n v="34.475999999999999"/>
    <n v="14.28"/>
    <n v="20.195999999999998"/>
    <n v="0.58579881656804733"/>
    <n v="2026"/>
    <s v="Q3"/>
    <n v="9"/>
    <x v="8"/>
  </r>
  <r>
    <s v="01393"/>
    <x v="244"/>
    <x v="2"/>
    <x v="16"/>
    <x v="0"/>
    <x v="0"/>
    <x v="2"/>
    <x v="18"/>
    <n v="2"/>
    <n v="162.4"/>
    <n v="0.1"/>
    <n v="88.04"/>
    <n v="292.32"/>
    <n v="176.08"/>
    <n v="116.23999999999998"/>
    <n v="0.39764641488779412"/>
    <n v="2026"/>
    <s v="Q3"/>
    <n v="9"/>
    <x v="8"/>
  </r>
  <r>
    <s v="01568"/>
    <x v="244"/>
    <x v="0"/>
    <x v="15"/>
    <x v="2"/>
    <x v="0"/>
    <x v="4"/>
    <x v="12"/>
    <n v="5"/>
    <n v="123.09"/>
    <n v="0"/>
    <n v="70.3"/>
    <n v="615.45000000000005"/>
    <n v="351.5"/>
    <n v="263.95000000000005"/>
    <n v="0.42887318222438869"/>
    <n v="2026"/>
    <s v="Q3"/>
    <n v="9"/>
    <x v="8"/>
  </r>
  <r>
    <s v="02428"/>
    <x v="244"/>
    <x v="1"/>
    <x v="6"/>
    <x v="3"/>
    <x v="1"/>
    <x v="2"/>
    <x v="2"/>
    <n v="1"/>
    <n v="36.69"/>
    <n v="0"/>
    <n v="13.92"/>
    <n v="36.69"/>
    <n v="13.92"/>
    <n v="22.769999999999996"/>
    <n v="0.6206050695012264"/>
    <n v="2026"/>
    <s v="Q3"/>
    <n v="9"/>
    <x v="8"/>
  </r>
  <r>
    <s v="02890"/>
    <x v="244"/>
    <x v="2"/>
    <x v="3"/>
    <x v="0"/>
    <x v="2"/>
    <x v="2"/>
    <x v="15"/>
    <n v="4"/>
    <n v="130.43"/>
    <n v="0"/>
    <n v="66.849999999999994"/>
    <n v="521.72"/>
    <n v="267.39999999999998"/>
    <n v="254.32000000000005"/>
    <n v="0.48746454036648018"/>
    <n v="2026"/>
    <s v="Q3"/>
    <n v="9"/>
    <x v="8"/>
  </r>
  <r>
    <s v="02108"/>
    <x v="245"/>
    <x v="1"/>
    <x v="11"/>
    <x v="0"/>
    <x v="0"/>
    <x v="1"/>
    <x v="3"/>
    <n v="1"/>
    <n v="146.13999999999999"/>
    <n v="0"/>
    <n v="81.040000000000006"/>
    <n v="146.13999999999999"/>
    <n v="81.040000000000006"/>
    <n v="65.09999999999998"/>
    <n v="0.44546325441357593"/>
    <n v="2026"/>
    <s v="Q3"/>
    <n v="9"/>
    <x v="8"/>
  </r>
  <r>
    <s v="02340"/>
    <x v="245"/>
    <x v="1"/>
    <x v="14"/>
    <x v="2"/>
    <x v="1"/>
    <x v="3"/>
    <x v="5"/>
    <n v="4"/>
    <n v="332.93"/>
    <n v="0"/>
    <n v="193.56"/>
    <n v="1331.72"/>
    <n v="774.24"/>
    <n v="557.48"/>
    <n v="0.41861652599645571"/>
    <n v="2026"/>
    <s v="Q3"/>
    <n v="9"/>
    <x v="8"/>
  </r>
  <r>
    <s v="03078"/>
    <x v="245"/>
    <x v="1"/>
    <x v="14"/>
    <x v="2"/>
    <x v="2"/>
    <x v="3"/>
    <x v="19"/>
    <n v="4"/>
    <n v="122.43"/>
    <n v="0"/>
    <n v="61.5"/>
    <n v="489.72"/>
    <n v="246"/>
    <n v="243.72000000000003"/>
    <n v="0.49767213918157316"/>
    <n v="2026"/>
    <s v="Q3"/>
    <n v="9"/>
    <x v="8"/>
  </r>
  <r>
    <s v="03575"/>
    <x v="245"/>
    <x v="2"/>
    <x v="2"/>
    <x v="3"/>
    <x v="0"/>
    <x v="0"/>
    <x v="0"/>
    <n v="3"/>
    <n v="81.12"/>
    <n v="0.1"/>
    <n v="41.78"/>
    <n v="219.02400000000003"/>
    <n v="125.34"/>
    <n v="93.684000000000026"/>
    <n v="0.42773394696471628"/>
    <n v="2026"/>
    <s v="Q3"/>
    <n v="9"/>
    <x v="8"/>
  </r>
  <r>
    <s v="03700"/>
    <x v="245"/>
    <x v="1"/>
    <x v="14"/>
    <x v="0"/>
    <x v="0"/>
    <x v="2"/>
    <x v="18"/>
    <n v="1"/>
    <n v="168.54"/>
    <n v="0.05"/>
    <n v="87.82"/>
    <n v="160.11299999999997"/>
    <n v="87.82"/>
    <n v="72.292999999999978"/>
    <n v="0.45151236938911887"/>
    <n v="2026"/>
    <s v="Q3"/>
    <n v="9"/>
    <x v="8"/>
  </r>
  <r>
    <s v="03762"/>
    <x v="245"/>
    <x v="0"/>
    <x v="0"/>
    <x v="2"/>
    <x v="1"/>
    <x v="0"/>
    <x v="6"/>
    <n v="4"/>
    <n v="39.61"/>
    <n v="0.1"/>
    <n v="16.829999999999998"/>
    <n v="142.596"/>
    <n v="67.319999999999993"/>
    <n v="75.27600000000001"/>
    <n v="0.52789699570815452"/>
    <n v="2026"/>
    <s v="Q3"/>
    <n v="9"/>
    <x v="8"/>
  </r>
  <r>
    <s v="02790"/>
    <x v="246"/>
    <x v="3"/>
    <x v="8"/>
    <x v="0"/>
    <x v="0"/>
    <x v="4"/>
    <x v="10"/>
    <n v="1"/>
    <n v="39.85"/>
    <n v="0.1"/>
    <n v="14.96"/>
    <n v="35.865000000000002"/>
    <n v="14.96"/>
    <n v="20.905000000000001"/>
    <n v="0.58288024536456151"/>
    <n v="2026"/>
    <s v="Q3"/>
    <n v="9"/>
    <x v="8"/>
  </r>
  <r>
    <s v="04149"/>
    <x v="246"/>
    <x v="3"/>
    <x v="8"/>
    <x v="0"/>
    <x v="1"/>
    <x v="4"/>
    <x v="10"/>
    <n v="1"/>
    <n v="40.51"/>
    <n v="0.05"/>
    <n v="14.7"/>
    <n v="38.484499999999997"/>
    <n v="14.7"/>
    <n v="23.784499999999998"/>
    <n v="0.6180280372617547"/>
    <n v="2026"/>
    <s v="Q3"/>
    <n v="9"/>
    <x v="8"/>
  </r>
  <r>
    <s v="01955"/>
    <x v="247"/>
    <x v="1"/>
    <x v="12"/>
    <x v="0"/>
    <x v="0"/>
    <x v="3"/>
    <x v="19"/>
    <n v="1"/>
    <n v="121.59"/>
    <n v="0"/>
    <n v="62.44"/>
    <n v="121.59"/>
    <n v="62.44"/>
    <n v="59.150000000000006"/>
    <n v="0.4864709268854347"/>
    <n v="2026"/>
    <s v="Q3"/>
    <n v="9"/>
    <x v="8"/>
  </r>
  <r>
    <s v="02077"/>
    <x v="247"/>
    <x v="3"/>
    <x v="8"/>
    <x v="1"/>
    <x v="2"/>
    <x v="1"/>
    <x v="11"/>
    <n v="4"/>
    <n v="152.99"/>
    <n v="0.15"/>
    <n v="77.12"/>
    <n v="520.16600000000005"/>
    <n v="308.48"/>
    <n v="211.68600000000004"/>
    <n v="0.40695854784818697"/>
    <n v="2026"/>
    <s v="Q3"/>
    <n v="9"/>
    <x v="8"/>
  </r>
  <r>
    <s v="02879"/>
    <x v="247"/>
    <x v="2"/>
    <x v="10"/>
    <x v="0"/>
    <x v="2"/>
    <x v="2"/>
    <x v="2"/>
    <n v="3"/>
    <n v="36.19"/>
    <n v="0.1"/>
    <n v="13.97"/>
    <n v="97.712999999999994"/>
    <n v="41.910000000000004"/>
    <n v="55.80299999999999"/>
    <n v="0.57109084768659235"/>
    <n v="2026"/>
    <s v="Q3"/>
    <n v="9"/>
    <x v="8"/>
  </r>
  <r>
    <s v="03353"/>
    <x v="247"/>
    <x v="2"/>
    <x v="16"/>
    <x v="2"/>
    <x v="1"/>
    <x v="1"/>
    <x v="3"/>
    <n v="2"/>
    <n v="142.44"/>
    <n v="0"/>
    <n v="77.33"/>
    <n v="284.88"/>
    <n v="154.66"/>
    <n v="130.22"/>
    <n v="0.45710474585790506"/>
    <n v="2026"/>
    <s v="Q3"/>
    <n v="9"/>
    <x v="8"/>
  </r>
  <r>
    <s v="03514"/>
    <x v="247"/>
    <x v="1"/>
    <x v="6"/>
    <x v="0"/>
    <x v="1"/>
    <x v="2"/>
    <x v="15"/>
    <n v="2"/>
    <n v="133.81"/>
    <n v="0"/>
    <n v="66.78"/>
    <n v="267.62"/>
    <n v="133.56"/>
    <n v="134.06"/>
    <n v="0.5009341603766535"/>
    <n v="2026"/>
    <s v="Q3"/>
    <n v="9"/>
    <x v="8"/>
  </r>
  <r>
    <s v="03964"/>
    <x v="247"/>
    <x v="1"/>
    <x v="12"/>
    <x v="2"/>
    <x v="1"/>
    <x v="4"/>
    <x v="10"/>
    <n v="2"/>
    <n v="40.49"/>
    <n v="0.15"/>
    <n v="14.32"/>
    <n v="68.832999999999998"/>
    <n v="28.64"/>
    <n v="40.192999999999998"/>
    <n v="0.58392050324698908"/>
    <n v="2026"/>
    <s v="Q3"/>
    <n v="9"/>
    <x v="8"/>
  </r>
  <r>
    <s v="04599"/>
    <x v="247"/>
    <x v="2"/>
    <x v="2"/>
    <x v="0"/>
    <x v="2"/>
    <x v="3"/>
    <x v="7"/>
    <n v="4"/>
    <n v="198.1"/>
    <n v="0"/>
    <n v="101.61"/>
    <n v="792.4"/>
    <n v="406.44"/>
    <n v="385.96"/>
    <n v="0.48707723372034323"/>
    <n v="2026"/>
    <s v="Q3"/>
    <n v="9"/>
    <x v="8"/>
  </r>
  <r>
    <s v="05030"/>
    <x v="247"/>
    <x v="1"/>
    <x v="12"/>
    <x v="2"/>
    <x v="1"/>
    <x v="0"/>
    <x v="0"/>
    <n v="1"/>
    <n v="83.73"/>
    <n v="0.15"/>
    <n v="43.34"/>
    <n v="71.170500000000004"/>
    <n v="43.34"/>
    <n v="27.830500000000001"/>
    <n v="0.39103982689457006"/>
    <n v="2026"/>
    <s v="Q3"/>
    <n v="9"/>
    <x v="8"/>
  </r>
  <r>
    <s v="01593"/>
    <x v="248"/>
    <x v="1"/>
    <x v="14"/>
    <x v="2"/>
    <x v="1"/>
    <x v="3"/>
    <x v="7"/>
    <n v="2"/>
    <n v="194.92"/>
    <n v="0"/>
    <n v="102.66"/>
    <n v="389.84"/>
    <n v="205.32"/>
    <n v="184.51999999999998"/>
    <n v="0.47332238867227577"/>
    <n v="2026"/>
    <s v="Q3"/>
    <n v="9"/>
    <x v="8"/>
  </r>
  <r>
    <s v="01818"/>
    <x v="248"/>
    <x v="1"/>
    <x v="12"/>
    <x v="2"/>
    <x v="1"/>
    <x v="2"/>
    <x v="18"/>
    <n v="1"/>
    <n v="161.03"/>
    <n v="0"/>
    <n v="89.86"/>
    <n v="161.03"/>
    <n v="89.86"/>
    <n v="71.17"/>
    <n v="0.44196733527914056"/>
    <n v="2026"/>
    <s v="Q3"/>
    <n v="9"/>
    <x v="8"/>
  </r>
  <r>
    <s v="02370"/>
    <x v="248"/>
    <x v="3"/>
    <x v="4"/>
    <x v="3"/>
    <x v="1"/>
    <x v="4"/>
    <x v="14"/>
    <n v="1"/>
    <n v="35.68"/>
    <n v="0.05"/>
    <n v="13.76"/>
    <n v="33.896000000000001"/>
    <n v="13.76"/>
    <n v="20.136000000000003"/>
    <n v="0.59405239556289835"/>
    <n v="2026"/>
    <s v="Q3"/>
    <n v="9"/>
    <x v="8"/>
  </r>
  <r>
    <s v="02726"/>
    <x v="248"/>
    <x v="1"/>
    <x v="6"/>
    <x v="0"/>
    <x v="1"/>
    <x v="0"/>
    <x v="6"/>
    <n v="1"/>
    <n v="39.68"/>
    <n v="0.05"/>
    <n v="16.63"/>
    <n v="37.695999999999998"/>
    <n v="16.63"/>
    <n v="21.065999999999999"/>
    <n v="0.55883913412563668"/>
    <n v="2026"/>
    <s v="Q3"/>
    <n v="9"/>
    <x v="8"/>
  </r>
  <r>
    <s v="02755"/>
    <x v="248"/>
    <x v="2"/>
    <x v="10"/>
    <x v="0"/>
    <x v="1"/>
    <x v="1"/>
    <x v="3"/>
    <n v="3"/>
    <n v="146.22"/>
    <n v="0"/>
    <n v="80.13"/>
    <n v="438.65999999999997"/>
    <n v="240.39"/>
    <n v="198.26999999999998"/>
    <n v="0.4519901518260156"/>
    <n v="2026"/>
    <s v="Q3"/>
    <n v="9"/>
    <x v="8"/>
  </r>
  <r>
    <s v="03187"/>
    <x v="248"/>
    <x v="3"/>
    <x v="7"/>
    <x v="2"/>
    <x v="0"/>
    <x v="1"/>
    <x v="17"/>
    <n v="1"/>
    <n v="71.680000000000007"/>
    <n v="0"/>
    <n v="31.87"/>
    <n v="71.680000000000007"/>
    <n v="31.87"/>
    <n v="39.81"/>
    <n v="0.5553850446428571"/>
    <n v="2026"/>
    <s v="Q3"/>
    <n v="9"/>
    <x v="8"/>
  </r>
  <r>
    <s v="03471"/>
    <x v="248"/>
    <x v="2"/>
    <x v="10"/>
    <x v="3"/>
    <x v="1"/>
    <x v="4"/>
    <x v="16"/>
    <n v="2"/>
    <n v="51.77"/>
    <n v="0"/>
    <n v="21.46"/>
    <n v="103.54"/>
    <n v="42.92"/>
    <n v="60.620000000000005"/>
    <n v="0.58547421286459345"/>
    <n v="2026"/>
    <s v="Q3"/>
    <n v="9"/>
    <x v="8"/>
  </r>
  <r>
    <s v="03529"/>
    <x v="248"/>
    <x v="2"/>
    <x v="5"/>
    <x v="1"/>
    <x v="0"/>
    <x v="4"/>
    <x v="10"/>
    <n v="4"/>
    <n v="39.4"/>
    <n v="0.15"/>
    <n v="14.95"/>
    <n v="133.95999999999998"/>
    <n v="59.8"/>
    <n v="74.159999999999982"/>
    <n v="0.55359808898178553"/>
    <n v="2026"/>
    <s v="Q3"/>
    <n v="9"/>
    <x v="8"/>
  </r>
  <r>
    <s v="03549"/>
    <x v="248"/>
    <x v="3"/>
    <x v="8"/>
    <x v="0"/>
    <x v="1"/>
    <x v="2"/>
    <x v="9"/>
    <n v="1"/>
    <n v="47.17"/>
    <n v="0"/>
    <n v="18.64"/>
    <n v="47.17"/>
    <n v="18.64"/>
    <n v="28.53"/>
    <n v="0.60483358066567738"/>
    <n v="2026"/>
    <s v="Q3"/>
    <n v="9"/>
    <x v="8"/>
  </r>
  <r>
    <s v="04003"/>
    <x v="248"/>
    <x v="3"/>
    <x v="4"/>
    <x v="3"/>
    <x v="0"/>
    <x v="4"/>
    <x v="16"/>
    <n v="2"/>
    <n v="50.41"/>
    <n v="0.1"/>
    <n v="22.05"/>
    <n v="90.738"/>
    <n v="44.1"/>
    <n v="46.637999999999998"/>
    <n v="0.51398532037294187"/>
    <n v="2026"/>
    <s v="Q3"/>
    <n v="9"/>
    <x v="8"/>
  </r>
  <r>
    <s v="04613"/>
    <x v="248"/>
    <x v="3"/>
    <x v="13"/>
    <x v="0"/>
    <x v="2"/>
    <x v="0"/>
    <x v="0"/>
    <n v="4"/>
    <n v="80.38"/>
    <n v="0.1"/>
    <n v="42.55"/>
    <n v="289.36799999999999"/>
    <n v="170.2"/>
    <n v="119.16800000000001"/>
    <n v="0.41182162505874875"/>
    <n v="2026"/>
    <s v="Q3"/>
    <n v="9"/>
    <x v="8"/>
  </r>
  <r>
    <s v="00075"/>
    <x v="249"/>
    <x v="0"/>
    <x v="0"/>
    <x v="0"/>
    <x v="2"/>
    <x v="4"/>
    <x v="10"/>
    <n v="2"/>
    <n v="40.78"/>
    <n v="0"/>
    <n v="15.04"/>
    <n v="81.56"/>
    <n v="30.08"/>
    <n v="51.480000000000004"/>
    <n v="0.63119176066699367"/>
    <n v="2026"/>
    <s v="Q3"/>
    <n v="9"/>
    <x v="8"/>
  </r>
  <r>
    <s v="00601"/>
    <x v="249"/>
    <x v="1"/>
    <x v="12"/>
    <x v="0"/>
    <x v="0"/>
    <x v="1"/>
    <x v="3"/>
    <n v="1"/>
    <n v="141.69"/>
    <n v="0"/>
    <n v="80.34"/>
    <n v="141.69"/>
    <n v="80.34"/>
    <n v="61.349999999999994"/>
    <n v="0.43298750793986868"/>
    <n v="2026"/>
    <s v="Q3"/>
    <n v="9"/>
    <x v="8"/>
  </r>
  <r>
    <s v="01617"/>
    <x v="249"/>
    <x v="3"/>
    <x v="8"/>
    <x v="0"/>
    <x v="1"/>
    <x v="3"/>
    <x v="13"/>
    <n v="1"/>
    <n v="83.28"/>
    <n v="0.1"/>
    <n v="39.75"/>
    <n v="74.951999999999998"/>
    <n v="39.75"/>
    <n v="35.201999999999998"/>
    <n v="0.46966058277297468"/>
    <n v="2026"/>
    <s v="Q3"/>
    <n v="9"/>
    <x v="8"/>
  </r>
  <r>
    <s v="02305"/>
    <x v="249"/>
    <x v="3"/>
    <x v="7"/>
    <x v="3"/>
    <x v="0"/>
    <x v="3"/>
    <x v="13"/>
    <n v="2"/>
    <n v="82.43"/>
    <n v="0"/>
    <n v="40.51"/>
    <n v="164.86"/>
    <n v="81.02"/>
    <n v="83.840000000000018"/>
    <n v="0.50855271139148372"/>
    <n v="2026"/>
    <s v="Q3"/>
    <n v="9"/>
    <x v="8"/>
  </r>
  <r>
    <s v="02344"/>
    <x v="249"/>
    <x v="0"/>
    <x v="15"/>
    <x v="3"/>
    <x v="1"/>
    <x v="4"/>
    <x v="14"/>
    <n v="4"/>
    <n v="36.380000000000003"/>
    <n v="0"/>
    <n v="14.16"/>
    <n v="145.52000000000001"/>
    <n v="56.64"/>
    <n v="88.88000000000001"/>
    <n v="0.61077515118196812"/>
    <n v="2026"/>
    <s v="Q3"/>
    <n v="9"/>
    <x v="8"/>
  </r>
  <r>
    <s v="02601"/>
    <x v="249"/>
    <x v="1"/>
    <x v="11"/>
    <x v="0"/>
    <x v="1"/>
    <x v="0"/>
    <x v="0"/>
    <n v="1"/>
    <n v="82.86"/>
    <n v="0"/>
    <n v="43.33"/>
    <n v="82.86"/>
    <n v="43.33"/>
    <n v="39.53"/>
    <n v="0.47706975621530295"/>
    <n v="2026"/>
    <s v="Q3"/>
    <n v="9"/>
    <x v="8"/>
  </r>
  <r>
    <s v="02831"/>
    <x v="249"/>
    <x v="0"/>
    <x v="9"/>
    <x v="0"/>
    <x v="1"/>
    <x v="2"/>
    <x v="9"/>
    <n v="1"/>
    <n v="46.44"/>
    <n v="0.05"/>
    <n v="17.88"/>
    <n v="44.117999999999995"/>
    <n v="17.88"/>
    <n v="26.237999999999996"/>
    <n v="0.59472324221406225"/>
    <n v="2026"/>
    <s v="Q3"/>
    <n v="9"/>
    <x v="8"/>
  </r>
  <r>
    <s v="02845"/>
    <x v="249"/>
    <x v="0"/>
    <x v="0"/>
    <x v="1"/>
    <x v="2"/>
    <x v="2"/>
    <x v="15"/>
    <n v="4"/>
    <n v="133.26"/>
    <n v="0.1"/>
    <n v="68.77"/>
    <n v="479.73599999999999"/>
    <n v="275.08"/>
    <n v="204.65600000000001"/>
    <n v="0.42660129738022579"/>
    <n v="2026"/>
    <s v="Q3"/>
    <n v="9"/>
    <x v="8"/>
  </r>
  <r>
    <s v="03679"/>
    <x v="249"/>
    <x v="1"/>
    <x v="12"/>
    <x v="3"/>
    <x v="1"/>
    <x v="1"/>
    <x v="3"/>
    <n v="1"/>
    <n v="147.36000000000001"/>
    <n v="0"/>
    <n v="81.599999999999994"/>
    <n v="147.36000000000001"/>
    <n v="81.599999999999994"/>
    <n v="65.760000000000019"/>
    <n v="0.44625407166123787"/>
    <n v="2026"/>
    <s v="Q3"/>
    <n v="9"/>
    <x v="8"/>
  </r>
  <r>
    <s v="03828"/>
    <x v="249"/>
    <x v="0"/>
    <x v="0"/>
    <x v="0"/>
    <x v="1"/>
    <x v="2"/>
    <x v="18"/>
    <n v="2"/>
    <n v="166.13"/>
    <n v="0.15"/>
    <n v="86.71"/>
    <n v="282.42099999999999"/>
    <n v="173.42"/>
    <n v="109.001"/>
    <n v="0.38595217777714835"/>
    <n v="2026"/>
    <s v="Q3"/>
    <n v="9"/>
    <x v="8"/>
  </r>
  <r>
    <s v="04226"/>
    <x v="249"/>
    <x v="2"/>
    <x v="3"/>
    <x v="0"/>
    <x v="1"/>
    <x v="4"/>
    <x v="16"/>
    <n v="1"/>
    <n v="51.74"/>
    <n v="0"/>
    <n v="22.45"/>
    <n v="51.74"/>
    <n v="22.45"/>
    <n v="29.290000000000003"/>
    <n v="0.56609972941631237"/>
    <n v="2026"/>
    <s v="Q3"/>
    <n v="9"/>
    <x v="8"/>
  </r>
  <r>
    <s v="00058"/>
    <x v="250"/>
    <x v="0"/>
    <x v="0"/>
    <x v="2"/>
    <x v="0"/>
    <x v="1"/>
    <x v="17"/>
    <n v="1"/>
    <n v="71.7"/>
    <n v="0"/>
    <n v="32"/>
    <n v="71.7"/>
    <n v="32"/>
    <n v="39.700000000000003"/>
    <n v="0.55369595536959559"/>
    <n v="2026"/>
    <s v="Q3"/>
    <n v="9"/>
    <x v="8"/>
  </r>
  <r>
    <s v="01224"/>
    <x v="250"/>
    <x v="2"/>
    <x v="2"/>
    <x v="0"/>
    <x v="0"/>
    <x v="0"/>
    <x v="6"/>
    <n v="2"/>
    <n v="39.409999999999997"/>
    <n v="0.05"/>
    <n v="17.12"/>
    <n v="74.878999999999991"/>
    <n v="34.24"/>
    <n v="40.638999999999989"/>
    <n v="0.54272893601677363"/>
    <n v="2026"/>
    <s v="Q3"/>
    <n v="9"/>
    <x v="8"/>
  </r>
  <r>
    <s v="04345"/>
    <x v="250"/>
    <x v="0"/>
    <x v="9"/>
    <x v="0"/>
    <x v="1"/>
    <x v="3"/>
    <x v="5"/>
    <n v="2"/>
    <n v="345.33"/>
    <n v="0"/>
    <n v="198.22"/>
    <n v="690.66"/>
    <n v="396.44"/>
    <n v="294.21999999999997"/>
    <n v="0.42599832044710856"/>
    <n v="2026"/>
    <s v="Q3"/>
    <n v="9"/>
    <x v="8"/>
  </r>
  <r>
    <s v="01069"/>
    <x v="251"/>
    <x v="3"/>
    <x v="13"/>
    <x v="0"/>
    <x v="0"/>
    <x v="1"/>
    <x v="3"/>
    <n v="1"/>
    <n v="145.33000000000001"/>
    <n v="0.1"/>
    <n v="80.97"/>
    <n v="130.79700000000003"/>
    <n v="80.97"/>
    <n v="49.827000000000027"/>
    <n v="0.3809491043372556"/>
    <n v="2026"/>
    <s v="Q3"/>
    <n v="9"/>
    <x v="8"/>
  </r>
  <r>
    <s v="01489"/>
    <x v="251"/>
    <x v="0"/>
    <x v="0"/>
    <x v="0"/>
    <x v="0"/>
    <x v="0"/>
    <x v="4"/>
    <n v="3"/>
    <n v="50.03"/>
    <n v="0.1"/>
    <n v="22.89"/>
    <n v="135.08100000000002"/>
    <n v="68.67"/>
    <n v="66.411000000000016"/>
    <n v="0.49163835032313952"/>
    <n v="2026"/>
    <s v="Q3"/>
    <n v="9"/>
    <x v="8"/>
  </r>
  <r>
    <s v="02045"/>
    <x v="251"/>
    <x v="1"/>
    <x v="1"/>
    <x v="3"/>
    <x v="0"/>
    <x v="2"/>
    <x v="2"/>
    <n v="1"/>
    <n v="35.68"/>
    <n v="0.05"/>
    <n v="13.37"/>
    <n v="33.896000000000001"/>
    <n v="13.37"/>
    <n v="20.526000000000003"/>
    <n v="0.60555817795610112"/>
    <n v="2026"/>
    <s v="Q3"/>
    <n v="9"/>
    <x v="8"/>
  </r>
  <r>
    <s v="02610"/>
    <x v="251"/>
    <x v="3"/>
    <x v="8"/>
    <x v="0"/>
    <x v="0"/>
    <x v="3"/>
    <x v="5"/>
    <n v="1"/>
    <n v="341.87"/>
    <n v="0.1"/>
    <n v="190.66"/>
    <n v="307.68299999999999"/>
    <n v="190.66"/>
    <n v="117.023"/>
    <n v="0.38033625517171893"/>
    <n v="2026"/>
    <s v="Q3"/>
    <n v="9"/>
    <x v="8"/>
  </r>
  <r>
    <s v="04210"/>
    <x v="251"/>
    <x v="1"/>
    <x v="6"/>
    <x v="0"/>
    <x v="0"/>
    <x v="2"/>
    <x v="18"/>
    <n v="1"/>
    <n v="164.6"/>
    <n v="0"/>
    <n v="87.21"/>
    <n v="164.6"/>
    <n v="87.21"/>
    <n v="77.39"/>
    <n v="0.47017010935601461"/>
    <n v="2026"/>
    <s v="Q3"/>
    <n v="9"/>
    <x v="8"/>
  </r>
  <r>
    <s v="04584"/>
    <x v="251"/>
    <x v="3"/>
    <x v="8"/>
    <x v="0"/>
    <x v="0"/>
    <x v="4"/>
    <x v="10"/>
    <n v="2"/>
    <n v="41.24"/>
    <n v="0"/>
    <n v="14.46"/>
    <n v="82.48"/>
    <n v="28.92"/>
    <n v="53.56"/>
    <n v="0.64936954413191073"/>
    <n v="2026"/>
    <s v="Q3"/>
    <n v="9"/>
    <x v="8"/>
  </r>
  <r>
    <s v="00044"/>
    <x v="252"/>
    <x v="2"/>
    <x v="10"/>
    <x v="2"/>
    <x v="1"/>
    <x v="0"/>
    <x v="6"/>
    <n v="1"/>
    <n v="40.1"/>
    <n v="0"/>
    <n v="16.920000000000002"/>
    <n v="40.1"/>
    <n v="16.920000000000002"/>
    <n v="23.18"/>
    <n v="0.57805486284289276"/>
    <n v="2026"/>
    <s v="Q3"/>
    <n v="9"/>
    <x v="8"/>
  </r>
  <r>
    <s v="00097"/>
    <x v="252"/>
    <x v="1"/>
    <x v="6"/>
    <x v="0"/>
    <x v="1"/>
    <x v="3"/>
    <x v="13"/>
    <n v="2"/>
    <n v="80.239999999999995"/>
    <n v="0"/>
    <n v="40.5"/>
    <n v="160.47999999999999"/>
    <n v="81"/>
    <n v="79.47999999999999"/>
    <n v="0.49526420737786636"/>
    <n v="2026"/>
    <s v="Q3"/>
    <n v="9"/>
    <x v="8"/>
  </r>
  <r>
    <s v="01015"/>
    <x v="252"/>
    <x v="2"/>
    <x v="3"/>
    <x v="0"/>
    <x v="1"/>
    <x v="1"/>
    <x v="11"/>
    <n v="4"/>
    <n v="151.01"/>
    <n v="0"/>
    <n v="80.569999999999993"/>
    <n v="604.04"/>
    <n v="322.27999999999997"/>
    <n v="281.76"/>
    <n v="0.46645917488908023"/>
    <n v="2026"/>
    <s v="Q3"/>
    <n v="9"/>
    <x v="8"/>
  </r>
  <r>
    <s v="01128"/>
    <x v="252"/>
    <x v="0"/>
    <x v="15"/>
    <x v="3"/>
    <x v="0"/>
    <x v="0"/>
    <x v="4"/>
    <n v="1"/>
    <n v="51.32"/>
    <n v="0.1"/>
    <n v="22.67"/>
    <n v="46.188000000000002"/>
    <n v="22.67"/>
    <n v="23.518000000000001"/>
    <n v="0.50917987356023209"/>
    <n v="2026"/>
    <s v="Q3"/>
    <n v="9"/>
    <x v="8"/>
  </r>
  <r>
    <s v="03548"/>
    <x v="252"/>
    <x v="3"/>
    <x v="7"/>
    <x v="2"/>
    <x v="0"/>
    <x v="1"/>
    <x v="17"/>
    <n v="2"/>
    <n v="72.61"/>
    <n v="0"/>
    <n v="32.68"/>
    <n v="145.22"/>
    <n v="65.36"/>
    <n v="79.86"/>
    <n v="0.54992425285773305"/>
    <n v="2026"/>
    <s v="Q3"/>
    <n v="9"/>
    <x v="8"/>
  </r>
  <r>
    <s v="00242"/>
    <x v="253"/>
    <x v="3"/>
    <x v="13"/>
    <x v="3"/>
    <x v="2"/>
    <x v="4"/>
    <x v="10"/>
    <n v="5"/>
    <n v="40.94"/>
    <n v="0"/>
    <n v="14.78"/>
    <n v="204.7"/>
    <n v="73.899999999999991"/>
    <n v="130.80000000000001"/>
    <n v="0.6389838788470934"/>
    <n v="2026"/>
    <s v="Q3"/>
    <n v="9"/>
    <x v="8"/>
  </r>
  <r>
    <s v="00784"/>
    <x v="253"/>
    <x v="2"/>
    <x v="16"/>
    <x v="3"/>
    <x v="1"/>
    <x v="0"/>
    <x v="0"/>
    <n v="4"/>
    <n v="81.69"/>
    <n v="0"/>
    <n v="42.23"/>
    <n v="326.76"/>
    <n v="168.92"/>
    <n v="157.84"/>
    <n v="0.48304566042355246"/>
    <n v="2026"/>
    <s v="Q3"/>
    <n v="9"/>
    <x v="8"/>
  </r>
  <r>
    <s v="01535"/>
    <x v="253"/>
    <x v="0"/>
    <x v="15"/>
    <x v="2"/>
    <x v="1"/>
    <x v="0"/>
    <x v="4"/>
    <n v="1"/>
    <n v="51.25"/>
    <n v="0.05"/>
    <n v="21.99"/>
    <n v="48.6875"/>
    <n v="21.99"/>
    <n v="26.697500000000002"/>
    <n v="0.54834403080872918"/>
    <n v="2026"/>
    <s v="Q3"/>
    <n v="9"/>
    <x v="8"/>
  </r>
  <r>
    <s v="01687"/>
    <x v="253"/>
    <x v="2"/>
    <x v="16"/>
    <x v="0"/>
    <x v="0"/>
    <x v="4"/>
    <x v="16"/>
    <n v="1"/>
    <n v="50.78"/>
    <n v="0.05"/>
    <n v="22.52"/>
    <n v="48.241"/>
    <n v="22.52"/>
    <n v="25.721"/>
    <n v="0.5331771729441761"/>
    <n v="2026"/>
    <s v="Q3"/>
    <n v="9"/>
    <x v="8"/>
  </r>
  <r>
    <s v="02162"/>
    <x v="253"/>
    <x v="1"/>
    <x v="1"/>
    <x v="0"/>
    <x v="1"/>
    <x v="2"/>
    <x v="15"/>
    <n v="1"/>
    <n v="133.31"/>
    <n v="0.05"/>
    <n v="67.790000000000006"/>
    <n v="126.64449999999999"/>
    <n v="67.790000000000006"/>
    <n v="58.854499999999987"/>
    <n v="0.46472211584395684"/>
    <n v="2026"/>
    <s v="Q3"/>
    <n v="9"/>
    <x v="8"/>
  </r>
  <r>
    <s v="02307"/>
    <x v="253"/>
    <x v="2"/>
    <x v="2"/>
    <x v="0"/>
    <x v="0"/>
    <x v="2"/>
    <x v="18"/>
    <n v="1"/>
    <n v="162.06"/>
    <n v="0"/>
    <n v="86.95"/>
    <n v="162.06"/>
    <n v="86.95"/>
    <n v="75.11"/>
    <n v="0.4634703196347032"/>
    <n v="2026"/>
    <s v="Q3"/>
    <n v="9"/>
    <x v="8"/>
  </r>
  <r>
    <s v="03976"/>
    <x v="253"/>
    <x v="2"/>
    <x v="5"/>
    <x v="2"/>
    <x v="0"/>
    <x v="2"/>
    <x v="2"/>
    <n v="2"/>
    <n v="37.03"/>
    <n v="0.1"/>
    <n v="13.46"/>
    <n v="66.654000000000011"/>
    <n v="26.92"/>
    <n v="39.734000000000009"/>
    <n v="0.59612326342004984"/>
    <n v="2026"/>
    <s v="Q3"/>
    <n v="9"/>
    <x v="8"/>
  </r>
  <r>
    <s v="05066"/>
    <x v="253"/>
    <x v="1"/>
    <x v="11"/>
    <x v="0"/>
    <x v="1"/>
    <x v="3"/>
    <x v="5"/>
    <n v="1"/>
    <n v="338.01"/>
    <n v="0"/>
    <n v="190.89"/>
    <n v="338.01"/>
    <n v="190.89"/>
    <n v="147.12"/>
    <n v="0.43525339486997427"/>
    <n v="2026"/>
    <s v="Q3"/>
    <n v="9"/>
    <x v="8"/>
  </r>
  <r>
    <s v="00078"/>
    <x v="254"/>
    <x v="3"/>
    <x v="13"/>
    <x v="0"/>
    <x v="1"/>
    <x v="4"/>
    <x v="10"/>
    <n v="5"/>
    <n v="40.78"/>
    <n v="0.05"/>
    <n v="14.94"/>
    <n v="193.70499999999998"/>
    <n v="74.7"/>
    <n v="119.00499999999998"/>
    <n v="0.61436204537828132"/>
    <n v="2026"/>
    <s v="Q3"/>
    <n v="9"/>
    <x v="8"/>
  </r>
  <r>
    <s v="00354"/>
    <x v="254"/>
    <x v="2"/>
    <x v="16"/>
    <x v="0"/>
    <x v="0"/>
    <x v="0"/>
    <x v="4"/>
    <n v="4"/>
    <n v="51.47"/>
    <n v="0"/>
    <n v="21.9"/>
    <n v="205.88"/>
    <n v="87.6"/>
    <n v="118.28"/>
    <n v="0.57450942296483387"/>
    <n v="2026"/>
    <s v="Q3"/>
    <n v="9"/>
    <x v="8"/>
  </r>
  <r>
    <s v="01738"/>
    <x v="254"/>
    <x v="0"/>
    <x v="15"/>
    <x v="1"/>
    <x v="2"/>
    <x v="1"/>
    <x v="3"/>
    <n v="10"/>
    <n v="144.4"/>
    <n v="0.1"/>
    <n v="81.069999999999993"/>
    <n v="1299.6000000000001"/>
    <n v="810.69999999999993"/>
    <n v="488.9000000000002"/>
    <n v="0.37619267466912909"/>
    <n v="2026"/>
    <s v="Q3"/>
    <n v="9"/>
    <x v="8"/>
  </r>
  <r>
    <s v="01900"/>
    <x v="254"/>
    <x v="1"/>
    <x v="6"/>
    <x v="2"/>
    <x v="1"/>
    <x v="4"/>
    <x v="16"/>
    <n v="1"/>
    <n v="51.34"/>
    <n v="0.1"/>
    <n v="22.63"/>
    <n v="46.206000000000003"/>
    <n v="22.63"/>
    <n v="23.576000000000004"/>
    <n v="0.51023676578799293"/>
    <n v="2026"/>
    <s v="Q3"/>
    <n v="9"/>
    <x v="8"/>
  </r>
  <r>
    <s v="03375"/>
    <x v="254"/>
    <x v="1"/>
    <x v="1"/>
    <x v="1"/>
    <x v="0"/>
    <x v="2"/>
    <x v="9"/>
    <n v="6"/>
    <n v="47.72"/>
    <n v="0.1"/>
    <n v="18.41"/>
    <n v="257.68799999999999"/>
    <n v="110.46000000000001"/>
    <n v="147.22799999999998"/>
    <n v="0.57134208810654741"/>
    <n v="2026"/>
    <s v="Q3"/>
    <n v="9"/>
    <x v="8"/>
  </r>
  <r>
    <s v="03567"/>
    <x v="254"/>
    <x v="1"/>
    <x v="11"/>
    <x v="0"/>
    <x v="2"/>
    <x v="3"/>
    <x v="13"/>
    <n v="1"/>
    <n v="81.489999999999995"/>
    <n v="0.1"/>
    <n v="38.83"/>
    <n v="73.340999999999994"/>
    <n v="38.83"/>
    <n v="34.510999999999996"/>
    <n v="0.47055535103148305"/>
    <n v="2026"/>
    <s v="Q3"/>
    <n v="9"/>
    <x v="8"/>
  </r>
  <r>
    <s v="04106"/>
    <x v="254"/>
    <x v="1"/>
    <x v="6"/>
    <x v="2"/>
    <x v="0"/>
    <x v="0"/>
    <x v="6"/>
    <n v="2"/>
    <n v="39.700000000000003"/>
    <n v="0"/>
    <n v="16.32"/>
    <n v="79.400000000000006"/>
    <n v="32.64"/>
    <n v="46.760000000000005"/>
    <n v="0.58891687657430736"/>
    <n v="2026"/>
    <s v="Q3"/>
    <n v="9"/>
    <x v="8"/>
  </r>
  <r>
    <s v="04293"/>
    <x v="254"/>
    <x v="1"/>
    <x v="12"/>
    <x v="1"/>
    <x v="1"/>
    <x v="3"/>
    <x v="5"/>
    <n v="4"/>
    <n v="344.67"/>
    <n v="0.1"/>
    <n v="195.35"/>
    <n v="1240.8120000000001"/>
    <n v="781.4"/>
    <n v="459.41200000000015"/>
    <n v="0.37025109363868186"/>
    <n v="2026"/>
    <s v="Q3"/>
    <n v="9"/>
    <x v="8"/>
  </r>
  <r>
    <s v="04859"/>
    <x v="254"/>
    <x v="0"/>
    <x v="0"/>
    <x v="0"/>
    <x v="0"/>
    <x v="0"/>
    <x v="0"/>
    <n v="1"/>
    <n v="80.39"/>
    <n v="0"/>
    <n v="42.85"/>
    <n v="80.39"/>
    <n v="42.85"/>
    <n v="37.54"/>
    <n v="0.46697350416718497"/>
    <n v="2026"/>
    <s v="Q3"/>
    <n v="9"/>
    <x v="8"/>
  </r>
  <r>
    <s v="00770"/>
    <x v="255"/>
    <x v="2"/>
    <x v="3"/>
    <x v="2"/>
    <x v="0"/>
    <x v="1"/>
    <x v="3"/>
    <n v="1"/>
    <n v="143.66999999999999"/>
    <n v="0.1"/>
    <n v="79.89"/>
    <n v="129.303"/>
    <n v="79.89"/>
    <n v="49.412999999999997"/>
    <n v="0.38214890605786406"/>
    <n v="2026"/>
    <s v="Q3"/>
    <n v="9"/>
    <x v="8"/>
  </r>
  <r>
    <s v="01375"/>
    <x v="255"/>
    <x v="1"/>
    <x v="12"/>
    <x v="2"/>
    <x v="0"/>
    <x v="2"/>
    <x v="2"/>
    <n v="1"/>
    <n v="35.86"/>
    <n v="0"/>
    <n v="13.33"/>
    <n v="35.86"/>
    <n v="13.33"/>
    <n v="22.53"/>
    <n v="0.62827663134411604"/>
    <n v="2026"/>
    <s v="Q3"/>
    <n v="9"/>
    <x v="8"/>
  </r>
  <r>
    <s v="02063"/>
    <x v="255"/>
    <x v="1"/>
    <x v="14"/>
    <x v="2"/>
    <x v="0"/>
    <x v="2"/>
    <x v="15"/>
    <n v="3"/>
    <n v="130.28"/>
    <n v="0.1"/>
    <n v="65.33"/>
    <n v="351.75600000000003"/>
    <n v="195.99"/>
    <n v="155.76600000000002"/>
    <n v="0.44282400300208102"/>
    <n v="2026"/>
    <s v="Q3"/>
    <n v="9"/>
    <x v="8"/>
  </r>
  <r>
    <s v="02563"/>
    <x v="255"/>
    <x v="1"/>
    <x v="6"/>
    <x v="3"/>
    <x v="0"/>
    <x v="1"/>
    <x v="11"/>
    <n v="1"/>
    <n v="157.88999999999999"/>
    <n v="0.1"/>
    <n v="78.209999999999994"/>
    <n v="142.101"/>
    <n v="78.209999999999994"/>
    <n v="63.891000000000005"/>
    <n v="0.44961682183798851"/>
    <n v="2026"/>
    <s v="Q3"/>
    <n v="9"/>
    <x v="8"/>
  </r>
  <r>
    <s v="02786"/>
    <x v="255"/>
    <x v="3"/>
    <x v="8"/>
    <x v="0"/>
    <x v="1"/>
    <x v="4"/>
    <x v="10"/>
    <n v="2"/>
    <n v="40.83"/>
    <n v="0"/>
    <n v="14.56"/>
    <n v="81.66"/>
    <n v="29.12"/>
    <n v="52.539999999999992"/>
    <n v="0.64339946118050451"/>
    <n v="2026"/>
    <s v="Q3"/>
    <n v="9"/>
    <x v="8"/>
  </r>
  <r>
    <s v="03269"/>
    <x v="255"/>
    <x v="2"/>
    <x v="16"/>
    <x v="2"/>
    <x v="1"/>
    <x v="4"/>
    <x v="14"/>
    <n v="2"/>
    <n v="37.119999999999997"/>
    <n v="0"/>
    <n v="14.26"/>
    <n v="74.239999999999995"/>
    <n v="28.52"/>
    <n v="45.72"/>
    <n v="0.61584051724137934"/>
    <n v="2026"/>
    <s v="Q3"/>
    <n v="9"/>
    <x v="8"/>
  </r>
  <r>
    <s v="03346"/>
    <x v="255"/>
    <x v="3"/>
    <x v="8"/>
    <x v="0"/>
    <x v="0"/>
    <x v="3"/>
    <x v="19"/>
    <n v="2"/>
    <n v="124.04"/>
    <n v="0.05"/>
    <n v="59.29"/>
    <n v="235.67599999999999"/>
    <n v="118.58"/>
    <n v="117.09599999999999"/>
    <n v="0.49685160983723414"/>
    <n v="2026"/>
    <s v="Q3"/>
    <n v="9"/>
    <x v="8"/>
  </r>
  <r>
    <s v="04097"/>
    <x v="255"/>
    <x v="1"/>
    <x v="12"/>
    <x v="0"/>
    <x v="0"/>
    <x v="1"/>
    <x v="3"/>
    <n v="1"/>
    <n v="142.36000000000001"/>
    <n v="0"/>
    <n v="78.3"/>
    <n v="142.36000000000001"/>
    <n v="78.3"/>
    <n v="64.060000000000016"/>
    <n v="0.44998595110986239"/>
    <n v="2026"/>
    <s v="Q3"/>
    <n v="9"/>
    <x v="8"/>
  </r>
  <r>
    <s v="04208"/>
    <x v="255"/>
    <x v="1"/>
    <x v="12"/>
    <x v="1"/>
    <x v="2"/>
    <x v="0"/>
    <x v="8"/>
    <n v="6"/>
    <n v="104.11"/>
    <n v="0.1"/>
    <n v="49"/>
    <n v="562.19399999999996"/>
    <n v="294"/>
    <n v="268.19399999999996"/>
    <n v="0.47704884790659446"/>
    <n v="2026"/>
    <s v="Q3"/>
    <n v="9"/>
    <x v="8"/>
  </r>
  <r>
    <s v="04606"/>
    <x v="255"/>
    <x v="3"/>
    <x v="8"/>
    <x v="0"/>
    <x v="2"/>
    <x v="3"/>
    <x v="5"/>
    <n v="1"/>
    <n v="335.02"/>
    <n v="0.05"/>
    <n v="198.44"/>
    <n v="318.26899999999995"/>
    <n v="198.44"/>
    <n v="119.82899999999995"/>
    <n v="0.3765022669502841"/>
    <n v="2026"/>
    <s v="Q3"/>
    <n v="9"/>
    <x v="8"/>
  </r>
  <r>
    <s v="00222"/>
    <x v="256"/>
    <x v="1"/>
    <x v="12"/>
    <x v="0"/>
    <x v="0"/>
    <x v="0"/>
    <x v="4"/>
    <n v="2"/>
    <n v="49.69"/>
    <n v="0.05"/>
    <n v="22.55"/>
    <n v="94.410999999999987"/>
    <n v="45.1"/>
    <n v="49.310999999999986"/>
    <n v="0.52230142674052804"/>
    <n v="2026"/>
    <s v="Q3"/>
    <n v="9"/>
    <x v="8"/>
  </r>
  <r>
    <s v="00241"/>
    <x v="256"/>
    <x v="2"/>
    <x v="5"/>
    <x v="0"/>
    <x v="0"/>
    <x v="0"/>
    <x v="4"/>
    <n v="4"/>
    <n v="50.5"/>
    <n v="0"/>
    <n v="23.02"/>
    <n v="202"/>
    <n v="92.08"/>
    <n v="109.92"/>
    <n v="0.5441584158415842"/>
    <n v="2026"/>
    <s v="Q3"/>
    <n v="9"/>
    <x v="8"/>
  </r>
  <r>
    <s v="00753"/>
    <x v="256"/>
    <x v="3"/>
    <x v="4"/>
    <x v="2"/>
    <x v="0"/>
    <x v="2"/>
    <x v="9"/>
    <n v="1"/>
    <n v="47.55"/>
    <n v="0.05"/>
    <n v="18.350000000000001"/>
    <n v="45.172499999999992"/>
    <n v="18.350000000000001"/>
    <n v="26.822499999999991"/>
    <n v="0.5937794011843488"/>
    <n v="2026"/>
    <s v="Q3"/>
    <n v="9"/>
    <x v="8"/>
  </r>
  <r>
    <s v="02530"/>
    <x v="256"/>
    <x v="3"/>
    <x v="7"/>
    <x v="0"/>
    <x v="1"/>
    <x v="2"/>
    <x v="9"/>
    <n v="6"/>
    <n v="46.16"/>
    <n v="0.1"/>
    <n v="18.39"/>
    <n v="249.26399999999998"/>
    <n v="110.34"/>
    <n v="138.92399999999998"/>
    <n v="0.55733679953783932"/>
    <n v="2026"/>
    <s v="Q3"/>
    <n v="9"/>
    <x v="8"/>
  </r>
  <r>
    <s v="00572"/>
    <x v="257"/>
    <x v="0"/>
    <x v="15"/>
    <x v="2"/>
    <x v="0"/>
    <x v="2"/>
    <x v="15"/>
    <n v="2"/>
    <n v="135.79"/>
    <n v="0.05"/>
    <n v="66.53"/>
    <n v="258.00099999999998"/>
    <n v="133.06"/>
    <n v="124.94099999999997"/>
    <n v="0.48426556486215167"/>
    <n v="2026"/>
    <s v="Q3"/>
    <n v="9"/>
    <x v="8"/>
  </r>
  <r>
    <s v="00874"/>
    <x v="257"/>
    <x v="0"/>
    <x v="15"/>
    <x v="0"/>
    <x v="0"/>
    <x v="1"/>
    <x v="3"/>
    <n v="2"/>
    <n v="141.91999999999999"/>
    <n v="0"/>
    <n v="79.900000000000006"/>
    <n v="283.83999999999997"/>
    <n v="159.80000000000001"/>
    <n v="124.03999999999996"/>
    <n v="0.43700676437429531"/>
    <n v="2026"/>
    <s v="Q3"/>
    <n v="9"/>
    <x v="8"/>
  </r>
  <r>
    <s v="00937"/>
    <x v="257"/>
    <x v="3"/>
    <x v="4"/>
    <x v="3"/>
    <x v="2"/>
    <x v="1"/>
    <x v="3"/>
    <n v="1"/>
    <n v="146.41"/>
    <n v="0.15"/>
    <n v="80.87"/>
    <n v="124.4485"/>
    <n v="80.87"/>
    <n v="43.578499999999991"/>
    <n v="0.35017296311325563"/>
    <n v="2026"/>
    <s v="Q3"/>
    <n v="9"/>
    <x v="8"/>
  </r>
  <r>
    <s v="01229"/>
    <x v="257"/>
    <x v="1"/>
    <x v="1"/>
    <x v="3"/>
    <x v="1"/>
    <x v="0"/>
    <x v="6"/>
    <n v="5"/>
    <n v="40.17"/>
    <n v="0"/>
    <n v="16.27"/>
    <n v="200.85000000000002"/>
    <n v="81.349999999999994"/>
    <n v="119.50000000000003"/>
    <n v="0.59497137167040082"/>
    <n v="2026"/>
    <s v="Q3"/>
    <n v="9"/>
    <x v="8"/>
  </r>
  <r>
    <s v="02186"/>
    <x v="257"/>
    <x v="2"/>
    <x v="2"/>
    <x v="0"/>
    <x v="0"/>
    <x v="1"/>
    <x v="1"/>
    <n v="2"/>
    <n v="91.6"/>
    <n v="0"/>
    <n v="46.54"/>
    <n v="183.2"/>
    <n v="93.08"/>
    <n v="90.11999999999999"/>
    <n v="0.49192139737991264"/>
    <n v="2026"/>
    <s v="Q3"/>
    <n v="9"/>
    <x v="8"/>
  </r>
  <r>
    <s v="02922"/>
    <x v="257"/>
    <x v="2"/>
    <x v="2"/>
    <x v="0"/>
    <x v="1"/>
    <x v="4"/>
    <x v="12"/>
    <n v="4"/>
    <n v="121.47"/>
    <n v="0.05"/>
    <n v="67.650000000000006"/>
    <n v="461.58599999999996"/>
    <n v="270.60000000000002"/>
    <n v="190.98599999999993"/>
    <n v="0.41376038268058379"/>
    <n v="2026"/>
    <s v="Q3"/>
    <n v="9"/>
    <x v="8"/>
  </r>
  <r>
    <s v="03140"/>
    <x v="257"/>
    <x v="1"/>
    <x v="12"/>
    <x v="3"/>
    <x v="1"/>
    <x v="3"/>
    <x v="19"/>
    <n v="2"/>
    <n v="122.69"/>
    <n v="0"/>
    <n v="61.4"/>
    <n v="245.38"/>
    <n v="122.8"/>
    <n v="122.58"/>
    <n v="0.49955171570625151"/>
    <n v="2026"/>
    <s v="Q3"/>
    <n v="9"/>
    <x v="8"/>
  </r>
  <r>
    <s v="03369"/>
    <x v="257"/>
    <x v="1"/>
    <x v="12"/>
    <x v="3"/>
    <x v="1"/>
    <x v="2"/>
    <x v="9"/>
    <n v="1"/>
    <n v="45.59"/>
    <n v="0"/>
    <n v="18.28"/>
    <n v="45.59"/>
    <n v="18.28"/>
    <n v="27.310000000000002"/>
    <n v="0.59903487606931349"/>
    <n v="2026"/>
    <s v="Q3"/>
    <n v="9"/>
    <x v="8"/>
  </r>
  <r>
    <s v="04865"/>
    <x v="257"/>
    <x v="3"/>
    <x v="4"/>
    <x v="0"/>
    <x v="0"/>
    <x v="0"/>
    <x v="0"/>
    <n v="1"/>
    <n v="83.8"/>
    <n v="0"/>
    <n v="42.23"/>
    <n v="83.8"/>
    <n v="42.23"/>
    <n v="41.57"/>
    <n v="0.49606205250596663"/>
    <n v="2026"/>
    <s v="Q3"/>
    <n v="9"/>
    <x v="8"/>
  </r>
  <r>
    <s v="00103"/>
    <x v="258"/>
    <x v="2"/>
    <x v="3"/>
    <x v="0"/>
    <x v="1"/>
    <x v="2"/>
    <x v="15"/>
    <n v="1"/>
    <n v="132.58000000000001"/>
    <n v="0.15"/>
    <n v="67.62"/>
    <n v="112.69300000000001"/>
    <n v="67.62"/>
    <n v="45.073000000000008"/>
    <n v="0.39996273060438536"/>
    <n v="2026"/>
    <s v="Q3"/>
    <n v="9"/>
    <x v="8"/>
  </r>
  <r>
    <s v="04500"/>
    <x v="258"/>
    <x v="3"/>
    <x v="8"/>
    <x v="0"/>
    <x v="1"/>
    <x v="3"/>
    <x v="19"/>
    <n v="2"/>
    <n v="122.12"/>
    <n v="0.05"/>
    <n v="61.76"/>
    <n v="232.02799999999999"/>
    <n v="123.52"/>
    <n v="108.508"/>
    <n v="0.46765045597945076"/>
    <n v="2026"/>
    <s v="Q3"/>
    <n v="9"/>
    <x v="8"/>
  </r>
  <r>
    <s v="05093"/>
    <x v="258"/>
    <x v="0"/>
    <x v="0"/>
    <x v="1"/>
    <x v="2"/>
    <x v="1"/>
    <x v="3"/>
    <n v="3"/>
    <n v="140.47"/>
    <n v="0.15"/>
    <n v="81.739999999999995"/>
    <n v="358.19849999999997"/>
    <n v="245.21999999999997"/>
    <n v="112.9785"/>
    <n v="0.31540751845694498"/>
    <n v="2026"/>
    <s v="Q3"/>
    <n v="9"/>
    <x v="8"/>
  </r>
  <r>
    <s v="05147"/>
    <x v="258"/>
    <x v="3"/>
    <x v="13"/>
    <x v="0"/>
    <x v="1"/>
    <x v="1"/>
    <x v="3"/>
    <n v="2"/>
    <n v="145.35"/>
    <n v="0.05"/>
    <n v="78.39"/>
    <n v="276.16499999999996"/>
    <n v="156.78"/>
    <n v="119.38499999999996"/>
    <n v="0.4322959100537721"/>
    <n v="2026"/>
    <s v="Q3"/>
    <n v="9"/>
    <x v="8"/>
  </r>
  <r>
    <s v="00365"/>
    <x v="259"/>
    <x v="3"/>
    <x v="8"/>
    <x v="3"/>
    <x v="0"/>
    <x v="3"/>
    <x v="19"/>
    <n v="2"/>
    <n v="121.25"/>
    <n v="0"/>
    <n v="61.5"/>
    <n v="242.5"/>
    <n v="123"/>
    <n v="119.5"/>
    <n v="0.4927835051546392"/>
    <n v="2026"/>
    <s v="Q3"/>
    <n v="9"/>
    <x v="8"/>
  </r>
  <r>
    <s v="00494"/>
    <x v="259"/>
    <x v="3"/>
    <x v="4"/>
    <x v="0"/>
    <x v="1"/>
    <x v="2"/>
    <x v="2"/>
    <n v="1"/>
    <n v="35.94"/>
    <n v="0.1"/>
    <n v="13.19"/>
    <n v="32.345999999999997"/>
    <n v="13.19"/>
    <n v="19.155999999999999"/>
    <n v="0.59222160390774747"/>
    <n v="2026"/>
    <s v="Q3"/>
    <n v="9"/>
    <x v="8"/>
  </r>
  <r>
    <s v="00665"/>
    <x v="259"/>
    <x v="1"/>
    <x v="14"/>
    <x v="0"/>
    <x v="1"/>
    <x v="0"/>
    <x v="8"/>
    <n v="1"/>
    <n v="101.18"/>
    <n v="0.1"/>
    <n v="49.38"/>
    <n v="91.062000000000012"/>
    <n v="49.38"/>
    <n v="41.682000000000009"/>
    <n v="0.45773209461685449"/>
    <n v="2026"/>
    <s v="Q3"/>
    <n v="9"/>
    <x v="8"/>
  </r>
  <r>
    <s v="02067"/>
    <x v="259"/>
    <x v="3"/>
    <x v="7"/>
    <x v="2"/>
    <x v="1"/>
    <x v="0"/>
    <x v="0"/>
    <n v="2"/>
    <n v="82.47"/>
    <n v="0"/>
    <n v="42.49"/>
    <n v="164.94"/>
    <n v="84.98"/>
    <n v="79.959999999999994"/>
    <n v="0.48478234509518608"/>
    <n v="2026"/>
    <s v="Q3"/>
    <n v="9"/>
    <x v="8"/>
  </r>
  <r>
    <s v="02648"/>
    <x v="259"/>
    <x v="2"/>
    <x v="16"/>
    <x v="3"/>
    <x v="1"/>
    <x v="4"/>
    <x v="16"/>
    <n v="1"/>
    <n v="50.47"/>
    <n v="0.05"/>
    <n v="22.27"/>
    <n v="47.946499999999993"/>
    <n v="22.27"/>
    <n v="25.676499999999994"/>
    <n v="0.53552396942425406"/>
    <n v="2026"/>
    <s v="Q3"/>
    <n v="9"/>
    <x v="8"/>
  </r>
  <r>
    <s v="03074"/>
    <x v="259"/>
    <x v="3"/>
    <x v="8"/>
    <x v="1"/>
    <x v="2"/>
    <x v="3"/>
    <x v="13"/>
    <n v="5"/>
    <n v="82.63"/>
    <n v="0.15"/>
    <n v="38.630000000000003"/>
    <n v="351.17749999999995"/>
    <n v="193.15"/>
    <n v="158.02749999999995"/>
    <n v="0.44999323703824978"/>
    <n v="2026"/>
    <s v="Q3"/>
    <n v="9"/>
    <x v="8"/>
  </r>
  <r>
    <s v="00259"/>
    <x v="260"/>
    <x v="3"/>
    <x v="8"/>
    <x v="2"/>
    <x v="2"/>
    <x v="2"/>
    <x v="18"/>
    <n v="4"/>
    <n v="168.48"/>
    <n v="0.1"/>
    <n v="89.85"/>
    <n v="606.52800000000002"/>
    <n v="359.4"/>
    <n v="247.12800000000004"/>
    <n v="0.4074469768914214"/>
    <n v="2026"/>
    <s v="Q3"/>
    <n v="9"/>
    <x v="8"/>
  </r>
  <r>
    <s v="00997"/>
    <x v="260"/>
    <x v="1"/>
    <x v="11"/>
    <x v="3"/>
    <x v="0"/>
    <x v="3"/>
    <x v="19"/>
    <n v="2"/>
    <n v="121.82"/>
    <n v="0"/>
    <n v="61.92"/>
    <n v="243.64"/>
    <n v="123.84"/>
    <n v="119.79999999999998"/>
    <n v="0.49170907896897059"/>
    <n v="2026"/>
    <s v="Q3"/>
    <n v="9"/>
    <x v="8"/>
  </r>
  <r>
    <s v="02102"/>
    <x v="260"/>
    <x v="0"/>
    <x v="15"/>
    <x v="2"/>
    <x v="0"/>
    <x v="0"/>
    <x v="4"/>
    <n v="1"/>
    <n v="50.02"/>
    <n v="0.1"/>
    <n v="22.47"/>
    <n v="45.018000000000001"/>
    <n v="22.47"/>
    <n v="22.548000000000002"/>
    <n v="0.50086632013861121"/>
    <n v="2026"/>
    <s v="Q3"/>
    <n v="9"/>
    <x v="8"/>
  </r>
  <r>
    <s v="02452"/>
    <x v="260"/>
    <x v="2"/>
    <x v="5"/>
    <x v="0"/>
    <x v="1"/>
    <x v="4"/>
    <x v="16"/>
    <n v="1"/>
    <n v="50.17"/>
    <n v="0.1"/>
    <n v="21.99"/>
    <n v="45.153000000000006"/>
    <n v="21.99"/>
    <n v="23.163000000000007"/>
    <n v="0.51298917015480705"/>
    <n v="2026"/>
    <s v="Q3"/>
    <n v="9"/>
    <x v="8"/>
  </r>
  <r>
    <s v="02761"/>
    <x v="260"/>
    <x v="0"/>
    <x v="15"/>
    <x v="1"/>
    <x v="2"/>
    <x v="3"/>
    <x v="19"/>
    <n v="5"/>
    <n v="124.51"/>
    <n v="0.1"/>
    <n v="60.29"/>
    <n v="560.29500000000007"/>
    <n v="301.45"/>
    <n v="258.84500000000008"/>
    <n v="0.46197984990049895"/>
    <n v="2026"/>
    <s v="Q3"/>
    <n v="9"/>
    <x v="8"/>
  </r>
  <r>
    <s v="03993"/>
    <x v="260"/>
    <x v="1"/>
    <x v="12"/>
    <x v="3"/>
    <x v="0"/>
    <x v="1"/>
    <x v="11"/>
    <n v="1"/>
    <n v="153.68"/>
    <n v="0.05"/>
    <n v="77.42"/>
    <n v="145.99600000000001"/>
    <n v="77.42"/>
    <n v="68.576000000000008"/>
    <n v="0.46971149894517661"/>
    <n v="2026"/>
    <s v="Q3"/>
    <n v="9"/>
    <x v="8"/>
  </r>
  <r>
    <s v="04343"/>
    <x v="260"/>
    <x v="1"/>
    <x v="12"/>
    <x v="3"/>
    <x v="1"/>
    <x v="3"/>
    <x v="19"/>
    <n v="2"/>
    <n v="121.37"/>
    <n v="0.05"/>
    <n v="60.13"/>
    <n v="230.60300000000001"/>
    <n v="120.26"/>
    <n v="110.343"/>
    <n v="0.47849767782726155"/>
    <n v="2026"/>
    <s v="Q3"/>
    <n v="9"/>
    <x v="8"/>
  </r>
  <r>
    <s v="04429"/>
    <x v="260"/>
    <x v="0"/>
    <x v="15"/>
    <x v="0"/>
    <x v="2"/>
    <x v="1"/>
    <x v="3"/>
    <n v="2"/>
    <n v="145.1"/>
    <n v="0.1"/>
    <n v="77.62"/>
    <n v="261.18"/>
    <n v="155.24"/>
    <n v="105.94"/>
    <n v="0.40562064476606169"/>
    <n v="2026"/>
    <s v="Q3"/>
    <n v="9"/>
    <x v="8"/>
  </r>
  <r>
    <s v="04824"/>
    <x v="260"/>
    <x v="3"/>
    <x v="8"/>
    <x v="0"/>
    <x v="0"/>
    <x v="4"/>
    <x v="14"/>
    <n v="1"/>
    <n v="36.729999999999997"/>
    <n v="0.05"/>
    <n v="14.11"/>
    <n v="34.893499999999996"/>
    <n v="14.11"/>
    <n v="20.783499999999997"/>
    <n v="0.59562669265049362"/>
    <n v="2026"/>
    <s v="Q3"/>
    <n v="9"/>
    <x v="8"/>
  </r>
  <r>
    <s v="04881"/>
    <x v="260"/>
    <x v="2"/>
    <x v="2"/>
    <x v="0"/>
    <x v="2"/>
    <x v="2"/>
    <x v="15"/>
    <n v="4"/>
    <n v="134.15"/>
    <n v="0.05"/>
    <n v="65.58"/>
    <n v="509.77"/>
    <n v="262.32"/>
    <n v="247.45"/>
    <n v="0.48541499107440611"/>
    <n v="2026"/>
    <s v="Q3"/>
    <n v="9"/>
    <x v="8"/>
  </r>
  <r>
    <s v="05138"/>
    <x v="260"/>
    <x v="0"/>
    <x v="0"/>
    <x v="1"/>
    <x v="2"/>
    <x v="1"/>
    <x v="1"/>
    <n v="8"/>
    <n v="94.21"/>
    <n v="0.1"/>
    <n v="45.05"/>
    <n v="678.31200000000001"/>
    <n v="360.4"/>
    <n v="317.91200000000003"/>
    <n v="0.46868107891353833"/>
    <n v="2026"/>
    <s v="Q3"/>
    <n v="9"/>
    <x v="8"/>
  </r>
  <r>
    <s v="01214"/>
    <x v="261"/>
    <x v="0"/>
    <x v="15"/>
    <x v="2"/>
    <x v="0"/>
    <x v="3"/>
    <x v="7"/>
    <n v="1"/>
    <n v="198.29"/>
    <n v="0.05"/>
    <n v="106.24"/>
    <n v="188.37549999999999"/>
    <n v="106.24"/>
    <n v="82.135499999999993"/>
    <n v="0.436020076920831"/>
    <n v="2026"/>
    <s v="Q3"/>
    <n v="9"/>
    <x v="8"/>
  </r>
  <r>
    <s v="01346"/>
    <x v="261"/>
    <x v="1"/>
    <x v="14"/>
    <x v="3"/>
    <x v="0"/>
    <x v="2"/>
    <x v="18"/>
    <n v="3"/>
    <n v="166.21"/>
    <n v="0.05"/>
    <n v="85.03"/>
    <n v="473.69849999999997"/>
    <n v="255.09"/>
    <n v="218.60849999999996"/>
    <n v="0.4614929116304991"/>
    <n v="2026"/>
    <s v="Q3"/>
    <n v="9"/>
    <x v="8"/>
  </r>
  <r>
    <s v="01361"/>
    <x v="261"/>
    <x v="1"/>
    <x v="6"/>
    <x v="3"/>
    <x v="1"/>
    <x v="0"/>
    <x v="6"/>
    <n v="1"/>
    <n v="40.700000000000003"/>
    <n v="0.05"/>
    <n v="16.43"/>
    <n v="38.664999999999999"/>
    <n v="16.43"/>
    <n v="22.234999999999999"/>
    <n v="0.57506789085736454"/>
    <n v="2026"/>
    <s v="Q3"/>
    <n v="9"/>
    <x v="8"/>
  </r>
  <r>
    <s v="02728"/>
    <x v="261"/>
    <x v="0"/>
    <x v="15"/>
    <x v="0"/>
    <x v="1"/>
    <x v="1"/>
    <x v="11"/>
    <n v="3"/>
    <n v="153.5"/>
    <n v="0"/>
    <n v="80.819999999999993"/>
    <n v="460.5"/>
    <n v="242.45999999999998"/>
    <n v="218.04000000000002"/>
    <n v="0.47348534201954401"/>
    <n v="2026"/>
    <s v="Q3"/>
    <n v="9"/>
    <x v="8"/>
  </r>
  <r>
    <s v="02788"/>
    <x v="261"/>
    <x v="1"/>
    <x v="12"/>
    <x v="3"/>
    <x v="1"/>
    <x v="1"/>
    <x v="17"/>
    <n v="1"/>
    <n v="70.430000000000007"/>
    <n v="0"/>
    <n v="31.51"/>
    <n v="70.430000000000007"/>
    <n v="31.51"/>
    <n v="38.92"/>
    <n v="0.55260542382507449"/>
    <n v="2026"/>
    <s v="Q3"/>
    <n v="9"/>
    <x v="8"/>
  </r>
  <r>
    <s v="02932"/>
    <x v="261"/>
    <x v="0"/>
    <x v="15"/>
    <x v="2"/>
    <x v="2"/>
    <x v="0"/>
    <x v="4"/>
    <n v="4"/>
    <n v="49.93"/>
    <n v="0"/>
    <n v="22.99"/>
    <n v="199.72"/>
    <n v="91.96"/>
    <n v="107.76"/>
    <n v="0.53955537752853999"/>
    <n v="2026"/>
    <s v="Q3"/>
    <n v="9"/>
    <x v="8"/>
  </r>
  <r>
    <s v="03399"/>
    <x v="261"/>
    <x v="1"/>
    <x v="12"/>
    <x v="2"/>
    <x v="0"/>
    <x v="0"/>
    <x v="4"/>
    <n v="1"/>
    <n v="50.18"/>
    <n v="0"/>
    <n v="22.92"/>
    <n v="50.18"/>
    <n v="22.92"/>
    <n v="27.259999999999998"/>
    <n v="0.54324432044639293"/>
    <n v="2026"/>
    <s v="Q3"/>
    <n v="9"/>
    <x v="8"/>
  </r>
  <r>
    <s v="03588"/>
    <x v="261"/>
    <x v="3"/>
    <x v="13"/>
    <x v="2"/>
    <x v="1"/>
    <x v="2"/>
    <x v="18"/>
    <n v="2"/>
    <n v="164.01"/>
    <n v="0.15"/>
    <n v="87.14"/>
    <n v="278.81699999999995"/>
    <n v="174.28"/>
    <n v="104.53699999999995"/>
    <n v="0.37493050997607741"/>
    <n v="2026"/>
    <s v="Q3"/>
    <n v="9"/>
    <x v="8"/>
  </r>
  <r>
    <s v="03603"/>
    <x v="261"/>
    <x v="1"/>
    <x v="14"/>
    <x v="3"/>
    <x v="0"/>
    <x v="0"/>
    <x v="0"/>
    <n v="2"/>
    <n v="83.77"/>
    <n v="0"/>
    <n v="43.32"/>
    <n v="167.54"/>
    <n v="86.64"/>
    <n v="80.899999999999991"/>
    <n v="0.4828697624447893"/>
    <n v="2026"/>
    <s v="Q3"/>
    <n v="9"/>
    <x v="8"/>
  </r>
  <r>
    <s v="03845"/>
    <x v="261"/>
    <x v="3"/>
    <x v="8"/>
    <x v="0"/>
    <x v="1"/>
    <x v="3"/>
    <x v="13"/>
    <n v="1"/>
    <n v="81.84"/>
    <n v="0"/>
    <n v="38.5"/>
    <n v="81.84"/>
    <n v="38.5"/>
    <n v="43.34"/>
    <n v="0.52956989247311825"/>
    <n v="2026"/>
    <s v="Q3"/>
    <n v="9"/>
    <x v="8"/>
  </r>
  <r>
    <s v="04191"/>
    <x v="261"/>
    <x v="2"/>
    <x v="5"/>
    <x v="3"/>
    <x v="0"/>
    <x v="4"/>
    <x v="10"/>
    <n v="1"/>
    <n v="40.32"/>
    <n v="0.15"/>
    <n v="14.39"/>
    <n v="34.271999999999998"/>
    <n v="14.39"/>
    <n v="19.881999999999998"/>
    <n v="0.58012371615312786"/>
    <n v="2026"/>
    <s v="Q3"/>
    <n v="9"/>
    <x v="8"/>
  </r>
  <r>
    <s v="04269"/>
    <x v="261"/>
    <x v="2"/>
    <x v="16"/>
    <x v="1"/>
    <x v="2"/>
    <x v="1"/>
    <x v="11"/>
    <n v="4"/>
    <n v="155.84"/>
    <n v="0.05"/>
    <n v="80.790000000000006"/>
    <n v="592.19200000000001"/>
    <n v="323.16000000000003"/>
    <n v="269.03199999999998"/>
    <n v="0.45429860585755966"/>
    <n v="2026"/>
    <s v="Q3"/>
    <n v="9"/>
    <x v="8"/>
  </r>
  <r>
    <s v="00005"/>
    <x v="262"/>
    <x v="1"/>
    <x v="6"/>
    <x v="0"/>
    <x v="2"/>
    <x v="4"/>
    <x v="16"/>
    <n v="1"/>
    <n v="51.83"/>
    <n v="0"/>
    <n v="21.9"/>
    <n v="51.83"/>
    <n v="21.9"/>
    <n v="29.93"/>
    <n v="0.57746478873239437"/>
    <n v="2026"/>
    <s v="Q3"/>
    <n v="9"/>
    <x v="8"/>
  </r>
  <r>
    <s v="00210"/>
    <x v="262"/>
    <x v="2"/>
    <x v="3"/>
    <x v="2"/>
    <x v="0"/>
    <x v="3"/>
    <x v="7"/>
    <n v="1"/>
    <n v="190.77"/>
    <n v="0.05"/>
    <n v="104.69"/>
    <n v="181.23150000000001"/>
    <n v="104.69"/>
    <n v="76.541500000000013"/>
    <n v="0.42234103894742364"/>
    <n v="2026"/>
    <s v="Q3"/>
    <n v="9"/>
    <x v="8"/>
  </r>
  <r>
    <s v="00462"/>
    <x v="262"/>
    <x v="1"/>
    <x v="12"/>
    <x v="2"/>
    <x v="1"/>
    <x v="0"/>
    <x v="6"/>
    <n v="2"/>
    <n v="40.049999999999997"/>
    <n v="0.05"/>
    <n v="16.97"/>
    <n v="76.094999999999985"/>
    <n v="33.94"/>
    <n v="42.154999999999987"/>
    <n v="0.55397857940731976"/>
    <n v="2026"/>
    <s v="Q3"/>
    <n v="9"/>
    <x v="8"/>
  </r>
  <r>
    <s v="00725"/>
    <x v="262"/>
    <x v="1"/>
    <x v="12"/>
    <x v="0"/>
    <x v="1"/>
    <x v="0"/>
    <x v="0"/>
    <n v="1"/>
    <n v="82.08"/>
    <n v="0.05"/>
    <n v="43.18"/>
    <n v="77.975999999999999"/>
    <n v="43.18"/>
    <n v="34.795999999999999"/>
    <n v="0.44623986867754178"/>
    <n v="2026"/>
    <s v="Q3"/>
    <n v="9"/>
    <x v="8"/>
  </r>
  <r>
    <s v="00918"/>
    <x v="262"/>
    <x v="0"/>
    <x v="15"/>
    <x v="0"/>
    <x v="0"/>
    <x v="0"/>
    <x v="4"/>
    <n v="1"/>
    <n v="50.3"/>
    <n v="0.05"/>
    <n v="22.14"/>
    <n v="47.784999999999997"/>
    <n v="22.14"/>
    <n v="25.644999999999996"/>
    <n v="0.53667468870984614"/>
    <n v="2026"/>
    <s v="Q3"/>
    <n v="9"/>
    <x v="8"/>
  </r>
  <r>
    <s v="01442"/>
    <x v="262"/>
    <x v="2"/>
    <x v="16"/>
    <x v="0"/>
    <x v="1"/>
    <x v="2"/>
    <x v="9"/>
    <n v="1"/>
    <n v="47.68"/>
    <n v="0.1"/>
    <n v="18.03"/>
    <n v="42.911999999999999"/>
    <n v="18.03"/>
    <n v="24.881999999999998"/>
    <n v="0.57983780760626391"/>
    <n v="2026"/>
    <s v="Q3"/>
    <n v="9"/>
    <x v="8"/>
  </r>
  <r>
    <s v="04290"/>
    <x v="262"/>
    <x v="2"/>
    <x v="2"/>
    <x v="2"/>
    <x v="0"/>
    <x v="0"/>
    <x v="4"/>
    <n v="2"/>
    <n v="51.48"/>
    <n v="0.05"/>
    <n v="22.38"/>
    <n v="97.811999999999983"/>
    <n v="44.76"/>
    <n v="53.051999999999985"/>
    <n v="0.54238743712427917"/>
    <n v="2026"/>
    <s v="Q3"/>
    <n v="9"/>
    <x v="8"/>
  </r>
  <r>
    <s v="04666"/>
    <x v="262"/>
    <x v="2"/>
    <x v="3"/>
    <x v="0"/>
    <x v="2"/>
    <x v="4"/>
    <x v="12"/>
    <n v="2"/>
    <n v="123.73"/>
    <n v="0"/>
    <n v="68.459999999999994"/>
    <n v="247.46"/>
    <n v="136.91999999999999"/>
    <n v="110.54000000000002"/>
    <n v="0.44669845631617239"/>
    <n v="2026"/>
    <s v="Q3"/>
    <n v="9"/>
    <x v="8"/>
  </r>
  <r>
    <s v="00234"/>
    <x v="263"/>
    <x v="2"/>
    <x v="5"/>
    <x v="0"/>
    <x v="2"/>
    <x v="1"/>
    <x v="3"/>
    <n v="2"/>
    <n v="146.81"/>
    <n v="0"/>
    <n v="79.72"/>
    <n v="293.62"/>
    <n v="159.44"/>
    <n v="134.18"/>
    <n v="0.45698521899053202"/>
    <n v="2026"/>
    <s v="Q3"/>
    <n v="9"/>
    <x v="8"/>
  </r>
  <r>
    <s v="00802"/>
    <x v="263"/>
    <x v="1"/>
    <x v="12"/>
    <x v="2"/>
    <x v="0"/>
    <x v="2"/>
    <x v="18"/>
    <n v="2"/>
    <n v="167.16"/>
    <n v="0"/>
    <n v="88.51"/>
    <n v="334.32"/>
    <n v="177.02"/>
    <n v="157.29999999999998"/>
    <n v="0.4705072983967456"/>
    <n v="2026"/>
    <s v="Q3"/>
    <n v="9"/>
    <x v="8"/>
  </r>
  <r>
    <s v="01942"/>
    <x v="263"/>
    <x v="2"/>
    <x v="2"/>
    <x v="0"/>
    <x v="1"/>
    <x v="0"/>
    <x v="0"/>
    <n v="1"/>
    <n v="83.69"/>
    <n v="0"/>
    <n v="42.76"/>
    <n v="83.69"/>
    <n v="42.76"/>
    <n v="40.93"/>
    <n v="0.48906679412116144"/>
    <n v="2026"/>
    <s v="Q3"/>
    <n v="9"/>
    <x v="8"/>
  </r>
  <r>
    <s v="02200"/>
    <x v="263"/>
    <x v="0"/>
    <x v="0"/>
    <x v="0"/>
    <x v="1"/>
    <x v="0"/>
    <x v="6"/>
    <n v="1"/>
    <n v="40.4"/>
    <n v="0.15"/>
    <n v="16.47"/>
    <n v="34.339999999999996"/>
    <n v="16.47"/>
    <n v="17.869999999999997"/>
    <n v="0.52038439138031445"/>
    <n v="2026"/>
    <s v="Q3"/>
    <n v="9"/>
    <x v="8"/>
  </r>
  <r>
    <s v="02236"/>
    <x v="263"/>
    <x v="1"/>
    <x v="11"/>
    <x v="0"/>
    <x v="0"/>
    <x v="1"/>
    <x v="3"/>
    <n v="3"/>
    <n v="143.31"/>
    <n v="0"/>
    <n v="81.36"/>
    <n v="429.93"/>
    <n v="244.07999999999998"/>
    <n v="185.85000000000002"/>
    <n v="0.43227967343521045"/>
    <n v="2026"/>
    <s v="Q3"/>
    <n v="9"/>
    <x v="8"/>
  </r>
  <r>
    <s v="04041"/>
    <x v="263"/>
    <x v="1"/>
    <x v="11"/>
    <x v="1"/>
    <x v="0"/>
    <x v="4"/>
    <x v="16"/>
    <n v="15"/>
    <n v="51.1"/>
    <n v="0.1"/>
    <n v="21.9"/>
    <n v="689.85"/>
    <n v="328.5"/>
    <n v="361.35"/>
    <n v="0.52380952380952384"/>
    <n v="2026"/>
    <s v="Q3"/>
    <n v="9"/>
    <x v="8"/>
  </r>
  <r>
    <s v="04435"/>
    <x v="263"/>
    <x v="3"/>
    <x v="13"/>
    <x v="3"/>
    <x v="1"/>
    <x v="1"/>
    <x v="3"/>
    <n v="1"/>
    <n v="146.33000000000001"/>
    <n v="0"/>
    <n v="80.05"/>
    <n v="146.33000000000001"/>
    <n v="80.05"/>
    <n v="66.280000000000015"/>
    <n v="0.45294881432378875"/>
    <n v="2026"/>
    <s v="Q3"/>
    <n v="9"/>
    <x v="8"/>
  </r>
  <r>
    <s v="00305"/>
    <x v="264"/>
    <x v="3"/>
    <x v="8"/>
    <x v="0"/>
    <x v="0"/>
    <x v="2"/>
    <x v="15"/>
    <n v="1"/>
    <n v="130.69999999999999"/>
    <n v="0.05"/>
    <n v="68.23"/>
    <n v="124.16499999999998"/>
    <n v="68.23"/>
    <n v="55.934999999999974"/>
    <n v="0.45048926831232622"/>
    <n v="2026"/>
    <s v="Q3"/>
    <n v="9"/>
    <x v="8"/>
  </r>
  <r>
    <s v="00808"/>
    <x v="264"/>
    <x v="1"/>
    <x v="12"/>
    <x v="1"/>
    <x v="2"/>
    <x v="4"/>
    <x v="10"/>
    <n v="8"/>
    <n v="39.630000000000003"/>
    <n v="0.15"/>
    <n v="14.61"/>
    <n v="269.48400000000004"/>
    <n v="116.88"/>
    <n v="152.60400000000004"/>
    <n v="0.56628222825844954"/>
    <n v="2026"/>
    <s v="Q3"/>
    <n v="9"/>
    <x v="8"/>
  </r>
  <r>
    <s v="01029"/>
    <x v="264"/>
    <x v="1"/>
    <x v="6"/>
    <x v="0"/>
    <x v="0"/>
    <x v="2"/>
    <x v="15"/>
    <n v="1"/>
    <n v="132.36000000000001"/>
    <n v="0.05"/>
    <n v="66.63"/>
    <n v="125.742"/>
    <n v="66.63"/>
    <n v="59.112000000000009"/>
    <n v="0.47010545402490822"/>
    <n v="2026"/>
    <s v="Q3"/>
    <n v="9"/>
    <x v="8"/>
  </r>
  <r>
    <s v="01721"/>
    <x v="264"/>
    <x v="3"/>
    <x v="7"/>
    <x v="0"/>
    <x v="2"/>
    <x v="1"/>
    <x v="11"/>
    <n v="1"/>
    <n v="156.81"/>
    <n v="0"/>
    <n v="78.2"/>
    <n v="156.81"/>
    <n v="78.2"/>
    <n v="78.61"/>
    <n v="0.50130731458452904"/>
    <n v="2026"/>
    <s v="Q3"/>
    <n v="9"/>
    <x v="8"/>
  </r>
  <r>
    <s v="02425"/>
    <x v="264"/>
    <x v="3"/>
    <x v="8"/>
    <x v="3"/>
    <x v="1"/>
    <x v="2"/>
    <x v="15"/>
    <n v="3"/>
    <n v="134.52000000000001"/>
    <n v="0.05"/>
    <n v="65.19"/>
    <n v="383.38200000000006"/>
    <n v="195.57"/>
    <n v="187.81200000000007"/>
    <n v="0.48988215409174152"/>
    <n v="2026"/>
    <s v="Q3"/>
    <n v="9"/>
    <x v="8"/>
  </r>
  <r>
    <s v="03322"/>
    <x v="264"/>
    <x v="3"/>
    <x v="8"/>
    <x v="0"/>
    <x v="0"/>
    <x v="3"/>
    <x v="19"/>
    <n v="1"/>
    <n v="124.51"/>
    <n v="0"/>
    <n v="59.97"/>
    <n v="124.51"/>
    <n v="59.97"/>
    <n v="64.540000000000006"/>
    <n v="0.51835193960324477"/>
    <n v="2026"/>
    <s v="Q3"/>
    <n v="9"/>
    <x v="8"/>
  </r>
  <r>
    <s v="03821"/>
    <x v="264"/>
    <x v="2"/>
    <x v="3"/>
    <x v="0"/>
    <x v="0"/>
    <x v="1"/>
    <x v="3"/>
    <n v="1"/>
    <n v="141"/>
    <n v="0"/>
    <n v="79.010000000000005"/>
    <n v="141"/>
    <n v="79.010000000000005"/>
    <n v="61.989999999999995"/>
    <n v="0.43964539007092196"/>
    <n v="2026"/>
    <s v="Q3"/>
    <n v="9"/>
    <x v="8"/>
  </r>
  <r>
    <s v="03899"/>
    <x v="264"/>
    <x v="3"/>
    <x v="4"/>
    <x v="1"/>
    <x v="0"/>
    <x v="3"/>
    <x v="19"/>
    <n v="6"/>
    <n v="121.7"/>
    <n v="0.15"/>
    <n v="61.26"/>
    <n v="620.67000000000007"/>
    <n v="367.56"/>
    <n v="253.11000000000007"/>
    <n v="0.40780124703948967"/>
    <n v="2026"/>
    <s v="Q3"/>
    <n v="9"/>
    <x v="8"/>
  </r>
  <r>
    <s v="04807"/>
    <x v="264"/>
    <x v="3"/>
    <x v="7"/>
    <x v="1"/>
    <x v="2"/>
    <x v="0"/>
    <x v="8"/>
    <n v="4"/>
    <n v="103.86"/>
    <n v="0.1"/>
    <n v="50.12"/>
    <n v="373.89600000000002"/>
    <n v="200.48"/>
    <n v="173.41600000000003"/>
    <n v="0.46380811776536796"/>
    <n v="2026"/>
    <s v="Q3"/>
    <n v="9"/>
    <x v="8"/>
  </r>
  <r>
    <s v="00030"/>
    <x v="265"/>
    <x v="2"/>
    <x v="5"/>
    <x v="3"/>
    <x v="0"/>
    <x v="1"/>
    <x v="1"/>
    <n v="2"/>
    <n v="93.82"/>
    <n v="0.05"/>
    <n v="45.57"/>
    <n v="178.25799999999998"/>
    <n v="91.14"/>
    <n v="87.117999999999981"/>
    <n v="0.48871859888476249"/>
    <n v="2026"/>
    <s v="Q3"/>
    <n v="9"/>
    <x v="8"/>
  </r>
  <r>
    <s v="03027"/>
    <x v="265"/>
    <x v="3"/>
    <x v="8"/>
    <x v="1"/>
    <x v="2"/>
    <x v="1"/>
    <x v="11"/>
    <n v="8"/>
    <n v="155.13999999999999"/>
    <n v="0.1"/>
    <n v="76.87"/>
    <n v="1117.008"/>
    <n v="614.96"/>
    <n v="502.048"/>
    <n v="0.44945783736553363"/>
    <n v="2026"/>
    <s v="Q3"/>
    <n v="9"/>
    <x v="8"/>
  </r>
  <r>
    <s v="03690"/>
    <x v="265"/>
    <x v="3"/>
    <x v="8"/>
    <x v="0"/>
    <x v="0"/>
    <x v="1"/>
    <x v="1"/>
    <n v="3"/>
    <n v="92.14"/>
    <n v="0.05"/>
    <n v="45.25"/>
    <n v="262.59899999999999"/>
    <n v="135.75"/>
    <n v="126.84899999999999"/>
    <n v="0.48305210606285626"/>
    <n v="2026"/>
    <s v="Q3"/>
    <n v="9"/>
    <x v="8"/>
  </r>
  <r>
    <s v="00600"/>
    <x v="266"/>
    <x v="1"/>
    <x v="12"/>
    <x v="2"/>
    <x v="0"/>
    <x v="0"/>
    <x v="6"/>
    <n v="6"/>
    <n v="39.880000000000003"/>
    <n v="0.05"/>
    <n v="16.79"/>
    <n v="227.31600000000003"/>
    <n v="100.74"/>
    <n v="126.57600000000004"/>
    <n v="0.5568283798764716"/>
    <n v="2026"/>
    <s v="Q3"/>
    <n v="9"/>
    <x v="8"/>
  </r>
  <r>
    <s v="01931"/>
    <x v="266"/>
    <x v="2"/>
    <x v="16"/>
    <x v="0"/>
    <x v="0"/>
    <x v="2"/>
    <x v="2"/>
    <n v="4"/>
    <n v="35.700000000000003"/>
    <n v="0"/>
    <n v="13.91"/>
    <n v="142.80000000000001"/>
    <n v="55.64"/>
    <n v="87.160000000000011"/>
    <n v="0.61036414565826336"/>
    <n v="2026"/>
    <s v="Q3"/>
    <n v="9"/>
    <x v="8"/>
  </r>
  <r>
    <s v="02124"/>
    <x v="266"/>
    <x v="3"/>
    <x v="8"/>
    <x v="2"/>
    <x v="1"/>
    <x v="0"/>
    <x v="8"/>
    <n v="6"/>
    <n v="104.16"/>
    <n v="0"/>
    <n v="51.76"/>
    <n v="624.96"/>
    <n v="310.56"/>
    <n v="314.40000000000003"/>
    <n v="0.50307219662058378"/>
    <n v="2026"/>
    <s v="Q3"/>
    <n v="9"/>
    <x v="8"/>
  </r>
  <r>
    <s v="02789"/>
    <x v="266"/>
    <x v="2"/>
    <x v="16"/>
    <x v="0"/>
    <x v="1"/>
    <x v="1"/>
    <x v="3"/>
    <n v="5"/>
    <n v="147.21"/>
    <n v="0.05"/>
    <n v="79.14"/>
    <n v="699.24750000000006"/>
    <n v="395.7"/>
    <n v="303.54750000000007"/>
    <n v="0.43410594961011667"/>
    <n v="2026"/>
    <s v="Q3"/>
    <n v="9"/>
    <x v="8"/>
  </r>
  <r>
    <s v="02921"/>
    <x v="266"/>
    <x v="0"/>
    <x v="0"/>
    <x v="0"/>
    <x v="1"/>
    <x v="3"/>
    <x v="7"/>
    <n v="3"/>
    <n v="195.68"/>
    <n v="0.05"/>
    <n v="102.16"/>
    <n v="557.68799999999999"/>
    <n v="306.48"/>
    <n v="251.20799999999997"/>
    <n v="0.45044541033696256"/>
    <n v="2026"/>
    <s v="Q3"/>
    <n v="9"/>
    <x v="8"/>
  </r>
  <r>
    <s v="03108"/>
    <x v="266"/>
    <x v="1"/>
    <x v="11"/>
    <x v="1"/>
    <x v="2"/>
    <x v="1"/>
    <x v="1"/>
    <n v="5"/>
    <n v="90.05"/>
    <n v="0.15"/>
    <n v="44.12"/>
    <n v="382.71249999999998"/>
    <n v="220.6"/>
    <n v="162.11249999999998"/>
    <n v="0.42358820263252439"/>
    <n v="2026"/>
    <s v="Q3"/>
    <n v="9"/>
    <x v="8"/>
  </r>
  <r>
    <s v="03226"/>
    <x v="266"/>
    <x v="3"/>
    <x v="13"/>
    <x v="3"/>
    <x v="0"/>
    <x v="3"/>
    <x v="5"/>
    <n v="1"/>
    <n v="345.48"/>
    <n v="0"/>
    <n v="196.31"/>
    <n v="345.48"/>
    <n v="196.31"/>
    <n v="149.17000000000002"/>
    <n v="0.43177607965728843"/>
    <n v="2026"/>
    <s v="Q3"/>
    <n v="9"/>
    <x v="8"/>
  </r>
  <r>
    <s v="03286"/>
    <x v="266"/>
    <x v="3"/>
    <x v="4"/>
    <x v="0"/>
    <x v="1"/>
    <x v="2"/>
    <x v="9"/>
    <n v="1"/>
    <n v="46.23"/>
    <n v="0.1"/>
    <n v="18.34"/>
    <n v="41.606999999999999"/>
    <n v="18.34"/>
    <n v="23.266999999999999"/>
    <n v="0.55920878698295962"/>
    <n v="2026"/>
    <s v="Q3"/>
    <n v="9"/>
    <x v="8"/>
  </r>
  <r>
    <s v="04510"/>
    <x v="266"/>
    <x v="0"/>
    <x v="0"/>
    <x v="3"/>
    <x v="0"/>
    <x v="3"/>
    <x v="13"/>
    <n v="3"/>
    <n v="82.38"/>
    <n v="0.15"/>
    <n v="39.020000000000003"/>
    <n v="210.06899999999999"/>
    <n v="117.06"/>
    <n v="93.008999999999986"/>
    <n v="0.44275452351370259"/>
    <n v="2026"/>
    <s v="Q3"/>
    <n v="9"/>
    <x v="8"/>
  </r>
  <r>
    <s v="02069"/>
    <x v="267"/>
    <x v="3"/>
    <x v="7"/>
    <x v="0"/>
    <x v="1"/>
    <x v="3"/>
    <x v="5"/>
    <n v="1"/>
    <n v="344.79"/>
    <n v="0"/>
    <n v="189.63"/>
    <n v="344.79"/>
    <n v="189.63"/>
    <n v="155.16000000000003"/>
    <n v="0.45001305142260511"/>
    <n v="2026"/>
    <s v="Q3"/>
    <n v="9"/>
    <x v="8"/>
  </r>
  <r>
    <s v="00095"/>
    <x v="268"/>
    <x v="0"/>
    <x v="0"/>
    <x v="3"/>
    <x v="0"/>
    <x v="1"/>
    <x v="17"/>
    <n v="1"/>
    <n v="73.06"/>
    <n v="0.05"/>
    <n v="31.42"/>
    <n v="69.406999999999996"/>
    <n v="31.42"/>
    <n v="37.986999999999995"/>
    <n v="0.54730790842422228"/>
    <n v="2026"/>
    <s v="Q3"/>
    <n v="9"/>
    <x v="8"/>
  </r>
  <r>
    <s v="00160"/>
    <x v="268"/>
    <x v="3"/>
    <x v="8"/>
    <x v="0"/>
    <x v="0"/>
    <x v="3"/>
    <x v="13"/>
    <n v="1"/>
    <n v="81.58"/>
    <n v="0.1"/>
    <n v="38.89"/>
    <n v="73.421999999999997"/>
    <n v="38.89"/>
    <n v="34.531999999999996"/>
    <n v="0.47032224673803491"/>
    <n v="2026"/>
    <s v="Q3"/>
    <n v="9"/>
    <x v="8"/>
  </r>
  <r>
    <s v="00407"/>
    <x v="268"/>
    <x v="1"/>
    <x v="12"/>
    <x v="1"/>
    <x v="0"/>
    <x v="4"/>
    <x v="16"/>
    <n v="6"/>
    <n v="49.87"/>
    <n v="0.1"/>
    <n v="21.75"/>
    <n v="269.298"/>
    <n v="130.5"/>
    <n v="138.798"/>
    <n v="0.51540672414945521"/>
    <n v="2026"/>
    <s v="Q3"/>
    <n v="9"/>
    <x v="8"/>
  </r>
  <r>
    <s v="01395"/>
    <x v="268"/>
    <x v="2"/>
    <x v="3"/>
    <x v="0"/>
    <x v="1"/>
    <x v="0"/>
    <x v="6"/>
    <n v="2"/>
    <n v="39.81"/>
    <n v="0.05"/>
    <n v="16.87"/>
    <n v="75.638999999999996"/>
    <n v="33.74"/>
    <n v="41.898999999999994"/>
    <n v="0.55393381721069812"/>
    <n v="2026"/>
    <s v="Q3"/>
    <n v="9"/>
    <x v="8"/>
  </r>
  <r>
    <s v="02085"/>
    <x v="268"/>
    <x v="2"/>
    <x v="2"/>
    <x v="0"/>
    <x v="0"/>
    <x v="3"/>
    <x v="7"/>
    <n v="3"/>
    <n v="191.46"/>
    <n v="0"/>
    <n v="104.06"/>
    <n v="574.38"/>
    <n v="312.18"/>
    <n v="262.2"/>
    <n v="0.45649221769560222"/>
    <n v="2026"/>
    <s v="Q3"/>
    <n v="9"/>
    <x v="8"/>
  </r>
  <r>
    <s v="03124"/>
    <x v="268"/>
    <x v="2"/>
    <x v="5"/>
    <x v="0"/>
    <x v="0"/>
    <x v="2"/>
    <x v="9"/>
    <n v="3"/>
    <n v="46.48"/>
    <n v="0.05"/>
    <n v="18.82"/>
    <n v="132.46799999999999"/>
    <n v="56.46"/>
    <n v="76.007999999999981"/>
    <n v="0.57378385723344494"/>
    <n v="2026"/>
    <s v="Q3"/>
    <n v="9"/>
    <x v="8"/>
  </r>
  <r>
    <s v="03216"/>
    <x v="268"/>
    <x v="1"/>
    <x v="12"/>
    <x v="2"/>
    <x v="0"/>
    <x v="2"/>
    <x v="2"/>
    <n v="2"/>
    <n v="35.44"/>
    <n v="0.1"/>
    <n v="13.2"/>
    <n v="63.791999999999994"/>
    <n v="26.4"/>
    <n v="37.391999999999996"/>
    <n v="0.58615500376222718"/>
    <n v="2026"/>
    <s v="Q3"/>
    <n v="9"/>
    <x v="8"/>
  </r>
  <r>
    <s v="03743"/>
    <x v="268"/>
    <x v="2"/>
    <x v="2"/>
    <x v="0"/>
    <x v="1"/>
    <x v="4"/>
    <x v="14"/>
    <n v="4"/>
    <n v="36.159999999999997"/>
    <n v="0.05"/>
    <n v="13.68"/>
    <n v="137.40799999999999"/>
    <n v="54.72"/>
    <n v="82.687999999999988"/>
    <n v="0.60176991150442471"/>
    <n v="2026"/>
    <s v="Q3"/>
    <n v="9"/>
    <x v="8"/>
  </r>
  <r>
    <s v="03788"/>
    <x v="268"/>
    <x v="3"/>
    <x v="8"/>
    <x v="0"/>
    <x v="0"/>
    <x v="4"/>
    <x v="14"/>
    <n v="2"/>
    <n v="35.93"/>
    <n v="0"/>
    <n v="13.91"/>
    <n v="71.86"/>
    <n v="27.82"/>
    <n v="44.04"/>
    <n v="0.6128583356526579"/>
    <n v="2026"/>
    <s v="Q3"/>
    <n v="9"/>
    <x v="8"/>
  </r>
  <r>
    <s v="04883"/>
    <x v="268"/>
    <x v="3"/>
    <x v="8"/>
    <x v="0"/>
    <x v="2"/>
    <x v="3"/>
    <x v="7"/>
    <n v="1"/>
    <n v="199.7"/>
    <n v="0"/>
    <n v="103.77"/>
    <n v="199.7"/>
    <n v="103.77"/>
    <n v="95.929999999999993"/>
    <n v="0.4803705558337506"/>
    <n v="2026"/>
    <s v="Q3"/>
    <n v="9"/>
    <x v="8"/>
  </r>
  <r>
    <s v="01577"/>
    <x v="269"/>
    <x v="3"/>
    <x v="4"/>
    <x v="0"/>
    <x v="1"/>
    <x v="1"/>
    <x v="11"/>
    <n v="4"/>
    <n v="154.28"/>
    <n v="0.05"/>
    <n v="78.180000000000007"/>
    <n v="586.26400000000001"/>
    <n v="312.72000000000003"/>
    <n v="273.54399999999998"/>
    <n v="0.46658843115047144"/>
    <n v="2026"/>
    <s v="Q3"/>
    <n v="9"/>
    <x v="8"/>
  </r>
  <r>
    <s v="02310"/>
    <x v="269"/>
    <x v="0"/>
    <x v="15"/>
    <x v="0"/>
    <x v="0"/>
    <x v="2"/>
    <x v="18"/>
    <n v="1"/>
    <n v="165.44"/>
    <n v="0"/>
    <n v="88.25"/>
    <n v="165.44"/>
    <n v="88.25"/>
    <n v="77.19"/>
    <n v="0.46657398452611215"/>
    <n v="2026"/>
    <s v="Q3"/>
    <n v="9"/>
    <x v="8"/>
  </r>
  <r>
    <s v="02383"/>
    <x v="269"/>
    <x v="3"/>
    <x v="7"/>
    <x v="0"/>
    <x v="0"/>
    <x v="2"/>
    <x v="15"/>
    <n v="2"/>
    <n v="130.29"/>
    <n v="0.1"/>
    <n v="67.97"/>
    <n v="234.52199999999999"/>
    <n v="135.94"/>
    <n v="98.581999999999994"/>
    <n v="0.42035288800197845"/>
    <n v="2026"/>
    <s v="Q3"/>
    <n v="9"/>
    <x v="8"/>
  </r>
  <r>
    <s v="02803"/>
    <x v="269"/>
    <x v="1"/>
    <x v="12"/>
    <x v="0"/>
    <x v="0"/>
    <x v="4"/>
    <x v="14"/>
    <n v="3"/>
    <n v="36.909999999999997"/>
    <n v="0.05"/>
    <n v="13.7"/>
    <n v="105.19349999999999"/>
    <n v="41.099999999999994"/>
    <n v="64.093499999999992"/>
    <n v="0.60929144861612172"/>
    <n v="2026"/>
    <s v="Q3"/>
    <n v="9"/>
    <x v="8"/>
  </r>
  <r>
    <s v="04199"/>
    <x v="269"/>
    <x v="2"/>
    <x v="5"/>
    <x v="3"/>
    <x v="2"/>
    <x v="0"/>
    <x v="4"/>
    <n v="1"/>
    <n v="50.02"/>
    <n v="0"/>
    <n v="22.65"/>
    <n v="50.02"/>
    <n v="22.65"/>
    <n v="27.370000000000005"/>
    <n v="0.54718112754898052"/>
    <n v="2026"/>
    <s v="Q3"/>
    <n v="9"/>
    <x v="8"/>
  </r>
  <r>
    <s v="04517"/>
    <x v="269"/>
    <x v="1"/>
    <x v="12"/>
    <x v="0"/>
    <x v="0"/>
    <x v="3"/>
    <x v="13"/>
    <n v="1"/>
    <n v="83.32"/>
    <n v="0.05"/>
    <n v="38.93"/>
    <n v="79.153999999999996"/>
    <n v="38.93"/>
    <n v="40.223999999999997"/>
    <n v="0.50817393940925282"/>
    <n v="2026"/>
    <s v="Q3"/>
    <n v="9"/>
    <x v="8"/>
  </r>
  <r>
    <s v="00080"/>
    <x v="270"/>
    <x v="0"/>
    <x v="15"/>
    <x v="1"/>
    <x v="2"/>
    <x v="1"/>
    <x v="17"/>
    <n v="10"/>
    <n v="71.040000000000006"/>
    <n v="0.2"/>
    <n v="31.7"/>
    <n v="568.32000000000005"/>
    <n v="317"/>
    <n v="251.32000000000005"/>
    <n v="0.4422156531531532"/>
    <n v="2026"/>
    <s v="Q3"/>
    <n v="9"/>
    <x v="8"/>
  </r>
  <r>
    <s v="00370"/>
    <x v="270"/>
    <x v="3"/>
    <x v="7"/>
    <x v="2"/>
    <x v="0"/>
    <x v="0"/>
    <x v="6"/>
    <n v="2"/>
    <n v="40.83"/>
    <n v="0"/>
    <n v="16.850000000000001"/>
    <n v="81.66"/>
    <n v="33.700000000000003"/>
    <n v="47.959999999999994"/>
    <n v="0.58731325006122947"/>
    <n v="2026"/>
    <s v="Q3"/>
    <n v="9"/>
    <x v="8"/>
  </r>
  <r>
    <s v="00417"/>
    <x v="270"/>
    <x v="1"/>
    <x v="14"/>
    <x v="3"/>
    <x v="0"/>
    <x v="3"/>
    <x v="19"/>
    <n v="1"/>
    <n v="121.64"/>
    <n v="0.15"/>
    <n v="61.56"/>
    <n v="103.39399999999999"/>
    <n v="61.56"/>
    <n v="41.833999999999989"/>
    <n v="0.40460761746329565"/>
    <n v="2026"/>
    <s v="Q3"/>
    <n v="9"/>
    <x v="8"/>
  </r>
  <r>
    <s v="00437"/>
    <x v="270"/>
    <x v="1"/>
    <x v="1"/>
    <x v="2"/>
    <x v="1"/>
    <x v="2"/>
    <x v="18"/>
    <n v="1"/>
    <n v="164.7"/>
    <n v="0"/>
    <n v="86.02"/>
    <n v="164.7"/>
    <n v="86.02"/>
    <n v="78.679999999999993"/>
    <n v="0.47771706132361869"/>
    <n v="2026"/>
    <s v="Q3"/>
    <n v="9"/>
    <x v="8"/>
  </r>
  <r>
    <s v="00790"/>
    <x v="270"/>
    <x v="3"/>
    <x v="7"/>
    <x v="3"/>
    <x v="1"/>
    <x v="3"/>
    <x v="7"/>
    <n v="1"/>
    <n v="199.09"/>
    <n v="0.05"/>
    <n v="106.57"/>
    <n v="189.13550000000001"/>
    <n v="106.57"/>
    <n v="82.565500000000014"/>
    <n v="0.43654152710622812"/>
    <n v="2026"/>
    <s v="Q3"/>
    <n v="9"/>
    <x v="8"/>
  </r>
  <r>
    <s v="01151"/>
    <x v="270"/>
    <x v="0"/>
    <x v="0"/>
    <x v="3"/>
    <x v="0"/>
    <x v="0"/>
    <x v="0"/>
    <n v="1"/>
    <n v="81.48"/>
    <n v="0"/>
    <n v="41.47"/>
    <n v="81.48"/>
    <n v="41.47"/>
    <n v="40.010000000000005"/>
    <n v="0.4910407461953854"/>
    <n v="2026"/>
    <s v="Q3"/>
    <n v="9"/>
    <x v="8"/>
  </r>
  <r>
    <s v="01331"/>
    <x v="270"/>
    <x v="0"/>
    <x v="0"/>
    <x v="0"/>
    <x v="1"/>
    <x v="4"/>
    <x v="10"/>
    <n v="3"/>
    <n v="39.450000000000003"/>
    <n v="0.05"/>
    <n v="15.1"/>
    <n v="112.4325"/>
    <n v="45.3"/>
    <n v="67.132500000000007"/>
    <n v="0.59709158828630515"/>
    <n v="2026"/>
    <s v="Q3"/>
    <n v="9"/>
    <x v="8"/>
  </r>
  <r>
    <s v="02388"/>
    <x v="270"/>
    <x v="3"/>
    <x v="8"/>
    <x v="0"/>
    <x v="0"/>
    <x v="1"/>
    <x v="1"/>
    <n v="3"/>
    <n v="93.22"/>
    <n v="0"/>
    <n v="46.75"/>
    <n v="279.65999999999997"/>
    <n v="140.25"/>
    <n v="139.40999999999997"/>
    <n v="0.49849817635700489"/>
    <n v="2026"/>
    <s v="Q3"/>
    <n v="9"/>
    <x v="8"/>
  </r>
  <r>
    <s v="02795"/>
    <x v="270"/>
    <x v="1"/>
    <x v="12"/>
    <x v="0"/>
    <x v="1"/>
    <x v="1"/>
    <x v="3"/>
    <n v="3"/>
    <n v="142.19"/>
    <n v="0.05"/>
    <n v="78.37"/>
    <n v="405.24149999999997"/>
    <n v="235.11"/>
    <n v="170.13149999999996"/>
    <n v="0.41982743623246871"/>
    <n v="2026"/>
    <s v="Q3"/>
    <n v="9"/>
    <x v="8"/>
  </r>
  <r>
    <s v="02840"/>
    <x v="270"/>
    <x v="0"/>
    <x v="0"/>
    <x v="0"/>
    <x v="0"/>
    <x v="1"/>
    <x v="11"/>
    <n v="2"/>
    <n v="151.69999999999999"/>
    <n v="0"/>
    <n v="77.19"/>
    <n v="303.39999999999998"/>
    <n v="154.38"/>
    <n v="149.01999999999998"/>
    <n v="0.49116677653263019"/>
    <n v="2026"/>
    <s v="Q3"/>
    <n v="9"/>
    <x v="8"/>
  </r>
  <r>
    <s v="02863"/>
    <x v="270"/>
    <x v="2"/>
    <x v="2"/>
    <x v="2"/>
    <x v="1"/>
    <x v="2"/>
    <x v="15"/>
    <n v="1"/>
    <n v="133.85"/>
    <n v="0.05"/>
    <n v="66.41"/>
    <n v="127.15749999999998"/>
    <n v="66.41"/>
    <n v="60.747499999999988"/>
    <n v="0.47773430588050247"/>
    <n v="2026"/>
    <s v="Q3"/>
    <n v="9"/>
    <x v="8"/>
  </r>
  <r>
    <s v="04522"/>
    <x v="270"/>
    <x v="3"/>
    <x v="13"/>
    <x v="3"/>
    <x v="2"/>
    <x v="3"/>
    <x v="19"/>
    <n v="6"/>
    <n v="125.62"/>
    <n v="0"/>
    <n v="61.34"/>
    <n v="753.72"/>
    <n v="368.04"/>
    <n v="385.68"/>
    <n v="0.51170195828689702"/>
    <n v="2026"/>
    <s v="Q3"/>
    <n v="9"/>
    <x v="8"/>
  </r>
  <r>
    <s v="05200"/>
    <x v="270"/>
    <x v="1"/>
    <x v="12"/>
    <x v="0"/>
    <x v="1"/>
    <x v="3"/>
    <x v="7"/>
    <n v="3"/>
    <n v="196.87"/>
    <n v="0.1"/>
    <n v="105.93"/>
    <n v="531.54899999999998"/>
    <n v="317.79000000000002"/>
    <n v="213.75899999999996"/>
    <n v="0.40214354650276823"/>
    <n v="2026"/>
    <s v="Q3"/>
    <n v="9"/>
    <x v="8"/>
  </r>
  <r>
    <s v="00452"/>
    <x v="271"/>
    <x v="1"/>
    <x v="1"/>
    <x v="0"/>
    <x v="0"/>
    <x v="2"/>
    <x v="2"/>
    <n v="4"/>
    <n v="36.869999999999997"/>
    <n v="0"/>
    <n v="13.43"/>
    <n v="147.47999999999999"/>
    <n v="53.72"/>
    <n v="93.759999999999991"/>
    <n v="0.63574721996202876"/>
    <n v="2026"/>
    <s v="Q3"/>
    <n v="9"/>
    <x v="8"/>
  </r>
  <r>
    <s v="00871"/>
    <x v="271"/>
    <x v="1"/>
    <x v="12"/>
    <x v="0"/>
    <x v="1"/>
    <x v="2"/>
    <x v="9"/>
    <n v="1"/>
    <n v="47.37"/>
    <n v="0"/>
    <n v="18.2"/>
    <n v="47.37"/>
    <n v="18.2"/>
    <n v="29.169999999999998"/>
    <n v="0.61579058475828585"/>
    <n v="2026"/>
    <s v="Q3"/>
    <n v="9"/>
    <x v="8"/>
  </r>
  <r>
    <s v="00922"/>
    <x v="271"/>
    <x v="3"/>
    <x v="8"/>
    <x v="3"/>
    <x v="2"/>
    <x v="1"/>
    <x v="3"/>
    <n v="1"/>
    <n v="145.62"/>
    <n v="0.05"/>
    <n v="80.25"/>
    <n v="138.339"/>
    <n v="80.25"/>
    <n v="58.088999999999999"/>
    <n v="0.41990328107041397"/>
    <n v="2026"/>
    <s v="Q3"/>
    <n v="9"/>
    <x v="8"/>
  </r>
  <r>
    <s v="01491"/>
    <x v="271"/>
    <x v="3"/>
    <x v="8"/>
    <x v="2"/>
    <x v="1"/>
    <x v="4"/>
    <x v="14"/>
    <n v="2"/>
    <n v="36.1"/>
    <n v="0.05"/>
    <n v="13.71"/>
    <n v="68.59"/>
    <n v="27.42"/>
    <n v="41.17"/>
    <n v="0.60023327015599937"/>
    <n v="2026"/>
    <s v="Q3"/>
    <n v="9"/>
    <x v="8"/>
  </r>
  <r>
    <s v="01548"/>
    <x v="271"/>
    <x v="0"/>
    <x v="9"/>
    <x v="2"/>
    <x v="0"/>
    <x v="1"/>
    <x v="17"/>
    <n v="2"/>
    <n v="73"/>
    <n v="0.05"/>
    <n v="31.41"/>
    <n v="138.69999999999999"/>
    <n v="62.82"/>
    <n v="75.88"/>
    <n v="0.54708002883922136"/>
    <n v="2026"/>
    <s v="Q3"/>
    <n v="9"/>
    <x v="8"/>
  </r>
  <r>
    <s v="02299"/>
    <x v="271"/>
    <x v="1"/>
    <x v="11"/>
    <x v="0"/>
    <x v="1"/>
    <x v="2"/>
    <x v="2"/>
    <n v="2"/>
    <n v="36.93"/>
    <n v="0.1"/>
    <n v="13.4"/>
    <n v="66.474000000000004"/>
    <n v="26.8"/>
    <n v="39.674000000000007"/>
    <n v="0.59683485272437353"/>
    <n v="2026"/>
    <s v="Q3"/>
    <n v="9"/>
    <x v="8"/>
  </r>
  <r>
    <s v="03051"/>
    <x v="271"/>
    <x v="1"/>
    <x v="14"/>
    <x v="0"/>
    <x v="1"/>
    <x v="4"/>
    <x v="16"/>
    <n v="2"/>
    <n v="51.52"/>
    <n v="0"/>
    <n v="21.47"/>
    <n v="103.04"/>
    <n v="42.94"/>
    <n v="60.100000000000009"/>
    <n v="0.58326863354037273"/>
    <n v="2026"/>
    <s v="Q3"/>
    <n v="9"/>
    <x v="8"/>
  </r>
  <r>
    <s v="04018"/>
    <x v="271"/>
    <x v="1"/>
    <x v="6"/>
    <x v="0"/>
    <x v="1"/>
    <x v="4"/>
    <x v="16"/>
    <n v="1"/>
    <n v="50.42"/>
    <n v="0"/>
    <n v="21.68"/>
    <n v="50.42"/>
    <n v="21.68"/>
    <n v="28.740000000000002"/>
    <n v="0.57001190003966684"/>
    <n v="2026"/>
    <s v="Q3"/>
    <n v="9"/>
    <x v="8"/>
  </r>
  <r>
    <s v="04118"/>
    <x v="271"/>
    <x v="1"/>
    <x v="14"/>
    <x v="1"/>
    <x v="0"/>
    <x v="1"/>
    <x v="11"/>
    <n v="10"/>
    <n v="157.79"/>
    <n v="0.1"/>
    <n v="77.900000000000006"/>
    <n v="1420.11"/>
    <n v="779"/>
    <n v="641.1099999999999"/>
    <n v="0.4514509439409623"/>
    <n v="2026"/>
    <s v="Q3"/>
    <n v="9"/>
    <x v="8"/>
  </r>
  <r>
    <s v="04251"/>
    <x v="271"/>
    <x v="1"/>
    <x v="11"/>
    <x v="0"/>
    <x v="0"/>
    <x v="0"/>
    <x v="6"/>
    <n v="1"/>
    <n v="40.409999999999997"/>
    <n v="0.15"/>
    <n v="16.3"/>
    <n v="34.348499999999994"/>
    <n v="16.3"/>
    <n v="18.048499999999994"/>
    <n v="0.52545234871974023"/>
    <n v="2026"/>
    <s v="Q3"/>
    <n v="9"/>
    <x v="8"/>
  </r>
  <r>
    <s v="04557"/>
    <x v="271"/>
    <x v="3"/>
    <x v="8"/>
    <x v="0"/>
    <x v="1"/>
    <x v="0"/>
    <x v="4"/>
    <n v="2"/>
    <n v="50.17"/>
    <n v="0.05"/>
    <n v="22.83"/>
    <n v="95.322999999999993"/>
    <n v="45.66"/>
    <n v="49.662999999999997"/>
    <n v="0.52099703114673268"/>
    <n v="2026"/>
    <s v="Q3"/>
    <n v="9"/>
    <x v="8"/>
  </r>
  <r>
    <s v="04811"/>
    <x v="271"/>
    <x v="1"/>
    <x v="14"/>
    <x v="0"/>
    <x v="1"/>
    <x v="1"/>
    <x v="11"/>
    <n v="1"/>
    <n v="155.55000000000001"/>
    <n v="0.1"/>
    <n v="79.2"/>
    <n v="139.995"/>
    <n v="79.2"/>
    <n v="60.795000000000002"/>
    <n v="0.43426550948248149"/>
    <n v="2026"/>
    <s v="Q3"/>
    <n v="9"/>
    <x v="8"/>
  </r>
  <r>
    <s v="00306"/>
    <x v="272"/>
    <x v="2"/>
    <x v="10"/>
    <x v="2"/>
    <x v="2"/>
    <x v="0"/>
    <x v="4"/>
    <n v="1"/>
    <n v="51.81"/>
    <n v="0.1"/>
    <n v="22.65"/>
    <n v="46.629000000000005"/>
    <n v="22.65"/>
    <n v="23.979000000000006"/>
    <n v="0.51425078813613856"/>
    <n v="2026"/>
    <s v="Q3"/>
    <n v="9"/>
    <x v="8"/>
  </r>
  <r>
    <s v="01158"/>
    <x v="272"/>
    <x v="0"/>
    <x v="9"/>
    <x v="2"/>
    <x v="0"/>
    <x v="4"/>
    <x v="10"/>
    <n v="1"/>
    <n v="40.61"/>
    <n v="0.1"/>
    <n v="14.28"/>
    <n v="36.548999999999999"/>
    <n v="14.28"/>
    <n v="22.268999999999998"/>
    <n v="0.60929163588607071"/>
    <n v="2026"/>
    <s v="Q3"/>
    <n v="9"/>
    <x v="8"/>
  </r>
  <r>
    <s v="01639"/>
    <x v="272"/>
    <x v="2"/>
    <x v="2"/>
    <x v="2"/>
    <x v="2"/>
    <x v="1"/>
    <x v="3"/>
    <n v="1"/>
    <n v="140.78"/>
    <n v="0.05"/>
    <n v="80.8"/>
    <n v="133.74099999999999"/>
    <n v="80.8"/>
    <n v="52.940999999999988"/>
    <n v="0.39584719719457756"/>
    <n v="2026"/>
    <s v="Q3"/>
    <n v="9"/>
    <x v="8"/>
  </r>
  <r>
    <s v="02247"/>
    <x v="272"/>
    <x v="1"/>
    <x v="6"/>
    <x v="2"/>
    <x v="2"/>
    <x v="2"/>
    <x v="18"/>
    <n v="1"/>
    <n v="163.13999999999999"/>
    <n v="0"/>
    <n v="87.53"/>
    <n v="163.13999999999999"/>
    <n v="87.53"/>
    <n v="75.609999999999985"/>
    <n v="0.4634669608924849"/>
    <n v="2026"/>
    <s v="Q3"/>
    <n v="9"/>
    <x v="8"/>
  </r>
  <r>
    <s v="03119"/>
    <x v="272"/>
    <x v="3"/>
    <x v="4"/>
    <x v="2"/>
    <x v="0"/>
    <x v="1"/>
    <x v="17"/>
    <n v="1"/>
    <n v="70.91"/>
    <n v="0"/>
    <n v="31.73"/>
    <n v="70.91"/>
    <n v="31.73"/>
    <n v="39.179999999999993"/>
    <n v="0.55253137780284856"/>
    <n v="2026"/>
    <s v="Q3"/>
    <n v="9"/>
    <x v="8"/>
  </r>
  <r>
    <s v="03267"/>
    <x v="272"/>
    <x v="3"/>
    <x v="13"/>
    <x v="3"/>
    <x v="0"/>
    <x v="0"/>
    <x v="0"/>
    <n v="2"/>
    <n v="81.99"/>
    <n v="0"/>
    <n v="43.95"/>
    <n v="163.98"/>
    <n v="87.9"/>
    <n v="76.079999999999984"/>
    <n v="0.46395901939260881"/>
    <n v="2026"/>
    <s v="Q3"/>
    <n v="9"/>
    <x v="8"/>
  </r>
  <r>
    <s v="03382"/>
    <x v="272"/>
    <x v="3"/>
    <x v="4"/>
    <x v="3"/>
    <x v="1"/>
    <x v="0"/>
    <x v="0"/>
    <n v="2"/>
    <n v="81.13"/>
    <n v="0"/>
    <n v="43.7"/>
    <n v="162.26"/>
    <n v="87.4"/>
    <n v="74.859999999999985"/>
    <n v="0.46135831381733017"/>
    <n v="2026"/>
    <s v="Q3"/>
    <n v="9"/>
    <x v="8"/>
  </r>
  <r>
    <s v="03814"/>
    <x v="272"/>
    <x v="1"/>
    <x v="12"/>
    <x v="1"/>
    <x v="0"/>
    <x v="1"/>
    <x v="3"/>
    <n v="5"/>
    <n v="141.08000000000001"/>
    <n v="0.05"/>
    <n v="78.23"/>
    <n v="670.13000000000011"/>
    <n v="391.15000000000003"/>
    <n v="278.98000000000008"/>
    <n v="0.4163072836613792"/>
    <n v="2026"/>
    <s v="Q3"/>
    <n v="9"/>
    <x v="8"/>
  </r>
  <r>
    <s v="03818"/>
    <x v="272"/>
    <x v="0"/>
    <x v="15"/>
    <x v="0"/>
    <x v="0"/>
    <x v="2"/>
    <x v="2"/>
    <n v="5"/>
    <n v="36.18"/>
    <n v="0"/>
    <n v="13.66"/>
    <n v="180.9"/>
    <n v="68.3"/>
    <n v="112.60000000000001"/>
    <n v="0.62244333886124936"/>
    <n v="2026"/>
    <s v="Q3"/>
    <n v="9"/>
    <x v="8"/>
  </r>
  <r>
    <s v="04347"/>
    <x v="272"/>
    <x v="3"/>
    <x v="13"/>
    <x v="3"/>
    <x v="1"/>
    <x v="0"/>
    <x v="0"/>
    <n v="1"/>
    <n v="81.06"/>
    <n v="0.05"/>
    <n v="43.54"/>
    <n v="77.007000000000005"/>
    <n v="43.54"/>
    <n v="33.467000000000006"/>
    <n v="0.434596854831379"/>
    <n v="2026"/>
    <s v="Q3"/>
    <n v="9"/>
    <x v="8"/>
  </r>
  <r>
    <s v="04646"/>
    <x v="272"/>
    <x v="2"/>
    <x v="3"/>
    <x v="0"/>
    <x v="2"/>
    <x v="4"/>
    <x v="16"/>
    <n v="1"/>
    <n v="49.51"/>
    <n v="0.15"/>
    <n v="21.4"/>
    <n v="42.083499999999994"/>
    <n v="21.4"/>
    <n v="20.683499999999995"/>
    <n v="0.49148716242707946"/>
    <n v="2026"/>
    <s v="Q3"/>
    <n v="9"/>
    <x v="8"/>
  </r>
  <r>
    <s v="05102"/>
    <x v="272"/>
    <x v="1"/>
    <x v="14"/>
    <x v="0"/>
    <x v="1"/>
    <x v="3"/>
    <x v="7"/>
    <n v="1"/>
    <n v="196.74"/>
    <n v="0.15"/>
    <n v="102.01"/>
    <n v="167.22900000000001"/>
    <n v="102.01"/>
    <n v="65.219000000000008"/>
    <n v="0.38999814625453721"/>
    <n v="2026"/>
    <s v="Q3"/>
    <n v="9"/>
    <x v="8"/>
  </r>
  <r>
    <s v="05152"/>
    <x v="272"/>
    <x v="3"/>
    <x v="13"/>
    <x v="0"/>
    <x v="1"/>
    <x v="1"/>
    <x v="1"/>
    <n v="2"/>
    <n v="91.78"/>
    <n v="0.1"/>
    <n v="45.51"/>
    <n v="165.20400000000001"/>
    <n v="91.02"/>
    <n v="74.184000000000012"/>
    <n v="0.44904481731677204"/>
    <n v="2026"/>
    <s v="Q3"/>
    <n v="9"/>
    <x v="8"/>
  </r>
  <r>
    <s v="00151"/>
    <x v="273"/>
    <x v="2"/>
    <x v="10"/>
    <x v="0"/>
    <x v="1"/>
    <x v="1"/>
    <x v="3"/>
    <n v="5"/>
    <n v="146.69"/>
    <n v="0"/>
    <n v="79"/>
    <n v="733.45"/>
    <n v="395"/>
    <n v="338.45000000000005"/>
    <n v="0.46144931488172342"/>
    <n v="2026"/>
    <s v="Q4"/>
    <n v="10"/>
    <x v="9"/>
  </r>
  <r>
    <s v="01292"/>
    <x v="273"/>
    <x v="0"/>
    <x v="9"/>
    <x v="2"/>
    <x v="1"/>
    <x v="3"/>
    <x v="13"/>
    <n v="1"/>
    <n v="79.81"/>
    <n v="0"/>
    <n v="39.08"/>
    <n v="79.81"/>
    <n v="39.08"/>
    <n v="40.730000000000004"/>
    <n v="0.5103370504949255"/>
    <n v="2026"/>
    <s v="Q4"/>
    <n v="10"/>
    <x v="9"/>
  </r>
  <r>
    <s v="01862"/>
    <x v="273"/>
    <x v="3"/>
    <x v="8"/>
    <x v="0"/>
    <x v="1"/>
    <x v="3"/>
    <x v="19"/>
    <n v="5"/>
    <n v="121.63"/>
    <n v="0.05"/>
    <n v="61.7"/>
    <n v="577.74249999999995"/>
    <n v="308.5"/>
    <n v="269.24249999999995"/>
    <n v="0.46602508903187834"/>
    <n v="2026"/>
    <s v="Q4"/>
    <n v="10"/>
    <x v="9"/>
  </r>
  <r>
    <s v="02569"/>
    <x v="273"/>
    <x v="3"/>
    <x v="13"/>
    <x v="1"/>
    <x v="2"/>
    <x v="0"/>
    <x v="4"/>
    <n v="10"/>
    <n v="50.42"/>
    <n v="0.05"/>
    <n v="22.5"/>
    <n v="478.99"/>
    <n v="225"/>
    <n v="253.99"/>
    <n v="0.53026159210004387"/>
    <n v="2026"/>
    <s v="Q4"/>
    <n v="10"/>
    <x v="9"/>
  </r>
  <r>
    <s v="03333"/>
    <x v="273"/>
    <x v="2"/>
    <x v="5"/>
    <x v="0"/>
    <x v="1"/>
    <x v="3"/>
    <x v="13"/>
    <n v="3"/>
    <n v="80.67"/>
    <n v="0"/>
    <n v="39.94"/>
    <n v="242.01"/>
    <n v="119.82"/>
    <n v="122.19"/>
    <n v="0.50489649188050079"/>
    <n v="2026"/>
    <s v="Q4"/>
    <n v="10"/>
    <x v="9"/>
  </r>
  <r>
    <s v="03830"/>
    <x v="273"/>
    <x v="3"/>
    <x v="13"/>
    <x v="0"/>
    <x v="2"/>
    <x v="1"/>
    <x v="11"/>
    <n v="2"/>
    <n v="152.12"/>
    <n v="0"/>
    <n v="79.53"/>
    <n v="304.24"/>
    <n v="159.06"/>
    <n v="145.18"/>
    <n v="0.47718906126742044"/>
    <n v="2026"/>
    <s v="Q4"/>
    <n v="10"/>
    <x v="9"/>
  </r>
  <r>
    <s v="04868"/>
    <x v="273"/>
    <x v="2"/>
    <x v="5"/>
    <x v="1"/>
    <x v="1"/>
    <x v="3"/>
    <x v="13"/>
    <n v="4"/>
    <n v="82.54"/>
    <n v="0.15"/>
    <n v="39.74"/>
    <n v="280.63600000000002"/>
    <n v="158.96"/>
    <n v="121.67600000000002"/>
    <n v="0.43357231431462823"/>
    <n v="2026"/>
    <s v="Q4"/>
    <n v="10"/>
    <x v="9"/>
  </r>
  <r>
    <s v="02250"/>
    <x v="274"/>
    <x v="3"/>
    <x v="13"/>
    <x v="2"/>
    <x v="0"/>
    <x v="0"/>
    <x v="4"/>
    <n v="2"/>
    <n v="50.43"/>
    <n v="0"/>
    <n v="23.04"/>
    <n v="100.86"/>
    <n v="46.08"/>
    <n v="54.78"/>
    <n v="0.54312908982748365"/>
    <n v="2026"/>
    <s v="Q4"/>
    <n v="10"/>
    <x v="9"/>
  </r>
  <r>
    <s v="02516"/>
    <x v="274"/>
    <x v="2"/>
    <x v="10"/>
    <x v="0"/>
    <x v="1"/>
    <x v="3"/>
    <x v="7"/>
    <n v="2"/>
    <n v="198.57"/>
    <n v="0.15"/>
    <n v="101.08"/>
    <n v="337.56899999999996"/>
    <n v="202.16"/>
    <n v="135.40899999999996"/>
    <n v="0.4011298430839324"/>
    <n v="2026"/>
    <s v="Q4"/>
    <n v="10"/>
    <x v="9"/>
  </r>
  <r>
    <s v="00809"/>
    <x v="275"/>
    <x v="3"/>
    <x v="8"/>
    <x v="0"/>
    <x v="1"/>
    <x v="4"/>
    <x v="10"/>
    <n v="2"/>
    <n v="41.06"/>
    <n v="0.05"/>
    <n v="14.54"/>
    <n v="78.013999999999996"/>
    <n v="29.08"/>
    <n v="48.933999999999997"/>
    <n v="0.62724639167328944"/>
    <n v="2026"/>
    <s v="Q4"/>
    <n v="10"/>
    <x v="9"/>
  </r>
  <r>
    <s v="01852"/>
    <x v="275"/>
    <x v="1"/>
    <x v="12"/>
    <x v="1"/>
    <x v="2"/>
    <x v="2"/>
    <x v="18"/>
    <n v="4"/>
    <n v="162.19"/>
    <n v="0.15"/>
    <n v="89.81"/>
    <n v="551.44600000000003"/>
    <n v="359.24"/>
    <n v="192.20600000000002"/>
    <n v="0.34854908730863948"/>
    <n v="2026"/>
    <s v="Q4"/>
    <n v="10"/>
    <x v="9"/>
  </r>
  <r>
    <s v="03627"/>
    <x v="275"/>
    <x v="3"/>
    <x v="4"/>
    <x v="2"/>
    <x v="1"/>
    <x v="3"/>
    <x v="7"/>
    <n v="2"/>
    <n v="192.99"/>
    <n v="0"/>
    <n v="101.73"/>
    <n v="385.98"/>
    <n v="203.46"/>
    <n v="182.52"/>
    <n v="0.47287424218871443"/>
    <n v="2026"/>
    <s v="Q4"/>
    <n v="10"/>
    <x v="9"/>
  </r>
  <r>
    <s v="04135"/>
    <x v="275"/>
    <x v="0"/>
    <x v="15"/>
    <x v="0"/>
    <x v="1"/>
    <x v="1"/>
    <x v="3"/>
    <n v="3"/>
    <n v="142.33000000000001"/>
    <n v="0.1"/>
    <n v="79.19"/>
    <n v="384.291"/>
    <n v="237.57"/>
    <n v="146.721"/>
    <n v="0.3817966072585619"/>
    <n v="2026"/>
    <s v="Q4"/>
    <n v="10"/>
    <x v="9"/>
  </r>
  <r>
    <s v="04138"/>
    <x v="275"/>
    <x v="1"/>
    <x v="11"/>
    <x v="2"/>
    <x v="2"/>
    <x v="1"/>
    <x v="3"/>
    <n v="4"/>
    <n v="143.63"/>
    <n v="0"/>
    <n v="80.510000000000005"/>
    <n v="574.52"/>
    <n v="322.04000000000002"/>
    <n v="252.47999999999996"/>
    <n v="0.43946250783262542"/>
    <n v="2026"/>
    <s v="Q4"/>
    <n v="10"/>
    <x v="9"/>
  </r>
  <r>
    <s v="04286"/>
    <x v="275"/>
    <x v="1"/>
    <x v="6"/>
    <x v="2"/>
    <x v="0"/>
    <x v="3"/>
    <x v="5"/>
    <n v="4"/>
    <n v="341.95"/>
    <n v="0.05"/>
    <n v="199.9"/>
    <n v="1299.4099999999999"/>
    <n v="799.6"/>
    <n v="499.80999999999983"/>
    <n v="0.38464379987840625"/>
    <n v="2026"/>
    <s v="Q4"/>
    <n v="10"/>
    <x v="9"/>
  </r>
  <r>
    <s v="04371"/>
    <x v="275"/>
    <x v="1"/>
    <x v="6"/>
    <x v="0"/>
    <x v="0"/>
    <x v="4"/>
    <x v="12"/>
    <n v="1"/>
    <n v="123.81"/>
    <n v="0"/>
    <n v="68.72"/>
    <n v="123.81"/>
    <n v="68.72"/>
    <n v="55.09"/>
    <n v="0.44495598093853489"/>
    <n v="2026"/>
    <s v="Q4"/>
    <n v="10"/>
    <x v="9"/>
  </r>
  <r>
    <s v="00905"/>
    <x v="276"/>
    <x v="2"/>
    <x v="3"/>
    <x v="0"/>
    <x v="1"/>
    <x v="1"/>
    <x v="3"/>
    <n v="1"/>
    <n v="146.1"/>
    <n v="0"/>
    <n v="79.739999999999995"/>
    <n v="146.1"/>
    <n v="79.739999999999995"/>
    <n v="66.36"/>
    <n v="0.45420944558521564"/>
    <n v="2026"/>
    <s v="Q4"/>
    <n v="10"/>
    <x v="9"/>
  </r>
  <r>
    <s v="01415"/>
    <x v="276"/>
    <x v="1"/>
    <x v="11"/>
    <x v="3"/>
    <x v="0"/>
    <x v="2"/>
    <x v="18"/>
    <n v="1"/>
    <n v="161.07"/>
    <n v="0.05"/>
    <n v="89.81"/>
    <n v="153.01649999999998"/>
    <n v="89.81"/>
    <n v="63.206499999999977"/>
    <n v="0.41306983233834249"/>
    <n v="2026"/>
    <s v="Q4"/>
    <n v="10"/>
    <x v="9"/>
  </r>
  <r>
    <s v="02205"/>
    <x v="276"/>
    <x v="3"/>
    <x v="13"/>
    <x v="0"/>
    <x v="1"/>
    <x v="1"/>
    <x v="1"/>
    <n v="5"/>
    <n v="90.12"/>
    <n v="0"/>
    <n v="46.67"/>
    <n v="450.6"/>
    <n v="233.35000000000002"/>
    <n v="217.25"/>
    <n v="0.48213493120284062"/>
    <n v="2026"/>
    <s v="Q4"/>
    <n v="10"/>
    <x v="9"/>
  </r>
  <r>
    <s v="02374"/>
    <x v="276"/>
    <x v="3"/>
    <x v="13"/>
    <x v="3"/>
    <x v="0"/>
    <x v="1"/>
    <x v="17"/>
    <n v="1"/>
    <n v="70.400000000000006"/>
    <n v="0"/>
    <n v="32.43"/>
    <n v="70.400000000000006"/>
    <n v="32.43"/>
    <n v="37.970000000000006"/>
    <n v="0.53934659090909098"/>
    <n v="2026"/>
    <s v="Q4"/>
    <n v="10"/>
    <x v="9"/>
  </r>
  <r>
    <s v="04840"/>
    <x v="276"/>
    <x v="1"/>
    <x v="12"/>
    <x v="1"/>
    <x v="2"/>
    <x v="3"/>
    <x v="7"/>
    <n v="6"/>
    <n v="191.08"/>
    <n v="0.1"/>
    <n v="102.93"/>
    <n v="1031.8320000000001"/>
    <n v="617.58000000000004"/>
    <n v="414.25200000000007"/>
    <n v="0.40147233270532412"/>
    <n v="2026"/>
    <s v="Q4"/>
    <n v="10"/>
    <x v="9"/>
  </r>
  <r>
    <s v="04984"/>
    <x v="276"/>
    <x v="2"/>
    <x v="16"/>
    <x v="0"/>
    <x v="0"/>
    <x v="4"/>
    <x v="14"/>
    <n v="1"/>
    <n v="36.590000000000003"/>
    <n v="0"/>
    <n v="13.62"/>
    <n v="36.590000000000003"/>
    <n v="13.62"/>
    <n v="22.970000000000006"/>
    <n v="0.62776714949439749"/>
    <n v="2026"/>
    <s v="Q4"/>
    <n v="10"/>
    <x v="9"/>
  </r>
  <r>
    <s v="00641"/>
    <x v="277"/>
    <x v="1"/>
    <x v="11"/>
    <x v="2"/>
    <x v="0"/>
    <x v="3"/>
    <x v="19"/>
    <n v="2"/>
    <n v="125.38"/>
    <n v="0.05"/>
    <n v="59.12"/>
    <n v="238.22199999999998"/>
    <n v="118.24"/>
    <n v="119.98199999999999"/>
    <n v="0.5036562534106841"/>
    <n v="2026"/>
    <s v="Q4"/>
    <n v="10"/>
    <x v="9"/>
  </r>
  <r>
    <s v="01358"/>
    <x v="277"/>
    <x v="0"/>
    <x v="0"/>
    <x v="0"/>
    <x v="1"/>
    <x v="2"/>
    <x v="2"/>
    <n v="1"/>
    <n v="35.71"/>
    <n v="0"/>
    <n v="13.3"/>
    <n v="35.71"/>
    <n v="13.3"/>
    <n v="22.41"/>
    <n v="0.62755530663679637"/>
    <n v="2026"/>
    <s v="Q4"/>
    <n v="10"/>
    <x v="9"/>
  </r>
  <r>
    <s v="03904"/>
    <x v="277"/>
    <x v="1"/>
    <x v="6"/>
    <x v="0"/>
    <x v="0"/>
    <x v="2"/>
    <x v="9"/>
    <n v="2"/>
    <n v="46.72"/>
    <n v="0"/>
    <n v="18.39"/>
    <n v="93.44"/>
    <n v="36.78"/>
    <n v="56.66"/>
    <n v="0.60637842465753422"/>
    <n v="2026"/>
    <s v="Q4"/>
    <n v="10"/>
    <x v="9"/>
  </r>
  <r>
    <s v="04336"/>
    <x v="277"/>
    <x v="0"/>
    <x v="15"/>
    <x v="3"/>
    <x v="0"/>
    <x v="1"/>
    <x v="3"/>
    <n v="1"/>
    <n v="143.16999999999999"/>
    <n v="0.05"/>
    <n v="81.290000000000006"/>
    <n v="136.01149999999998"/>
    <n v="81.290000000000006"/>
    <n v="54.721499999999978"/>
    <n v="0.40232995004098904"/>
    <n v="2026"/>
    <s v="Q4"/>
    <n v="10"/>
    <x v="9"/>
  </r>
  <r>
    <s v="04705"/>
    <x v="277"/>
    <x v="0"/>
    <x v="0"/>
    <x v="2"/>
    <x v="0"/>
    <x v="3"/>
    <x v="19"/>
    <n v="1"/>
    <n v="125.88"/>
    <n v="0"/>
    <n v="62.46"/>
    <n v="125.88"/>
    <n v="62.46"/>
    <n v="63.419999999999995"/>
    <n v="0.50381315538608196"/>
    <n v="2026"/>
    <s v="Q4"/>
    <n v="10"/>
    <x v="9"/>
  </r>
  <r>
    <s v="01094"/>
    <x v="278"/>
    <x v="3"/>
    <x v="4"/>
    <x v="0"/>
    <x v="1"/>
    <x v="4"/>
    <x v="12"/>
    <n v="2"/>
    <n v="121.81"/>
    <n v="0.05"/>
    <n v="67.72"/>
    <n v="231.43899999999999"/>
    <n v="135.44"/>
    <n v="95.998999999999995"/>
    <n v="0.41479180259161158"/>
    <n v="2026"/>
    <s v="Q4"/>
    <n v="10"/>
    <x v="9"/>
  </r>
  <r>
    <s v="03926"/>
    <x v="278"/>
    <x v="2"/>
    <x v="5"/>
    <x v="0"/>
    <x v="2"/>
    <x v="1"/>
    <x v="11"/>
    <n v="6"/>
    <n v="154.93"/>
    <n v="0.05"/>
    <n v="79.430000000000007"/>
    <n v="883.101"/>
    <n v="476.58000000000004"/>
    <n v="406.52099999999996"/>
    <n v="0.46033352923391546"/>
    <n v="2026"/>
    <s v="Q4"/>
    <n v="10"/>
    <x v="9"/>
  </r>
  <r>
    <s v="00524"/>
    <x v="279"/>
    <x v="3"/>
    <x v="8"/>
    <x v="2"/>
    <x v="1"/>
    <x v="0"/>
    <x v="8"/>
    <n v="2"/>
    <n v="101.1"/>
    <n v="0.15"/>
    <n v="51.61"/>
    <n v="171.86999999999998"/>
    <n v="103.22"/>
    <n v="68.649999999999977"/>
    <n v="0.39942980159422814"/>
    <n v="2026"/>
    <s v="Q4"/>
    <n v="10"/>
    <x v="9"/>
  </r>
  <r>
    <s v="02277"/>
    <x v="279"/>
    <x v="0"/>
    <x v="0"/>
    <x v="0"/>
    <x v="1"/>
    <x v="0"/>
    <x v="8"/>
    <n v="2"/>
    <n v="105"/>
    <n v="0"/>
    <n v="50.3"/>
    <n v="210"/>
    <n v="100.6"/>
    <n v="109.4"/>
    <n v="0.52095238095238094"/>
    <n v="2026"/>
    <s v="Q4"/>
    <n v="10"/>
    <x v="9"/>
  </r>
  <r>
    <s v="02442"/>
    <x v="279"/>
    <x v="2"/>
    <x v="2"/>
    <x v="1"/>
    <x v="2"/>
    <x v="1"/>
    <x v="11"/>
    <n v="4"/>
    <n v="157.12"/>
    <n v="0.15"/>
    <n v="77.98"/>
    <n v="534.20799999999997"/>
    <n v="311.92"/>
    <n v="222.28799999999995"/>
    <n v="0.41610758356295668"/>
    <n v="2026"/>
    <s v="Q4"/>
    <n v="10"/>
    <x v="9"/>
  </r>
  <r>
    <s v="02809"/>
    <x v="279"/>
    <x v="3"/>
    <x v="8"/>
    <x v="0"/>
    <x v="0"/>
    <x v="1"/>
    <x v="17"/>
    <n v="3"/>
    <n v="70.239999999999995"/>
    <n v="0.05"/>
    <n v="31.96"/>
    <n v="200.18399999999997"/>
    <n v="95.88"/>
    <n v="104.30399999999997"/>
    <n v="0.5210406426087999"/>
    <n v="2026"/>
    <s v="Q4"/>
    <n v="10"/>
    <x v="9"/>
  </r>
  <r>
    <s v="02946"/>
    <x v="279"/>
    <x v="2"/>
    <x v="16"/>
    <x v="0"/>
    <x v="0"/>
    <x v="0"/>
    <x v="8"/>
    <n v="1"/>
    <n v="103.48"/>
    <n v="0.1"/>
    <n v="51.33"/>
    <n v="93.132000000000005"/>
    <n v="51.33"/>
    <n v="41.802000000000007"/>
    <n v="0.4488467980930293"/>
    <n v="2026"/>
    <s v="Q4"/>
    <n v="10"/>
    <x v="9"/>
  </r>
  <r>
    <s v="04147"/>
    <x v="279"/>
    <x v="1"/>
    <x v="12"/>
    <x v="2"/>
    <x v="0"/>
    <x v="0"/>
    <x v="6"/>
    <n v="3"/>
    <n v="40.770000000000003"/>
    <n v="0.05"/>
    <n v="16.68"/>
    <n v="116.19449999999999"/>
    <n v="50.04"/>
    <n v="66.154499999999985"/>
    <n v="0.56934278300608021"/>
    <n v="2026"/>
    <s v="Q4"/>
    <n v="10"/>
    <x v="9"/>
  </r>
  <r>
    <s v="04164"/>
    <x v="279"/>
    <x v="0"/>
    <x v="9"/>
    <x v="2"/>
    <x v="1"/>
    <x v="1"/>
    <x v="3"/>
    <n v="2"/>
    <n v="143.41999999999999"/>
    <n v="0"/>
    <n v="81.44"/>
    <n v="286.83999999999997"/>
    <n v="162.88"/>
    <n v="123.95999999999998"/>
    <n v="0.43215730023706594"/>
    <n v="2026"/>
    <s v="Q4"/>
    <n v="10"/>
    <x v="9"/>
  </r>
  <r>
    <s v="04275"/>
    <x v="279"/>
    <x v="3"/>
    <x v="7"/>
    <x v="3"/>
    <x v="0"/>
    <x v="0"/>
    <x v="4"/>
    <n v="1"/>
    <n v="49.56"/>
    <n v="0.05"/>
    <n v="22.88"/>
    <n v="47.082000000000001"/>
    <n v="22.88"/>
    <n v="24.202000000000002"/>
    <n v="0.51403933562720361"/>
    <n v="2026"/>
    <s v="Q4"/>
    <n v="10"/>
    <x v="9"/>
  </r>
  <r>
    <s v="05062"/>
    <x v="279"/>
    <x v="1"/>
    <x v="12"/>
    <x v="0"/>
    <x v="0"/>
    <x v="2"/>
    <x v="15"/>
    <n v="4"/>
    <n v="131.05000000000001"/>
    <n v="0"/>
    <n v="67.37"/>
    <n v="524.20000000000005"/>
    <n v="269.48"/>
    <n v="254.72000000000003"/>
    <n v="0.48592140404425793"/>
    <n v="2026"/>
    <s v="Q4"/>
    <n v="10"/>
    <x v="9"/>
  </r>
  <r>
    <s v="01126"/>
    <x v="280"/>
    <x v="0"/>
    <x v="9"/>
    <x v="0"/>
    <x v="2"/>
    <x v="0"/>
    <x v="4"/>
    <n v="1"/>
    <n v="51.35"/>
    <n v="0"/>
    <n v="22.98"/>
    <n v="51.35"/>
    <n v="22.98"/>
    <n v="28.37"/>
    <n v="0.55248296007789677"/>
    <n v="2026"/>
    <s v="Q4"/>
    <n v="10"/>
    <x v="9"/>
  </r>
  <r>
    <s v="01865"/>
    <x v="280"/>
    <x v="3"/>
    <x v="8"/>
    <x v="0"/>
    <x v="0"/>
    <x v="4"/>
    <x v="10"/>
    <n v="1"/>
    <n v="39.659999999999997"/>
    <n v="0"/>
    <n v="14.39"/>
    <n v="39.659999999999997"/>
    <n v="14.39"/>
    <n v="25.269999999999996"/>
    <n v="0.63716591023701463"/>
    <n v="2026"/>
    <s v="Q4"/>
    <n v="10"/>
    <x v="9"/>
  </r>
  <r>
    <s v="02471"/>
    <x v="280"/>
    <x v="3"/>
    <x v="13"/>
    <x v="2"/>
    <x v="1"/>
    <x v="4"/>
    <x v="10"/>
    <n v="1"/>
    <n v="39.79"/>
    <n v="0"/>
    <n v="14.76"/>
    <n v="39.79"/>
    <n v="14.76"/>
    <n v="25.03"/>
    <n v="0.62905252576024129"/>
    <n v="2026"/>
    <s v="Q4"/>
    <n v="10"/>
    <x v="9"/>
  </r>
  <r>
    <s v="03208"/>
    <x v="280"/>
    <x v="2"/>
    <x v="10"/>
    <x v="1"/>
    <x v="1"/>
    <x v="0"/>
    <x v="6"/>
    <n v="6"/>
    <n v="41.27"/>
    <n v="0.1"/>
    <n v="16.61"/>
    <n v="222.858"/>
    <n v="99.66"/>
    <n v="123.19800000000001"/>
    <n v="0.55280941227149127"/>
    <n v="2026"/>
    <s v="Q4"/>
    <n v="10"/>
    <x v="9"/>
  </r>
  <r>
    <s v="04285"/>
    <x v="280"/>
    <x v="3"/>
    <x v="4"/>
    <x v="0"/>
    <x v="0"/>
    <x v="1"/>
    <x v="1"/>
    <n v="1"/>
    <n v="93.39"/>
    <n v="0"/>
    <n v="45.98"/>
    <n v="93.39"/>
    <n v="45.98"/>
    <n v="47.410000000000004"/>
    <n v="0.50765606595995294"/>
    <n v="2026"/>
    <s v="Q4"/>
    <n v="10"/>
    <x v="9"/>
  </r>
  <r>
    <s v="00261"/>
    <x v="281"/>
    <x v="2"/>
    <x v="3"/>
    <x v="0"/>
    <x v="2"/>
    <x v="3"/>
    <x v="5"/>
    <n v="1"/>
    <n v="336.56"/>
    <n v="0"/>
    <n v="189.74"/>
    <n v="336.56"/>
    <n v="189.74"/>
    <n v="146.82"/>
    <n v="0.43623722367482765"/>
    <n v="2026"/>
    <s v="Q4"/>
    <n v="10"/>
    <x v="9"/>
  </r>
  <r>
    <s v="00291"/>
    <x v="281"/>
    <x v="2"/>
    <x v="2"/>
    <x v="0"/>
    <x v="1"/>
    <x v="2"/>
    <x v="15"/>
    <n v="2"/>
    <n v="132.47999999999999"/>
    <n v="0.1"/>
    <n v="67.48"/>
    <n v="238.464"/>
    <n v="134.96"/>
    <n v="103.50399999999999"/>
    <n v="0.43404455179817497"/>
    <n v="2026"/>
    <s v="Q4"/>
    <n v="10"/>
    <x v="9"/>
  </r>
  <r>
    <s v="00670"/>
    <x v="281"/>
    <x v="1"/>
    <x v="14"/>
    <x v="2"/>
    <x v="0"/>
    <x v="1"/>
    <x v="1"/>
    <n v="1"/>
    <n v="92.59"/>
    <n v="0"/>
    <n v="44.46"/>
    <n v="92.59"/>
    <n v="44.46"/>
    <n v="48.13"/>
    <n v="0.51981855491953777"/>
    <n v="2026"/>
    <s v="Q4"/>
    <n v="10"/>
    <x v="9"/>
  </r>
  <r>
    <s v="01306"/>
    <x v="281"/>
    <x v="3"/>
    <x v="8"/>
    <x v="2"/>
    <x v="2"/>
    <x v="4"/>
    <x v="14"/>
    <n v="1"/>
    <n v="35.450000000000003"/>
    <n v="0.05"/>
    <n v="14.23"/>
    <n v="33.677500000000002"/>
    <n v="14.23"/>
    <n v="19.447500000000002"/>
    <n v="0.57746269764679681"/>
    <n v="2026"/>
    <s v="Q4"/>
    <n v="10"/>
    <x v="9"/>
  </r>
  <r>
    <s v="02400"/>
    <x v="281"/>
    <x v="2"/>
    <x v="2"/>
    <x v="0"/>
    <x v="1"/>
    <x v="1"/>
    <x v="1"/>
    <n v="2"/>
    <n v="93.83"/>
    <n v="0.1"/>
    <n v="44.27"/>
    <n v="168.89400000000001"/>
    <n v="88.54"/>
    <n v="80.353999999999999"/>
    <n v="0.47576586498040191"/>
    <n v="2026"/>
    <s v="Q4"/>
    <n v="10"/>
    <x v="9"/>
  </r>
  <r>
    <s v="03816"/>
    <x v="281"/>
    <x v="1"/>
    <x v="12"/>
    <x v="0"/>
    <x v="1"/>
    <x v="4"/>
    <x v="14"/>
    <n v="1"/>
    <n v="36.32"/>
    <n v="0"/>
    <n v="13.6"/>
    <n v="36.32"/>
    <n v="13.6"/>
    <n v="22.72"/>
    <n v="0.62555066079295152"/>
    <n v="2026"/>
    <s v="Q4"/>
    <n v="10"/>
    <x v="9"/>
  </r>
  <r>
    <s v="04038"/>
    <x v="281"/>
    <x v="0"/>
    <x v="15"/>
    <x v="0"/>
    <x v="0"/>
    <x v="4"/>
    <x v="12"/>
    <n v="2"/>
    <n v="125.56"/>
    <n v="0.1"/>
    <n v="67.260000000000005"/>
    <n v="226.00800000000001"/>
    <n v="134.52000000000001"/>
    <n v="91.488"/>
    <n v="0.40479983009450993"/>
    <n v="2026"/>
    <s v="Q4"/>
    <n v="10"/>
    <x v="9"/>
  </r>
  <r>
    <s v="04686"/>
    <x v="281"/>
    <x v="0"/>
    <x v="15"/>
    <x v="3"/>
    <x v="1"/>
    <x v="3"/>
    <x v="19"/>
    <n v="2"/>
    <n v="124.91"/>
    <n v="0"/>
    <n v="60.33"/>
    <n v="249.82"/>
    <n v="120.66"/>
    <n v="129.16"/>
    <n v="0.51701224881914976"/>
    <n v="2026"/>
    <s v="Q4"/>
    <n v="10"/>
    <x v="9"/>
  </r>
  <r>
    <s v="05076"/>
    <x v="281"/>
    <x v="1"/>
    <x v="12"/>
    <x v="0"/>
    <x v="1"/>
    <x v="3"/>
    <x v="7"/>
    <n v="1"/>
    <n v="199.32"/>
    <n v="0"/>
    <n v="103.83"/>
    <n v="199.32"/>
    <n v="103.83"/>
    <n v="95.49"/>
    <n v="0.4790788681517158"/>
    <n v="2026"/>
    <s v="Q4"/>
    <n v="10"/>
    <x v="9"/>
  </r>
  <r>
    <s v="01339"/>
    <x v="282"/>
    <x v="1"/>
    <x v="11"/>
    <x v="0"/>
    <x v="0"/>
    <x v="3"/>
    <x v="5"/>
    <n v="4"/>
    <n v="337.38"/>
    <n v="0.05"/>
    <n v="194.94"/>
    <n v="1282.0439999999999"/>
    <n v="779.76"/>
    <n v="502.28399999999988"/>
    <n v="0.39178374533167343"/>
    <n v="2026"/>
    <s v="Q4"/>
    <n v="10"/>
    <x v="9"/>
  </r>
  <r>
    <s v="01884"/>
    <x v="282"/>
    <x v="2"/>
    <x v="2"/>
    <x v="0"/>
    <x v="2"/>
    <x v="3"/>
    <x v="13"/>
    <n v="3"/>
    <n v="82.18"/>
    <n v="0.1"/>
    <n v="39.82"/>
    <n v="221.88600000000002"/>
    <n v="119.46000000000001"/>
    <n v="102.42600000000002"/>
    <n v="0.46161542413671885"/>
    <n v="2026"/>
    <s v="Q4"/>
    <n v="10"/>
    <x v="9"/>
  </r>
  <r>
    <s v="03568"/>
    <x v="282"/>
    <x v="0"/>
    <x v="15"/>
    <x v="1"/>
    <x v="1"/>
    <x v="1"/>
    <x v="17"/>
    <n v="15"/>
    <n v="70.25"/>
    <n v="0.1"/>
    <n v="32.19"/>
    <n v="948.375"/>
    <n v="482.84999999999997"/>
    <n v="465.52500000000003"/>
    <n v="0.49086595492289448"/>
    <n v="2026"/>
    <s v="Q4"/>
    <n v="10"/>
    <x v="9"/>
  </r>
  <r>
    <s v="04171"/>
    <x v="282"/>
    <x v="3"/>
    <x v="7"/>
    <x v="2"/>
    <x v="1"/>
    <x v="2"/>
    <x v="2"/>
    <n v="2"/>
    <n v="35.36"/>
    <n v="0"/>
    <n v="13.49"/>
    <n v="70.72"/>
    <n v="26.98"/>
    <n v="43.739999999999995"/>
    <n v="0.61849547511312208"/>
    <n v="2026"/>
    <s v="Q4"/>
    <n v="10"/>
    <x v="9"/>
  </r>
  <r>
    <s v="04477"/>
    <x v="282"/>
    <x v="2"/>
    <x v="5"/>
    <x v="2"/>
    <x v="1"/>
    <x v="2"/>
    <x v="9"/>
    <n v="1"/>
    <n v="46.01"/>
    <n v="0"/>
    <n v="18.239999999999998"/>
    <n v="46.01"/>
    <n v="18.239999999999998"/>
    <n v="27.77"/>
    <n v="0.6035644425124973"/>
    <n v="2026"/>
    <s v="Q4"/>
    <n v="10"/>
    <x v="9"/>
  </r>
  <r>
    <s v="03368"/>
    <x v="283"/>
    <x v="0"/>
    <x v="9"/>
    <x v="0"/>
    <x v="0"/>
    <x v="1"/>
    <x v="1"/>
    <n v="1"/>
    <n v="89.88"/>
    <n v="0"/>
    <n v="46.15"/>
    <n v="89.88"/>
    <n v="46.15"/>
    <n v="43.73"/>
    <n v="0.48653760569648419"/>
    <n v="2026"/>
    <s v="Q4"/>
    <n v="10"/>
    <x v="9"/>
  </r>
  <r>
    <s v="03566"/>
    <x v="283"/>
    <x v="1"/>
    <x v="12"/>
    <x v="0"/>
    <x v="1"/>
    <x v="4"/>
    <x v="10"/>
    <n v="1"/>
    <n v="41.33"/>
    <n v="0"/>
    <n v="14.47"/>
    <n v="41.33"/>
    <n v="14.47"/>
    <n v="26.86"/>
    <n v="0.6498911202516332"/>
    <n v="2026"/>
    <s v="Q4"/>
    <n v="10"/>
    <x v="9"/>
  </r>
  <r>
    <s v="04420"/>
    <x v="283"/>
    <x v="2"/>
    <x v="5"/>
    <x v="1"/>
    <x v="2"/>
    <x v="0"/>
    <x v="6"/>
    <n v="15"/>
    <n v="40.78"/>
    <n v="0.15"/>
    <n v="17.07"/>
    <n v="519.94500000000005"/>
    <n v="256.05"/>
    <n v="263.89500000000004"/>
    <n v="0.5075440671609498"/>
    <n v="2026"/>
    <s v="Q4"/>
    <n v="10"/>
    <x v="9"/>
  </r>
  <r>
    <s v="00513"/>
    <x v="284"/>
    <x v="3"/>
    <x v="7"/>
    <x v="0"/>
    <x v="2"/>
    <x v="2"/>
    <x v="18"/>
    <n v="1"/>
    <n v="163.87"/>
    <n v="0"/>
    <n v="85.76"/>
    <n v="163.87"/>
    <n v="85.76"/>
    <n v="78.11"/>
    <n v="0.47665832672240188"/>
    <n v="2026"/>
    <s v="Q4"/>
    <n v="10"/>
    <x v="9"/>
  </r>
  <r>
    <s v="00786"/>
    <x v="284"/>
    <x v="2"/>
    <x v="3"/>
    <x v="0"/>
    <x v="1"/>
    <x v="4"/>
    <x v="14"/>
    <n v="1"/>
    <n v="35.39"/>
    <n v="0.05"/>
    <n v="13.68"/>
    <n v="33.6205"/>
    <n v="13.68"/>
    <n v="19.9405"/>
    <n v="0.59310539700480358"/>
    <n v="2026"/>
    <s v="Q4"/>
    <n v="10"/>
    <x v="9"/>
  </r>
  <r>
    <s v="03771"/>
    <x v="284"/>
    <x v="2"/>
    <x v="3"/>
    <x v="0"/>
    <x v="2"/>
    <x v="3"/>
    <x v="13"/>
    <n v="2"/>
    <n v="80.2"/>
    <n v="0"/>
    <n v="39.590000000000003"/>
    <n v="160.4"/>
    <n v="79.180000000000007"/>
    <n v="81.22"/>
    <n v="0.50635910224438896"/>
    <n v="2026"/>
    <s v="Q4"/>
    <n v="10"/>
    <x v="9"/>
  </r>
  <r>
    <s v="03910"/>
    <x v="284"/>
    <x v="2"/>
    <x v="2"/>
    <x v="0"/>
    <x v="2"/>
    <x v="0"/>
    <x v="6"/>
    <n v="3"/>
    <n v="41.09"/>
    <n v="0"/>
    <n v="17.18"/>
    <n v="123.27000000000001"/>
    <n v="51.54"/>
    <n v="71.730000000000018"/>
    <n v="0.58189340472134354"/>
    <n v="2026"/>
    <s v="Q4"/>
    <n v="10"/>
    <x v="9"/>
  </r>
  <r>
    <s v="00330"/>
    <x v="285"/>
    <x v="1"/>
    <x v="12"/>
    <x v="1"/>
    <x v="2"/>
    <x v="2"/>
    <x v="2"/>
    <n v="5"/>
    <n v="36.97"/>
    <n v="0.15"/>
    <n v="13.93"/>
    <n v="157.1225"/>
    <n v="69.650000000000006"/>
    <n v="87.472499999999997"/>
    <n v="0.55671530175500006"/>
    <n v="2026"/>
    <s v="Q4"/>
    <n v="10"/>
    <x v="9"/>
  </r>
  <r>
    <s v="00707"/>
    <x v="285"/>
    <x v="2"/>
    <x v="5"/>
    <x v="2"/>
    <x v="1"/>
    <x v="2"/>
    <x v="2"/>
    <n v="4"/>
    <n v="35.880000000000003"/>
    <n v="0.05"/>
    <n v="13.45"/>
    <n v="136.34399999999999"/>
    <n v="53.8"/>
    <n v="82.543999999999997"/>
    <n v="0.60540984568444522"/>
    <n v="2026"/>
    <s v="Q4"/>
    <n v="10"/>
    <x v="9"/>
  </r>
  <r>
    <s v="00989"/>
    <x v="285"/>
    <x v="1"/>
    <x v="11"/>
    <x v="0"/>
    <x v="0"/>
    <x v="0"/>
    <x v="6"/>
    <n v="3"/>
    <n v="40.42"/>
    <n v="0"/>
    <n v="16.79"/>
    <n v="121.26"/>
    <n v="50.37"/>
    <n v="70.890000000000015"/>
    <n v="0.58461157842652167"/>
    <n v="2026"/>
    <s v="Q4"/>
    <n v="10"/>
    <x v="9"/>
  </r>
  <r>
    <s v="01904"/>
    <x v="285"/>
    <x v="3"/>
    <x v="8"/>
    <x v="2"/>
    <x v="0"/>
    <x v="0"/>
    <x v="4"/>
    <n v="1"/>
    <n v="50.34"/>
    <n v="0.15"/>
    <n v="22.56"/>
    <n v="42.789000000000001"/>
    <n v="22.56"/>
    <n v="20.229000000000003"/>
    <n v="0.47276169108883132"/>
    <n v="2026"/>
    <s v="Q4"/>
    <n v="10"/>
    <x v="9"/>
  </r>
  <r>
    <s v="02854"/>
    <x v="285"/>
    <x v="0"/>
    <x v="15"/>
    <x v="2"/>
    <x v="1"/>
    <x v="2"/>
    <x v="2"/>
    <n v="3"/>
    <n v="36.049999999999997"/>
    <n v="0.1"/>
    <n v="13.87"/>
    <n v="97.334999999999994"/>
    <n v="41.61"/>
    <n v="55.724999999999994"/>
    <n v="0.57250732008013561"/>
    <n v="2026"/>
    <s v="Q4"/>
    <n v="10"/>
    <x v="9"/>
  </r>
  <r>
    <s v="03212"/>
    <x v="285"/>
    <x v="2"/>
    <x v="2"/>
    <x v="1"/>
    <x v="0"/>
    <x v="0"/>
    <x v="6"/>
    <n v="15"/>
    <n v="40"/>
    <n v="0.1"/>
    <n v="16.420000000000002"/>
    <n v="540"/>
    <n v="246.3"/>
    <n v="293.7"/>
    <n v="0.54388888888888887"/>
    <n v="2026"/>
    <s v="Q4"/>
    <n v="10"/>
    <x v="9"/>
  </r>
  <r>
    <s v="04479"/>
    <x v="285"/>
    <x v="3"/>
    <x v="7"/>
    <x v="2"/>
    <x v="0"/>
    <x v="1"/>
    <x v="11"/>
    <n v="1"/>
    <n v="151.68"/>
    <n v="0.05"/>
    <n v="78.98"/>
    <n v="144.096"/>
    <n v="78.98"/>
    <n v="65.116"/>
    <n v="0.45189318232289583"/>
    <n v="2026"/>
    <s v="Q4"/>
    <n v="10"/>
    <x v="9"/>
  </r>
  <r>
    <s v="04574"/>
    <x v="285"/>
    <x v="1"/>
    <x v="14"/>
    <x v="0"/>
    <x v="2"/>
    <x v="4"/>
    <x v="14"/>
    <n v="1"/>
    <n v="36.53"/>
    <n v="0"/>
    <n v="14.01"/>
    <n v="36.53"/>
    <n v="14.01"/>
    <n v="22.520000000000003"/>
    <n v="0.61647960580344929"/>
    <n v="2026"/>
    <s v="Q4"/>
    <n v="10"/>
    <x v="9"/>
  </r>
  <r>
    <s v="04815"/>
    <x v="285"/>
    <x v="0"/>
    <x v="0"/>
    <x v="2"/>
    <x v="2"/>
    <x v="0"/>
    <x v="6"/>
    <n v="1"/>
    <n v="39.89"/>
    <n v="0.05"/>
    <n v="16.91"/>
    <n v="37.895499999999998"/>
    <n v="16.91"/>
    <n v="20.985499999999998"/>
    <n v="0.55377287540737019"/>
    <n v="2026"/>
    <s v="Q4"/>
    <n v="10"/>
    <x v="9"/>
  </r>
  <r>
    <s v="05027"/>
    <x v="285"/>
    <x v="2"/>
    <x v="10"/>
    <x v="0"/>
    <x v="1"/>
    <x v="1"/>
    <x v="11"/>
    <n v="1"/>
    <n v="154.53"/>
    <n v="0"/>
    <n v="77.930000000000007"/>
    <n v="154.53"/>
    <n v="77.930000000000007"/>
    <n v="76.599999999999994"/>
    <n v="0.49569662848637802"/>
    <n v="2026"/>
    <s v="Q4"/>
    <n v="10"/>
    <x v="9"/>
  </r>
  <r>
    <s v="01794"/>
    <x v="286"/>
    <x v="3"/>
    <x v="8"/>
    <x v="3"/>
    <x v="2"/>
    <x v="0"/>
    <x v="4"/>
    <n v="2"/>
    <n v="50.64"/>
    <n v="0.05"/>
    <n v="22.28"/>
    <n v="96.215999999999994"/>
    <n v="44.56"/>
    <n v="51.655999999999992"/>
    <n v="0.53687536376486233"/>
    <n v="2026"/>
    <s v="Q4"/>
    <n v="10"/>
    <x v="9"/>
  </r>
  <r>
    <s v="01867"/>
    <x v="286"/>
    <x v="0"/>
    <x v="0"/>
    <x v="0"/>
    <x v="1"/>
    <x v="4"/>
    <x v="10"/>
    <n v="3"/>
    <n v="40.880000000000003"/>
    <n v="0.05"/>
    <n v="14.59"/>
    <n v="116.50800000000001"/>
    <n v="43.769999999999996"/>
    <n v="72.738000000000014"/>
    <n v="0.62431764342362761"/>
    <n v="2026"/>
    <s v="Q4"/>
    <n v="10"/>
    <x v="9"/>
  </r>
  <r>
    <s v="02088"/>
    <x v="286"/>
    <x v="3"/>
    <x v="4"/>
    <x v="2"/>
    <x v="0"/>
    <x v="1"/>
    <x v="3"/>
    <n v="1"/>
    <n v="141.77000000000001"/>
    <n v="0"/>
    <n v="78.48"/>
    <n v="141.77000000000001"/>
    <n v="78.48"/>
    <n v="63.290000000000006"/>
    <n v="0.44642731184312623"/>
    <n v="2026"/>
    <s v="Q4"/>
    <n v="10"/>
    <x v="9"/>
  </r>
  <r>
    <s v="02270"/>
    <x v="286"/>
    <x v="3"/>
    <x v="7"/>
    <x v="0"/>
    <x v="1"/>
    <x v="3"/>
    <x v="7"/>
    <n v="3"/>
    <n v="199.99"/>
    <n v="0.15"/>
    <n v="101.86"/>
    <n v="509.97450000000003"/>
    <n v="305.58"/>
    <n v="204.39450000000005"/>
    <n v="0.40079356909021929"/>
    <n v="2026"/>
    <s v="Q4"/>
    <n v="10"/>
    <x v="9"/>
  </r>
  <r>
    <s v="03789"/>
    <x v="286"/>
    <x v="3"/>
    <x v="4"/>
    <x v="3"/>
    <x v="1"/>
    <x v="0"/>
    <x v="4"/>
    <n v="2"/>
    <n v="50.56"/>
    <n v="0"/>
    <n v="23.04"/>
    <n v="101.12"/>
    <n v="46.08"/>
    <n v="55.040000000000006"/>
    <n v="0.54430379746835444"/>
    <n v="2026"/>
    <s v="Q4"/>
    <n v="10"/>
    <x v="9"/>
  </r>
  <r>
    <s v="04323"/>
    <x v="286"/>
    <x v="3"/>
    <x v="7"/>
    <x v="0"/>
    <x v="1"/>
    <x v="2"/>
    <x v="9"/>
    <n v="1"/>
    <n v="47.38"/>
    <n v="0"/>
    <n v="17.86"/>
    <n v="47.38"/>
    <n v="17.86"/>
    <n v="29.520000000000003"/>
    <n v="0.62304769945124527"/>
    <n v="2026"/>
    <s v="Q4"/>
    <n v="10"/>
    <x v="9"/>
  </r>
  <r>
    <s v="00276"/>
    <x v="287"/>
    <x v="2"/>
    <x v="2"/>
    <x v="0"/>
    <x v="2"/>
    <x v="1"/>
    <x v="1"/>
    <n v="1"/>
    <n v="92.74"/>
    <n v="0.15"/>
    <n v="44.52"/>
    <n v="78.828999999999994"/>
    <n v="44.52"/>
    <n v="34.30899999999999"/>
    <n v="0.43523322635070844"/>
    <n v="2026"/>
    <s v="Q4"/>
    <n v="10"/>
    <x v="9"/>
  </r>
  <r>
    <s v="00791"/>
    <x v="287"/>
    <x v="3"/>
    <x v="13"/>
    <x v="2"/>
    <x v="0"/>
    <x v="0"/>
    <x v="4"/>
    <n v="3"/>
    <n v="51.57"/>
    <n v="0.1"/>
    <n v="21.82"/>
    <n v="139.239"/>
    <n v="65.460000000000008"/>
    <n v="73.778999999999996"/>
    <n v="0.52987309589985565"/>
    <n v="2026"/>
    <s v="Q4"/>
    <n v="10"/>
    <x v="9"/>
  </r>
  <r>
    <s v="01033"/>
    <x v="287"/>
    <x v="1"/>
    <x v="12"/>
    <x v="0"/>
    <x v="1"/>
    <x v="1"/>
    <x v="17"/>
    <n v="1"/>
    <n v="70.47"/>
    <n v="0.1"/>
    <n v="31.52"/>
    <n v="63.423000000000002"/>
    <n v="31.52"/>
    <n v="31.903000000000002"/>
    <n v="0.50301940936253409"/>
    <n v="2026"/>
    <s v="Q4"/>
    <n v="10"/>
    <x v="9"/>
  </r>
  <r>
    <s v="01247"/>
    <x v="287"/>
    <x v="0"/>
    <x v="0"/>
    <x v="0"/>
    <x v="1"/>
    <x v="1"/>
    <x v="17"/>
    <n v="1"/>
    <n v="71.05"/>
    <n v="0"/>
    <n v="33.32"/>
    <n v="71.05"/>
    <n v="33.32"/>
    <n v="37.729999999999997"/>
    <n v="0.53103448275862064"/>
    <n v="2026"/>
    <s v="Q4"/>
    <n v="10"/>
    <x v="9"/>
  </r>
  <r>
    <s v="01321"/>
    <x v="287"/>
    <x v="3"/>
    <x v="13"/>
    <x v="2"/>
    <x v="0"/>
    <x v="0"/>
    <x v="6"/>
    <n v="3"/>
    <n v="39.83"/>
    <n v="0.1"/>
    <n v="16.93"/>
    <n v="107.541"/>
    <n v="50.79"/>
    <n v="56.750999999999998"/>
    <n v="0.52771501101905316"/>
    <n v="2026"/>
    <s v="Q4"/>
    <n v="10"/>
    <x v="9"/>
  </r>
  <r>
    <s v="02048"/>
    <x v="287"/>
    <x v="3"/>
    <x v="7"/>
    <x v="0"/>
    <x v="1"/>
    <x v="4"/>
    <x v="16"/>
    <n v="3"/>
    <n v="49.5"/>
    <n v="0.05"/>
    <n v="22"/>
    <n v="141.07499999999999"/>
    <n v="66"/>
    <n v="75.074999999999989"/>
    <n v="0.53216374269005839"/>
    <n v="2026"/>
    <s v="Q4"/>
    <n v="10"/>
    <x v="9"/>
  </r>
  <r>
    <s v="02082"/>
    <x v="287"/>
    <x v="1"/>
    <x v="6"/>
    <x v="3"/>
    <x v="1"/>
    <x v="1"/>
    <x v="1"/>
    <n v="1"/>
    <n v="91.99"/>
    <n v="0"/>
    <n v="44.86"/>
    <n v="91.99"/>
    <n v="44.86"/>
    <n v="47.129999999999995"/>
    <n v="0.51233829764104788"/>
    <n v="2026"/>
    <s v="Q4"/>
    <n v="10"/>
    <x v="9"/>
  </r>
  <r>
    <s v="02177"/>
    <x v="287"/>
    <x v="0"/>
    <x v="15"/>
    <x v="3"/>
    <x v="0"/>
    <x v="0"/>
    <x v="0"/>
    <n v="1"/>
    <n v="79.78"/>
    <n v="0.05"/>
    <n v="41.59"/>
    <n v="75.790999999999997"/>
    <n v="41.59"/>
    <n v="34.200999999999993"/>
    <n v="0.45125410668812915"/>
    <n v="2026"/>
    <s v="Q4"/>
    <n v="10"/>
    <x v="9"/>
  </r>
  <r>
    <s v="03776"/>
    <x v="287"/>
    <x v="3"/>
    <x v="8"/>
    <x v="0"/>
    <x v="0"/>
    <x v="0"/>
    <x v="0"/>
    <n v="1"/>
    <n v="82.97"/>
    <n v="0"/>
    <n v="43.09"/>
    <n v="82.97"/>
    <n v="43.09"/>
    <n v="39.879999999999995"/>
    <n v="0.48065565867180904"/>
    <n v="2026"/>
    <s v="Q4"/>
    <n v="10"/>
    <x v="9"/>
  </r>
  <r>
    <s v="04542"/>
    <x v="287"/>
    <x v="0"/>
    <x v="9"/>
    <x v="0"/>
    <x v="2"/>
    <x v="0"/>
    <x v="8"/>
    <n v="1"/>
    <n v="103.33"/>
    <n v="0"/>
    <n v="50.85"/>
    <n v="103.33"/>
    <n v="50.85"/>
    <n v="52.48"/>
    <n v="0.5078873512048776"/>
    <n v="2026"/>
    <s v="Q4"/>
    <n v="10"/>
    <x v="9"/>
  </r>
  <r>
    <s v="00036"/>
    <x v="288"/>
    <x v="0"/>
    <x v="9"/>
    <x v="0"/>
    <x v="1"/>
    <x v="1"/>
    <x v="3"/>
    <n v="3"/>
    <n v="142.54"/>
    <n v="0.05"/>
    <n v="81.599999999999994"/>
    <n v="406.23899999999998"/>
    <n v="244.79999999999998"/>
    <n v="161.43899999999999"/>
    <n v="0.39739906803630376"/>
    <n v="2026"/>
    <s v="Q4"/>
    <n v="10"/>
    <x v="9"/>
  </r>
  <r>
    <s v="00064"/>
    <x v="288"/>
    <x v="2"/>
    <x v="16"/>
    <x v="0"/>
    <x v="1"/>
    <x v="1"/>
    <x v="1"/>
    <n v="3"/>
    <n v="92.14"/>
    <n v="0.1"/>
    <n v="46.43"/>
    <n v="248.77800000000002"/>
    <n v="139.29"/>
    <n v="109.48800000000003"/>
    <n v="0.44010322456165746"/>
    <n v="2026"/>
    <s v="Q4"/>
    <n v="10"/>
    <x v="9"/>
  </r>
  <r>
    <s v="00529"/>
    <x v="288"/>
    <x v="3"/>
    <x v="7"/>
    <x v="2"/>
    <x v="2"/>
    <x v="2"/>
    <x v="18"/>
    <n v="2"/>
    <n v="165.23"/>
    <n v="0"/>
    <n v="88.87"/>
    <n v="330.46"/>
    <n v="177.74"/>
    <n v="152.71999999999997"/>
    <n v="0.46214367850874533"/>
    <n v="2026"/>
    <s v="Q4"/>
    <n v="10"/>
    <x v="9"/>
  </r>
  <r>
    <s v="01815"/>
    <x v="288"/>
    <x v="3"/>
    <x v="4"/>
    <x v="0"/>
    <x v="2"/>
    <x v="4"/>
    <x v="12"/>
    <n v="1"/>
    <n v="121.92"/>
    <n v="0"/>
    <n v="71.02"/>
    <n v="121.92"/>
    <n v="71.02"/>
    <n v="50.900000000000006"/>
    <n v="0.41748687664042"/>
    <n v="2026"/>
    <s v="Q4"/>
    <n v="10"/>
    <x v="9"/>
  </r>
  <r>
    <s v="01820"/>
    <x v="288"/>
    <x v="1"/>
    <x v="1"/>
    <x v="0"/>
    <x v="0"/>
    <x v="2"/>
    <x v="2"/>
    <n v="3"/>
    <n v="36.46"/>
    <n v="0.05"/>
    <n v="13.9"/>
    <n v="103.91099999999999"/>
    <n v="41.7"/>
    <n v="62.210999999999984"/>
    <n v="0.5986950370990558"/>
    <n v="2026"/>
    <s v="Q4"/>
    <n v="10"/>
    <x v="9"/>
  </r>
  <r>
    <s v="02028"/>
    <x v="288"/>
    <x v="3"/>
    <x v="4"/>
    <x v="2"/>
    <x v="2"/>
    <x v="4"/>
    <x v="16"/>
    <n v="3"/>
    <n v="51.89"/>
    <n v="0.1"/>
    <n v="21.56"/>
    <n v="140.10300000000001"/>
    <n v="64.679999999999993"/>
    <n v="75.423000000000016"/>
    <n v="0.53833965011455864"/>
    <n v="2026"/>
    <s v="Q4"/>
    <n v="10"/>
    <x v="9"/>
  </r>
  <r>
    <s v="02741"/>
    <x v="288"/>
    <x v="3"/>
    <x v="4"/>
    <x v="0"/>
    <x v="0"/>
    <x v="4"/>
    <x v="10"/>
    <n v="1"/>
    <n v="40.75"/>
    <n v="0"/>
    <n v="14.7"/>
    <n v="40.75"/>
    <n v="14.7"/>
    <n v="26.05"/>
    <n v="0.63926380368098157"/>
    <n v="2026"/>
    <s v="Q4"/>
    <n v="10"/>
    <x v="9"/>
  </r>
  <r>
    <s v="03602"/>
    <x v="288"/>
    <x v="2"/>
    <x v="5"/>
    <x v="1"/>
    <x v="2"/>
    <x v="3"/>
    <x v="5"/>
    <n v="4"/>
    <n v="345.13"/>
    <n v="0.05"/>
    <n v="200.02"/>
    <n v="1311.4939999999999"/>
    <n v="800.08"/>
    <n v="511.41399999999987"/>
    <n v="0.38994764749209671"/>
    <n v="2026"/>
    <s v="Q4"/>
    <n v="10"/>
    <x v="9"/>
  </r>
  <r>
    <s v="04116"/>
    <x v="288"/>
    <x v="1"/>
    <x v="6"/>
    <x v="2"/>
    <x v="1"/>
    <x v="2"/>
    <x v="2"/>
    <n v="2"/>
    <n v="37.1"/>
    <n v="0"/>
    <n v="13.31"/>
    <n v="74.2"/>
    <n v="26.62"/>
    <n v="47.58"/>
    <n v="0.64123989218328836"/>
    <n v="2026"/>
    <s v="Q4"/>
    <n v="10"/>
    <x v="9"/>
  </r>
  <r>
    <s v="04197"/>
    <x v="288"/>
    <x v="3"/>
    <x v="7"/>
    <x v="3"/>
    <x v="1"/>
    <x v="1"/>
    <x v="1"/>
    <n v="3"/>
    <n v="94.19"/>
    <n v="0"/>
    <n v="44.89"/>
    <n v="282.57"/>
    <n v="134.67000000000002"/>
    <n v="147.89999999999998"/>
    <n v="0.52341012846374346"/>
    <n v="2026"/>
    <s v="Q4"/>
    <n v="10"/>
    <x v="9"/>
  </r>
  <r>
    <s v="00360"/>
    <x v="289"/>
    <x v="3"/>
    <x v="8"/>
    <x v="0"/>
    <x v="0"/>
    <x v="3"/>
    <x v="13"/>
    <n v="2"/>
    <n v="82.52"/>
    <n v="0.05"/>
    <n v="38.61"/>
    <n v="156.78799999999998"/>
    <n v="77.22"/>
    <n v="79.567999999999984"/>
    <n v="0.50748781794525089"/>
    <n v="2026"/>
    <s v="Q4"/>
    <n v="10"/>
    <x v="9"/>
  </r>
  <r>
    <s v="00427"/>
    <x v="289"/>
    <x v="3"/>
    <x v="13"/>
    <x v="0"/>
    <x v="2"/>
    <x v="1"/>
    <x v="11"/>
    <n v="1"/>
    <n v="155.16"/>
    <n v="0"/>
    <n v="78.84"/>
    <n v="155.16"/>
    <n v="78.84"/>
    <n v="76.319999999999993"/>
    <n v="0.49187935034802782"/>
    <n v="2026"/>
    <s v="Q4"/>
    <n v="10"/>
    <x v="9"/>
  </r>
  <r>
    <s v="01018"/>
    <x v="289"/>
    <x v="3"/>
    <x v="13"/>
    <x v="3"/>
    <x v="0"/>
    <x v="2"/>
    <x v="9"/>
    <n v="1"/>
    <n v="46.36"/>
    <n v="0.05"/>
    <n v="18.399999999999999"/>
    <n v="44.041999999999994"/>
    <n v="18.399999999999999"/>
    <n v="25.641999999999996"/>
    <n v="0.58221697470596245"/>
    <n v="2026"/>
    <s v="Q4"/>
    <n v="10"/>
    <x v="9"/>
  </r>
  <r>
    <s v="01179"/>
    <x v="289"/>
    <x v="2"/>
    <x v="16"/>
    <x v="0"/>
    <x v="2"/>
    <x v="0"/>
    <x v="0"/>
    <n v="1"/>
    <n v="81.47"/>
    <n v="0"/>
    <n v="43.67"/>
    <n v="81.47"/>
    <n v="43.67"/>
    <n v="37.799999999999997"/>
    <n v="0.463974469129741"/>
    <n v="2026"/>
    <s v="Q4"/>
    <n v="10"/>
    <x v="9"/>
  </r>
  <r>
    <s v="02267"/>
    <x v="289"/>
    <x v="0"/>
    <x v="15"/>
    <x v="0"/>
    <x v="0"/>
    <x v="2"/>
    <x v="15"/>
    <n v="1"/>
    <n v="134.31"/>
    <n v="0.05"/>
    <n v="67.239999999999995"/>
    <n v="127.5945"/>
    <n v="67.239999999999995"/>
    <n v="60.354500000000002"/>
    <n v="0.47301803761133909"/>
    <n v="2026"/>
    <s v="Q4"/>
    <n v="10"/>
    <x v="9"/>
  </r>
  <r>
    <s v="02656"/>
    <x v="289"/>
    <x v="2"/>
    <x v="16"/>
    <x v="0"/>
    <x v="1"/>
    <x v="3"/>
    <x v="19"/>
    <n v="1"/>
    <n v="123.11"/>
    <n v="0"/>
    <n v="58.99"/>
    <n v="123.11"/>
    <n v="58.99"/>
    <n v="64.12"/>
    <n v="0.52083502558687356"/>
    <n v="2026"/>
    <s v="Q4"/>
    <n v="10"/>
    <x v="9"/>
  </r>
  <r>
    <s v="02867"/>
    <x v="289"/>
    <x v="1"/>
    <x v="6"/>
    <x v="0"/>
    <x v="1"/>
    <x v="3"/>
    <x v="13"/>
    <n v="1"/>
    <n v="81.239999999999995"/>
    <n v="0"/>
    <n v="38.65"/>
    <n v="81.239999999999995"/>
    <n v="38.65"/>
    <n v="42.589999999999996"/>
    <n v="0.52424913835548992"/>
    <n v="2026"/>
    <s v="Q4"/>
    <n v="10"/>
    <x v="9"/>
  </r>
  <r>
    <s v="03335"/>
    <x v="289"/>
    <x v="0"/>
    <x v="9"/>
    <x v="3"/>
    <x v="0"/>
    <x v="1"/>
    <x v="17"/>
    <n v="1"/>
    <n v="70.81"/>
    <n v="0.15"/>
    <n v="32.93"/>
    <n v="60.188499999999998"/>
    <n v="32.93"/>
    <n v="27.258499999999998"/>
    <n v="0.45288551799762411"/>
    <n v="2026"/>
    <s v="Q4"/>
    <n v="10"/>
    <x v="9"/>
  </r>
  <r>
    <s v="03770"/>
    <x v="289"/>
    <x v="3"/>
    <x v="13"/>
    <x v="0"/>
    <x v="2"/>
    <x v="3"/>
    <x v="7"/>
    <n v="6"/>
    <n v="200.26"/>
    <n v="0"/>
    <n v="106.71"/>
    <n v="1201.56"/>
    <n v="640.26"/>
    <n v="561.29999999999995"/>
    <n v="0.46714271447118744"/>
    <n v="2026"/>
    <s v="Q4"/>
    <n v="10"/>
    <x v="9"/>
  </r>
  <r>
    <s v="04065"/>
    <x v="289"/>
    <x v="3"/>
    <x v="4"/>
    <x v="0"/>
    <x v="1"/>
    <x v="4"/>
    <x v="14"/>
    <n v="3"/>
    <n v="36.75"/>
    <n v="0.05"/>
    <n v="13.71"/>
    <n v="104.7375"/>
    <n v="41.13"/>
    <n v="63.607499999999995"/>
    <n v="0.60730397422126747"/>
    <n v="2026"/>
    <s v="Q4"/>
    <n v="10"/>
    <x v="9"/>
  </r>
  <r>
    <s v="04222"/>
    <x v="289"/>
    <x v="2"/>
    <x v="16"/>
    <x v="0"/>
    <x v="0"/>
    <x v="1"/>
    <x v="1"/>
    <n v="2"/>
    <n v="92.41"/>
    <n v="0.1"/>
    <n v="45.42"/>
    <n v="166.33799999999999"/>
    <n v="90.84"/>
    <n v="75.49799999999999"/>
    <n v="0.4538830573891714"/>
    <n v="2026"/>
    <s v="Q4"/>
    <n v="10"/>
    <x v="9"/>
  </r>
  <r>
    <s v="04304"/>
    <x v="289"/>
    <x v="1"/>
    <x v="14"/>
    <x v="2"/>
    <x v="1"/>
    <x v="4"/>
    <x v="10"/>
    <n v="1"/>
    <n v="40.67"/>
    <n v="0"/>
    <n v="15.09"/>
    <n v="40.67"/>
    <n v="15.09"/>
    <n v="25.580000000000002"/>
    <n v="0.62896483894762722"/>
    <n v="2026"/>
    <s v="Q4"/>
    <n v="10"/>
    <x v="9"/>
  </r>
  <r>
    <s v="00109"/>
    <x v="290"/>
    <x v="1"/>
    <x v="1"/>
    <x v="0"/>
    <x v="0"/>
    <x v="1"/>
    <x v="1"/>
    <n v="1"/>
    <n v="90.09"/>
    <n v="0"/>
    <n v="45.17"/>
    <n v="90.09"/>
    <n v="45.17"/>
    <n v="44.92"/>
    <n v="0.49861249861249862"/>
    <n v="2026"/>
    <s v="Q4"/>
    <n v="10"/>
    <x v="9"/>
  </r>
  <r>
    <s v="00744"/>
    <x v="290"/>
    <x v="2"/>
    <x v="10"/>
    <x v="0"/>
    <x v="0"/>
    <x v="2"/>
    <x v="2"/>
    <n v="1"/>
    <n v="36.83"/>
    <n v="0"/>
    <n v="13.64"/>
    <n v="36.83"/>
    <n v="13.64"/>
    <n v="23.189999999999998"/>
    <n v="0.62964974205810476"/>
    <n v="2026"/>
    <s v="Q4"/>
    <n v="10"/>
    <x v="9"/>
  </r>
  <r>
    <s v="00960"/>
    <x v="290"/>
    <x v="1"/>
    <x v="12"/>
    <x v="3"/>
    <x v="0"/>
    <x v="3"/>
    <x v="7"/>
    <n v="5"/>
    <n v="196.37"/>
    <n v="0.05"/>
    <n v="103.51"/>
    <n v="932.75749999999994"/>
    <n v="517.55000000000007"/>
    <n v="415.20749999999987"/>
    <n v="0.44513981393877816"/>
    <n v="2026"/>
    <s v="Q4"/>
    <n v="10"/>
    <x v="9"/>
  </r>
  <r>
    <s v="01389"/>
    <x v="290"/>
    <x v="0"/>
    <x v="15"/>
    <x v="0"/>
    <x v="1"/>
    <x v="1"/>
    <x v="1"/>
    <n v="2"/>
    <n v="93.73"/>
    <n v="0"/>
    <n v="44.79"/>
    <n v="187.46"/>
    <n v="89.58"/>
    <n v="97.88000000000001"/>
    <n v="0.52213805611863873"/>
    <n v="2026"/>
    <s v="Q4"/>
    <n v="10"/>
    <x v="9"/>
  </r>
  <r>
    <s v="01493"/>
    <x v="290"/>
    <x v="2"/>
    <x v="10"/>
    <x v="0"/>
    <x v="2"/>
    <x v="2"/>
    <x v="2"/>
    <n v="1"/>
    <n v="36.46"/>
    <n v="0.05"/>
    <n v="13.35"/>
    <n v="34.637"/>
    <n v="13.35"/>
    <n v="21.286999999999999"/>
    <n v="0.61457401045125148"/>
    <n v="2026"/>
    <s v="Q4"/>
    <n v="10"/>
    <x v="9"/>
  </r>
  <r>
    <s v="01967"/>
    <x v="290"/>
    <x v="1"/>
    <x v="14"/>
    <x v="0"/>
    <x v="0"/>
    <x v="3"/>
    <x v="19"/>
    <n v="2"/>
    <n v="125.91"/>
    <n v="0"/>
    <n v="61.95"/>
    <n v="251.82"/>
    <n v="123.9"/>
    <n v="127.91999999999999"/>
    <n v="0.50798189182749576"/>
    <n v="2026"/>
    <s v="Q4"/>
    <n v="10"/>
    <x v="9"/>
  </r>
  <r>
    <s v="02132"/>
    <x v="290"/>
    <x v="3"/>
    <x v="8"/>
    <x v="2"/>
    <x v="1"/>
    <x v="1"/>
    <x v="1"/>
    <n v="1"/>
    <n v="92.56"/>
    <n v="0.1"/>
    <n v="44.23"/>
    <n v="83.304000000000002"/>
    <n v="44.23"/>
    <n v="39.074000000000005"/>
    <n v="0.46905310669355621"/>
    <n v="2026"/>
    <s v="Q4"/>
    <n v="10"/>
    <x v="9"/>
  </r>
  <r>
    <s v="02882"/>
    <x v="290"/>
    <x v="3"/>
    <x v="8"/>
    <x v="3"/>
    <x v="1"/>
    <x v="1"/>
    <x v="17"/>
    <n v="4"/>
    <n v="70.02"/>
    <n v="0"/>
    <n v="32.86"/>
    <n v="280.08"/>
    <n v="131.44"/>
    <n v="148.63999999999999"/>
    <n v="0.53070551271065403"/>
    <n v="2026"/>
    <s v="Q4"/>
    <n v="10"/>
    <x v="9"/>
  </r>
  <r>
    <s v="03345"/>
    <x v="290"/>
    <x v="0"/>
    <x v="15"/>
    <x v="0"/>
    <x v="0"/>
    <x v="0"/>
    <x v="4"/>
    <n v="3"/>
    <n v="51.62"/>
    <n v="0.1"/>
    <n v="22.94"/>
    <n v="139.374"/>
    <n v="68.820000000000007"/>
    <n v="70.553999999999988"/>
    <n v="0.50622067243531788"/>
    <n v="2026"/>
    <s v="Q4"/>
    <n v="10"/>
    <x v="9"/>
  </r>
  <r>
    <s v="04089"/>
    <x v="290"/>
    <x v="2"/>
    <x v="2"/>
    <x v="0"/>
    <x v="1"/>
    <x v="3"/>
    <x v="7"/>
    <n v="1"/>
    <n v="196.39"/>
    <n v="0"/>
    <n v="104.66"/>
    <n v="196.39"/>
    <n v="104.66"/>
    <n v="91.72999999999999"/>
    <n v="0.46708080859514228"/>
    <n v="2026"/>
    <s v="Q4"/>
    <n v="10"/>
    <x v="9"/>
  </r>
  <r>
    <s v="04119"/>
    <x v="290"/>
    <x v="3"/>
    <x v="8"/>
    <x v="1"/>
    <x v="2"/>
    <x v="4"/>
    <x v="10"/>
    <n v="10"/>
    <n v="41.26"/>
    <n v="0.1"/>
    <n v="15.06"/>
    <n v="371.34"/>
    <n v="150.6"/>
    <n v="220.73999999999998"/>
    <n v="0.59444175149458711"/>
    <n v="2026"/>
    <s v="Q4"/>
    <n v="10"/>
    <x v="9"/>
  </r>
  <r>
    <s v="04968"/>
    <x v="290"/>
    <x v="2"/>
    <x v="3"/>
    <x v="3"/>
    <x v="1"/>
    <x v="2"/>
    <x v="2"/>
    <n v="1"/>
    <n v="35.549999999999997"/>
    <n v="0.05"/>
    <n v="13.44"/>
    <n v="33.772499999999994"/>
    <n v="13.44"/>
    <n v="20.332499999999996"/>
    <n v="0.60204308238951809"/>
    <n v="2026"/>
    <s v="Q4"/>
    <n v="10"/>
    <x v="9"/>
  </r>
  <r>
    <s v="05197"/>
    <x v="290"/>
    <x v="3"/>
    <x v="8"/>
    <x v="0"/>
    <x v="1"/>
    <x v="0"/>
    <x v="4"/>
    <n v="1"/>
    <n v="49.5"/>
    <n v="0"/>
    <n v="22.36"/>
    <n v="49.5"/>
    <n v="22.36"/>
    <n v="27.14"/>
    <n v="0.54828282828282826"/>
    <n v="2026"/>
    <s v="Q4"/>
    <n v="10"/>
    <x v="9"/>
  </r>
  <r>
    <s v="00066"/>
    <x v="291"/>
    <x v="0"/>
    <x v="15"/>
    <x v="0"/>
    <x v="2"/>
    <x v="3"/>
    <x v="13"/>
    <n v="1"/>
    <n v="80.58"/>
    <n v="0"/>
    <n v="40.43"/>
    <n v="80.58"/>
    <n v="40.43"/>
    <n v="40.15"/>
    <n v="0.49826259617771157"/>
    <n v="2026"/>
    <s v="Q4"/>
    <n v="10"/>
    <x v="9"/>
  </r>
  <r>
    <s v="00585"/>
    <x v="291"/>
    <x v="2"/>
    <x v="5"/>
    <x v="2"/>
    <x v="2"/>
    <x v="2"/>
    <x v="18"/>
    <n v="2"/>
    <n v="161.59"/>
    <n v="0.05"/>
    <n v="89.57"/>
    <n v="307.02100000000002"/>
    <n v="179.14"/>
    <n v="127.88100000000003"/>
    <n v="0.41652199686666391"/>
    <n v="2026"/>
    <s v="Q4"/>
    <n v="10"/>
    <x v="9"/>
  </r>
  <r>
    <s v="00856"/>
    <x v="291"/>
    <x v="3"/>
    <x v="8"/>
    <x v="0"/>
    <x v="2"/>
    <x v="3"/>
    <x v="13"/>
    <n v="1"/>
    <n v="80.319999999999993"/>
    <n v="0"/>
    <n v="39.729999999999997"/>
    <n v="80.319999999999993"/>
    <n v="39.729999999999997"/>
    <n v="40.589999999999996"/>
    <n v="0.50535358565737054"/>
    <n v="2026"/>
    <s v="Q4"/>
    <n v="10"/>
    <x v="9"/>
  </r>
  <r>
    <s v="01793"/>
    <x v="291"/>
    <x v="0"/>
    <x v="9"/>
    <x v="3"/>
    <x v="1"/>
    <x v="2"/>
    <x v="18"/>
    <n v="1"/>
    <n v="164.25"/>
    <n v="0"/>
    <n v="86.6"/>
    <n v="164.25"/>
    <n v="86.6"/>
    <n v="77.650000000000006"/>
    <n v="0.47275494672754947"/>
    <n v="2026"/>
    <s v="Q4"/>
    <n v="10"/>
    <x v="9"/>
  </r>
  <r>
    <s v="04763"/>
    <x v="291"/>
    <x v="3"/>
    <x v="8"/>
    <x v="3"/>
    <x v="1"/>
    <x v="0"/>
    <x v="8"/>
    <n v="6"/>
    <n v="101.6"/>
    <n v="0"/>
    <n v="50.17"/>
    <n v="609.59999999999991"/>
    <n v="301.02"/>
    <n v="308.57999999999993"/>
    <n v="0.50620078740157481"/>
    <n v="2026"/>
    <s v="Q4"/>
    <n v="10"/>
    <x v="9"/>
  </r>
  <r>
    <s v="01716"/>
    <x v="292"/>
    <x v="0"/>
    <x v="0"/>
    <x v="2"/>
    <x v="0"/>
    <x v="4"/>
    <x v="14"/>
    <n v="5"/>
    <n v="35.99"/>
    <n v="0"/>
    <n v="14.19"/>
    <n v="179.95000000000002"/>
    <n v="70.95"/>
    <n v="109.00000000000001"/>
    <n v="0.60572381217004723"/>
    <n v="2026"/>
    <s v="Q4"/>
    <n v="10"/>
    <x v="9"/>
  </r>
  <r>
    <s v="01759"/>
    <x v="292"/>
    <x v="3"/>
    <x v="8"/>
    <x v="0"/>
    <x v="0"/>
    <x v="4"/>
    <x v="14"/>
    <n v="2"/>
    <n v="36.57"/>
    <n v="0.1"/>
    <n v="13.79"/>
    <n v="65.826000000000008"/>
    <n v="27.58"/>
    <n v="38.246000000000009"/>
    <n v="0.58101661957281325"/>
    <n v="2026"/>
    <s v="Q4"/>
    <n v="10"/>
    <x v="9"/>
  </r>
  <r>
    <s v="01811"/>
    <x v="292"/>
    <x v="1"/>
    <x v="6"/>
    <x v="0"/>
    <x v="1"/>
    <x v="0"/>
    <x v="6"/>
    <n v="1"/>
    <n v="40.99"/>
    <n v="0.1"/>
    <n v="17.16"/>
    <n v="36.891000000000005"/>
    <n v="17.16"/>
    <n v="19.731000000000005"/>
    <n v="0.5348458973733432"/>
    <n v="2026"/>
    <s v="Q4"/>
    <n v="10"/>
    <x v="9"/>
  </r>
  <r>
    <s v="02918"/>
    <x v="292"/>
    <x v="3"/>
    <x v="8"/>
    <x v="2"/>
    <x v="0"/>
    <x v="3"/>
    <x v="13"/>
    <n v="3"/>
    <n v="80.47"/>
    <n v="0"/>
    <n v="40.090000000000003"/>
    <n v="241.41"/>
    <n v="120.27000000000001"/>
    <n v="121.13999999999999"/>
    <n v="0.50180191375667949"/>
    <n v="2026"/>
    <s v="Q4"/>
    <n v="10"/>
    <x v="9"/>
  </r>
  <r>
    <s v="04150"/>
    <x v="292"/>
    <x v="3"/>
    <x v="13"/>
    <x v="2"/>
    <x v="2"/>
    <x v="1"/>
    <x v="3"/>
    <n v="5"/>
    <n v="140.32"/>
    <n v="0"/>
    <n v="80.08"/>
    <n v="701.59999999999991"/>
    <n v="400.4"/>
    <n v="301.19999999999993"/>
    <n v="0.4293044469783352"/>
    <n v="2026"/>
    <s v="Q4"/>
    <n v="10"/>
    <x v="9"/>
  </r>
  <r>
    <s v="04830"/>
    <x v="292"/>
    <x v="1"/>
    <x v="11"/>
    <x v="0"/>
    <x v="1"/>
    <x v="4"/>
    <x v="12"/>
    <n v="3"/>
    <n v="125.93"/>
    <n v="0.1"/>
    <n v="68.45"/>
    <n v="340.01100000000002"/>
    <n v="205.35000000000002"/>
    <n v="134.661"/>
    <n v="0.39604895135745605"/>
    <n v="2026"/>
    <s v="Q4"/>
    <n v="10"/>
    <x v="9"/>
  </r>
  <r>
    <s v="04698"/>
    <x v="293"/>
    <x v="3"/>
    <x v="8"/>
    <x v="0"/>
    <x v="0"/>
    <x v="1"/>
    <x v="3"/>
    <n v="2"/>
    <n v="141.4"/>
    <n v="0.05"/>
    <n v="77.48"/>
    <n v="268.66000000000003"/>
    <n v="154.96"/>
    <n v="113.70000000000002"/>
    <n v="0.42321149408173903"/>
    <n v="2026"/>
    <s v="Q4"/>
    <n v="10"/>
    <x v="9"/>
  </r>
  <r>
    <s v="04846"/>
    <x v="293"/>
    <x v="0"/>
    <x v="0"/>
    <x v="1"/>
    <x v="2"/>
    <x v="0"/>
    <x v="4"/>
    <n v="8"/>
    <n v="51.91"/>
    <n v="0.05"/>
    <n v="22.99"/>
    <n v="394.51599999999996"/>
    <n v="183.92"/>
    <n v="210.59599999999998"/>
    <n v="0.53380851473704483"/>
    <n v="2026"/>
    <s v="Q4"/>
    <n v="10"/>
    <x v="9"/>
  </r>
  <r>
    <s v="05024"/>
    <x v="293"/>
    <x v="3"/>
    <x v="7"/>
    <x v="3"/>
    <x v="0"/>
    <x v="3"/>
    <x v="7"/>
    <n v="1"/>
    <n v="192.62"/>
    <n v="0"/>
    <n v="102.51"/>
    <n v="192.62"/>
    <n v="102.51"/>
    <n v="90.11"/>
    <n v="0.46781227286886096"/>
    <n v="2026"/>
    <s v="Q4"/>
    <n v="10"/>
    <x v="9"/>
  </r>
  <r>
    <s v="01157"/>
    <x v="294"/>
    <x v="3"/>
    <x v="4"/>
    <x v="0"/>
    <x v="1"/>
    <x v="0"/>
    <x v="4"/>
    <n v="1"/>
    <n v="51.25"/>
    <n v="0"/>
    <n v="22.58"/>
    <n v="51.25"/>
    <n v="22.58"/>
    <n v="28.67"/>
    <n v="0.55941463414634152"/>
    <n v="2026"/>
    <s v="Q4"/>
    <n v="10"/>
    <x v="9"/>
  </r>
  <r>
    <s v="01427"/>
    <x v="294"/>
    <x v="3"/>
    <x v="4"/>
    <x v="2"/>
    <x v="1"/>
    <x v="2"/>
    <x v="9"/>
    <n v="1"/>
    <n v="45.97"/>
    <n v="0.05"/>
    <n v="18.760000000000002"/>
    <n v="43.671499999999995"/>
    <n v="18.760000000000002"/>
    <n v="24.911499999999993"/>
    <n v="0.57042922729926826"/>
    <n v="2026"/>
    <s v="Q4"/>
    <n v="10"/>
    <x v="9"/>
  </r>
  <r>
    <s v="01622"/>
    <x v="294"/>
    <x v="2"/>
    <x v="2"/>
    <x v="3"/>
    <x v="0"/>
    <x v="3"/>
    <x v="19"/>
    <n v="1"/>
    <n v="123.29"/>
    <n v="0"/>
    <n v="59.48"/>
    <n v="123.29"/>
    <n v="59.48"/>
    <n v="63.810000000000009"/>
    <n v="0.51756022386243816"/>
    <n v="2026"/>
    <s v="Q4"/>
    <n v="10"/>
    <x v="9"/>
  </r>
  <r>
    <s v="01879"/>
    <x v="294"/>
    <x v="3"/>
    <x v="8"/>
    <x v="1"/>
    <x v="2"/>
    <x v="2"/>
    <x v="2"/>
    <n v="8"/>
    <n v="35.83"/>
    <n v="0.05"/>
    <n v="13.89"/>
    <n v="272.30799999999999"/>
    <n v="111.12"/>
    <n v="161.18799999999999"/>
    <n v="0.59193266448286497"/>
    <n v="2026"/>
    <s v="Q4"/>
    <n v="10"/>
    <x v="9"/>
  </r>
  <r>
    <s v="02483"/>
    <x v="294"/>
    <x v="0"/>
    <x v="0"/>
    <x v="0"/>
    <x v="1"/>
    <x v="3"/>
    <x v="13"/>
    <n v="1"/>
    <n v="80.56"/>
    <n v="0"/>
    <n v="39.53"/>
    <n v="80.56"/>
    <n v="39.53"/>
    <n v="41.03"/>
    <n v="0.5093098311817279"/>
    <n v="2026"/>
    <s v="Q4"/>
    <n v="10"/>
    <x v="9"/>
  </r>
  <r>
    <s v="04451"/>
    <x v="294"/>
    <x v="3"/>
    <x v="7"/>
    <x v="0"/>
    <x v="1"/>
    <x v="0"/>
    <x v="6"/>
    <n v="1"/>
    <n v="40.47"/>
    <n v="0.05"/>
    <n v="16.73"/>
    <n v="38.4465"/>
    <n v="16.73"/>
    <n v="21.7165"/>
    <n v="0.5648498562938109"/>
    <n v="2026"/>
    <s v="Q4"/>
    <n v="10"/>
    <x v="9"/>
  </r>
  <r>
    <s v="00093"/>
    <x v="295"/>
    <x v="1"/>
    <x v="12"/>
    <x v="1"/>
    <x v="2"/>
    <x v="2"/>
    <x v="15"/>
    <n v="15"/>
    <n v="133.52000000000001"/>
    <n v="0.2"/>
    <n v="66"/>
    <n v="1602.2400000000002"/>
    <n v="990"/>
    <n v="612.24000000000024"/>
    <n v="0.38211503894547644"/>
    <n v="2026"/>
    <s v="Q4"/>
    <n v="10"/>
    <x v="9"/>
  </r>
  <r>
    <s v="00265"/>
    <x v="295"/>
    <x v="1"/>
    <x v="6"/>
    <x v="0"/>
    <x v="0"/>
    <x v="0"/>
    <x v="0"/>
    <n v="1"/>
    <n v="82.28"/>
    <n v="0"/>
    <n v="42.08"/>
    <n v="82.28"/>
    <n v="42.08"/>
    <n v="40.200000000000003"/>
    <n v="0.48857559552746721"/>
    <n v="2026"/>
    <s v="Q4"/>
    <n v="10"/>
    <x v="9"/>
  </r>
  <r>
    <s v="00555"/>
    <x v="295"/>
    <x v="1"/>
    <x v="11"/>
    <x v="0"/>
    <x v="1"/>
    <x v="2"/>
    <x v="2"/>
    <n v="6"/>
    <n v="35.479999999999997"/>
    <n v="0"/>
    <n v="13.37"/>
    <n v="212.88"/>
    <n v="80.22"/>
    <n v="132.66"/>
    <n v="0.62316798196166856"/>
    <n v="2026"/>
    <s v="Q4"/>
    <n v="10"/>
    <x v="9"/>
  </r>
  <r>
    <s v="01993"/>
    <x v="295"/>
    <x v="2"/>
    <x v="3"/>
    <x v="2"/>
    <x v="1"/>
    <x v="1"/>
    <x v="11"/>
    <n v="1"/>
    <n v="152.38"/>
    <n v="0.15"/>
    <n v="78.92"/>
    <n v="129.523"/>
    <n v="78.92"/>
    <n v="50.602999999999994"/>
    <n v="0.39068736826663986"/>
    <n v="2026"/>
    <s v="Q4"/>
    <n v="10"/>
    <x v="9"/>
  </r>
  <r>
    <s v="03116"/>
    <x v="295"/>
    <x v="1"/>
    <x v="1"/>
    <x v="3"/>
    <x v="1"/>
    <x v="1"/>
    <x v="1"/>
    <n v="1"/>
    <n v="93.64"/>
    <n v="0"/>
    <n v="44.34"/>
    <n v="93.64"/>
    <n v="44.34"/>
    <n v="49.3"/>
    <n v="0.52648440837249033"/>
    <n v="2026"/>
    <s v="Q4"/>
    <n v="10"/>
    <x v="9"/>
  </r>
  <r>
    <s v="03631"/>
    <x v="295"/>
    <x v="3"/>
    <x v="7"/>
    <x v="2"/>
    <x v="0"/>
    <x v="4"/>
    <x v="12"/>
    <n v="1"/>
    <n v="123.6"/>
    <n v="0"/>
    <n v="67.3"/>
    <n v="123.6"/>
    <n v="67.3"/>
    <n v="56.3"/>
    <n v="0.45550161812297735"/>
    <n v="2026"/>
    <s v="Q4"/>
    <n v="10"/>
    <x v="9"/>
  </r>
  <r>
    <s v="04216"/>
    <x v="295"/>
    <x v="1"/>
    <x v="1"/>
    <x v="0"/>
    <x v="1"/>
    <x v="4"/>
    <x v="12"/>
    <n v="3"/>
    <n v="124.6"/>
    <n v="0.05"/>
    <n v="69.12"/>
    <n v="355.10999999999996"/>
    <n v="207.36"/>
    <n v="147.74999999999994"/>
    <n v="0.41606826053898782"/>
    <n v="2026"/>
    <s v="Q4"/>
    <n v="10"/>
    <x v="9"/>
  </r>
  <r>
    <s v="04956"/>
    <x v="295"/>
    <x v="3"/>
    <x v="13"/>
    <x v="2"/>
    <x v="2"/>
    <x v="1"/>
    <x v="11"/>
    <n v="2"/>
    <n v="151.66"/>
    <n v="0"/>
    <n v="77.17"/>
    <n v="303.32"/>
    <n v="154.34"/>
    <n v="148.97999999999999"/>
    <n v="0.49116444678886984"/>
    <n v="2026"/>
    <s v="Q4"/>
    <n v="10"/>
    <x v="9"/>
  </r>
  <r>
    <s v="00439"/>
    <x v="296"/>
    <x v="2"/>
    <x v="5"/>
    <x v="2"/>
    <x v="1"/>
    <x v="2"/>
    <x v="2"/>
    <n v="1"/>
    <n v="36.76"/>
    <n v="0"/>
    <n v="13.18"/>
    <n v="36.76"/>
    <n v="13.18"/>
    <n v="23.58"/>
    <n v="0.64145810663764957"/>
    <n v="2026"/>
    <s v="Q4"/>
    <n v="10"/>
    <x v="9"/>
  </r>
  <r>
    <s v="01076"/>
    <x v="296"/>
    <x v="0"/>
    <x v="9"/>
    <x v="3"/>
    <x v="0"/>
    <x v="3"/>
    <x v="7"/>
    <n v="1"/>
    <n v="195.67"/>
    <n v="0"/>
    <n v="105.88"/>
    <n v="195.67"/>
    <n v="105.88"/>
    <n v="89.789999999999992"/>
    <n v="0.45888485715745897"/>
    <n v="2026"/>
    <s v="Q4"/>
    <n v="10"/>
    <x v="9"/>
  </r>
  <r>
    <s v="01130"/>
    <x v="296"/>
    <x v="0"/>
    <x v="15"/>
    <x v="2"/>
    <x v="0"/>
    <x v="0"/>
    <x v="6"/>
    <n v="1"/>
    <n v="40.83"/>
    <n v="0.1"/>
    <n v="16.54"/>
    <n v="36.747"/>
    <n v="16.54"/>
    <n v="20.207000000000001"/>
    <n v="0.54989522954254766"/>
    <n v="2026"/>
    <s v="Q4"/>
    <n v="10"/>
    <x v="9"/>
  </r>
  <r>
    <s v="02820"/>
    <x v="296"/>
    <x v="3"/>
    <x v="7"/>
    <x v="1"/>
    <x v="2"/>
    <x v="1"/>
    <x v="17"/>
    <n v="6"/>
    <n v="72.73"/>
    <n v="0.05"/>
    <n v="32.700000000000003"/>
    <n v="414.56099999999998"/>
    <n v="196.20000000000002"/>
    <n v="218.36099999999996"/>
    <n v="0.52672827400551425"/>
    <n v="2026"/>
    <s v="Q4"/>
    <n v="10"/>
    <x v="9"/>
  </r>
  <r>
    <s v="04213"/>
    <x v="296"/>
    <x v="1"/>
    <x v="14"/>
    <x v="1"/>
    <x v="2"/>
    <x v="3"/>
    <x v="13"/>
    <n v="4"/>
    <n v="81.23"/>
    <n v="0.1"/>
    <n v="38.96"/>
    <n v="292.428"/>
    <n v="155.84"/>
    <n v="136.58799999999999"/>
    <n v="0.46708249552026482"/>
    <n v="2026"/>
    <s v="Q4"/>
    <n v="10"/>
    <x v="9"/>
  </r>
  <r>
    <s v="04375"/>
    <x v="296"/>
    <x v="1"/>
    <x v="1"/>
    <x v="0"/>
    <x v="2"/>
    <x v="2"/>
    <x v="9"/>
    <n v="1"/>
    <n v="46.38"/>
    <n v="0.15"/>
    <n v="17.87"/>
    <n v="39.423000000000002"/>
    <n v="17.87"/>
    <n v="21.553000000000001"/>
    <n v="0.54671131065621592"/>
    <n v="2026"/>
    <s v="Q4"/>
    <n v="10"/>
    <x v="9"/>
  </r>
  <r>
    <s v="05072"/>
    <x v="296"/>
    <x v="3"/>
    <x v="7"/>
    <x v="1"/>
    <x v="2"/>
    <x v="2"/>
    <x v="9"/>
    <n v="5"/>
    <n v="45.9"/>
    <n v="0.1"/>
    <n v="17.940000000000001"/>
    <n v="206.55"/>
    <n v="89.7"/>
    <n v="116.85000000000001"/>
    <n v="0.56572258533042852"/>
    <n v="2026"/>
    <s v="Q4"/>
    <n v="10"/>
    <x v="9"/>
  </r>
  <r>
    <s v="00310"/>
    <x v="297"/>
    <x v="1"/>
    <x v="12"/>
    <x v="0"/>
    <x v="2"/>
    <x v="1"/>
    <x v="3"/>
    <n v="5"/>
    <n v="144.04"/>
    <n v="0.1"/>
    <n v="78.069999999999993"/>
    <n v="648.17999999999995"/>
    <n v="390.34999999999997"/>
    <n v="257.83"/>
    <n v="0.39777530932765592"/>
    <n v="2026"/>
    <s v="Q4"/>
    <n v="10"/>
    <x v="9"/>
  </r>
  <r>
    <s v="00317"/>
    <x v="297"/>
    <x v="2"/>
    <x v="10"/>
    <x v="3"/>
    <x v="1"/>
    <x v="0"/>
    <x v="0"/>
    <n v="2"/>
    <n v="80.69"/>
    <n v="0.05"/>
    <n v="43.81"/>
    <n v="153.31099999999998"/>
    <n v="87.62"/>
    <n v="65.690999999999974"/>
    <n v="0.42848197454846676"/>
    <n v="2026"/>
    <s v="Q4"/>
    <n v="10"/>
    <x v="9"/>
  </r>
  <r>
    <s v="00684"/>
    <x v="297"/>
    <x v="3"/>
    <x v="4"/>
    <x v="0"/>
    <x v="2"/>
    <x v="3"/>
    <x v="7"/>
    <n v="1"/>
    <n v="191.91"/>
    <n v="0"/>
    <n v="101.89"/>
    <n v="191.91"/>
    <n v="101.89"/>
    <n v="90.02"/>
    <n v="0.46907404512531914"/>
    <n v="2026"/>
    <s v="Q4"/>
    <n v="10"/>
    <x v="9"/>
  </r>
  <r>
    <s v="01430"/>
    <x v="297"/>
    <x v="3"/>
    <x v="13"/>
    <x v="2"/>
    <x v="1"/>
    <x v="4"/>
    <x v="14"/>
    <n v="1"/>
    <n v="36.630000000000003"/>
    <n v="0.05"/>
    <n v="13.97"/>
    <n v="34.798500000000004"/>
    <n v="13.97"/>
    <n v="20.828500000000005"/>
    <n v="0.59854591433538806"/>
    <n v="2026"/>
    <s v="Q4"/>
    <n v="10"/>
    <x v="9"/>
  </r>
  <r>
    <s v="02049"/>
    <x v="297"/>
    <x v="3"/>
    <x v="4"/>
    <x v="1"/>
    <x v="2"/>
    <x v="2"/>
    <x v="2"/>
    <n v="6"/>
    <n v="35.380000000000003"/>
    <n v="0.05"/>
    <n v="13.9"/>
    <n v="201.66600000000003"/>
    <n v="83.4"/>
    <n v="118.26600000000002"/>
    <n v="0.58644491386748387"/>
    <n v="2026"/>
    <s v="Q4"/>
    <n v="10"/>
    <x v="9"/>
  </r>
  <r>
    <s v="02199"/>
    <x v="297"/>
    <x v="1"/>
    <x v="12"/>
    <x v="3"/>
    <x v="0"/>
    <x v="2"/>
    <x v="15"/>
    <n v="1"/>
    <n v="132.63"/>
    <n v="0.05"/>
    <n v="67.489999999999995"/>
    <n v="125.99849999999999"/>
    <n v="67.489999999999995"/>
    <n v="58.508499999999998"/>
    <n v="0.46435870268296847"/>
    <n v="2026"/>
    <s v="Q4"/>
    <n v="10"/>
    <x v="9"/>
  </r>
  <r>
    <s v="02954"/>
    <x v="297"/>
    <x v="3"/>
    <x v="4"/>
    <x v="0"/>
    <x v="1"/>
    <x v="1"/>
    <x v="17"/>
    <n v="1"/>
    <n v="71.17"/>
    <n v="0"/>
    <n v="32.57"/>
    <n v="71.17"/>
    <n v="32.57"/>
    <n v="38.6"/>
    <n v="0.54236335534635383"/>
    <n v="2026"/>
    <s v="Q4"/>
    <n v="10"/>
    <x v="9"/>
  </r>
  <r>
    <s v="03218"/>
    <x v="297"/>
    <x v="0"/>
    <x v="15"/>
    <x v="1"/>
    <x v="2"/>
    <x v="2"/>
    <x v="15"/>
    <n v="6"/>
    <n v="132.08000000000001"/>
    <n v="0.1"/>
    <n v="67.61"/>
    <n v="713.23200000000008"/>
    <n v="405.65999999999997"/>
    <n v="307.57200000000012"/>
    <n v="0.43123696076451995"/>
    <n v="2026"/>
    <s v="Q4"/>
    <n v="10"/>
    <x v="9"/>
  </r>
  <r>
    <s v="03965"/>
    <x v="297"/>
    <x v="1"/>
    <x v="11"/>
    <x v="2"/>
    <x v="0"/>
    <x v="3"/>
    <x v="13"/>
    <n v="3"/>
    <n v="82.75"/>
    <n v="0.05"/>
    <n v="38.53"/>
    <n v="235.83749999999998"/>
    <n v="115.59"/>
    <n v="120.24749999999997"/>
    <n v="0.50987438384480832"/>
    <n v="2026"/>
    <s v="Q4"/>
    <n v="10"/>
    <x v="9"/>
  </r>
  <r>
    <s v="02278"/>
    <x v="298"/>
    <x v="0"/>
    <x v="15"/>
    <x v="0"/>
    <x v="0"/>
    <x v="4"/>
    <x v="16"/>
    <n v="5"/>
    <n v="51.5"/>
    <n v="0.1"/>
    <n v="21.38"/>
    <n v="231.75"/>
    <n v="106.89999999999999"/>
    <n v="124.85000000000001"/>
    <n v="0.53872707659115426"/>
    <n v="2026"/>
    <s v="Q4"/>
    <n v="10"/>
    <x v="9"/>
  </r>
  <r>
    <s v="03132"/>
    <x v="298"/>
    <x v="2"/>
    <x v="5"/>
    <x v="0"/>
    <x v="1"/>
    <x v="1"/>
    <x v="3"/>
    <n v="3"/>
    <n v="140.49"/>
    <n v="0.05"/>
    <n v="77.45"/>
    <n v="400.3965"/>
    <n v="232.35000000000002"/>
    <n v="168.04649999999998"/>
    <n v="0.41970022215478903"/>
    <n v="2026"/>
    <s v="Q4"/>
    <n v="10"/>
    <x v="9"/>
  </r>
  <r>
    <s v="03144"/>
    <x v="298"/>
    <x v="2"/>
    <x v="2"/>
    <x v="3"/>
    <x v="1"/>
    <x v="4"/>
    <x v="14"/>
    <n v="4"/>
    <n v="36.200000000000003"/>
    <n v="0.15"/>
    <n v="13.53"/>
    <n v="123.08000000000001"/>
    <n v="54.12"/>
    <n v="68.960000000000008"/>
    <n v="0.56028599285017877"/>
    <n v="2026"/>
    <s v="Q4"/>
    <n v="10"/>
    <x v="9"/>
  </r>
  <r>
    <s v="03501"/>
    <x v="298"/>
    <x v="3"/>
    <x v="7"/>
    <x v="2"/>
    <x v="1"/>
    <x v="3"/>
    <x v="19"/>
    <n v="1"/>
    <n v="120.5"/>
    <n v="0.05"/>
    <n v="61.71"/>
    <n v="114.47499999999999"/>
    <n v="61.71"/>
    <n v="52.764999999999993"/>
    <n v="0.4609303341340904"/>
    <n v="2026"/>
    <s v="Q4"/>
    <n v="10"/>
    <x v="9"/>
  </r>
  <r>
    <s v="00458"/>
    <x v="299"/>
    <x v="2"/>
    <x v="2"/>
    <x v="2"/>
    <x v="2"/>
    <x v="0"/>
    <x v="8"/>
    <n v="1"/>
    <n v="102.44"/>
    <n v="0.05"/>
    <n v="49.14"/>
    <n v="97.317999999999998"/>
    <n v="49.14"/>
    <n v="48.177999999999997"/>
    <n v="0.49505744055570394"/>
    <n v="2026"/>
    <s v="Q4"/>
    <n v="10"/>
    <x v="9"/>
  </r>
  <r>
    <s v="01065"/>
    <x v="299"/>
    <x v="2"/>
    <x v="5"/>
    <x v="0"/>
    <x v="1"/>
    <x v="4"/>
    <x v="12"/>
    <n v="6"/>
    <n v="121.58"/>
    <n v="0.15"/>
    <n v="68.86"/>
    <n v="620.05799999999999"/>
    <n v="413.15999999999997"/>
    <n v="206.89800000000002"/>
    <n v="0.33367523683268346"/>
    <n v="2026"/>
    <s v="Q4"/>
    <n v="10"/>
    <x v="9"/>
  </r>
  <r>
    <s v="01707"/>
    <x v="299"/>
    <x v="2"/>
    <x v="16"/>
    <x v="0"/>
    <x v="1"/>
    <x v="2"/>
    <x v="2"/>
    <n v="2"/>
    <n v="35.36"/>
    <n v="0"/>
    <n v="13.33"/>
    <n v="70.72"/>
    <n v="26.66"/>
    <n v="44.06"/>
    <n v="0.62302036199095023"/>
    <n v="2026"/>
    <s v="Q4"/>
    <n v="10"/>
    <x v="9"/>
  </r>
  <r>
    <s v="01989"/>
    <x v="299"/>
    <x v="3"/>
    <x v="4"/>
    <x v="0"/>
    <x v="1"/>
    <x v="3"/>
    <x v="5"/>
    <n v="2"/>
    <n v="335.73"/>
    <n v="0"/>
    <n v="199.44"/>
    <n v="671.46"/>
    <n v="398.88"/>
    <n v="272.58000000000004"/>
    <n v="0.4059512107943884"/>
    <n v="2026"/>
    <s v="Q4"/>
    <n v="10"/>
    <x v="9"/>
  </r>
  <r>
    <s v="02852"/>
    <x v="299"/>
    <x v="1"/>
    <x v="12"/>
    <x v="1"/>
    <x v="2"/>
    <x v="1"/>
    <x v="3"/>
    <n v="3"/>
    <n v="141.96"/>
    <n v="0.1"/>
    <n v="77.42"/>
    <n v="383.29200000000003"/>
    <n v="232.26"/>
    <n v="151.03200000000004"/>
    <n v="0.39403900942362485"/>
    <n v="2026"/>
    <s v="Q4"/>
    <n v="10"/>
    <x v="9"/>
  </r>
  <r>
    <s v="04762"/>
    <x v="299"/>
    <x v="1"/>
    <x v="12"/>
    <x v="3"/>
    <x v="1"/>
    <x v="4"/>
    <x v="16"/>
    <n v="2"/>
    <n v="51.76"/>
    <n v="0"/>
    <n v="21.64"/>
    <n v="103.52"/>
    <n v="43.28"/>
    <n v="60.239999999999995"/>
    <n v="0.58191653786707875"/>
    <n v="2026"/>
    <s v="Q4"/>
    <n v="10"/>
    <x v="9"/>
  </r>
  <r>
    <s v="04997"/>
    <x v="299"/>
    <x v="3"/>
    <x v="7"/>
    <x v="0"/>
    <x v="0"/>
    <x v="3"/>
    <x v="7"/>
    <n v="3"/>
    <n v="194.09"/>
    <n v="0.1"/>
    <n v="105.84"/>
    <n v="524.04300000000001"/>
    <n v="317.52"/>
    <n v="206.52300000000002"/>
    <n v="0.39409552269565667"/>
    <n v="2026"/>
    <s v="Q4"/>
    <n v="10"/>
    <x v="9"/>
  </r>
  <r>
    <s v="01238"/>
    <x v="300"/>
    <x v="1"/>
    <x v="12"/>
    <x v="0"/>
    <x v="0"/>
    <x v="3"/>
    <x v="19"/>
    <n v="1"/>
    <n v="125.39"/>
    <n v="0.05"/>
    <n v="61.19"/>
    <n v="119.12049999999999"/>
    <n v="61.19"/>
    <n v="57.930499999999995"/>
    <n v="0.48631847582909743"/>
    <n v="2026"/>
    <s v="Q4"/>
    <n v="10"/>
    <x v="9"/>
  </r>
  <r>
    <s v="02622"/>
    <x v="300"/>
    <x v="0"/>
    <x v="15"/>
    <x v="3"/>
    <x v="1"/>
    <x v="3"/>
    <x v="13"/>
    <n v="3"/>
    <n v="83.73"/>
    <n v="0.15"/>
    <n v="39.43"/>
    <n v="213.51149999999998"/>
    <n v="118.28999999999999"/>
    <n v="95.221499999999992"/>
    <n v="0.44597831966896395"/>
    <n v="2026"/>
    <s v="Q4"/>
    <n v="10"/>
    <x v="9"/>
  </r>
  <r>
    <s v="03106"/>
    <x v="300"/>
    <x v="3"/>
    <x v="8"/>
    <x v="3"/>
    <x v="2"/>
    <x v="4"/>
    <x v="14"/>
    <n v="3"/>
    <n v="36.99"/>
    <n v="0.05"/>
    <n v="14.14"/>
    <n v="105.42149999999999"/>
    <n v="42.42"/>
    <n v="63.001499999999993"/>
    <n v="0.59761528720422297"/>
    <n v="2026"/>
    <s v="Q4"/>
    <n v="10"/>
    <x v="9"/>
  </r>
  <r>
    <s v="03274"/>
    <x v="300"/>
    <x v="3"/>
    <x v="7"/>
    <x v="3"/>
    <x v="1"/>
    <x v="4"/>
    <x v="10"/>
    <n v="1"/>
    <n v="39.42"/>
    <n v="0"/>
    <n v="14.58"/>
    <n v="39.42"/>
    <n v="14.58"/>
    <n v="24.840000000000003"/>
    <n v="0.63013698630136994"/>
    <n v="2026"/>
    <s v="Q4"/>
    <n v="10"/>
    <x v="9"/>
  </r>
  <r>
    <s v="03542"/>
    <x v="300"/>
    <x v="3"/>
    <x v="4"/>
    <x v="0"/>
    <x v="1"/>
    <x v="0"/>
    <x v="4"/>
    <n v="2"/>
    <n v="50.66"/>
    <n v="0"/>
    <n v="22.02"/>
    <n v="101.32"/>
    <n v="44.04"/>
    <n v="57.279999999999994"/>
    <n v="0.56533754441373862"/>
    <n v="2026"/>
    <s v="Q4"/>
    <n v="10"/>
    <x v="9"/>
  </r>
  <r>
    <s v="03704"/>
    <x v="300"/>
    <x v="1"/>
    <x v="12"/>
    <x v="0"/>
    <x v="0"/>
    <x v="1"/>
    <x v="17"/>
    <n v="4"/>
    <n v="71.959999999999994"/>
    <n v="0.1"/>
    <n v="31.51"/>
    <n v="259.05599999999998"/>
    <n v="126.04"/>
    <n v="133.01599999999996"/>
    <n v="0.51346427027360864"/>
    <n v="2026"/>
    <s v="Q4"/>
    <n v="10"/>
    <x v="9"/>
  </r>
  <r>
    <s v="04699"/>
    <x v="300"/>
    <x v="2"/>
    <x v="5"/>
    <x v="2"/>
    <x v="0"/>
    <x v="0"/>
    <x v="4"/>
    <n v="1"/>
    <n v="49.72"/>
    <n v="0.05"/>
    <n v="22.5"/>
    <n v="47.233999999999995"/>
    <n v="22.5"/>
    <n v="24.733999999999995"/>
    <n v="0.52364821950290041"/>
    <n v="2026"/>
    <s v="Q4"/>
    <n v="10"/>
    <x v="9"/>
  </r>
  <r>
    <s v="01226"/>
    <x v="301"/>
    <x v="0"/>
    <x v="0"/>
    <x v="3"/>
    <x v="0"/>
    <x v="2"/>
    <x v="2"/>
    <n v="1"/>
    <n v="36.58"/>
    <n v="0"/>
    <n v="13.5"/>
    <n v="36.58"/>
    <n v="13.5"/>
    <n v="23.08"/>
    <n v="0.63094587206123565"/>
    <n v="2026"/>
    <s v="Q4"/>
    <n v="10"/>
    <x v="9"/>
  </r>
  <r>
    <s v="01245"/>
    <x v="301"/>
    <x v="1"/>
    <x v="6"/>
    <x v="3"/>
    <x v="0"/>
    <x v="4"/>
    <x v="10"/>
    <n v="2"/>
    <n v="41.06"/>
    <n v="0.05"/>
    <n v="15.07"/>
    <n v="78.013999999999996"/>
    <n v="30.14"/>
    <n v="47.873999999999995"/>
    <n v="0.6136590868305688"/>
    <n v="2026"/>
    <s v="Q4"/>
    <n v="10"/>
    <x v="9"/>
  </r>
  <r>
    <s v="01477"/>
    <x v="301"/>
    <x v="1"/>
    <x v="14"/>
    <x v="3"/>
    <x v="0"/>
    <x v="3"/>
    <x v="19"/>
    <n v="1"/>
    <n v="121.78"/>
    <n v="0.15"/>
    <n v="61.55"/>
    <n v="103.51300000000001"/>
    <n v="61.55"/>
    <n v="41.963000000000008"/>
    <n v="0.40538869513974096"/>
    <n v="2026"/>
    <s v="Q4"/>
    <n v="10"/>
    <x v="9"/>
  </r>
  <r>
    <s v="01575"/>
    <x v="301"/>
    <x v="3"/>
    <x v="7"/>
    <x v="1"/>
    <x v="0"/>
    <x v="2"/>
    <x v="15"/>
    <n v="5"/>
    <n v="130.68"/>
    <n v="0.2"/>
    <n v="67.209999999999994"/>
    <n v="522.72000000000014"/>
    <n v="336.04999999999995"/>
    <n v="186.67000000000019"/>
    <n v="0.35711279461279488"/>
    <n v="2026"/>
    <s v="Q4"/>
    <n v="10"/>
    <x v="9"/>
  </r>
  <r>
    <s v="02830"/>
    <x v="301"/>
    <x v="2"/>
    <x v="2"/>
    <x v="0"/>
    <x v="1"/>
    <x v="2"/>
    <x v="18"/>
    <n v="1"/>
    <n v="161.94999999999999"/>
    <n v="0"/>
    <n v="86.61"/>
    <n v="161.94999999999999"/>
    <n v="86.61"/>
    <n v="75.339999999999989"/>
    <n v="0.46520531028095086"/>
    <n v="2026"/>
    <s v="Q4"/>
    <n v="10"/>
    <x v="9"/>
  </r>
  <r>
    <s v="02884"/>
    <x v="301"/>
    <x v="0"/>
    <x v="15"/>
    <x v="2"/>
    <x v="0"/>
    <x v="0"/>
    <x v="0"/>
    <n v="2"/>
    <n v="83.6"/>
    <n v="0"/>
    <n v="43.01"/>
    <n v="167.2"/>
    <n v="86.02"/>
    <n v="81.179999999999993"/>
    <n v="0.48552631578947369"/>
    <n v="2026"/>
    <s v="Q4"/>
    <n v="10"/>
    <x v="9"/>
  </r>
  <r>
    <s v="03093"/>
    <x v="301"/>
    <x v="3"/>
    <x v="4"/>
    <x v="1"/>
    <x v="2"/>
    <x v="3"/>
    <x v="7"/>
    <n v="3"/>
    <n v="194.19"/>
    <n v="0.15"/>
    <n v="104.22"/>
    <n v="495.18449999999996"/>
    <n v="312.65999999999997"/>
    <n v="182.52449999999999"/>
    <n v="0.36859897674503139"/>
    <n v="2026"/>
    <s v="Q4"/>
    <n v="10"/>
    <x v="9"/>
  </r>
  <r>
    <s v="03613"/>
    <x v="301"/>
    <x v="1"/>
    <x v="12"/>
    <x v="0"/>
    <x v="0"/>
    <x v="2"/>
    <x v="18"/>
    <n v="3"/>
    <n v="167.41"/>
    <n v="0"/>
    <n v="85.33"/>
    <n v="502.23"/>
    <n v="255.99"/>
    <n v="246.24"/>
    <n v="0.49029329191804549"/>
    <n v="2026"/>
    <s v="Q4"/>
    <n v="10"/>
    <x v="9"/>
  </r>
  <r>
    <s v="04496"/>
    <x v="301"/>
    <x v="3"/>
    <x v="8"/>
    <x v="0"/>
    <x v="0"/>
    <x v="4"/>
    <x v="10"/>
    <n v="2"/>
    <n v="40.83"/>
    <n v="0.1"/>
    <n v="14.91"/>
    <n v="73.494"/>
    <n v="29.82"/>
    <n v="43.673999999999999"/>
    <n v="0.59425259204833047"/>
    <n v="2026"/>
    <s v="Q4"/>
    <n v="10"/>
    <x v="9"/>
  </r>
  <r>
    <s v="05194"/>
    <x v="301"/>
    <x v="0"/>
    <x v="9"/>
    <x v="1"/>
    <x v="2"/>
    <x v="3"/>
    <x v="13"/>
    <n v="12"/>
    <n v="80.84"/>
    <n v="0.1"/>
    <n v="38.39"/>
    <n v="873.072"/>
    <n v="460.68"/>
    <n v="412.392"/>
    <n v="0.4723459233602727"/>
    <n v="2026"/>
    <s v="Q4"/>
    <n v="10"/>
    <x v="9"/>
  </r>
  <r>
    <s v="00339"/>
    <x v="302"/>
    <x v="3"/>
    <x v="13"/>
    <x v="0"/>
    <x v="0"/>
    <x v="0"/>
    <x v="6"/>
    <n v="1"/>
    <n v="39.65"/>
    <n v="0"/>
    <n v="16.38"/>
    <n v="39.65"/>
    <n v="16.38"/>
    <n v="23.27"/>
    <n v="0.58688524590163937"/>
    <n v="2026"/>
    <s v="Q4"/>
    <n v="10"/>
    <x v="9"/>
  </r>
  <r>
    <s v="01199"/>
    <x v="302"/>
    <x v="1"/>
    <x v="12"/>
    <x v="0"/>
    <x v="1"/>
    <x v="0"/>
    <x v="8"/>
    <n v="1"/>
    <n v="102.47"/>
    <n v="0.1"/>
    <n v="49.75"/>
    <n v="92.222999999999999"/>
    <n v="49.75"/>
    <n v="42.472999999999999"/>
    <n v="0.46054671828068922"/>
    <n v="2026"/>
    <s v="Q4"/>
    <n v="10"/>
    <x v="9"/>
  </r>
  <r>
    <s v="01253"/>
    <x v="302"/>
    <x v="3"/>
    <x v="13"/>
    <x v="2"/>
    <x v="2"/>
    <x v="4"/>
    <x v="10"/>
    <n v="2"/>
    <n v="40.43"/>
    <n v="0"/>
    <n v="14.88"/>
    <n v="80.86"/>
    <n v="29.76"/>
    <n v="51.099999999999994"/>
    <n v="0.63195646796932969"/>
    <n v="2026"/>
    <s v="Q4"/>
    <n v="10"/>
    <x v="9"/>
  </r>
  <r>
    <s v="01407"/>
    <x v="302"/>
    <x v="3"/>
    <x v="8"/>
    <x v="2"/>
    <x v="2"/>
    <x v="2"/>
    <x v="2"/>
    <n v="2"/>
    <n v="35.880000000000003"/>
    <n v="0.05"/>
    <n v="13.52"/>
    <n v="68.171999999999997"/>
    <n v="27.04"/>
    <n v="41.131999999999998"/>
    <n v="0.60335621662852779"/>
    <n v="2026"/>
    <s v="Q4"/>
    <n v="10"/>
    <x v="9"/>
  </r>
  <r>
    <s v="02532"/>
    <x v="302"/>
    <x v="0"/>
    <x v="15"/>
    <x v="3"/>
    <x v="1"/>
    <x v="0"/>
    <x v="0"/>
    <n v="1"/>
    <n v="80.400000000000006"/>
    <n v="0"/>
    <n v="43.34"/>
    <n v="80.400000000000006"/>
    <n v="43.34"/>
    <n v="37.06"/>
    <n v="0.46094527363184079"/>
    <n v="2026"/>
    <s v="Q4"/>
    <n v="10"/>
    <x v="9"/>
  </r>
  <r>
    <s v="00307"/>
    <x v="303"/>
    <x v="3"/>
    <x v="8"/>
    <x v="0"/>
    <x v="0"/>
    <x v="4"/>
    <x v="14"/>
    <n v="1"/>
    <n v="37.08"/>
    <n v="0"/>
    <n v="13.62"/>
    <n v="37.08"/>
    <n v="13.62"/>
    <n v="23.46"/>
    <n v="0.63268608414239491"/>
    <n v="2026"/>
    <s v="Q4"/>
    <n v="10"/>
    <x v="9"/>
  </r>
  <r>
    <s v="03257"/>
    <x v="303"/>
    <x v="3"/>
    <x v="4"/>
    <x v="2"/>
    <x v="1"/>
    <x v="2"/>
    <x v="18"/>
    <n v="6"/>
    <n v="165.92"/>
    <n v="0"/>
    <n v="87.55"/>
    <n v="995.52"/>
    <n v="525.29999999999995"/>
    <n v="470.22"/>
    <n v="0.4723360655737705"/>
    <n v="2026"/>
    <s v="Q4"/>
    <n v="10"/>
    <x v="9"/>
  </r>
  <r>
    <s v="03739"/>
    <x v="303"/>
    <x v="1"/>
    <x v="12"/>
    <x v="3"/>
    <x v="1"/>
    <x v="2"/>
    <x v="15"/>
    <n v="1"/>
    <n v="135.19"/>
    <n v="0"/>
    <n v="68.319999999999993"/>
    <n v="135.19"/>
    <n v="68.319999999999993"/>
    <n v="66.87"/>
    <n v="0.49463717730601381"/>
    <n v="2026"/>
    <s v="Q4"/>
    <n v="10"/>
    <x v="9"/>
  </r>
  <r>
    <s v="00077"/>
    <x v="304"/>
    <x v="1"/>
    <x v="11"/>
    <x v="0"/>
    <x v="1"/>
    <x v="2"/>
    <x v="15"/>
    <n v="2"/>
    <n v="133.96"/>
    <n v="0.1"/>
    <n v="65.44"/>
    <n v="241.12800000000001"/>
    <n v="130.88"/>
    <n v="110.24800000000002"/>
    <n v="0.4572177432732823"/>
    <n v="2026"/>
    <s v="Q4"/>
    <n v="11"/>
    <x v="10"/>
  </r>
  <r>
    <s v="00461"/>
    <x v="304"/>
    <x v="1"/>
    <x v="11"/>
    <x v="3"/>
    <x v="2"/>
    <x v="0"/>
    <x v="4"/>
    <n v="3"/>
    <n v="51.67"/>
    <n v="0.05"/>
    <n v="22.8"/>
    <n v="147.25949999999997"/>
    <n v="68.400000000000006"/>
    <n v="78.859499999999969"/>
    <n v="0.53551383781691497"/>
    <n v="2026"/>
    <s v="Q4"/>
    <n v="11"/>
    <x v="10"/>
  </r>
  <r>
    <s v="00732"/>
    <x v="304"/>
    <x v="1"/>
    <x v="1"/>
    <x v="3"/>
    <x v="0"/>
    <x v="1"/>
    <x v="11"/>
    <n v="1"/>
    <n v="150.46"/>
    <n v="0.15"/>
    <n v="78.39"/>
    <n v="127.89100000000001"/>
    <n v="78.39"/>
    <n v="49.501000000000005"/>
    <n v="0.38705616501552104"/>
    <n v="2026"/>
    <s v="Q4"/>
    <n v="11"/>
    <x v="10"/>
  </r>
  <r>
    <s v="00919"/>
    <x v="304"/>
    <x v="3"/>
    <x v="13"/>
    <x v="0"/>
    <x v="1"/>
    <x v="0"/>
    <x v="8"/>
    <n v="1"/>
    <n v="103.53"/>
    <n v="0.1"/>
    <n v="51.75"/>
    <n v="93.177000000000007"/>
    <n v="51.75"/>
    <n v="41.427000000000007"/>
    <n v="0.4446054283782479"/>
    <n v="2026"/>
    <s v="Q4"/>
    <n v="11"/>
    <x v="10"/>
  </r>
  <r>
    <s v="00949"/>
    <x v="304"/>
    <x v="2"/>
    <x v="2"/>
    <x v="0"/>
    <x v="0"/>
    <x v="0"/>
    <x v="8"/>
    <n v="4"/>
    <n v="103.33"/>
    <n v="0"/>
    <n v="49.15"/>
    <n v="413.32"/>
    <n v="196.6"/>
    <n v="216.72"/>
    <n v="0.5243394948224136"/>
    <n v="2026"/>
    <s v="Q4"/>
    <n v="11"/>
    <x v="10"/>
  </r>
  <r>
    <s v="01185"/>
    <x v="304"/>
    <x v="3"/>
    <x v="8"/>
    <x v="1"/>
    <x v="2"/>
    <x v="2"/>
    <x v="2"/>
    <n v="5"/>
    <n v="37.08"/>
    <n v="0.15"/>
    <n v="13.27"/>
    <n v="157.58999999999997"/>
    <n v="66.349999999999994"/>
    <n v="91.239999999999981"/>
    <n v="0.57897074687480166"/>
    <n v="2026"/>
    <s v="Q4"/>
    <n v="11"/>
    <x v="10"/>
  </r>
  <r>
    <s v="01248"/>
    <x v="304"/>
    <x v="0"/>
    <x v="0"/>
    <x v="1"/>
    <x v="2"/>
    <x v="2"/>
    <x v="15"/>
    <n v="5"/>
    <n v="132.33000000000001"/>
    <n v="0.2"/>
    <n v="65.2"/>
    <n v="529.32000000000005"/>
    <n v="326"/>
    <n v="203.32000000000005"/>
    <n v="0.3841154689034989"/>
    <n v="2026"/>
    <s v="Q4"/>
    <n v="11"/>
    <x v="10"/>
  </r>
  <r>
    <s v="02129"/>
    <x v="304"/>
    <x v="3"/>
    <x v="13"/>
    <x v="2"/>
    <x v="1"/>
    <x v="0"/>
    <x v="4"/>
    <n v="2"/>
    <n v="50.43"/>
    <n v="0"/>
    <n v="22.54"/>
    <n v="100.86"/>
    <n v="45.08"/>
    <n v="55.78"/>
    <n v="0.55304382312115807"/>
    <n v="2026"/>
    <s v="Q4"/>
    <n v="11"/>
    <x v="10"/>
  </r>
  <r>
    <s v="02850"/>
    <x v="304"/>
    <x v="2"/>
    <x v="2"/>
    <x v="1"/>
    <x v="0"/>
    <x v="4"/>
    <x v="16"/>
    <n v="3"/>
    <n v="50.05"/>
    <n v="0.15"/>
    <n v="22.36"/>
    <n v="127.62749999999998"/>
    <n v="67.08"/>
    <n v="60.547499999999985"/>
    <n v="0.47440794499618022"/>
    <n v="2026"/>
    <s v="Q4"/>
    <n v="11"/>
    <x v="10"/>
  </r>
  <r>
    <s v="03477"/>
    <x v="304"/>
    <x v="3"/>
    <x v="13"/>
    <x v="0"/>
    <x v="0"/>
    <x v="3"/>
    <x v="7"/>
    <n v="1"/>
    <n v="197.14"/>
    <n v="0.05"/>
    <n v="102.87"/>
    <n v="187.28299999999999"/>
    <n v="102.87"/>
    <n v="84.412999999999982"/>
    <n v="0.45072430492890431"/>
    <n v="2026"/>
    <s v="Q4"/>
    <n v="11"/>
    <x v="10"/>
  </r>
  <r>
    <s v="04673"/>
    <x v="304"/>
    <x v="0"/>
    <x v="0"/>
    <x v="1"/>
    <x v="2"/>
    <x v="1"/>
    <x v="17"/>
    <n v="5"/>
    <n v="72.13"/>
    <n v="0.1"/>
    <n v="31.41"/>
    <n v="324.58499999999998"/>
    <n v="157.05000000000001"/>
    <n v="167.53499999999997"/>
    <n v="0.51615139331762094"/>
    <n v="2026"/>
    <s v="Q4"/>
    <n v="11"/>
    <x v="10"/>
  </r>
  <r>
    <s v="04679"/>
    <x v="304"/>
    <x v="1"/>
    <x v="12"/>
    <x v="1"/>
    <x v="0"/>
    <x v="3"/>
    <x v="5"/>
    <n v="8"/>
    <n v="341.51"/>
    <n v="0.1"/>
    <n v="200.1"/>
    <n v="2458.8719999999998"/>
    <n v="1600.8"/>
    <n v="858.07199999999989"/>
    <n v="0.34896977150498276"/>
    <n v="2026"/>
    <s v="Q4"/>
    <n v="11"/>
    <x v="10"/>
  </r>
  <r>
    <s v="04809"/>
    <x v="304"/>
    <x v="1"/>
    <x v="11"/>
    <x v="0"/>
    <x v="1"/>
    <x v="2"/>
    <x v="2"/>
    <n v="1"/>
    <n v="36.47"/>
    <n v="0.05"/>
    <n v="13.88"/>
    <n v="34.646499999999996"/>
    <n v="13.88"/>
    <n v="20.766499999999994"/>
    <n v="0.59938233299178834"/>
    <n v="2026"/>
    <s v="Q4"/>
    <n v="11"/>
    <x v="10"/>
  </r>
  <r>
    <s v="04849"/>
    <x v="304"/>
    <x v="0"/>
    <x v="0"/>
    <x v="0"/>
    <x v="1"/>
    <x v="2"/>
    <x v="2"/>
    <n v="4"/>
    <n v="35.69"/>
    <n v="0.15"/>
    <n v="13.52"/>
    <n v="121.34599999999999"/>
    <n v="54.08"/>
    <n v="67.265999999999991"/>
    <n v="0.55433224004087478"/>
    <n v="2026"/>
    <s v="Q4"/>
    <n v="11"/>
    <x v="10"/>
  </r>
  <r>
    <s v="00436"/>
    <x v="305"/>
    <x v="2"/>
    <x v="10"/>
    <x v="0"/>
    <x v="1"/>
    <x v="2"/>
    <x v="2"/>
    <n v="2"/>
    <n v="35.340000000000003"/>
    <n v="0.1"/>
    <n v="13.82"/>
    <n v="63.612000000000009"/>
    <n v="27.64"/>
    <n v="35.972000000000008"/>
    <n v="0.56549078790165386"/>
    <n v="2026"/>
    <s v="Q4"/>
    <n v="11"/>
    <x v="10"/>
  </r>
  <r>
    <s v="00879"/>
    <x v="305"/>
    <x v="2"/>
    <x v="10"/>
    <x v="0"/>
    <x v="1"/>
    <x v="2"/>
    <x v="9"/>
    <n v="4"/>
    <n v="46.8"/>
    <n v="0.05"/>
    <n v="18.52"/>
    <n v="177.83999999999997"/>
    <n v="74.08"/>
    <n v="103.75999999999998"/>
    <n v="0.58344579397210972"/>
    <n v="2026"/>
    <s v="Q4"/>
    <n v="11"/>
    <x v="10"/>
  </r>
  <r>
    <s v="00955"/>
    <x v="305"/>
    <x v="3"/>
    <x v="13"/>
    <x v="2"/>
    <x v="1"/>
    <x v="3"/>
    <x v="7"/>
    <n v="1"/>
    <n v="198.34"/>
    <n v="0.05"/>
    <n v="103.2"/>
    <n v="188.423"/>
    <n v="103.2"/>
    <n v="85.222999999999999"/>
    <n v="0.45229616341954004"/>
    <n v="2026"/>
    <s v="Q4"/>
    <n v="11"/>
    <x v="10"/>
  </r>
  <r>
    <s v="01068"/>
    <x v="305"/>
    <x v="1"/>
    <x v="6"/>
    <x v="0"/>
    <x v="0"/>
    <x v="4"/>
    <x v="12"/>
    <n v="5"/>
    <n v="122.26"/>
    <n v="0.1"/>
    <n v="68.3"/>
    <n v="550.17000000000007"/>
    <n v="341.5"/>
    <n v="208.67000000000007"/>
    <n v="0.37928276714470083"/>
    <n v="2026"/>
    <s v="Q4"/>
    <n v="11"/>
    <x v="10"/>
  </r>
  <r>
    <s v="01733"/>
    <x v="305"/>
    <x v="0"/>
    <x v="9"/>
    <x v="1"/>
    <x v="0"/>
    <x v="1"/>
    <x v="17"/>
    <n v="3"/>
    <n v="71.12"/>
    <n v="0.15"/>
    <n v="33.090000000000003"/>
    <n v="181.35599999999999"/>
    <n v="99.27000000000001"/>
    <n v="82.085999999999984"/>
    <n v="0.45262356911268437"/>
    <n v="2026"/>
    <s v="Q4"/>
    <n v="11"/>
    <x v="10"/>
  </r>
  <r>
    <s v="03270"/>
    <x v="305"/>
    <x v="1"/>
    <x v="12"/>
    <x v="2"/>
    <x v="0"/>
    <x v="0"/>
    <x v="0"/>
    <n v="2"/>
    <n v="81.900000000000006"/>
    <n v="0.15"/>
    <n v="41.91"/>
    <n v="139.23000000000002"/>
    <n v="83.82"/>
    <n v="55.410000000000025"/>
    <n v="0.39797457444516282"/>
    <n v="2026"/>
    <s v="Q4"/>
    <n v="11"/>
    <x v="10"/>
  </r>
  <r>
    <s v="03484"/>
    <x v="305"/>
    <x v="2"/>
    <x v="2"/>
    <x v="3"/>
    <x v="0"/>
    <x v="2"/>
    <x v="18"/>
    <n v="4"/>
    <n v="165.12"/>
    <n v="0.05"/>
    <n v="89.65"/>
    <n v="627.45600000000002"/>
    <n v="358.6"/>
    <n v="268.85599999999999"/>
    <n v="0.42848582211342306"/>
    <n v="2026"/>
    <s v="Q4"/>
    <n v="11"/>
    <x v="10"/>
  </r>
  <r>
    <s v="03608"/>
    <x v="305"/>
    <x v="3"/>
    <x v="8"/>
    <x v="2"/>
    <x v="1"/>
    <x v="1"/>
    <x v="1"/>
    <n v="1"/>
    <n v="91.35"/>
    <n v="0"/>
    <n v="45.5"/>
    <n v="91.35"/>
    <n v="45.5"/>
    <n v="45.849999999999994"/>
    <n v="0.50191570881226055"/>
    <n v="2026"/>
    <s v="Q4"/>
    <n v="11"/>
    <x v="10"/>
  </r>
  <r>
    <s v="04036"/>
    <x v="305"/>
    <x v="2"/>
    <x v="3"/>
    <x v="0"/>
    <x v="2"/>
    <x v="4"/>
    <x v="14"/>
    <n v="1"/>
    <n v="36.96"/>
    <n v="0.1"/>
    <n v="14.18"/>
    <n v="33.264000000000003"/>
    <n v="14.18"/>
    <n v="19.084000000000003"/>
    <n v="0.57371332371332373"/>
    <n v="2026"/>
    <s v="Q4"/>
    <n v="11"/>
    <x v="10"/>
  </r>
  <r>
    <s v="00408"/>
    <x v="306"/>
    <x v="3"/>
    <x v="13"/>
    <x v="0"/>
    <x v="0"/>
    <x v="0"/>
    <x v="4"/>
    <n v="1"/>
    <n v="49.61"/>
    <n v="0"/>
    <n v="22.8"/>
    <n v="49.61"/>
    <n v="22.8"/>
    <n v="26.81"/>
    <n v="0.54041523886313236"/>
    <n v="2026"/>
    <s v="Q4"/>
    <n v="11"/>
    <x v="10"/>
  </r>
  <r>
    <s v="00939"/>
    <x v="306"/>
    <x v="1"/>
    <x v="11"/>
    <x v="2"/>
    <x v="0"/>
    <x v="0"/>
    <x v="4"/>
    <n v="1"/>
    <n v="49.76"/>
    <n v="0.1"/>
    <n v="21.94"/>
    <n v="44.783999999999999"/>
    <n v="21.94"/>
    <n v="22.843999999999998"/>
    <n v="0.51009289031797067"/>
    <n v="2026"/>
    <s v="Q4"/>
    <n v="11"/>
    <x v="10"/>
  </r>
  <r>
    <s v="01022"/>
    <x v="306"/>
    <x v="3"/>
    <x v="7"/>
    <x v="0"/>
    <x v="0"/>
    <x v="0"/>
    <x v="6"/>
    <n v="1"/>
    <n v="39.97"/>
    <n v="0.1"/>
    <n v="16.93"/>
    <n v="35.972999999999999"/>
    <n v="16.93"/>
    <n v="19.042999999999999"/>
    <n v="0.52936924915909156"/>
    <n v="2026"/>
    <s v="Q4"/>
    <n v="11"/>
    <x v="10"/>
  </r>
  <r>
    <s v="01997"/>
    <x v="306"/>
    <x v="1"/>
    <x v="12"/>
    <x v="3"/>
    <x v="0"/>
    <x v="3"/>
    <x v="5"/>
    <n v="2"/>
    <n v="335.46"/>
    <n v="0.1"/>
    <n v="199.87"/>
    <n v="603.82799999999997"/>
    <n v="399.74"/>
    <n v="204.08799999999997"/>
    <n v="0.33799028862523761"/>
    <n v="2026"/>
    <s v="Q4"/>
    <n v="11"/>
    <x v="10"/>
  </r>
  <r>
    <s v="03978"/>
    <x v="306"/>
    <x v="1"/>
    <x v="12"/>
    <x v="0"/>
    <x v="1"/>
    <x v="1"/>
    <x v="11"/>
    <n v="4"/>
    <n v="154.46"/>
    <n v="0.05"/>
    <n v="80.48"/>
    <n v="586.94799999999998"/>
    <n v="321.92"/>
    <n v="265.02799999999996"/>
    <n v="0.45153574081519993"/>
    <n v="2026"/>
    <s v="Q4"/>
    <n v="11"/>
    <x v="10"/>
  </r>
  <r>
    <s v="04715"/>
    <x v="306"/>
    <x v="0"/>
    <x v="0"/>
    <x v="1"/>
    <x v="2"/>
    <x v="4"/>
    <x v="10"/>
    <n v="10"/>
    <n v="39.869999999999997"/>
    <n v="0.15"/>
    <n v="14.31"/>
    <n v="338.89499999999998"/>
    <n v="143.1"/>
    <n v="195.79499999999999"/>
    <n v="0.57774531934670026"/>
    <n v="2026"/>
    <s v="Q4"/>
    <n v="11"/>
    <x v="10"/>
  </r>
  <r>
    <s v="00145"/>
    <x v="307"/>
    <x v="0"/>
    <x v="15"/>
    <x v="0"/>
    <x v="2"/>
    <x v="1"/>
    <x v="1"/>
    <n v="2"/>
    <n v="93.19"/>
    <n v="0.2"/>
    <n v="45.7"/>
    <n v="149.10400000000001"/>
    <n v="91.4"/>
    <n v="57.704000000000008"/>
    <n v="0.38700504345959869"/>
    <n v="2026"/>
    <s v="Q4"/>
    <n v="11"/>
    <x v="10"/>
  </r>
  <r>
    <s v="00465"/>
    <x v="307"/>
    <x v="1"/>
    <x v="12"/>
    <x v="0"/>
    <x v="0"/>
    <x v="4"/>
    <x v="10"/>
    <n v="3"/>
    <n v="41.29"/>
    <n v="0.05"/>
    <n v="14.43"/>
    <n v="117.6765"/>
    <n v="43.29"/>
    <n v="74.386500000000012"/>
    <n v="0.63212706020318421"/>
    <n v="2026"/>
    <s v="Q4"/>
    <n v="11"/>
    <x v="10"/>
  </r>
  <r>
    <s v="01449"/>
    <x v="307"/>
    <x v="3"/>
    <x v="8"/>
    <x v="0"/>
    <x v="0"/>
    <x v="0"/>
    <x v="4"/>
    <n v="1"/>
    <n v="50.76"/>
    <n v="0.1"/>
    <n v="22.72"/>
    <n v="45.683999999999997"/>
    <n v="22.72"/>
    <n v="22.963999999999999"/>
    <n v="0.50267051921898254"/>
    <n v="2026"/>
    <s v="Q4"/>
    <n v="11"/>
    <x v="10"/>
  </r>
  <r>
    <s v="01802"/>
    <x v="307"/>
    <x v="2"/>
    <x v="16"/>
    <x v="2"/>
    <x v="2"/>
    <x v="2"/>
    <x v="2"/>
    <n v="1"/>
    <n v="35.94"/>
    <n v="0.05"/>
    <n v="13.39"/>
    <n v="34.142999999999994"/>
    <n v="13.39"/>
    <n v="20.752999999999993"/>
    <n v="0.60782590867820629"/>
    <n v="2026"/>
    <s v="Q4"/>
    <n v="11"/>
    <x v="10"/>
  </r>
  <r>
    <s v="02645"/>
    <x v="307"/>
    <x v="0"/>
    <x v="15"/>
    <x v="2"/>
    <x v="1"/>
    <x v="1"/>
    <x v="17"/>
    <n v="4"/>
    <n v="70.010000000000005"/>
    <n v="0.05"/>
    <n v="31.43"/>
    <n v="266.03800000000001"/>
    <n v="125.72"/>
    <n v="140.31800000000001"/>
    <n v="0.52743593020545942"/>
    <n v="2026"/>
    <s v="Q4"/>
    <n v="11"/>
    <x v="10"/>
  </r>
  <r>
    <s v="03539"/>
    <x v="307"/>
    <x v="0"/>
    <x v="15"/>
    <x v="3"/>
    <x v="0"/>
    <x v="1"/>
    <x v="11"/>
    <n v="3"/>
    <n v="152.32"/>
    <n v="0.1"/>
    <n v="79.36"/>
    <n v="411.26400000000001"/>
    <n v="238.07999999999998"/>
    <n v="173.18400000000003"/>
    <n v="0.42110177404295057"/>
    <n v="2026"/>
    <s v="Q4"/>
    <n v="11"/>
    <x v="10"/>
  </r>
  <r>
    <s v="04309"/>
    <x v="307"/>
    <x v="3"/>
    <x v="8"/>
    <x v="0"/>
    <x v="2"/>
    <x v="0"/>
    <x v="4"/>
    <n v="1"/>
    <n v="50.32"/>
    <n v="0.05"/>
    <n v="22.46"/>
    <n v="47.803999999999995"/>
    <n v="22.46"/>
    <n v="25.343999999999994"/>
    <n v="0.53016483976236295"/>
    <n v="2026"/>
    <s v="Q4"/>
    <n v="11"/>
    <x v="10"/>
  </r>
  <r>
    <s v="04355"/>
    <x v="307"/>
    <x v="2"/>
    <x v="2"/>
    <x v="2"/>
    <x v="0"/>
    <x v="1"/>
    <x v="11"/>
    <n v="2"/>
    <n v="151.04"/>
    <n v="0.15"/>
    <n v="76.97"/>
    <n v="256.76799999999997"/>
    <n v="153.94"/>
    <n v="102.82799999999997"/>
    <n v="0.40047046360917243"/>
    <n v="2026"/>
    <s v="Q4"/>
    <n v="11"/>
    <x v="10"/>
  </r>
  <r>
    <s v="05052"/>
    <x v="307"/>
    <x v="0"/>
    <x v="15"/>
    <x v="3"/>
    <x v="0"/>
    <x v="0"/>
    <x v="6"/>
    <n v="3"/>
    <n v="41.12"/>
    <n v="0.1"/>
    <n v="16.670000000000002"/>
    <n v="111.02399999999999"/>
    <n v="50.010000000000005"/>
    <n v="61.013999999999982"/>
    <n v="0.54955685257241671"/>
    <n v="2026"/>
    <s v="Q4"/>
    <n v="11"/>
    <x v="10"/>
  </r>
  <r>
    <s v="00009"/>
    <x v="308"/>
    <x v="0"/>
    <x v="15"/>
    <x v="0"/>
    <x v="1"/>
    <x v="1"/>
    <x v="3"/>
    <n v="1"/>
    <n v="140.59"/>
    <n v="0.1"/>
    <n v="79.510000000000005"/>
    <n v="126.53100000000001"/>
    <n v="79.510000000000005"/>
    <n v="47.021000000000001"/>
    <n v="0.37161644182058151"/>
    <n v="2026"/>
    <s v="Q4"/>
    <n v="11"/>
    <x v="10"/>
  </r>
  <r>
    <s v="00703"/>
    <x v="308"/>
    <x v="1"/>
    <x v="14"/>
    <x v="0"/>
    <x v="0"/>
    <x v="2"/>
    <x v="18"/>
    <n v="2"/>
    <n v="160.68"/>
    <n v="0"/>
    <n v="89.49"/>
    <n v="321.36"/>
    <n v="178.98"/>
    <n v="142.38000000000002"/>
    <n v="0.4430545182972368"/>
    <n v="2026"/>
    <s v="Q4"/>
    <n v="11"/>
    <x v="10"/>
  </r>
  <r>
    <s v="01627"/>
    <x v="308"/>
    <x v="3"/>
    <x v="4"/>
    <x v="0"/>
    <x v="0"/>
    <x v="4"/>
    <x v="16"/>
    <n v="6"/>
    <n v="49.7"/>
    <n v="0"/>
    <n v="22.34"/>
    <n v="298.20000000000005"/>
    <n v="134.04"/>
    <n v="164.16000000000005"/>
    <n v="0.55050301810865199"/>
    <n v="2026"/>
    <s v="Q4"/>
    <n v="11"/>
    <x v="10"/>
  </r>
  <r>
    <s v="01760"/>
    <x v="308"/>
    <x v="1"/>
    <x v="11"/>
    <x v="2"/>
    <x v="0"/>
    <x v="0"/>
    <x v="0"/>
    <n v="3"/>
    <n v="80.400000000000006"/>
    <n v="0.05"/>
    <n v="42.82"/>
    <n v="229.14000000000001"/>
    <n v="128.46"/>
    <n v="100.68"/>
    <n v="0.43938203718250851"/>
    <n v="2026"/>
    <s v="Q4"/>
    <n v="11"/>
    <x v="10"/>
  </r>
  <r>
    <s v="02268"/>
    <x v="308"/>
    <x v="1"/>
    <x v="1"/>
    <x v="2"/>
    <x v="1"/>
    <x v="1"/>
    <x v="11"/>
    <n v="4"/>
    <n v="151.38999999999999"/>
    <n v="0.05"/>
    <n v="80.66"/>
    <n v="575.28199999999993"/>
    <n v="322.64"/>
    <n v="252.64199999999994"/>
    <n v="0.43916201097896329"/>
    <n v="2026"/>
    <s v="Q4"/>
    <n v="11"/>
    <x v="10"/>
  </r>
  <r>
    <s v="02636"/>
    <x v="308"/>
    <x v="1"/>
    <x v="14"/>
    <x v="2"/>
    <x v="2"/>
    <x v="2"/>
    <x v="9"/>
    <n v="2"/>
    <n v="45.44"/>
    <n v="0.05"/>
    <n v="18.2"/>
    <n v="86.335999999999999"/>
    <n v="36.4"/>
    <n v="49.936"/>
    <n v="0.57839140103780584"/>
    <n v="2026"/>
    <s v="Q4"/>
    <n v="11"/>
    <x v="10"/>
  </r>
  <r>
    <s v="03255"/>
    <x v="308"/>
    <x v="3"/>
    <x v="13"/>
    <x v="0"/>
    <x v="1"/>
    <x v="1"/>
    <x v="17"/>
    <n v="2"/>
    <n v="70.790000000000006"/>
    <n v="0.15"/>
    <n v="33.32"/>
    <n v="120.343"/>
    <n v="66.64"/>
    <n v="53.703000000000003"/>
    <n v="0.44624947026416162"/>
    <n v="2026"/>
    <s v="Q4"/>
    <n v="11"/>
    <x v="10"/>
  </r>
  <r>
    <s v="04326"/>
    <x v="308"/>
    <x v="2"/>
    <x v="5"/>
    <x v="2"/>
    <x v="0"/>
    <x v="2"/>
    <x v="2"/>
    <n v="1"/>
    <n v="35.630000000000003"/>
    <n v="0"/>
    <n v="13.47"/>
    <n v="35.630000000000003"/>
    <n v="13.47"/>
    <n v="22.160000000000004"/>
    <n v="0.62194779680044909"/>
    <n v="2026"/>
    <s v="Q4"/>
    <n v="11"/>
    <x v="10"/>
  </r>
  <r>
    <s v="04346"/>
    <x v="308"/>
    <x v="0"/>
    <x v="15"/>
    <x v="0"/>
    <x v="2"/>
    <x v="1"/>
    <x v="17"/>
    <n v="3"/>
    <n v="73.010000000000005"/>
    <n v="0.15"/>
    <n v="32.49"/>
    <n v="186.17550000000003"/>
    <n v="97.47"/>
    <n v="88.705500000000029"/>
    <n v="0.47646172562984934"/>
    <n v="2026"/>
    <s v="Q4"/>
    <n v="11"/>
    <x v="10"/>
  </r>
  <r>
    <s v="00266"/>
    <x v="309"/>
    <x v="1"/>
    <x v="1"/>
    <x v="3"/>
    <x v="2"/>
    <x v="1"/>
    <x v="1"/>
    <n v="1"/>
    <n v="93.48"/>
    <n v="0.05"/>
    <n v="46.34"/>
    <n v="88.805999999999997"/>
    <n v="46.34"/>
    <n v="42.465999999999994"/>
    <n v="0.47818841069297113"/>
    <n v="2026"/>
    <s v="Q4"/>
    <n v="11"/>
    <x v="10"/>
  </r>
  <r>
    <s v="00274"/>
    <x v="309"/>
    <x v="1"/>
    <x v="1"/>
    <x v="0"/>
    <x v="2"/>
    <x v="0"/>
    <x v="0"/>
    <n v="1"/>
    <n v="82.89"/>
    <n v="0"/>
    <n v="41.44"/>
    <n v="82.89"/>
    <n v="41.44"/>
    <n v="41.45"/>
    <n v="0.50006032090722652"/>
    <n v="2026"/>
    <s v="Q4"/>
    <n v="11"/>
    <x v="10"/>
  </r>
  <r>
    <s v="01135"/>
    <x v="309"/>
    <x v="3"/>
    <x v="7"/>
    <x v="0"/>
    <x v="1"/>
    <x v="2"/>
    <x v="2"/>
    <n v="2"/>
    <n v="35.71"/>
    <n v="0.2"/>
    <n v="13.48"/>
    <n v="57.136000000000003"/>
    <n v="26.96"/>
    <n v="30.176000000000002"/>
    <n v="0.52814337720526461"/>
    <n v="2026"/>
    <s v="Q4"/>
    <n v="11"/>
    <x v="10"/>
  </r>
  <r>
    <s v="02166"/>
    <x v="309"/>
    <x v="3"/>
    <x v="13"/>
    <x v="2"/>
    <x v="1"/>
    <x v="4"/>
    <x v="10"/>
    <n v="1"/>
    <n v="40.380000000000003"/>
    <n v="0.15"/>
    <n v="14.53"/>
    <n v="34.323"/>
    <n v="14.53"/>
    <n v="19.792999999999999"/>
    <n v="0.57666870611543275"/>
    <n v="2026"/>
    <s v="Q4"/>
    <n v="11"/>
    <x v="10"/>
  </r>
  <r>
    <s v="03620"/>
    <x v="309"/>
    <x v="1"/>
    <x v="12"/>
    <x v="3"/>
    <x v="1"/>
    <x v="1"/>
    <x v="3"/>
    <n v="1"/>
    <n v="142"/>
    <n v="0.05"/>
    <n v="81.099999999999994"/>
    <n v="134.9"/>
    <n v="81.099999999999994"/>
    <n v="53.800000000000011"/>
    <n v="0.39881393624907346"/>
    <n v="2026"/>
    <s v="Q4"/>
    <n v="11"/>
    <x v="10"/>
  </r>
  <r>
    <s v="03986"/>
    <x v="309"/>
    <x v="0"/>
    <x v="15"/>
    <x v="3"/>
    <x v="1"/>
    <x v="2"/>
    <x v="2"/>
    <n v="2"/>
    <n v="36.29"/>
    <n v="0.15"/>
    <n v="13.93"/>
    <n v="61.692999999999998"/>
    <n v="27.86"/>
    <n v="33.832999999999998"/>
    <n v="0.54840905775371596"/>
    <n v="2026"/>
    <s v="Q4"/>
    <n v="11"/>
    <x v="10"/>
  </r>
  <r>
    <s v="04384"/>
    <x v="309"/>
    <x v="3"/>
    <x v="8"/>
    <x v="0"/>
    <x v="1"/>
    <x v="3"/>
    <x v="19"/>
    <n v="1"/>
    <n v="121.66"/>
    <n v="0"/>
    <n v="61.66"/>
    <n v="121.66"/>
    <n v="61.66"/>
    <n v="60"/>
    <n v="0.49317770836758179"/>
    <n v="2026"/>
    <s v="Q4"/>
    <n v="11"/>
    <x v="10"/>
  </r>
  <r>
    <s v="04565"/>
    <x v="309"/>
    <x v="1"/>
    <x v="14"/>
    <x v="0"/>
    <x v="0"/>
    <x v="3"/>
    <x v="19"/>
    <n v="3"/>
    <n v="124.65"/>
    <n v="0.05"/>
    <n v="62.27"/>
    <n v="355.25250000000005"/>
    <n v="186.81"/>
    <n v="168.44250000000005"/>
    <n v="0.47414866890451163"/>
    <n v="2026"/>
    <s v="Q4"/>
    <n v="11"/>
    <x v="10"/>
  </r>
  <r>
    <s v="04634"/>
    <x v="309"/>
    <x v="0"/>
    <x v="15"/>
    <x v="0"/>
    <x v="1"/>
    <x v="0"/>
    <x v="0"/>
    <n v="2"/>
    <n v="80.61"/>
    <n v="0"/>
    <n v="43.72"/>
    <n v="161.22"/>
    <n v="87.44"/>
    <n v="73.78"/>
    <n v="0.45763552909068356"/>
    <n v="2026"/>
    <s v="Q4"/>
    <n v="11"/>
    <x v="10"/>
  </r>
  <r>
    <s v="00104"/>
    <x v="310"/>
    <x v="1"/>
    <x v="11"/>
    <x v="0"/>
    <x v="1"/>
    <x v="1"/>
    <x v="11"/>
    <n v="1"/>
    <n v="153.96"/>
    <n v="0"/>
    <n v="80.62"/>
    <n v="153.96"/>
    <n v="80.62"/>
    <n v="73.34"/>
    <n v="0.47635749545336453"/>
    <n v="2026"/>
    <s v="Q4"/>
    <n v="11"/>
    <x v="10"/>
  </r>
  <r>
    <s v="00181"/>
    <x v="310"/>
    <x v="1"/>
    <x v="1"/>
    <x v="2"/>
    <x v="0"/>
    <x v="2"/>
    <x v="2"/>
    <n v="1"/>
    <n v="35.58"/>
    <n v="0"/>
    <n v="13.4"/>
    <n v="35.58"/>
    <n v="13.4"/>
    <n v="22.18"/>
    <n v="0.62338392355255767"/>
    <n v="2026"/>
    <s v="Q4"/>
    <n v="11"/>
    <x v="10"/>
  </r>
  <r>
    <s v="00823"/>
    <x v="310"/>
    <x v="0"/>
    <x v="0"/>
    <x v="3"/>
    <x v="1"/>
    <x v="4"/>
    <x v="14"/>
    <n v="5"/>
    <n v="36.369999999999997"/>
    <n v="0.15"/>
    <n v="13.65"/>
    <n v="154.57249999999999"/>
    <n v="68.25"/>
    <n v="86.322499999999991"/>
    <n v="0.55845962250723769"/>
    <n v="2026"/>
    <s v="Q4"/>
    <n v="11"/>
    <x v="10"/>
  </r>
  <r>
    <s v="01730"/>
    <x v="310"/>
    <x v="3"/>
    <x v="4"/>
    <x v="3"/>
    <x v="0"/>
    <x v="1"/>
    <x v="11"/>
    <n v="2"/>
    <n v="151.55000000000001"/>
    <n v="0.1"/>
    <n v="80.48"/>
    <n v="272.79000000000002"/>
    <n v="160.96"/>
    <n v="111.83000000000001"/>
    <n v="0.40994904505297114"/>
    <n v="2026"/>
    <s v="Q4"/>
    <n v="11"/>
    <x v="10"/>
  </r>
  <r>
    <s v="02710"/>
    <x v="310"/>
    <x v="0"/>
    <x v="9"/>
    <x v="2"/>
    <x v="1"/>
    <x v="3"/>
    <x v="13"/>
    <n v="2"/>
    <n v="80.67"/>
    <n v="0"/>
    <n v="40.5"/>
    <n v="161.34"/>
    <n v="81"/>
    <n v="80.34"/>
    <n v="0.49795462997396805"/>
    <n v="2026"/>
    <s v="Q4"/>
    <n v="11"/>
    <x v="10"/>
  </r>
  <r>
    <s v="03018"/>
    <x v="310"/>
    <x v="3"/>
    <x v="7"/>
    <x v="1"/>
    <x v="2"/>
    <x v="0"/>
    <x v="0"/>
    <n v="10"/>
    <n v="81.48"/>
    <n v="0.05"/>
    <n v="43.7"/>
    <n v="774.06000000000006"/>
    <n v="437"/>
    <n v="337.06000000000006"/>
    <n v="0.43544428080510561"/>
    <n v="2026"/>
    <s v="Q4"/>
    <n v="11"/>
    <x v="10"/>
  </r>
  <r>
    <s v="03735"/>
    <x v="310"/>
    <x v="3"/>
    <x v="8"/>
    <x v="2"/>
    <x v="0"/>
    <x v="2"/>
    <x v="18"/>
    <n v="2"/>
    <n v="163.58000000000001"/>
    <n v="0.1"/>
    <n v="88.14"/>
    <n v="294.44400000000002"/>
    <n v="176.28"/>
    <n v="118.16400000000002"/>
    <n v="0.40131230386762851"/>
    <n v="2026"/>
    <s v="Q4"/>
    <n v="11"/>
    <x v="10"/>
  </r>
  <r>
    <s v="04460"/>
    <x v="310"/>
    <x v="0"/>
    <x v="9"/>
    <x v="2"/>
    <x v="0"/>
    <x v="1"/>
    <x v="17"/>
    <n v="2"/>
    <n v="71.88"/>
    <n v="0.15"/>
    <n v="31.65"/>
    <n v="122.19599999999998"/>
    <n v="63.3"/>
    <n v="58.895999999999987"/>
    <n v="0.48197977020524396"/>
    <n v="2026"/>
    <s v="Q4"/>
    <n v="11"/>
    <x v="10"/>
  </r>
  <r>
    <s v="00319"/>
    <x v="311"/>
    <x v="3"/>
    <x v="8"/>
    <x v="0"/>
    <x v="0"/>
    <x v="2"/>
    <x v="2"/>
    <n v="2"/>
    <n v="36.299999999999997"/>
    <n v="0.15"/>
    <n v="13.38"/>
    <n v="61.709999999999994"/>
    <n v="26.76"/>
    <n v="34.949999999999989"/>
    <n v="0.56635877491492448"/>
    <n v="2026"/>
    <s v="Q4"/>
    <n v="11"/>
    <x v="10"/>
  </r>
  <r>
    <s v="00595"/>
    <x v="311"/>
    <x v="1"/>
    <x v="12"/>
    <x v="0"/>
    <x v="1"/>
    <x v="4"/>
    <x v="14"/>
    <n v="2"/>
    <n v="36.159999999999997"/>
    <n v="0.1"/>
    <n v="13.79"/>
    <n v="65.087999999999994"/>
    <n v="27.58"/>
    <n v="37.507999999999996"/>
    <n v="0.57626597836774829"/>
    <n v="2026"/>
    <s v="Q4"/>
    <n v="11"/>
    <x v="10"/>
  </r>
  <r>
    <s v="01623"/>
    <x v="311"/>
    <x v="2"/>
    <x v="5"/>
    <x v="0"/>
    <x v="0"/>
    <x v="2"/>
    <x v="2"/>
    <n v="2"/>
    <n v="35.49"/>
    <n v="0.1"/>
    <n v="13.78"/>
    <n v="63.882000000000005"/>
    <n v="27.56"/>
    <n v="36.322000000000003"/>
    <n v="0.56857956857956859"/>
    <n v="2026"/>
    <s v="Q4"/>
    <n v="11"/>
    <x v="10"/>
  </r>
  <r>
    <s v="02638"/>
    <x v="311"/>
    <x v="0"/>
    <x v="9"/>
    <x v="0"/>
    <x v="1"/>
    <x v="1"/>
    <x v="17"/>
    <n v="1"/>
    <n v="69.760000000000005"/>
    <n v="0.15"/>
    <n v="32.39"/>
    <n v="59.295999999999999"/>
    <n v="32.39"/>
    <n v="26.905999999999999"/>
    <n v="0.45375742039935241"/>
    <n v="2026"/>
    <s v="Q4"/>
    <n v="11"/>
    <x v="10"/>
  </r>
  <r>
    <s v="02666"/>
    <x v="311"/>
    <x v="1"/>
    <x v="12"/>
    <x v="2"/>
    <x v="2"/>
    <x v="3"/>
    <x v="13"/>
    <n v="6"/>
    <n v="81.37"/>
    <n v="0"/>
    <n v="39.5"/>
    <n v="488.22"/>
    <n v="237"/>
    <n v="251.22000000000003"/>
    <n v="0.5145631067961165"/>
    <n v="2026"/>
    <s v="Q4"/>
    <n v="11"/>
    <x v="10"/>
  </r>
  <r>
    <s v="03505"/>
    <x v="311"/>
    <x v="1"/>
    <x v="12"/>
    <x v="1"/>
    <x v="0"/>
    <x v="0"/>
    <x v="0"/>
    <n v="5"/>
    <n v="82.82"/>
    <n v="0.15"/>
    <n v="43.8"/>
    <n v="351.98499999999996"/>
    <n v="219"/>
    <n v="132.98499999999996"/>
    <n v="0.37781439549980816"/>
    <n v="2026"/>
    <s v="Q4"/>
    <n v="11"/>
    <x v="10"/>
  </r>
  <r>
    <s v="03626"/>
    <x v="311"/>
    <x v="3"/>
    <x v="13"/>
    <x v="1"/>
    <x v="2"/>
    <x v="0"/>
    <x v="4"/>
    <n v="15"/>
    <n v="51.05"/>
    <n v="0.1"/>
    <n v="21.95"/>
    <n v="689.17500000000007"/>
    <n v="329.25"/>
    <n v="359.92500000000007"/>
    <n v="0.52225486995320491"/>
    <n v="2026"/>
    <s v="Q4"/>
    <n v="11"/>
    <x v="10"/>
  </r>
  <r>
    <s v="03801"/>
    <x v="311"/>
    <x v="0"/>
    <x v="15"/>
    <x v="0"/>
    <x v="0"/>
    <x v="0"/>
    <x v="8"/>
    <n v="3"/>
    <n v="101.68"/>
    <n v="0.1"/>
    <n v="51.9"/>
    <n v="274.536"/>
    <n v="155.69999999999999"/>
    <n v="118.83600000000001"/>
    <n v="0.43286126409651199"/>
    <n v="2026"/>
    <s v="Q4"/>
    <n v="11"/>
    <x v="10"/>
  </r>
  <r>
    <s v="04685"/>
    <x v="311"/>
    <x v="3"/>
    <x v="13"/>
    <x v="1"/>
    <x v="2"/>
    <x v="3"/>
    <x v="13"/>
    <n v="6"/>
    <n v="80.83"/>
    <n v="0.15"/>
    <n v="39.32"/>
    <n v="412.233"/>
    <n v="235.92000000000002"/>
    <n v="176.31299999999999"/>
    <n v="0.42770229457612563"/>
    <n v="2026"/>
    <s v="Q4"/>
    <n v="11"/>
    <x v="10"/>
  </r>
  <r>
    <s v="04843"/>
    <x v="311"/>
    <x v="1"/>
    <x v="12"/>
    <x v="0"/>
    <x v="1"/>
    <x v="3"/>
    <x v="19"/>
    <n v="6"/>
    <n v="123.67"/>
    <n v="0.15"/>
    <n v="60.55"/>
    <n v="630.71699999999998"/>
    <n v="363.29999999999995"/>
    <n v="267.41700000000003"/>
    <n v="0.42398888883603902"/>
    <n v="2026"/>
    <s v="Q4"/>
    <n v="11"/>
    <x v="10"/>
  </r>
  <r>
    <s v="04890"/>
    <x v="311"/>
    <x v="0"/>
    <x v="15"/>
    <x v="0"/>
    <x v="1"/>
    <x v="1"/>
    <x v="1"/>
    <n v="2"/>
    <n v="93.16"/>
    <n v="0.1"/>
    <n v="44.19"/>
    <n v="167.68799999999999"/>
    <n v="88.38"/>
    <n v="79.307999999999993"/>
    <n v="0.47294976384714471"/>
    <n v="2026"/>
    <s v="Q4"/>
    <n v="11"/>
    <x v="10"/>
  </r>
  <r>
    <s v="04913"/>
    <x v="311"/>
    <x v="2"/>
    <x v="2"/>
    <x v="3"/>
    <x v="1"/>
    <x v="0"/>
    <x v="0"/>
    <n v="1"/>
    <n v="83.79"/>
    <n v="0.1"/>
    <n v="42.8"/>
    <n v="75.411000000000001"/>
    <n v="42.8"/>
    <n v="32.611000000000004"/>
    <n v="0.43244354271923197"/>
    <n v="2026"/>
    <s v="Q4"/>
    <n v="11"/>
    <x v="10"/>
  </r>
  <r>
    <s v="05079"/>
    <x v="311"/>
    <x v="2"/>
    <x v="16"/>
    <x v="0"/>
    <x v="1"/>
    <x v="4"/>
    <x v="12"/>
    <n v="1"/>
    <n v="120.98"/>
    <n v="0.1"/>
    <n v="70.59"/>
    <n v="108.88200000000001"/>
    <n v="70.59"/>
    <n v="38.292000000000002"/>
    <n v="0.35168347385242738"/>
    <n v="2026"/>
    <s v="Q4"/>
    <n v="11"/>
    <x v="10"/>
  </r>
  <r>
    <s v="00366"/>
    <x v="312"/>
    <x v="3"/>
    <x v="13"/>
    <x v="2"/>
    <x v="0"/>
    <x v="1"/>
    <x v="11"/>
    <n v="1"/>
    <n v="152.05000000000001"/>
    <n v="0.15"/>
    <n v="80.56"/>
    <n v="129.24250000000001"/>
    <n v="80.56"/>
    <n v="48.682500000000005"/>
    <n v="0.37667562914675901"/>
    <n v="2026"/>
    <s v="Q4"/>
    <n v="11"/>
    <x v="10"/>
  </r>
  <r>
    <s v="00567"/>
    <x v="312"/>
    <x v="0"/>
    <x v="9"/>
    <x v="2"/>
    <x v="1"/>
    <x v="2"/>
    <x v="2"/>
    <n v="3"/>
    <n v="36.14"/>
    <n v="0.1"/>
    <n v="13.23"/>
    <n v="97.578000000000003"/>
    <n v="39.69"/>
    <n v="57.888000000000005"/>
    <n v="0.59324847814056447"/>
    <n v="2026"/>
    <s v="Q4"/>
    <n v="11"/>
    <x v="10"/>
  </r>
  <r>
    <s v="01051"/>
    <x v="312"/>
    <x v="3"/>
    <x v="13"/>
    <x v="1"/>
    <x v="2"/>
    <x v="1"/>
    <x v="1"/>
    <n v="12"/>
    <n v="90.99"/>
    <n v="0.2"/>
    <n v="45.51"/>
    <n v="873.50399999999991"/>
    <n v="546.12"/>
    <n v="327.3839999999999"/>
    <n v="0.37479393339927458"/>
    <n v="2026"/>
    <s v="Q4"/>
    <n v="11"/>
    <x v="10"/>
  </r>
  <r>
    <s v="01934"/>
    <x v="312"/>
    <x v="3"/>
    <x v="13"/>
    <x v="3"/>
    <x v="2"/>
    <x v="0"/>
    <x v="4"/>
    <n v="1"/>
    <n v="50.55"/>
    <n v="0.05"/>
    <n v="22.09"/>
    <n v="48.022499999999994"/>
    <n v="22.09"/>
    <n v="25.932499999999994"/>
    <n v="0.54000728825029931"/>
    <n v="2026"/>
    <s v="Q4"/>
    <n v="11"/>
    <x v="10"/>
  </r>
  <r>
    <s v="02056"/>
    <x v="312"/>
    <x v="0"/>
    <x v="0"/>
    <x v="2"/>
    <x v="1"/>
    <x v="4"/>
    <x v="16"/>
    <n v="1"/>
    <n v="51.65"/>
    <n v="0.15"/>
    <n v="21.86"/>
    <n v="43.902499999999996"/>
    <n v="21.86"/>
    <n v="22.042499999999997"/>
    <n v="0.50207846933545919"/>
    <n v="2026"/>
    <s v="Q4"/>
    <n v="11"/>
    <x v="10"/>
  </r>
  <r>
    <s v="02115"/>
    <x v="312"/>
    <x v="1"/>
    <x v="12"/>
    <x v="0"/>
    <x v="1"/>
    <x v="0"/>
    <x v="0"/>
    <n v="5"/>
    <n v="82.96"/>
    <n v="0"/>
    <n v="43.55"/>
    <n v="414.79999999999995"/>
    <n v="217.75"/>
    <n v="197.04999999999995"/>
    <n v="0.47504821600771452"/>
    <n v="2026"/>
    <s v="Q4"/>
    <n v="11"/>
    <x v="10"/>
  </r>
  <r>
    <s v="02437"/>
    <x v="312"/>
    <x v="3"/>
    <x v="4"/>
    <x v="3"/>
    <x v="2"/>
    <x v="1"/>
    <x v="17"/>
    <n v="1"/>
    <n v="70.3"/>
    <n v="0.05"/>
    <n v="33.31"/>
    <n v="66.784999999999997"/>
    <n v="33.31"/>
    <n v="33.474999999999994"/>
    <n v="0.50123530732949007"/>
    <n v="2026"/>
    <s v="Q4"/>
    <n v="11"/>
    <x v="10"/>
  </r>
  <r>
    <s v="03380"/>
    <x v="312"/>
    <x v="2"/>
    <x v="2"/>
    <x v="2"/>
    <x v="0"/>
    <x v="2"/>
    <x v="9"/>
    <n v="2"/>
    <n v="47.12"/>
    <n v="0.15"/>
    <n v="18.64"/>
    <n v="80.103999999999999"/>
    <n v="37.28"/>
    <n v="42.823999999999998"/>
    <n v="0.5346050134824728"/>
    <n v="2026"/>
    <s v="Q4"/>
    <n v="11"/>
    <x v="10"/>
  </r>
  <r>
    <s v="03648"/>
    <x v="312"/>
    <x v="0"/>
    <x v="15"/>
    <x v="3"/>
    <x v="1"/>
    <x v="4"/>
    <x v="10"/>
    <n v="4"/>
    <n v="39.82"/>
    <n v="0.2"/>
    <n v="14.98"/>
    <n v="127.42400000000001"/>
    <n v="59.92"/>
    <n v="67.504000000000005"/>
    <n v="0.52975891511803119"/>
    <n v="2026"/>
    <s v="Q4"/>
    <n v="11"/>
    <x v="10"/>
  </r>
  <r>
    <s v="03692"/>
    <x v="312"/>
    <x v="1"/>
    <x v="14"/>
    <x v="0"/>
    <x v="0"/>
    <x v="1"/>
    <x v="11"/>
    <n v="4"/>
    <n v="154.27000000000001"/>
    <n v="0.05"/>
    <n v="78.36"/>
    <n v="586.226"/>
    <n v="313.44"/>
    <n v="272.786"/>
    <n v="0.46532565938733528"/>
    <n v="2026"/>
    <s v="Q4"/>
    <n v="11"/>
    <x v="10"/>
  </r>
  <r>
    <s v="04406"/>
    <x v="312"/>
    <x v="0"/>
    <x v="0"/>
    <x v="0"/>
    <x v="1"/>
    <x v="1"/>
    <x v="3"/>
    <n v="1"/>
    <n v="143.02000000000001"/>
    <n v="0.1"/>
    <n v="79.25"/>
    <n v="128.71800000000002"/>
    <n v="79.25"/>
    <n v="49.468000000000018"/>
    <n v="0.3843129942976119"/>
    <n v="2026"/>
    <s v="Q4"/>
    <n v="11"/>
    <x v="10"/>
  </r>
  <r>
    <s v="04550"/>
    <x v="312"/>
    <x v="2"/>
    <x v="10"/>
    <x v="2"/>
    <x v="0"/>
    <x v="4"/>
    <x v="14"/>
    <n v="1"/>
    <n v="35.36"/>
    <n v="0"/>
    <n v="13.74"/>
    <n v="35.36"/>
    <n v="13.74"/>
    <n v="21.619999999999997"/>
    <n v="0.61142533936651577"/>
    <n v="2026"/>
    <s v="Q4"/>
    <n v="11"/>
    <x v="10"/>
  </r>
  <r>
    <s v="04855"/>
    <x v="312"/>
    <x v="1"/>
    <x v="6"/>
    <x v="0"/>
    <x v="0"/>
    <x v="1"/>
    <x v="11"/>
    <n v="1"/>
    <n v="156.82"/>
    <n v="0.1"/>
    <n v="77.12"/>
    <n v="141.13800000000001"/>
    <n v="77.12"/>
    <n v="64.018000000000001"/>
    <n v="0.45358443509189589"/>
    <n v="2026"/>
    <s v="Q4"/>
    <n v="11"/>
    <x v="10"/>
  </r>
  <r>
    <s v="05151"/>
    <x v="312"/>
    <x v="2"/>
    <x v="16"/>
    <x v="1"/>
    <x v="2"/>
    <x v="4"/>
    <x v="10"/>
    <n v="10"/>
    <n v="40.98"/>
    <n v="0.1"/>
    <n v="14.6"/>
    <n v="368.82"/>
    <n v="146"/>
    <n v="222.82"/>
    <n v="0.60414294235670518"/>
    <n v="2026"/>
    <s v="Q4"/>
    <n v="11"/>
    <x v="10"/>
  </r>
  <r>
    <s v="05189"/>
    <x v="312"/>
    <x v="3"/>
    <x v="8"/>
    <x v="2"/>
    <x v="1"/>
    <x v="1"/>
    <x v="3"/>
    <n v="3"/>
    <n v="144.22999999999999"/>
    <n v="0"/>
    <n v="80.959999999999994"/>
    <n v="432.68999999999994"/>
    <n v="242.88"/>
    <n v="189.80999999999995"/>
    <n v="0.43867433959647778"/>
    <n v="2026"/>
    <s v="Q4"/>
    <n v="11"/>
    <x v="10"/>
  </r>
  <r>
    <s v="00726"/>
    <x v="313"/>
    <x v="3"/>
    <x v="7"/>
    <x v="0"/>
    <x v="1"/>
    <x v="1"/>
    <x v="1"/>
    <n v="1"/>
    <n v="90.23"/>
    <n v="0"/>
    <n v="44.06"/>
    <n v="90.23"/>
    <n v="44.06"/>
    <n v="46.17"/>
    <n v="0.51169234179319512"/>
    <n v="2026"/>
    <s v="Q4"/>
    <n v="11"/>
    <x v="10"/>
  </r>
  <r>
    <s v="02154"/>
    <x v="313"/>
    <x v="3"/>
    <x v="7"/>
    <x v="0"/>
    <x v="1"/>
    <x v="1"/>
    <x v="11"/>
    <n v="5"/>
    <n v="152.82"/>
    <n v="0.1"/>
    <n v="80.09"/>
    <n v="687.68999999999994"/>
    <n v="400.45000000000005"/>
    <n v="287.2399999999999"/>
    <n v="0.417688202533118"/>
    <n v="2026"/>
    <s v="Q4"/>
    <n v="11"/>
    <x v="10"/>
  </r>
  <r>
    <s v="04403"/>
    <x v="313"/>
    <x v="0"/>
    <x v="0"/>
    <x v="0"/>
    <x v="2"/>
    <x v="2"/>
    <x v="2"/>
    <n v="2"/>
    <n v="36.61"/>
    <n v="0.05"/>
    <n v="13.31"/>
    <n v="69.558999999999997"/>
    <n v="26.62"/>
    <n v="42.938999999999993"/>
    <n v="0.61730329648212301"/>
    <n v="2026"/>
    <s v="Q4"/>
    <n v="11"/>
    <x v="10"/>
  </r>
  <r>
    <s v="04924"/>
    <x v="313"/>
    <x v="3"/>
    <x v="8"/>
    <x v="1"/>
    <x v="2"/>
    <x v="1"/>
    <x v="11"/>
    <n v="12"/>
    <n v="150.75"/>
    <n v="0.1"/>
    <n v="80.569999999999993"/>
    <n v="1628.1000000000001"/>
    <n v="966.83999999999992"/>
    <n v="661.26000000000022"/>
    <n v="0.40615441311958733"/>
    <n v="2026"/>
    <s v="Q4"/>
    <n v="11"/>
    <x v="10"/>
  </r>
  <r>
    <s v="00025"/>
    <x v="314"/>
    <x v="0"/>
    <x v="0"/>
    <x v="0"/>
    <x v="0"/>
    <x v="1"/>
    <x v="3"/>
    <n v="1"/>
    <n v="145.83000000000001"/>
    <n v="0.1"/>
    <n v="79.14"/>
    <n v="131.24700000000001"/>
    <n v="79.14"/>
    <n v="52.107000000000014"/>
    <n v="0.39701478890946085"/>
    <n v="2026"/>
    <s v="Q4"/>
    <n v="11"/>
    <x v="10"/>
  </r>
  <r>
    <s v="00252"/>
    <x v="314"/>
    <x v="0"/>
    <x v="0"/>
    <x v="0"/>
    <x v="0"/>
    <x v="2"/>
    <x v="18"/>
    <n v="4"/>
    <n v="162.04"/>
    <n v="0"/>
    <n v="85.77"/>
    <n v="648.16"/>
    <n v="343.08"/>
    <n v="305.08"/>
    <n v="0.47068625030856581"/>
    <n v="2026"/>
    <s v="Q4"/>
    <n v="11"/>
    <x v="10"/>
  </r>
  <r>
    <s v="01203"/>
    <x v="314"/>
    <x v="3"/>
    <x v="8"/>
    <x v="2"/>
    <x v="0"/>
    <x v="1"/>
    <x v="3"/>
    <n v="2"/>
    <n v="141.33000000000001"/>
    <n v="0.05"/>
    <n v="79.739999999999995"/>
    <n v="268.52699999999999"/>
    <n v="159.47999999999999"/>
    <n v="109.047"/>
    <n v="0.40609324202035552"/>
    <n v="2026"/>
    <s v="Q4"/>
    <n v="11"/>
    <x v="10"/>
  </r>
  <r>
    <s v="01567"/>
    <x v="314"/>
    <x v="2"/>
    <x v="16"/>
    <x v="0"/>
    <x v="0"/>
    <x v="3"/>
    <x v="19"/>
    <n v="1"/>
    <n v="125.11"/>
    <n v="0.1"/>
    <n v="61.65"/>
    <n v="112.599"/>
    <n v="61.65"/>
    <n v="50.949000000000005"/>
    <n v="0.45248181600191834"/>
    <n v="2026"/>
    <s v="Q4"/>
    <n v="11"/>
    <x v="10"/>
  </r>
  <r>
    <s v="02060"/>
    <x v="314"/>
    <x v="2"/>
    <x v="5"/>
    <x v="0"/>
    <x v="2"/>
    <x v="3"/>
    <x v="19"/>
    <n v="3"/>
    <n v="124.55"/>
    <n v="0.15"/>
    <n v="60.68"/>
    <n v="317.60249999999996"/>
    <n v="182.04"/>
    <n v="135.56249999999997"/>
    <n v="0.42683070819656643"/>
    <n v="2026"/>
    <s v="Q4"/>
    <n v="11"/>
    <x v="10"/>
  </r>
  <r>
    <s v="02485"/>
    <x v="314"/>
    <x v="2"/>
    <x v="10"/>
    <x v="2"/>
    <x v="0"/>
    <x v="1"/>
    <x v="3"/>
    <n v="1"/>
    <n v="143.77000000000001"/>
    <n v="0.1"/>
    <n v="81.02"/>
    <n v="129.393"/>
    <n v="81.02"/>
    <n v="48.373000000000005"/>
    <n v="0.3738455712441941"/>
    <n v="2026"/>
    <s v="Q4"/>
    <n v="11"/>
    <x v="10"/>
  </r>
  <r>
    <s v="03101"/>
    <x v="314"/>
    <x v="3"/>
    <x v="8"/>
    <x v="0"/>
    <x v="1"/>
    <x v="3"/>
    <x v="19"/>
    <n v="3"/>
    <n v="124.72"/>
    <n v="0.15"/>
    <n v="60.35"/>
    <n v="318.03599999999994"/>
    <n v="181.05"/>
    <n v="136.98599999999993"/>
    <n v="0.4307248236048748"/>
    <n v="2026"/>
    <s v="Q4"/>
    <n v="11"/>
    <x v="10"/>
  </r>
  <r>
    <s v="03165"/>
    <x v="314"/>
    <x v="2"/>
    <x v="2"/>
    <x v="2"/>
    <x v="0"/>
    <x v="4"/>
    <x v="14"/>
    <n v="1"/>
    <n v="35.729999999999997"/>
    <n v="0.1"/>
    <n v="14.15"/>
    <n v="32.156999999999996"/>
    <n v="14.15"/>
    <n v="18.006999999999998"/>
    <n v="0.55997139036601673"/>
    <n v="2026"/>
    <s v="Q4"/>
    <n v="11"/>
    <x v="10"/>
  </r>
  <r>
    <s v="04179"/>
    <x v="314"/>
    <x v="2"/>
    <x v="3"/>
    <x v="2"/>
    <x v="2"/>
    <x v="2"/>
    <x v="18"/>
    <n v="2"/>
    <n v="166.1"/>
    <n v="0.05"/>
    <n v="88.2"/>
    <n v="315.58999999999997"/>
    <n v="176.4"/>
    <n v="139.18999999999997"/>
    <n v="0.44104692797617157"/>
    <n v="2026"/>
    <s v="Q4"/>
    <n v="11"/>
    <x v="10"/>
  </r>
  <r>
    <s v="04829"/>
    <x v="314"/>
    <x v="2"/>
    <x v="16"/>
    <x v="3"/>
    <x v="1"/>
    <x v="0"/>
    <x v="0"/>
    <n v="2"/>
    <n v="81.27"/>
    <n v="0.05"/>
    <n v="43.04"/>
    <n v="154.41299999999998"/>
    <n v="86.08"/>
    <n v="68.332999999999984"/>
    <n v="0.44253398353765544"/>
    <n v="2026"/>
    <s v="Q4"/>
    <n v="11"/>
    <x v="10"/>
  </r>
  <r>
    <s v="04943"/>
    <x v="314"/>
    <x v="0"/>
    <x v="9"/>
    <x v="1"/>
    <x v="0"/>
    <x v="3"/>
    <x v="7"/>
    <n v="10"/>
    <n v="191.98"/>
    <n v="0.1"/>
    <n v="102.73"/>
    <n v="1727.82"/>
    <n v="1027.3"/>
    <n v="700.52"/>
    <n v="0.40543575140929033"/>
    <n v="2026"/>
    <s v="Q4"/>
    <n v="11"/>
    <x v="10"/>
  </r>
  <r>
    <s v="00887"/>
    <x v="315"/>
    <x v="3"/>
    <x v="8"/>
    <x v="2"/>
    <x v="0"/>
    <x v="1"/>
    <x v="1"/>
    <n v="6"/>
    <n v="89.87"/>
    <n v="0.2"/>
    <n v="44.47"/>
    <n v="431.37600000000003"/>
    <n v="266.82"/>
    <n v="164.55600000000004"/>
    <n v="0.3814676755313231"/>
    <n v="2026"/>
    <s v="Q4"/>
    <n v="11"/>
    <x v="10"/>
  </r>
  <r>
    <s v="01090"/>
    <x v="315"/>
    <x v="1"/>
    <x v="14"/>
    <x v="3"/>
    <x v="1"/>
    <x v="0"/>
    <x v="4"/>
    <n v="3"/>
    <n v="51.44"/>
    <n v="0.1"/>
    <n v="23.11"/>
    <n v="138.88800000000001"/>
    <n v="69.33"/>
    <n v="69.558000000000007"/>
    <n v="0.50082080525315364"/>
    <n v="2026"/>
    <s v="Q4"/>
    <n v="11"/>
    <x v="10"/>
  </r>
  <r>
    <s v="02090"/>
    <x v="315"/>
    <x v="3"/>
    <x v="4"/>
    <x v="3"/>
    <x v="1"/>
    <x v="2"/>
    <x v="9"/>
    <n v="4"/>
    <n v="46.68"/>
    <n v="0.05"/>
    <n v="17.96"/>
    <n v="177.38399999999999"/>
    <n v="71.84"/>
    <n v="105.54399999999998"/>
    <n v="0.59500293149325756"/>
    <n v="2026"/>
    <s v="Q4"/>
    <n v="11"/>
    <x v="10"/>
  </r>
  <r>
    <s v="02561"/>
    <x v="315"/>
    <x v="1"/>
    <x v="12"/>
    <x v="2"/>
    <x v="1"/>
    <x v="1"/>
    <x v="17"/>
    <n v="4"/>
    <n v="73.05"/>
    <n v="0.2"/>
    <n v="32.82"/>
    <n v="233.76"/>
    <n v="131.28"/>
    <n v="102.47999999999999"/>
    <n v="0.4383983572895277"/>
    <n v="2026"/>
    <s v="Q4"/>
    <n v="11"/>
    <x v="10"/>
  </r>
  <r>
    <s v="02855"/>
    <x v="315"/>
    <x v="2"/>
    <x v="10"/>
    <x v="3"/>
    <x v="1"/>
    <x v="3"/>
    <x v="19"/>
    <n v="1"/>
    <n v="125.32"/>
    <n v="0.15"/>
    <n v="59.49"/>
    <n v="106.52199999999999"/>
    <n v="59.49"/>
    <n v="47.031999999999989"/>
    <n v="0.44152381667636725"/>
    <n v="2026"/>
    <s v="Q4"/>
    <n v="11"/>
    <x v="10"/>
  </r>
  <r>
    <s v="04421"/>
    <x v="315"/>
    <x v="1"/>
    <x v="11"/>
    <x v="3"/>
    <x v="2"/>
    <x v="4"/>
    <x v="12"/>
    <n v="2"/>
    <n v="123.49"/>
    <n v="0.15"/>
    <n v="68.08"/>
    <n v="209.93299999999999"/>
    <n v="136.16"/>
    <n v="73.772999999999996"/>
    <n v="0.35141211719929694"/>
    <n v="2026"/>
    <s v="Q4"/>
    <n v="11"/>
    <x v="10"/>
  </r>
  <r>
    <s v="00195"/>
    <x v="316"/>
    <x v="1"/>
    <x v="12"/>
    <x v="2"/>
    <x v="0"/>
    <x v="2"/>
    <x v="9"/>
    <n v="1"/>
    <n v="47.37"/>
    <n v="0.2"/>
    <n v="18.739999999999998"/>
    <n v="37.896000000000001"/>
    <n v="18.739999999999998"/>
    <n v="19.156000000000002"/>
    <n v="0.50548870593202455"/>
    <n v="2026"/>
    <s v="Q4"/>
    <n v="11"/>
    <x v="10"/>
  </r>
  <r>
    <s v="00520"/>
    <x v="316"/>
    <x v="1"/>
    <x v="12"/>
    <x v="1"/>
    <x v="2"/>
    <x v="1"/>
    <x v="1"/>
    <n v="6"/>
    <n v="92.31"/>
    <n v="0.05"/>
    <n v="46.12"/>
    <n v="526.16700000000003"/>
    <n v="276.71999999999997"/>
    <n v="249.44700000000006"/>
    <n v="0.47408332335551268"/>
    <n v="2026"/>
    <s v="Q4"/>
    <n v="11"/>
    <x v="10"/>
  </r>
  <r>
    <s v="00646"/>
    <x v="316"/>
    <x v="2"/>
    <x v="16"/>
    <x v="2"/>
    <x v="0"/>
    <x v="0"/>
    <x v="4"/>
    <n v="1"/>
    <n v="49.53"/>
    <n v="0.1"/>
    <n v="22.18"/>
    <n v="44.577000000000005"/>
    <n v="22.18"/>
    <n v="22.397000000000006"/>
    <n v="0.50243399062296712"/>
    <n v="2026"/>
    <s v="Q4"/>
    <n v="11"/>
    <x v="10"/>
  </r>
  <r>
    <s v="00893"/>
    <x v="316"/>
    <x v="3"/>
    <x v="8"/>
    <x v="0"/>
    <x v="1"/>
    <x v="2"/>
    <x v="9"/>
    <n v="4"/>
    <n v="47.62"/>
    <n v="0.2"/>
    <n v="18.100000000000001"/>
    <n v="152.38399999999999"/>
    <n v="72.400000000000006"/>
    <n v="79.98399999999998"/>
    <n v="0.52488450230995376"/>
    <n v="2026"/>
    <s v="Q4"/>
    <n v="11"/>
    <x v="10"/>
  </r>
  <r>
    <s v="00916"/>
    <x v="316"/>
    <x v="1"/>
    <x v="6"/>
    <x v="0"/>
    <x v="1"/>
    <x v="0"/>
    <x v="4"/>
    <n v="4"/>
    <n v="51.93"/>
    <n v="0.05"/>
    <n v="22.62"/>
    <n v="197.334"/>
    <n v="90.48"/>
    <n v="106.854"/>
    <n v="0.54148803551339353"/>
    <n v="2026"/>
    <s v="Q4"/>
    <n v="11"/>
    <x v="10"/>
  </r>
  <r>
    <s v="01295"/>
    <x v="316"/>
    <x v="1"/>
    <x v="11"/>
    <x v="3"/>
    <x v="1"/>
    <x v="1"/>
    <x v="11"/>
    <n v="1"/>
    <n v="155.44999999999999"/>
    <n v="0.05"/>
    <n v="77.25"/>
    <n v="147.67749999999998"/>
    <n v="77.25"/>
    <n v="70.427499999999981"/>
    <n v="0.47690067884410281"/>
    <n v="2026"/>
    <s v="Q4"/>
    <n v="11"/>
    <x v="10"/>
  </r>
  <r>
    <s v="03438"/>
    <x v="316"/>
    <x v="0"/>
    <x v="0"/>
    <x v="0"/>
    <x v="0"/>
    <x v="0"/>
    <x v="6"/>
    <n v="4"/>
    <n v="40.03"/>
    <n v="0.05"/>
    <n v="16.78"/>
    <n v="152.114"/>
    <n v="67.12"/>
    <n v="84.994"/>
    <n v="0.5587519886400989"/>
    <n v="2026"/>
    <s v="Q4"/>
    <n v="11"/>
    <x v="10"/>
  </r>
  <r>
    <s v="03573"/>
    <x v="316"/>
    <x v="0"/>
    <x v="9"/>
    <x v="0"/>
    <x v="0"/>
    <x v="1"/>
    <x v="11"/>
    <n v="2"/>
    <n v="152.96"/>
    <n v="0.1"/>
    <n v="79.12"/>
    <n v="275.32800000000003"/>
    <n v="158.24"/>
    <n v="117.08800000000002"/>
    <n v="0.4252673175267318"/>
    <n v="2026"/>
    <s v="Q4"/>
    <n v="11"/>
    <x v="10"/>
  </r>
  <r>
    <s v="04257"/>
    <x v="316"/>
    <x v="3"/>
    <x v="13"/>
    <x v="2"/>
    <x v="1"/>
    <x v="4"/>
    <x v="12"/>
    <n v="2"/>
    <n v="124.06"/>
    <n v="0.05"/>
    <n v="69.98"/>
    <n v="235.714"/>
    <n v="139.96"/>
    <n v="95.753999999999991"/>
    <n v="0.40622958330858577"/>
    <n v="2026"/>
    <s v="Q4"/>
    <n v="11"/>
    <x v="10"/>
  </r>
  <r>
    <s v="04389"/>
    <x v="316"/>
    <x v="2"/>
    <x v="10"/>
    <x v="3"/>
    <x v="1"/>
    <x v="1"/>
    <x v="11"/>
    <n v="1"/>
    <n v="151.66"/>
    <n v="0.1"/>
    <n v="80.209999999999994"/>
    <n v="136.494"/>
    <n v="80.209999999999994"/>
    <n v="56.284000000000006"/>
    <n v="0.41235512183685735"/>
    <n v="2026"/>
    <s v="Q4"/>
    <n v="11"/>
    <x v="10"/>
  </r>
  <r>
    <s v="04887"/>
    <x v="316"/>
    <x v="3"/>
    <x v="8"/>
    <x v="0"/>
    <x v="1"/>
    <x v="1"/>
    <x v="3"/>
    <n v="2"/>
    <n v="142.30000000000001"/>
    <n v="0.15"/>
    <n v="77.760000000000005"/>
    <n v="241.91000000000003"/>
    <n v="155.52000000000001"/>
    <n v="86.390000000000015"/>
    <n v="0.35711628291513375"/>
    <n v="2026"/>
    <s v="Q4"/>
    <n v="11"/>
    <x v="10"/>
  </r>
  <r>
    <s v="05007"/>
    <x v="316"/>
    <x v="1"/>
    <x v="14"/>
    <x v="0"/>
    <x v="2"/>
    <x v="2"/>
    <x v="18"/>
    <n v="4"/>
    <n v="161.97"/>
    <n v="0.05"/>
    <n v="87.2"/>
    <n v="615.48599999999999"/>
    <n v="348.8"/>
    <n v="266.68599999999998"/>
    <n v="0.4332933649181297"/>
    <n v="2026"/>
    <s v="Q4"/>
    <n v="11"/>
    <x v="10"/>
  </r>
  <r>
    <s v="05111"/>
    <x v="316"/>
    <x v="1"/>
    <x v="14"/>
    <x v="1"/>
    <x v="2"/>
    <x v="2"/>
    <x v="15"/>
    <n v="5"/>
    <n v="133.99"/>
    <n v="0.15"/>
    <n v="65.55"/>
    <n v="569.45749999999998"/>
    <n v="327.75"/>
    <n v="241.70749999999998"/>
    <n v="0.42445221987593451"/>
    <n v="2026"/>
    <s v="Q4"/>
    <n v="11"/>
    <x v="10"/>
  </r>
  <r>
    <s v="05177"/>
    <x v="316"/>
    <x v="1"/>
    <x v="6"/>
    <x v="2"/>
    <x v="0"/>
    <x v="3"/>
    <x v="13"/>
    <n v="2"/>
    <n v="83.18"/>
    <n v="0.1"/>
    <n v="40.479999999999997"/>
    <n v="149.72400000000002"/>
    <n v="80.959999999999994"/>
    <n v="68.764000000000024"/>
    <n v="0.45927172664369115"/>
    <n v="2026"/>
    <s v="Q4"/>
    <n v="11"/>
    <x v="10"/>
  </r>
  <r>
    <s v="00584"/>
    <x v="317"/>
    <x v="1"/>
    <x v="12"/>
    <x v="0"/>
    <x v="1"/>
    <x v="1"/>
    <x v="1"/>
    <n v="1"/>
    <n v="91.95"/>
    <n v="0"/>
    <n v="46.64"/>
    <n v="91.95"/>
    <n v="46.64"/>
    <n v="45.31"/>
    <n v="0.49276780859162589"/>
    <n v="2026"/>
    <s v="Q4"/>
    <n v="11"/>
    <x v="10"/>
  </r>
  <r>
    <s v="00621"/>
    <x v="317"/>
    <x v="3"/>
    <x v="13"/>
    <x v="1"/>
    <x v="2"/>
    <x v="2"/>
    <x v="2"/>
    <n v="5"/>
    <n v="35.68"/>
    <n v="0.15"/>
    <n v="13.48"/>
    <n v="151.64000000000001"/>
    <n v="67.400000000000006"/>
    <n v="84.240000000000009"/>
    <n v="0.55552624637298864"/>
    <n v="2026"/>
    <s v="Q4"/>
    <n v="11"/>
    <x v="10"/>
  </r>
  <r>
    <s v="00623"/>
    <x v="317"/>
    <x v="2"/>
    <x v="16"/>
    <x v="0"/>
    <x v="0"/>
    <x v="3"/>
    <x v="5"/>
    <n v="3"/>
    <n v="336.58"/>
    <n v="0.15"/>
    <n v="198.99"/>
    <n v="858.279"/>
    <n v="596.97"/>
    <n v="261.30899999999997"/>
    <n v="0.3044569423229509"/>
    <n v="2026"/>
    <s v="Q4"/>
    <n v="11"/>
    <x v="10"/>
  </r>
  <r>
    <s v="01431"/>
    <x v="317"/>
    <x v="2"/>
    <x v="2"/>
    <x v="0"/>
    <x v="1"/>
    <x v="4"/>
    <x v="14"/>
    <n v="2"/>
    <n v="36.979999999999997"/>
    <n v="0.15"/>
    <n v="14.13"/>
    <n v="62.865999999999993"/>
    <n v="28.26"/>
    <n v="34.605999999999995"/>
    <n v="0.55047243342983487"/>
    <n v="2026"/>
    <s v="Q4"/>
    <n v="11"/>
    <x v="10"/>
  </r>
  <r>
    <s v="01520"/>
    <x v="317"/>
    <x v="3"/>
    <x v="13"/>
    <x v="3"/>
    <x v="1"/>
    <x v="4"/>
    <x v="14"/>
    <n v="2"/>
    <n v="36.15"/>
    <n v="0"/>
    <n v="13.51"/>
    <n v="72.3"/>
    <n v="27.02"/>
    <n v="45.28"/>
    <n v="0.62627939142461964"/>
    <n v="2026"/>
    <s v="Q4"/>
    <n v="11"/>
    <x v="10"/>
  </r>
  <r>
    <s v="01791"/>
    <x v="317"/>
    <x v="2"/>
    <x v="2"/>
    <x v="0"/>
    <x v="2"/>
    <x v="4"/>
    <x v="12"/>
    <n v="1"/>
    <n v="121.86"/>
    <n v="0.05"/>
    <n v="69.900000000000006"/>
    <n v="115.767"/>
    <n v="69.900000000000006"/>
    <n v="45.86699999999999"/>
    <n v="0.396200989919407"/>
    <n v="2026"/>
    <s v="Q4"/>
    <n v="11"/>
    <x v="10"/>
  </r>
  <r>
    <s v="02191"/>
    <x v="317"/>
    <x v="2"/>
    <x v="5"/>
    <x v="2"/>
    <x v="0"/>
    <x v="0"/>
    <x v="4"/>
    <n v="6"/>
    <n v="49.85"/>
    <n v="0.05"/>
    <n v="22.68"/>
    <n v="284.14499999999998"/>
    <n v="136.07999999999998"/>
    <n v="148.065"/>
    <n v="0.52108958454310306"/>
    <n v="2026"/>
    <s v="Q4"/>
    <n v="11"/>
    <x v="10"/>
  </r>
  <r>
    <s v="02365"/>
    <x v="317"/>
    <x v="2"/>
    <x v="5"/>
    <x v="2"/>
    <x v="2"/>
    <x v="1"/>
    <x v="1"/>
    <n v="2"/>
    <n v="91.95"/>
    <n v="0.05"/>
    <n v="46.45"/>
    <n v="174.70499999999998"/>
    <n v="92.9"/>
    <n v="81.804999999999978"/>
    <n v="0.46824647262528252"/>
    <n v="2026"/>
    <s v="Q4"/>
    <n v="11"/>
    <x v="10"/>
  </r>
  <r>
    <s v="02603"/>
    <x v="317"/>
    <x v="3"/>
    <x v="8"/>
    <x v="3"/>
    <x v="0"/>
    <x v="0"/>
    <x v="4"/>
    <n v="2"/>
    <n v="51.71"/>
    <n v="0.15"/>
    <n v="22.93"/>
    <n v="87.906999999999996"/>
    <n v="45.86"/>
    <n v="42.046999999999997"/>
    <n v="0.47831230732478641"/>
    <n v="2026"/>
    <s v="Q4"/>
    <n v="11"/>
    <x v="10"/>
  </r>
  <r>
    <s v="04098"/>
    <x v="317"/>
    <x v="1"/>
    <x v="1"/>
    <x v="2"/>
    <x v="0"/>
    <x v="4"/>
    <x v="10"/>
    <n v="1"/>
    <n v="41.05"/>
    <n v="0.05"/>
    <n v="14.6"/>
    <n v="38.997499999999995"/>
    <n v="14.6"/>
    <n v="24.397499999999994"/>
    <n v="0.62561702673248276"/>
    <n v="2026"/>
    <s v="Q4"/>
    <n v="11"/>
    <x v="10"/>
  </r>
  <r>
    <s v="01176"/>
    <x v="318"/>
    <x v="1"/>
    <x v="6"/>
    <x v="1"/>
    <x v="2"/>
    <x v="3"/>
    <x v="5"/>
    <n v="10"/>
    <n v="333.09"/>
    <n v="0.15"/>
    <n v="197.95"/>
    <n v="2831.2649999999994"/>
    <n v="1979.5"/>
    <n v="851.76499999999942"/>
    <n v="0.30084255624252748"/>
    <n v="2026"/>
    <s v="Q4"/>
    <n v="11"/>
    <x v="10"/>
  </r>
  <r>
    <s v="01895"/>
    <x v="318"/>
    <x v="3"/>
    <x v="4"/>
    <x v="0"/>
    <x v="2"/>
    <x v="0"/>
    <x v="4"/>
    <n v="3"/>
    <n v="51.79"/>
    <n v="0.2"/>
    <n v="22.23"/>
    <n v="124.29600000000001"/>
    <n v="66.69"/>
    <n v="57.606000000000009"/>
    <n v="0.4634581965630431"/>
    <n v="2026"/>
    <s v="Q4"/>
    <n v="11"/>
    <x v="10"/>
  </r>
  <r>
    <s v="03385"/>
    <x v="318"/>
    <x v="1"/>
    <x v="11"/>
    <x v="3"/>
    <x v="1"/>
    <x v="1"/>
    <x v="17"/>
    <n v="1"/>
    <n v="71.040000000000006"/>
    <n v="0.1"/>
    <n v="31.59"/>
    <n v="63.936000000000007"/>
    <n v="31.59"/>
    <n v="32.346000000000004"/>
    <n v="0.50591216216216217"/>
    <n v="2026"/>
    <s v="Q4"/>
    <n v="11"/>
    <x v="10"/>
  </r>
  <r>
    <s v="03581"/>
    <x v="318"/>
    <x v="3"/>
    <x v="4"/>
    <x v="3"/>
    <x v="2"/>
    <x v="1"/>
    <x v="3"/>
    <n v="2"/>
    <n v="141.21"/>
    <n v="0.1"/>
    <n v="78.31"/>
    <n v="254.17800000000003"/>
    <n v="156.62"/>
    <n v="97.558000000000021"/>
    <n v="0.38381763960688969"/>
    <n v="2026"/>
    <s v="Q4"/>
    <n v="11"/>
    <x v="10"/>
  </r>
  <r>
    <s v="04528"/>
    <x v="318"/>
    <x v="0"/>
    <x v="15"/>
    <x v="3"/>
    <x v="1"/>
    <x v="1"/>
    <x v="3"/>
    <n v="2"/>
    <n v="141.63999999999999"/>
    <n v="0.15"/>
    <n v="80.349999999999994"/>
    <n v="240.78799999999998"/>
    <n v="160.69999999999999"/>
    <n v="80.087999999999994"/>
    <n v="0.33260793727262156"/>
    <n v="2026"/>
    <s v="Q4"/>
    <n v="11"/>
    <x v="10"/>
  </r>
  <r>
    <s v="04633"/>
    <x v="318"/>
    <x v="2"/>
    <x v="10"/>
    <x v="0"/>
    <x v="0"/>
    <x v="1"/>
    <x v="17"/>
    <n v="1"/>
    <n v="71.78"/>
    <n v="0.15"/>
    <n v="32.869999999999997"/>
    <n v="61.012999999999998"/>
    <n v="32.869999999999997"/>
    <n v="28.143000000000001"/>
    <n v="0.46126235392457349"/>
    <n v="2026"/>
    <s v="Q4"/>
    <n v="11"/>
    <x v="10"/>
  </r>
  <r>
    <s v="05195"/>
    <x v="318"/>
    <x v="2"/>
    <x v="16"/>
    <x v="0"/>
    <x v="2"/>
    <x v="1"/>
    <x v="11"/>
    <n v="3"/>
    <n v="153.88999999999999"/>
    <n v="0.1"/>
    <n v="80.36"/>
    <n v="415.50299999999999"/>
    <n v="241.07999999999998"/>
    <n v="174.423"/>
    <n v="0.41978758276113531"/>
    <n v="2026"/>
    <s v="Q4"/>
    <n v="11"/>
    <x v="10"/>
  </r>
  <r>
    <s v="02778"/>
    <x v="319"/>
    <x v="3"/>
    <x v="4"/>
    <x v="3"/>
    <x v="0"/>
    <x v="1"/>
    <x v="3"/>
    <n v="1"/>
    <n v="145.4"/>
    <n v="0.1"/>
    <n v="77.66"/>
    <n v="130.86000000000001"/>
    <n v="77.66"/>
    <n v="53.200000000000017"/>
    <n v="0.40654134189209851"/>
    <n v="2026"/>
    <s v="Q4"/>
    <n v="11"/>
    <x v="10"/>
  </r>
  <r>
    <s v="00341"/>
    <x v="320"/>
    <x v="3"/>
    <x v="8"/>
    <x v="0"/>
    <x v="0"/>
    <x v="2"/>
    <x v="15"/>
    <n v="1"/>
    <n v="132.94999999999999"/>
    <n v="0.05"/>
    <n v="65.36"/>
    <n v="126.30249999999998"/>
    <n v="65.36"/>
    <n v="60.942499999999981"/>
    <n v="0.48251222264009019"/>
    <n v="2026"/>
    <s v="Q4"/>
    <n v="11"/>
    <x v="10"/>
  </r>
  <r>
    <s v="00374"/>
    <x v="320"/>
    <x v="3"/>
    <x v="7"/>
    <x v="2"/>
    <x v="0"/>
    <x v="4"/>
    <x v="16"/>
    <n v="1"/>
    <n v="51.34"/>
    <n v="0.15"/>
    <n v="21.37"/>
    <n v="43.639000000000003"/>
    <n v="21.37"/>
    <n v="22.269000000000002"/>
    <n v="0.5103004193496643"/>
    <n v="2026"/>
    <s v="Q4"/>
    <n v="11"/>
    <x v="10"/>
  </r>
  <r>
    <s v="00598"/>
    <x v="320"/>
    <x v="0"/>
    <x v="0"/>
    <x v="0"/>
    <x v="1"/>
    <x v="0"/>
    <x v="4"/>
    <n v="1"/>
    <n v="49.98"/>
    <n v="0.1"/>
    <n v="22.25"/>
    <n v="44.981999999999999"/>
    <n v="22.25"/>
    <n v="22.731999999999999"/>
    <n v="0.50535769863500957"/>
    <n v="2026"/>
    <s v="Q4"/>
    <n v="11"/>
    <x v="10"/>
  </r>
  <r>
    <s v="00690"/>
    <x v="320"/>
    <x v="3"/>
    <x v="8"/>
    <x v="0"/>
    <x v="0"/>
    <x v="2"/>
    <x v="18"/>
    <n v="2"/>
    <n v="168.08"/>
    <n v="0.1"/>
    <n v="87.63"/>
    <n v="302.54400000000004"/>
    <n v="175.26"/>
    <n v="127.28400000000005"/>
    <n v="0.42071235919403471"/>
    <n v="2026"/>
    <s v="Q4"/>
    <n v="11"/>
    <x v="10"/>
  </r>
  <r>
    <s v="01296"/>
    <x v="320"/>
    <x v="3"/>
    <x v="13"/>
    <x v="0"/>
    <x v="1"/>
    <x v="3"/>
    <x v="7"/>
    <n v="1"/>
    <n v="191.85"/>
    <n v="0.15"/>
    <n v="104.41"/>
    <n v="163.07249999999999"/>
    <n v="104.41"/>
    <n v="58.662499999999994"/>
    <n v="0.35973263425776875"/>
    <n v="2026"/>
    <s v="Q4"/>
    <n v="11"/>
    <x v="10"/>
  </r>
  <r>
    <s v="01585"/>
    <x v="320"/>
    <x v="1"/>
    <x v="14"/>
    <x v="2"/>
    <x v="0"/>
    <x v="1"/>
    <x v="1"/>
    <n v="4"/>
    <n v="93.99"/>
    <n v="0.1"/>
    <n v="44.07"/>
    <n v="338.36399999999998"/>
    <n v="176.28"/>
    <n v="162.08399999999997"/>
    <n v="0.47902259105578604"/>
    <n v="2026"/>
    <s v="Q4"/>
    <n v="11"/>
    <x v="10"/>
  </r>
  <r>
    <s v="02194"/>
    <x v="320"/>
    <x v="3"/>
    <x v="13"/>
    <x v="0"/>
    <x v="0"/>
    <x v="2"/>
    <x v="2"/>
    <n v="4"/>
    <n v="36.57"/>
    <n v="0.05"/>
    <n v="13.35"/>
    <n v="138.96600000000001"/>
    <n v="53.4"/>
    <n v="85.566000000000003"/>
    <n v="0.61573334484694098"/>
    <n v="2026"/>
    <s v="Q4"/>
    <n v="11"/>
    <x v="10"/>
  </r>
  <r>
    <s v="02221"/>
    <x v="320"/>
    <x v="1"/>
    <x v="12"/>
    <x v="3"/>
    <x v="0"/>
    <x v="0"/>
    <x v="6"/>
    <n v="1"/>
    <n v="39.81"/>
    <n v="0.05"/>
    <n v="16.25"/>
    <n v="37.819499999999998"/>
    <n v="16.25"/>
    <n v="21.569499999999998"/>
    <n v="0.57032747656632155"/>
    <n v="2026"/>
    <s v="Q4"/>
    <n v="11"/>
    <x v="10"/>
  </r>
  <r>
    <s v="03836"/>
    <x v="320"/>
    <x v="3"/>
    <x v="4"/>
    <x v="2"/>
    <x v="0"/>
    <x v="1"/>
    <x v="1"/>
    <n v="1"/>
    <n v="91.43"/>
    <n v="0.1"/>
    <n v="45.06"/>
    <n v="82.287000000000006"/>
    <n v="45.06"/>
    <n v="37.227000000000004"/>
    <n v="0.45240438951474715"/>
    <n v="2026"/>
    <s v="Q4"/>
    <n v="11"/>
    <x v="10"/>
  </r>
  <r>
    <s v="04437"/>
    <x v="320"/>
    <x v="2"/>
    <x v="2"/>
    <x v="0"/>
    <x v="0"/>
    <x v="4"/>
    <x v="12"/>
    <n v="1"/>
    <n v="122.64"/>
    <n v="0"/>
    <n v="68.58"/>
    <n v="122.64"/>
    <n v="68.58"/>
    <n v="54.06"/>
    <n v="0.44080234833659493"/>
    <n v="2026"/>
    <s v="Q4"/>
    <n v="11"/>
    <x v="10"/>
  </r>
  <r>
    <s v="04735"/>
    <x v="320"/>
    <x v="1"/>
    <x v="12"/>
    <x v="0"/>
    <x v="2"/>
    <x v="0"/>
    <x v="0"/>
    <n v="1"/>
    <n v="80.959999999999994"/>
    <n v="0.1"/>
    <n v="43.86"/>
    <n v="72.86399999999999"/>
    <n v="43.86"/>
    <n v="29.003999999999991"/>
    <n v="0.39805665349143604"/>
    <n v="2026"/>
    <s v="Q4"/>
    <n v="11"/>
    <x v="10"/>
  </r>
  <r>
    <s v="00554"/>
    <x v="321"/>
    <x v="2"/>
    <x v="5"/>
    <x v="3"/>
    <x v="2"/>
    <x v="4"/>
    <x v="14"/>
    <n v="1"/>
    <n v="36.380000000000003"/>
    <n v="0.05"/>
    <n v="14.06"/>
    <n v="34.561"/>
    <n v="14.06"/>
    <n v="20.500999999999998"/>
    <n v="0.59318306761957118"/>
    <n v="2026"/>
    <s v="Q4"/>
    <n v="11"/>
    <x v="10"/>
  </r>
  <r>
    <s v="01205"/>
    <x v="321"/>
    <x v="3"/>
    <x v="13"/>
    <x v="0"/>
    <x v="0"/>
    <x v="0"/>
    <x v="8"/>
    <n v="2"/>
    <n v="100.72"/>
    <n v="0.1"/>
    <n v="51.68"/>
    <n v="181.29599999999999"/>
    <n v="103.36"/>
    <n v="77.935999999999993"/>
    <n v="0.42988262289294854"/>
    <n v="2026"/>
    <s v="Q4"/>
    <n v="11"/>
    <x v="10"/>
  </r>
  <r>
    <s v="01979"/>
    <x v="321"/>
    <x v="1"/>
    <x v="11"/>
    <x v="2"/>
    <x v="0"/>
    <x v="3"/>
    <x v="19"/>
    <n v="3"/>
    <n v="120.29"/>
    <n v="0"/>
    <n v="62.04"/>
    <n v="360.87"/>
    <n v="186.12"/>
    <n v="174.75"/>
    <n v="0.48424640452240419"/>
    <n v="2026"/>
    <s v="Q4"/>
    <n v="11"/>
    <x v="10"/>
  </r>
  <r>
    <s v="02151"/>
    <x v="321"/>
    <x v="1"/>
    <x v="1"/>
    <x v="0"/>
    <x v="1"/>
    <x v="3"/>
    <x v="19"/>
    <n v="2"/>
    <n v="124.18"/>
    <n v="0.15"/>
    <n v="60.72"/>
    <n v="211.10599999999999"/>
    <n v="121.44"/>
    <n v="89.665999999999997"/>
    <n v="0.42474396748552862"/>
    <n v="2026"/>
    <s v="Q4"/>
    <n v="11"/>
    <x v="10"/>
  </r>
  <r>
    <s v="02730"/>
    <x v="321"/>
    <x v="0"/>
    <x v="0"/>
    <x v="0"/>
    <x v="0"/>
    <x v="1"/>
    <x v="11"/>
    <n v="3"/>
    <n v="154.07"/>
    <n v="0.05"/>
    <n v="77.73"/>
    <n v="439.09949999999998"/>
    <n v="233.19"/>
    <n v="205.90949999999998"/>
    <n v="0.46893585622393102"/>
    <n v="2026"/>
    <s v="Q4"/>
    <n v="11"/>
    <x v="10"/>
  </r>
  <r>
    <s v="02779"/>
    <x v="321"/>
    <x v="0"/>
    <x v="15"/>
    <x v="1"/>
    <x v="2"/>
    <x v="4"/>
    <x v="12"/>
    <n v="4"/>
    <n v="123.4"/>
    <n v="0.05"/>
    <n v="70.930000000000007"/>
    <n v="468.92"/>
    <n v="283.72000000000003"/>
    <n v="185.2"/>
    <n v="0.3949500980977565"/>
    <n v="2026"/>
    <s v="Q4"/>
    <n v="11"/>
    <x v="10"/>
  </r>
  <r>
    <s v="02853"/>
    <x v="321"/>
    <x v="2"/>
    <x v="3"/>
    <x v="0"/>
    <x v="1"/>
    <x v="0"/>
    <x v="8"/>
    <n v="1"/>
    <n v="104.64"/>
    <n v="0"/>
    <n v="50.79"/>
    <n v="104.64"/>
    <n v="50.79"/>
    <n v="53.85"/>
    <n v="0.51462155963302758"/>
    <n v="2026"/>
    <s v="Q4"/>
    <n v="11"/>
    <x v="10"/>
  </r>
  <r>
    <s v="03825"/>
    <x v="321"/>
    <x v="3"/>
    <x v="8"/>
    <x v="0"/>
    <x v="1"/>
    <x v="2"/>
    <x v="9"/>
    <n v="2"/>
    <n v="46.44"/>
    <n v="0.1"/>
    <n v="18.190000000000001"/>
    <n v="83.591999999999999"/>
    <n v="36.380000000000003"/>
    <n v="47.211999999999996"/>
    <n v="0.56479088908029473"/>
    <n v="2026"/>
    <s v="Q4"/>
    <n v="11"/>
    <x v="10"/>
  </r>
  <r>
    <s v="04808"/>
    <x v="321"/>
    <x v="2"/>
    <x v="16"/>
    <x v="0"/>
    <x v="1"/>
    <x v="3"/>
    <x v="13"/>
    <n v="2"/>
    <n v="81.67"/>
    <n v="0.05"/>
    <n v="40.43"/>
    <n v="155.173"/>
    <n v="80.86"/>
    <n v="74.313000000000002"/>
    <n v="0.4789041908063903"/>
    <n v="2026"/>
    <s v="Q4"/>
    <n v="11"/>
    <x v="10"/>
  </r>
  <r>
    <s v="05131"/>
    <x v="321"/>
    <x v="3"/>
    <x v="8"/>
    <x v="2"/>
    <x v="1"/>
    <x v="1"/>
    <x v="17"/>
    <n v="3"/>
    <n v="70.599999999999994"/>
    <n v="0.05"/>
    <n v="32.68"/>
    <n v="201.20999999999998"/>
    <n v="98.039999999999992"/>
    <n v="103.16999999999999"/>
    <n v="0.5127478753541076"/>
    <n v="2026"/>
    <s v="Q4"/>
    <n v="11"/>
    <x v="10"/>
  </r>
  <r>
    <s v="01502"/>
    <x v="322"/>
    <x v="3"/>
    <x v="7"/>
    <x v="3"/>
    <x v="1"/>
    <x v="4"/>
    <x v="14"/>
    <n v="1"/>
    <n v="35.770000000000003"/>
    <n v="0.15"/>
    <n v="13.69"/>
    <n v="30.404500000000002"/>
    <n v="13.69"/>
    <n v="16.714500000000001"/>
    <n v="0.54973770330049831"/>
    <n v="2026"/>
    <s v="Q4"/>
    <n v="11"/>
    <x v="10"/>
  </r>
  <r>
    <s v="02470"/>
    <x v="322"/>
    <x v="1"/>
    <x v="6"/>
    <x v="2"/>
    <x v="2"/>
    <x v="1"/>
    <x v="1"/>
    <n v="1"/>
    <n v="92.13"/>
    <n v="0.15"/>
    <n v="45.85"/>
    <n v="78.31049999999999"/>
    <n v="45.85"/>
    <n v="32.460499999999989"/>
    <n v="0.41451018701195874"/>
    <n v="2026"/>
    <s v="Q4"/>
    <n v="11"/>
    <x v="10"/>
  </r>
  <r>
    <s v="03452"/>
    <x v="322"/>
    <x v="1"/>
    <x v="12"/>
    <x v="0"/>
    <x v="0"/>
    <x v="1"/>
    <x v="11"/>
    <n v="5"/>
    <n v="151.09"/>
    <n v="0.05"/>
    <n v="79.33"/>
    <n v="717.67750000000001"/>
    <n v="396.65"/>
    <n v="321.02750000000003"/>
    <n v="0.44731442744129507"/>
    <n v="2026"/>
    <s v="Q4"/>
    <n v="11"/>
    <x v="10"/>
  </r>
  <r>
    <s v="04207"/>
    <x v="322"/>
    <x v="1"/>
    <x v="12"/>
    <x v="0"/>
    <x v="1"/>
    <x v="0"/>
    <x v="8"/>
    <n v="2"/>
    <n v="103.99"/>
    <n v="0"/>
    <n v="50.36"/>
    <n v="207.98"/>
    <n v="100.72"/>
    <n v="107.25999999999999"/>
    <n v="0.51572266564092695"/>
    <n v="2026"/>
    <s v="Q4"/>
    <n v="11"/>
    <x v="10"/>
  </r>
  <r>
    <s v="00695"/>
    <x v="323"/>
    <x v="2"/>
    <x v="3"/>
    <x v="0"/>
    <x v="0"/>
    <x v="2"/>
    <x v="2"/>
    <n v="1"/>
    <n v="36.909999999999997"/>
    <n v="0.1"/>
    <n v="13.43"/>
    <n v="33.219000000000001"/>
    <n v="13.43"/>
    <n v="19.789000000000001"/>
    <n v="0.59571329660736327"/>
    <n v="2026"/>
    <s v="Q4"/>
    <n v="11"/>
    <x v="10"/>
  </r>
  <r>
    <s v="01127"/>
    <x v="323"/>
    <x v="0"/>
    <x v="0"/>
    <x v="3"/>
    <x v="1"/>
    <x v="0"/>
    <x v="0"/>
    <n v="2"/>
    <n v="81.02"/>
    <n v="0"/>
    <n v="43.22"/>
    <n v="162.04"/>
    <n v="86.44"/>
    <n v="75.599999999999994"/>
    <n v="0.46655146877314241"/>
    <n v="2026"/>
    <s v="Q4"/>
    <n v="11"/>
    <x v="10"/>
  </r>
  <r>
    <s v="01174"/>
    <x v="323"/>
    <x v="0"/>
    <x v="0"/>
    <x v="3"/>
    <x v="1"/>
    <x v="2"/>
    <x v="18"/>
    <n v="3"/>
    <n v="164.36"/>
    <n v="0.05"/>
    <n v="88.7"/>
    <n v="468.42600000000004"/>
    <n v="266.10000000000002"/>
    <n v="202.32600000000002"/>
    <n v="0.43192734818306416"/>
    <n v="2026"/>
    <s v="Q4"/>
    <n v="11"/>
    <x v="10"/>
  </r>
  <r>
    <s v="03968"/>
    <x v="323"/>
    <x v="1"/>
    <x v="11"/>
    <x v="1"/>
    <x v="2"/>
    <x v="4"/>
    <x v="16"/>
    <n v="5"/>
    <n v="51.36"/>
    <n v="0.1"/>
    <n v="22.45"/>
    <n v="231.12"/>
    <n v="112.25"/>
    <n v="118.87"/>
    <n v="0.51432156455520939"/>
    <n v="2026"/>
    <s v="Q4"/>
    <n v="11"/>
    <x v="10"/>
  </r>
  <r>
    <s v="04049"/>
    <x v="323"/>
    <x v="2"/>
    <x v="16"/>
    <x v="3"/>
    <x v="0"/>
    <x v="2"/>
    <x v="2"/>
    <n v="1"/>
    <n v="36.590000000000003"/>
    <n v="0"/>
    <n v="13.73"/>
    <n v="36.590000000000003"/>
    <n v="13.73"/>
    <n v="22.860000000000003"/>
    <n v="0.62476086362394101"/>
    <n v="2026"/>
    <s v="Q4"/>
    <n v="11"/>
    <x v="10"/>
  </r>
  <r>
    <s v="00003"/>
    <x v="324"/>
    <x v="3"/>
    <x v="7"/>
    <x v="2"/>
    <x v="0"/>
    <x v="3"/>
    <x v="19"/>
    <n v="5"/>
    <n v="122.33"/>
    <n v="0.15"/>
    <n v="58.98"/>
    <n v="519.90249999999992"/>
    <n v="294.89999999999998"/>
    <n v="225.00249999999994"/>
    <n v="0.43277826130861069"/>
    <n v="2026"/>
    <s v="Q4"/>
    <n v="11"/>
    <x v="10"/>
  </r>
  <r>
    <s v="01603"/>
    <x v="324"/>
    <x v="3"/>
    <x v="8"/>
    <x v="0"/>
    <x v="0"/>
    <x v="3"/>
    <x v="13"/>
    <n v="1"/>
    <n v="83.49"/>
    <n v="0.05"/>
    <n v="39.659999999999997"/>
    <n v="79.315499999999986"/>
    <n v="39.659999999999997"/>
    <n v="39.655499999999989"/>
    <n v="0.49997163227868446"/>
    <n v="2026"/>
    <s v="Q4"/>
    <n v="11"/>
    <x v="10"/>
  </r>
  <r>
    <s v="02073"/>
    <x v="324"/>
    <x v="1"/>
    <x v="12"/>
    <x v="0"/>
    <x v="1"/>
    <x v="0"/>
    <x v="4"/>
    <n v="2"/>
    <n v="51.48"/>
    <n v="0.1"/>
    <n v="22.51"/>
    <n v="92.664000000000001"/>
    <n v="45.02"/>
    <n v="47.643999999999998"/>
    <n v="0.51415868082534744"/>
    <n v="2026"/>
    <s v="Q4"/>
    <n v="11"/>
    <x v="10"/>
  </r>
  <r>
    <s v="02487"/>
    <x v="324"/>
    <x v="2"/>
    <x v="2"/>
    <x v="3"/>
    <x v="1"/>
    <x v="3"/>
    <x v="19"/>
    <n v="1"/>
    <n v="123.43"/>
    <n v="0.15"/>
    <n v="60.8"/>
    <n v="104.91550000000001"/>
    <n v="60.8"/>
    <n v="44.115500000000011"/>
    <n v="0.42048601017008935"/>
    <n v="2026"/>
    <s v="Q4"/>
    <n v="11"/>
    <x v="10"/>
  </r>
  <r>
    <s v="03407"/>
    <x v="324"/>
    <x v="3"/>
    <x v="7"/>
    <x v="0"/>
    <x v="1"/>
    <x v="2"/>
    <x v="18"/>
    <n v="1"/>
    <n v="164.85"/>
    <n v="0.1"/>
    <n v="89.4"/>
    <n v="148.36500000000001"/>
    <n v="89.4"/>
    <n v="58.965000000000003"/>
    <n v="0.39743200889697705"/>
    <n v="2026"/>
    <s v="Q4"/>
    <n v="11"/>
    <x v="10"/>
  </r>
  <r>
    <s v="04052"/>
    <x v="324"/>
    <x v="0"/>
    <x v="0"/>
    <x v="0"/>
    <x v="1"/>
    <x v="2"/>
    <x v="9"/>
    <n v="1"/>
    <n v="46.82"/>
    <n v="0.2"/>
    <n v="18.27"/>
    <n v="37.456000000000003"/>
    <n v="18.27"/>
    <n v="19.186000000000003"/>
    <n v="0.51222768047842804"/>
    <n v="2026"/>
    <s v="Q4"/>
    <n v="11"/>
    <x v="10"/>
  </r>
  <r>
    <s v="00119"/>
    <x v="325"/>
    <x v="0"/>
    <x v="9"/>
    <x v="0"/>
    <x v="1"/>
    <x v="4"/>
    <x v="10"/>
    <n v="1"/>
    <n v="41.16"/>
    <n v="0.1"/>
    <n v="14.82"/>
    <n v="37.043999999999997"/>
    <n v="14.82"/>
    <n v="22.223999999999997"/>
    <n v="0.59993521218011014"/>
    <n v="2026"/>
    <s v="Q4"/>
    <n v="11"/>
    <x v="10"/>
  </r>
  <r>
    <s v="00298"/>
    <x v="325"/>
    <x v="1"/>
    <x v="12"/>
    <x v="3"/>
    <x v="1"/>
    <x v="3"/>
    <x v="7"/>
    <n v="1"/>
    <n v="196.08"/>
    <n v="0.1"/>
    <n v="104.19"/>
    <n v="176.47200000000001"/>
    <n v="104.19"/>
    <n v="72.282000000000011"/>
    <n v="0.40959472324221408"/>
    <n v="2026"/>
    <s v="Q4"/>
    <n v="11"/>
    <x v="10"/>
  </r>
  <r>
    <s v="00419"/>
    <x v="325"/>
    <x v="3"/>
    <x v="8"/>
    <x v="2"/>
    <x v="1"/>
    <x v="3"/>
    <x v="7"/>
    <n v="1"/>
    <n v="192.62"/>
    <n v="0.1"/>
    <n v="105.97"/>
    <n v="173.358"/>
    <n v="105.97"/>
    <n v="67.388000000000005"/>
    <n v="0.38872160500236508"/>
    <n v="2026"/>
    <s v="Q4"/>
    <n v="11"/>
    <x v="10"/>
  </r>
  <r>
    <s v="01181"/>
    <x v="325"/>
    <x v="1"/>
    <x v="12"/>
    <x v="3"/>
    <x v="1"/>
    <x v="0"/>
    <x v="8"/>
    <n v="2"/>
    <n v="102.87"/>
    <n v="0.05"/>
    <n v="51.69"/>
    <n v="195.453"/>
    <n v="103.38"/>
    <n v="92.073000000000008"/>
    <n v="0.4710748875688785"/>
    <n v="2026"/>
    <s v="Q4"/>
    <n v="11"/>
    <x v="10"/>
  </r>
  <r>
    <s v="01924"/>
    <x v="325"/>
    <x v="0"/>
    <x v="15"/>
    <x v="0"/>
    <x v="1"/>
    <x v="0"/>
    <x v="4"/>
    <n v="3"/>
    <n v="50.99"/>
    <n v="0.2"/>
    <n v="22.53"/>
    <n v="122.376"/>
    <n v="67.59"/>
    <n v="54.786000000000001"/>
    <n v="0.44768582074916652"/>
    <n v="2026"/>
    <s v="Q4"/>
    <n v="11"/>
    <x v="10"/>
  </r>
  <r>
    <s v="03829"/>
    <x v="325"/>
    <x v="1"/>
    <x v="12"/>
    <x v="2"/>
    <x v="1"/>
    <x v="0"/>
    <x v="6"/>
    <n v="1"/>
    <n v="39.94"/>
    <n v="0.1"/>
    <n v="16.89"/>
    <n v="35.945999999999998"/>
    <n v="16.89"/>
    <n v="19.055999999999997"/>
    <n v="0.53012852612251704"/>
    <n v="2026"/>
    <s v="Q4"/>
    <n v="11"/>
    <x v="10"/>
  </r>
  <r>
    <s v="05065"/>
    <x v="325"/>
    <x v="3"/>
    <x v="8"/>
    <x v="0"/>
    <x v="1"/>
    <x v="2"/>
    <x v="18"/>
    <n v="2"/>
    <n v="166.15"/>
    <n v="0"/>
    <n v="86.42"/>
    <n v="332.3"/>
    <n v="172.84"/>
    <n v="159.46"/>
    <n v="0.47986758952753539"/>
    <n v="2026"/>
    <s v="Q4"/>
    <n v="11"/>
    <x v="10"/>
  </r>
  <r>
    <s v="05146"/>
    <x v="325"/>
    <x v="1"/>
    <x v="6"/>
    <x v="0"/>
    <x v="1"/>
    <x v="4"/>
    <x v="14"/>
    <n v="1"/>
    <n v="35.79"/>
    <n v="0.1"/>
    <n v="14.17"/>
    <n v="32.210999999999999"/>
    <n v="14.17"/>
    <n v="18.040999999999997"/>
    <n v="0.56008816863804278"/>
    <n v="2026"/>
    <s v="Q4"/>
    <n v="11"/>
    <x v="10"/>
  </r>
  <r>
    <s v="00320"/>
    <x v="326"/>
    <x v="2"/>
    <x v="2"/>
    <x v="0"/>
    <x v="1"/>
    <x v="3"/>
    <x v="7"/>
    <n v="5"/>
    <n v="196.53"/>
    <n v="0.15"/>
    <n v="105.01"/>
    <n v="835.25249999999994"/>
    <n v="525.05000000000007"/>
    <n v="310.20249999999987"/>
    <n v="0.37138769414039452"/>
    <n v="2026"/>
    <s v="Q4"/>
    <n v="11"/>
    <x v="10"/>
  </r>
  <r>
    <s v="01250"/>
    <x v="326"/>
    <x v="1"/>
    <x v="12"/>
    <x v="0"/>
    <x v="1"/>
    <x v="2"/>
    <x v="2"/>
    <n v="6"/>
    <n v="36.35"/>
    <n v="0"/>
    <n v="13.24"/>
    <n v="218.10000000000002"/>
    <n v="79.44"/>
    <n v="138.66000000000003"/>
    <n v="0.63576341127922975"/>
    <n v="2026"/>
    <s v="Q4"/>
    <n v="11"/>
    <x v="10"/>
  </r>
  <r>
    <s v="02584"/>
    <x v="326"/>
    <x v="1"/>
    <x v="6"/>
    <x v="1"/>
    <x v="0"/>
    <x v="3"/>
    <x v="7"/>
    <n v="15"/>
    <n v="192.23"/>
    <n v="0.15"/>
    <n v="106.34"/>
    <n v="2450.9324999999999"/>
    <n v="1595.1000000000001"/>
    <n v="855.83249999999975"/>
    <n v="0.34918648310387979"/>
    <n v="2026"/>
    <s v="Q4"/>
    <n v="11"/>
    <x v="10"/>
  </r>
  <r>
    <s v="02717"/>
    <x v="326"/>
    <x v="1"/>
    <x v="12"/>
    <x v="0"/>
    <x v="1"/>
    <x v="2"/>
    <x v="18"/>
    <n v="2"/>
    <n v="167.9"/>
    <n v="0.15"/>
    <n v="89.55"/>
    <n v="285.43"/>
    <n v="179.1"/>
    <n v="106.33000000000001"/>
    <n v="0.37252566303471957"/>
    <n v="2026"/>
    <s v="Q4"/>
    <n v="11"/>
    <x v="10"/>
  </r>
  <r>
    <s v="02737"/>
    <x v="326"/>
    <x v="1"/>
    <x v="6"/>
    <x v="0"/>
    <x v="2"/>
    <x v="3"/>
    <x v="13"/>
    <n v="2"/>
    <n v="80.709999999999994"/>
    <n v="0.1"/>
    <n v="39.33"/>
    <n v="145.27799999999999"/>
    <n v="78.66"/>
    <n v="66.617999999999995"/>
    <n v="0.45855532152149669"/>
    <n v="2026"/>
    <s v="Q4"/>
    <n v="11"/>
    <x v="10"/>
  </r>
  <r>
    <s v="03021"/>
    <x v="326"/>
    <x v="0"/>
    <x v="15"/>
    <x v="0"/>
    <x v="2"/>
    <x v="1"/>
    <x v="17"/>
    <n v="1"/>
    <n v="71.66"/>
    <n v="0.2"/>
    <n v="31.83"/>
    <n v="57.328000000000003"/>
    <n v="31.83"/>
    <n v="25.498000000000005"/>
    <n v="0.44477393245883345"/>
    <n v="2026"/>
    <s v="Q4"/>
    <n v="11"/>
    <x v="10"/>
  </r>
  <r>
    <s v="05199"/>
    <x v="326"/>
    <x v="2"/>
    <x v="3"/>
    <x v="0"/>
    <x v="0"/>
    <x v="3"/>
    <x v="19"/>
    <n v="5"/>
    <n v="125.23"/>
    <n v="0.05"/>
    <n v="59.84"/>
    <n v="594.84249999999997"/>
    <n v="299.20000000000005"/>
    <n v="295.64249999999993"/>
    <n v="0.49700971265503041"/>
    <n v="2026"/>
    <s v="Q4"/>
    <n v="11"/>
    <x v="10"/>
  </r>
  <r>
    <s v="01202"/>
    <x v="327"/>
    <x v="0"/>
    <x v="15"/>
    <x v="3"/>
    <x v="0"/>
    <x v="1"/>
    <x v="1"/>
    <n v="2"/>
    <n v="91.33"/>
    <n v="0.15"/>
    <n v="45.45"/>
    <n v="155.261"/>
    <n v="90.9"/>
    <n v="64.36099999999999"/>
    <n v="0.41453423589954974"/>
    <n v="2026"/>
    <s v="Q4"/>
    <n v="11"/>
    <x v="10"/>
  </r>
  <r>
    <s v="01365"/>
    <x v="327"/>
    <x v="0"/>
    <x v="0"/>
    <x v="3"/>
    <x v="1"/>
    <x v="1"/>
    <x v="11"/>
    <n v="4"/>
    <n v="155.91"/>
    <n v="0"/>
    <n v="79.91"/>
    <n v="623.64"/>
    <n v="319.64"/>
    <n v="304"/>
    <n v="0.48746071451478418"/>
    <n v="2026"/>
    <s v="Q4"/>
    <n v="11"/>
    <x v="10"/>
  </r>
  <r>
    <s v="02575"/>
    <x v="327"/>
    <x v="2"/>
    <x v="10"/>
    <x v="2"/>
    <x v="0"/>
    <x v="4"/>
    <x v="10"/>
    <n v="1"/>
    <n v="39.42"/>
    <n v="0"/>
    <n v="14.63"/>
    <n v="39.42"/>
    <n v="14.63"/>
    <n v="24.79"/>
    <n v="0.62886859462201927"/>
    <n v="2026"/>
    <s v="Q4"/>
    <n v="11"/>
    <x v="10"/>
  </r>
  <r>
    <s v="02673"/>
    <x v="327"/>
    <x v="2"/>
    <x v="2"/>
    <x v="0"/>
    <x v="0"/>
    <x v="0"/>
    <x v="4"/>
    <n v="2"/>
    <n v="51.56"/>
    <n v="0.05"/>
    <n v="22.7"/>
    <n v="97.963999999999999"/>
    <n v="45.4"/>
    <n v="52.564"/>
    <n v="0.5365644522477645"/>
    <n v="2026"/>
    <s v="Q4"/>
    <n v="11"/>
    <x v="10"/>
  </r>
  <r>
    <s v="04145"/>
    <x v="327"/>
    <x v="0"/>
    <x v="0"/>
    <x v="0"/>
    <x v="0"/>
    <x v="3"/>
    <x v="19"/>
    <n v="1"/>
    <n v="120.49"/>
    <n v="0.15"/>
    <n v="61.22"/>
    <n v="102.4165"/>
    <n v="61.22"/>
    <n v="41.1965"/>
    <n v="0.40224475548373556"/>
    <n v="2026"/>
    <s v="Q4"/>
    <n v="11"/>
    <x v="10"/>
  </r>
  <r>
    <s v="04610"/>
    <x v="327"/>
    <x v="2"/>
    <x v="16"/>
    <x v="2"/>
    <x v="0"/>
    <x v="1"/>
    <x v="11"/>
    <n v="2"/>
    <n v="153.96"/>
    <n v="0"/>
    <n v="79.33"/>
    <n v="307.92"/>
    <n v="158.66"/>
    <n v="149.26000000000002"/>
    <n v="0.48473629514159527"/>
    <n v="2026"/>
    <s v="Q4"/>
    <n v="11"/>
    <x v="10"/>
  </r>
  <r>
    <s v="04721"/>
    <x v="327"/>
    <x v="2"/>
    <x v="16"/>
    <x v="2"/>
    <x v="1"/>
    <x v="0"/>
    <x v="6"/>
    <n v="1"/>
    <n v="39.85"/>
    <n v="0"/>
    <n v="16.3"/>
    <n v="39.85"/>
    <n v="16.3"/>
    <n v="23.55"/>
    <n v="0.59096612296110418"/>
    <n v="2026"/>
    <s v="Q4"/>
    <n v="11"/>
    <x v="10"/>
  </r>
  <r>
    <s v="00324"/>
    <x v="328"/>
    <x v="3"/>
    <x v="13"/>
    <x v="3"/>
    <x v="0"/>
    <x v="0"/>
    <x v="8"/>
    <n v="2"/>
    <n v="103.88"/>
    <n v="0.15"/>
    <n v="49.26"/>
    <n v="176.59599999999998"/>
    <n v="98.52"/>
    <n v="78.075999999999979"/>
    <n v="0.44211646922920106"/>
    <n v="2026"/>
    <s v="Q4"/>
    <n v="11"/>
    <x v="10"/>
  </r>
  <r>
    <s v="00559"/>
    <x v="328"/>
    <x v="3"/>
    <x v="7"/>
    <x v="0"/>
    <x v="0"/>
    <x v="2"/>
    <x v="15"/>
    <n v="2"/>
    <n v="134.19"/>
    <n v="0.1"/>
    <n v="65.39"/>
    <n v="241.542"/>
    <n v="130.78"/>
    <n v="110.762"/>
    <n v="0.45856207202060095"/>
    <n v="2026"/>
    <s v="Q4"/>
    <n v="11"/>
    <x v="10"/>
  </r>
  <r>
    <s v="01108"/>
    <x v="328"/>
    <x v="1"/>
    <x v="1"/>
    <x v="3"/>
    <x v="1"/>
    <x v="2"/>
    <x v="2"/>
    <n v="1"/>
    <n v="37.06"/>
    <n v="0.1"/>
    <n v="13.18"/>
    <n v="33.354000000000006"/>
    <n v="13.18"/>
    <n v="20.174000000000007"/>
    <n v="0.6048449961024166"/>
    <n v="2026"/>
    <s v="Q4"/>
    <n v="11"/>
    <x v="10"/>
  </r>
  <r>
    <s v="01344"/>
    <x v="328"/>
    <x v="2"/>
    <x v="10"/>
    <x v="0"/>
    <x v="1"/>
    <x v="2"/>
    <x v="15"/>
    <n v="4"/>
    <n v="135.21"/>
    <n v="0.05"/>
    <n v="68.64"/>
    <n v="513.798"/>
    <n v="274.56"/>
    <n v="239.238"/>
    <n v="0.46562656919645462"/>
    <n v="2026"/>
    <s v="Q4"/>
    <n v="11"/>
    <x v="10"/>
  </r>
  <r>
    <s v="01922"/>
    <x v="328"/>
    <x v="0"/>
    <x v="9"/>
    <x v="3"/>
    <x v="0"/>
    <x v="1"/>
    <x v="3"/>
    <n v="2"/>
    <n v="145.77000000000001"/>
    <n v="0.1"/>
    <n v="78.14"/>
    <n v="262.38600000000002"/>
    <n v="156.28"/>
    <n v="106.10600000000002"/>
    <n v="0.40438895367893107"/>
    <n v="2026"/>
    <s v="Q4"/>
    <n v="11"/>
    <x v="10"/>
  </r>
  <r>
    <s v="02343"/>
    <x v="328"/>
    <x v="0"/>
    <x v="15"/>
    <x v="2"/>
    <x v="1"/>
    <x v="3"/>
    <x v="19"/>
    <n v="1"/>
    <n v="121.53"/>
    <n v="0.15"/>
    <n v="62.14"/>
    <n v="103.3005"/>
    <n v="62.14"/>
    <n v="41.160499999999999"/>
    <n v="0.39845402490791426"/>
    <n v="2026"/>
    <s v="Q4"/>
    <n v="11"/>
    <x v="10"/>
  </r>
  <r>
    <s v="02466"/>
    <x v="328"/>
    <x v="2"/>
    <x v="2"/>
    <x v="0"/>
    <x v="2"/>
    <x v="0"/>
    <x v="6"/>
    <n v="2"/>
    <n v="40.51"/>
    <n v="0.05"/>
    <n v="16.45"/>
    <n v="76.968999999999994"/>
    <n v="32.9"/>
    <n v="44.068999999999996"/>
    <n v="0.5725551845548208"/>
    <n v="2026"/>
    <s v="Q4"/>
    <n v="11"/>
    <x v="10"/>
  </r>
  <r>
    <s v="02647"/>
    <x v="328"/>
    <x v="2"/>
    <x v="5"/>
    <x v="0"/>
    <x v="1"/>
    <x v="1"/>
    <x v="17"/>
    <n v="1"/>
    <n v="70.099999999999994"/>
    <n v="0.15"/>
    <n v="32.28"/>
    <n v="59.584999999999994"/>
    <n v="32.28"/>
    <n v="27.304999999999993"/>
    <n v="0.45825291600234952"/>
    <n v="2026"/>
    <s v="Q4"/>
    <n v="11"/>
    <x v="10"/>
  </r>
  <r>
    <s v="02958"/>
    <x v="328"/>
    <x v="1"/>
    <x v="12"/>
    <x v="3"/>
    <x v="1"/>
    <x v="1"/>
    <x v="3"/>
    <n v="1"/>
    <n v="144.25"/>
    <n v="0.1"/>
    <n v="79.55"/>
    <n v="129.82500000000002"/>
    <n v="79.55"/>
    <n v="50.27500000000002"/>
    <n v="0.38725207009435791"/>
    <n v="2026"/>
    <s v="Q4"/>
    <n v="11"/>
    <x v="10"/>
  </r>
  <r>
    <s v="03527"/>
    <x v="328"/>
    <x v="1"/>
    <x v="6"/>
    <x v="3"/>
    <x v="0"/>
    <x v="1"/>
    <x v="3"/>
    <n v="4"/>
    <n v="146.19"/>
    <n v="0.1"/>
    <n v="79.569999999999993"/>
    <n v="526.28399999999999"/>
    <n v="318.27999999999997"/>
    <n v="208.00400000000002"/>
    <n v="0.39523147198090769"/>
    <n v="2026"/>
    <s v="Q4"/>
    <n v="11"/>
    <x v="10"/>
  </r>
  <r>
    <s v="03729"/>
    <x v="328"/>
    <x v="0"/>
    <x v="9"/>
    <x v="0"/>
    <x v="1"/>
    <x v="3"/>
    <x v="13"/>
    <n v="1"/>
    <n v="81.89"/>
    <n v="0.05"/>
    <n v="38.33"/>
    <n v="77.79549999999999"/>
    <n v="38.33"/>
    <n v="39.465499999999992"/>
    <n v="0.50729797996028048"/>
    <n v="2026"/>
    <s v="Q4"/>
    <n v="11"/>
    <x v="10"/>
  </r>
  <r>
    <s v="04961"/>
    <x v="328"/>
    <x v="2"/>
    <x v="2"/>
    <x v="2"/>
    <x v="1"/>
    <x v="3"/>
    <x v="7"/>
    <n v="2"/>
    <n v="194.78"/>
    <n v="0.15"/>
    <n v="102.51"/>
    <n v="331.12599999999998"/>
    <n v="205.02"/>
    <n v="126.10599999999997"/>
    <n v="0.38083992196324051"/>
    <n v="2026"/>
    <s v="Q4"/>
    <n v="11"/>
    <x v="10"/>
  </r>
  <r>
    <s v="05034"/>
    <x v="328"/>
    <x v="1"/>
    <x v="14"/>
    <x v="0"/>
    <x v="0"/>
    <x v="1"/>
    <x v="3"/>
    <n v="1"/>
    <n v="141.63"/>
    <n v="0.05"/>
    <n v="77.17"/>
    <n v="134.54849999999999"/>
    <n v="77.17"/>
    <n v="57.378499999999988"/>
    <n v="0.42645217152179321"/>
    <n v="2026"/>
    <s v="Q4"/>
    <n v="11"/>
    <x v="10"/>
  </r>
  <r>
    <s v="00343"/>
    <x v="329"/>
    <x v="2"/>
    <x v="16"/>
    <x v="0"/>
    <x v="0"/>
    <x v="0"/>
    <x v="6"/>
    <n v="1"/>
    <n v="40.86"/>
    <n v="0.05"/>
    <n v="17.14"/>
    <n v="38.817"/>
    <n v="17.14"/>
    <n v="21.677"/>
    <n v="0.55844088930107938"/>
    <n v="2026"/>
    <s v="Q4"/>
    <n v="11"/>
    <x v="10"/>
  </r>
  <r>
    <s v="00405"/>
    <x v="329"/>
    <x v="3"/>
    <x v="8"/>
    <x v="0"/>
    <x v="1"/>
    <x v="1"/>
    <x v="3"/>
    <n v="1"/>
    <n v="141.61000000000001"/>
    <n v="0.05"/>
    <n v="77.7"/>
    <n v="134.52950000000001"/>
    <n v="77.7"/>
    <n v="56.82950000000001"/>
    <n v="0.42243151130421214"/>
    <n v="2026"/>
    <s v="Q4"/>
    <n v="11"/>
    <x v="10"/>
  </r>
  <r>
    <s v="00485"/>
    <x v="329"/>
    <x v="3"/>
    <x v="7"/>
    <x v="0"/>
    <x v="1"/>
    <x v="3"/>
    <x v="19"/>
    <n v="2"/>
    <n v="122.15"/>
    <n v="0.1"/>
    <n v="61.15"/>
    <n v="219.87"/>
    <n v="122.3"/>
    <n v="97.570000000000007"/>
    <n v="0.44376222313185065"/>
    <n v="2026"/>
    <s v="Q4"/>
    <n v="11"/>
    <x v="10"/>
  </r>
  <r>
    <s v="00807"/>
    <x v="329"/>
    <x v="2"/>
    <x v="5"/>
    <x v="2"/>
    <x v="0"/>
    <x v="2"/>
    <x v="15"/>
    <n v="5"/>
    <n v="130.24"/>
    <n v="0.1"/>
    <n v="66.75"/>
    <n v="586.08000000000004"/>
    <n v="333.75"/>
    <n v="252.33000000000004"/>
    <n v="0.43053849303849306"/>
    <n v="2026"/>
    <s v="Q4"/>
    <n v="11"/>
    <x v="10"/>
  </r>
  <r>
    <s v="01666"/>
    <x v="329"/>
    <x v="0"/>
    <x v="15"/>
    <x v="1"/>
    <x v="0"/>
    <x v="0"/>
    <x v="4"/>
    <n v="3"/>
    <n v="50.18"/>
    <n v="0.1"/>
    <n v="23.12"/>
    <n v="135.48599999999999"/>
    <n v="69.36"/>
    <n v="66.125999999999991"/>
    <n v="0.4880651875470528"/>
    <n v="2026"/>
    <s v="Q4"/>
    <n v="11"/>
    <x v="10"/>
  </r>
  <r>
    <s v="03442"/>
    <x v="329"/>
    <x v="0"/>
    <x v="9"/>
    <x v="2"/>
    <x v="1"/>
    <x v="4"/>
    <x v="16"/>
    <n v="2"/>
    <n v="50.93"/>
    <n v="0.15"/>
    <n v="22.35"/>
    <n v="86.581000000000003"/>
    <n v="44.7"/>
    <n v="41.881"/>
    <n v="0.48372044674928677"/>
    <n v="2026"/>
    <s v="Q4"/>
    <n v="11"/>
    <x v="10"/>
  </r>
  <r>
    <s v="04177"/>
    <x v="329"/>
    <x v="2"/>
    <x v="10"/>
    <x v="0"/>
    <x v="2"/>
    <x v="0"/>
    <x v="4"/>
    <n v="1"/>
    <n v="49.6"/>
    <n v="0"/>
    <n v="22.62"/>
    <n v="49.6"/>
    <n v="22.62"/>
    <n v="26.98"/>
    <n v="0.5439516129032258"/>
    <n v="2026"/>
    <s v="Q4"/>
    <n v="11"/>
    <x v="10"/>
  </r>
  <r>
    <s v="04659"/>
    <x v="329"/>
    <x v="1"/>
    <x v="11"/>
    <x v="1"/>
    <x v="2"/>
    <x v="3"/>
    <x v="13"/>
    <n v="3"/>
    <n v="83.3"/>
    <n v="0.15"/>
    <n v="38.74"/>
    <n v="212.41499999999996"/>
    <n v="116.22"/>
    <n v="96.194999999999965"/>
    <n v="0.45286349834051259"/>
    <n v="2026"/>
    <s v="Q4"/>
    <n v="11"/>
    <x v="10"/>
  </r>
  <r>
    <s v="04667"/>
    <x v="329"/>
    <x v="1"/>
    <x v="14"/>
    <x v="3"/>
    <x v="2"/>
    <x v="2"/>
    <x v="2"/>
    <n v="1"/>
    <n v="35.89"/>
    <n v="0.05"/>
    <n v="13.53"/>
    <n v="34.095500000000001"/>
    <n v="13.53"/>
    <n v="20.5655"/>
    <n v="0.60317343931017287"/>
    <n v="2026"/>
    <s v="Q4"/>
    <n v="11"/>
    <x v="10"/>
  </r>
  <r>
    <s v="00197"/>
    <x v="330"/>
    <x v="3"/>
    <x v="4"/>
    <x v="2"/>
    <x v="1"/>
    <x v="3"/>
    <x v="7"/>
    <n v="1"/>
    <n v="195.32"/>
    <n v="0"/>
    <n v="103.21"/>
    <n v="195.32"/>
    <n v="103.21"/>
    <n v="92.11"/>
    <n v="0.47158509113250052"/>
    <n v="2026"/>
    <s v="Q4"/>
    <n v="11"/>
    <x v="10"/>
  </r>
  <r>
    <s v="00361"/>
    <x v="330"/>
    <x v="1"/>
    <x v="6"/>
    <x v="0"/>
    <x v="0"/>
    <x v="2"/>
    <x v="2"/>
    <n v="1"/>
    <n v="36.36"/>
    <n v="0.05"/>
    <n v="13.33"/>
    <n v="34.541999999999994"/>
    <n v="13.33"/>
    <n v="21.211999999999996"/>
    <n v="0.61409298824619307"/>
    <n v="2026"/>
    <s v="Q4"/>
    <n v="11"/>
    <x v="10"/>
  </r>
  <r>
    <s v="00841"/>
    <x v="330"/>
    <x v="1"/>
    <x v="12"/>
    <x v="0"/>
    <x v="0"/>
    <x v="2"/>
    <x v="2"/>
    <n v="2"/>
    <n v="35.85"/>
    <n v="0.05"/>
    <n v="13.69"/>
    <n v="68.114999999999995"/>
    <n v="27.38"/>
    <n v="40.734999999999999"/>
    <n v="0.59803273875064233"/>
    <n v="2026"/>
    <s v="Q4"/>
    <n v="11"/>
    <x v="10"/>
  </r>
  <r>
    <s v="00903"/>
    <x v="330"/>
    <x v="3"/>
    <x v="8"/>
    <x v="0"/>
    <x v="1"/>
    <x v="2"/>
    <x v="9"/>
    <n v="4"/>
    <n v="46.73"/>
    <n v="0"/>
    <n v="17.989999999999998"/>
    <n v="186.92"/>
    <n v="71.959999999999994"/>
    <n v="114.96"/>
    <n v="0.61502246950567085"/>
    <n v="2026"/>
    <s v="Q4"/>
    <n v="11"/>
    <x v="10"/>
  </r>
  <r>
    <s v="01278"/>
    <x v="330"/>
    <x v="3"/>
    <x v="13"/>
    <x v="2"/>
    <x v="0"/>
    <x v="1"/>
    <x v="3"/>
    <n v="3"/>
    <n v="143.72"/>
    <n v="0.15"/>
    <n v="78.56"/>
    <n v="366.48599999999999"/>
    <n v="235.68"/>
    <n v="130.80599999999998"/>
    <n v="0.35691950033561987"/>
    <n v="2026"/>
    <s v="Q4"/>
    <n v="11"/>
    <x v="10"/>
  </r>
  <r>
    <s v="02091"/>
    <x v="330"/>
    <x v="1"/>
    <x v="12"/>
    <x v="3"/>
    <x v="1"/>
    <x v="4"/>
    <x v="14"/>
    <n v="1"/>
    <n v="35.590000000000003"/>
    <n v="0"/>
    <n v="13.57"/>
    <n v="35.590000000000003"/>
    <n v="13.57"/>
    <n v="22.020000000000003"/>
    <n v="0.61871312166338865"/>
    <n v="2026"/>
    <s v="Q4"/>
    <n v="11"/>
    <x v="10"/>
  </r>
  <r>
    <s v="03070"/>
    <x v="330"/>
    <x v="3"/>
    <x v="13"/>
    <x v="3"/>
    <x v="0"/>
    <x v="1"/>
    <x v="17"/>
    <n v="4"/>
    <n v="71.11"/>
    <n v="0.05"/>
    <n v="32.25"/>
    <n v="270.21799999999996"/>
    <n v="129"/>
    <n v="141.21799999999996"/>
    <n v="0.52260767232382732"/>
    <n v="2026"/>
    <s v="Q4"/>
    <n v="11"/>
    <x v="10"/>
  </r>
  <r>
    <s v="04007"/>
    <x v="330"/>
    <x v="0"/>
    <x v="9"/>
    <x v="3"/>
    <x v="2"/>
    <x v="0"/>
    <x v="4"/>
    <n v="5"/>
    <n v="51.04"/>
    <n v="0"/>
    <n v="22.69"/>
    <n v="255.2"/>
    <n v="113.45"/>
    <n v="141.75"/>
    <n v="0.55544670846394983"/>
    <n v="2026"/>
    <s v="Q4"/>
    <n v="11"/>
    <x v="10"/>
  </r>
  <r>
    <s v="04488"/>
    <x v="330"/>
    <x v="1"/>
    <x v="14"/>
    <x v="2"/>
    <x v="0"/>
    <x v="2"/>
    <x v="18"/>
    <n v="3"/>
    <n v="161.66"/>
    <n v="0.05"/>
    <n v="88.3"/>
    <n v="460.73099999999999"/>
    <n v="264.89999999999998"/>
    <n v="195.83100000000002"/>
    <n v="0.42504411467863029"/>
    <n v="2026"/>
    <s v="Q4"/>
    <n v="11"/>
    <x v="10"/>
  </r>
  <r>
    <s v="05159"/>
    <x v="330"/>
    <x v="3"/>
    <x v="13"/>
    <x v="0"/>
    <x v="2"/>
    <x v="3"/>
    <x v="13"/>
    <n v="2"/>
    <n v="80.400000000000006"/>
    <n v="0.15"/>
    <n v="38.869999999999997"/>
    <n v="136.68"/>
    <n v="77.739999999999995"/>
    <n v="58.940000000000012"/>
    <n v="0.43122622183201648"/>
    <n v="2026"/>
    <s v="Q4"/>
    <n v="11"/>
    <x v="10"/>
  </r>
  <r>
    <s v="00669"/>
    <x v="331"/>
    <x v="2"/>
    <x v="3"/>
    <x v="0"/>
    <x v="0"/>
    <x v="4"/>
    <x v="14"/>
    <n v="3"/>
    <n v="36.81"/>
    <n v="0.05"/>
    <n v="13.82"/>
    <n v="104.9085"/>
    <n v="41.46"/>
    <n v="63.448500000000003"/>
    <n v="0.60479846723573405"/>
    <n v="2026"/>
    <s v="Q4"/>
    <n v="11"/>
    <x v="10"/>
  </r>
  <r>
    <s v="00686"/>
    <x v="331"/>
    <x v="1"/>
    <x v="12"/>
    <x v="3"/>
    <x v="0"/>
    <x v="2"/>
    <x v="15"/>
    <n v="2"/>
    <n v="132.61000000000001"/>
    <n v="0.1"/>
    <n v="67.3"/>
    <n v="238.69800000000004"/>
    <n v="134.6"/>
    <n v="104.09800000000004"/>
    <n v="0.43610755012610086"/>
    <n v="2026"/>
    <s v="Q4"/>
    <n v="11"/>
    <x v="10"/>
  </r>
  <r>
    <s v="00990"/>
    <x v="331"/>
    <x v="0"/>
    <x v="15"/>
    <x v="0"/>
    <x v="0"/>
    <x v="0"/>
    <x v="6"/>
    <n v="5"/>
    <n v="39.79"/>
    <n v="0.1"/>
    <n v="17.09"/>
    <n v="179.05500000000001"/>
    <n v="85.45"/>
    <n v="93.605000000000004"/>
    <n v="0.52277233252352628"/>
    <n v="2026"/>
    <s v="Q4"/>
    <n v="11"/>
    <x v="10"/>
  </r>
  <r>
    <s v="01134"/>
    <x v="331"/>
    <x v="3"/>
    <x v="4"/>
    <x v="0"/>
    <x v="0"/>
    <x v="2"/>
    <x v="2"/>
    <n v="2"/>
    <n v="36.119999999999997"/>
    <n v="0.1"/>
    <n v="13.61"/>
    <n v="65.015999999999991"/>
    <n v="27.22"/>
    <n v="37.795999999999992"/>
    <n v="0.58133382551987201"/>
    <n v="2026"/>
    <s v="Q4"/>
    <n v="11"/>
    <x v="10"/>
  </r>
  <r>
    <s v="01770"/>
    <x v="331"/>
    <x v="3"/>
    <x v="7"/>
    <x v="2"/>
    <x v="0"/>
    <x v="1"/>
    <x v="11"/>
    <n v="5"/>
    <n v="153.93"/>
    <n v="0.05"/>
    <n v="77.27"/>
    <n v="731.16750000000002"/>
    <n v="386.34999999999997"/>
    <n v="344.81750000000005"/>
    <n v="0.4715985051304934"/>
    <n v="2026"/>
    <s v="Q4"/>
    <n v="11"/>
    <x v="10"/>
  </r>
  <r>
    <s v="03396"/>
    <x v="331"/>
    <x v="2"/>
    <x v="3"/>
    <x v="2"/>
    <x v="1"/>
    <x v="4"/>
    <x v="16"/>
    <n v="3"/>
    <n v="50.67"/>
    <n v="0.05"/>
    <n v="22.25"/>
    <n v="144.40949999999998"/>
    <n v="66.75"/>
    <n v="77.65949999999998"/>
    <n v="0.53777279195620775"/>
    <n v="2026"/>
    <s v="Q4"/>
    <n v="11"/>
    <x v="10"/>
  </r>
  <r>
    <s v="04259"/>
    <x v="331"/>
    <x v="2"/>
    <x v="3"/>
    <x v="0"/>
    <x v="0"/>
    <x v="1"/>
    <x v="17"/>
    <n v="4"/>
    <n v="72.77"/>
    <n v="0"/>
    <n v="32.090000000000003"/>
    <n v="291.08"/>
    <n v="128.36000000000001"/>
    <n v="162.71999999999997"/>
    <n v="0.55902157482479031"/>
    <n v="2026"/>
    <s v="Q4"/>
    <n v="11"/>
    <x v="10"/>
  </r>
  <r>
    <s v="04440"/>
    <x v="331"/>
    <x v="2"/>
    <x v="10"/>
    <x v="3"/>
    <x v="1"/>
    <x v="2"/>
    <x v="9"/>
    <n v="1"/>
    <n v="46.45"/>
    <n v="0.1"/>
    <n v="17.96"/>
    <n v="41.805000000000007"/>
    <n v="17.96"/>
    <n v="23.845000000000006"/>
    <n v="0.57038631742614521"/>
    <n v="2026"/>
    <s v="Q4"/>
    <n v="11"/>
    <x v="10"/>
  </r>
  <r>
    <s v="05115"/>
    <x v="331"/>
    <x v="0"/>
    <x v="15"/>
    <x v="0"/>
    <x v="1"/>
    <x v="2"/>
    <x v="18"/>
    <n v="1"/>
    <n v="165.75"/>
    <n v="0.2"/>
    <n v="89.16"/>
    <n v="132.6"/>
    <n v="89.16"/>
    <n v="43.44"/>
    <n v="0.32760180995475113"/>
    <n v="2026"/>
    <s v="Q4"/>
    <n v="11"/>
    <x v="10"/>
  </r>
  <r>
    <s v="05136"/>
    <x v="331"/>
    <x v="2"/>
    <x v="2"/>
    <x v="3"/>
    <x v="1"/>
    <x v="3"/>
    <x v="7"/>
    <n v="4"/>
    <n v="198.02"/>
    <n v="0.05"/>
    <n v="103.82"/>
    <n v="752.476"/>
    <n v="415.28"/>
    <n v="337.19600000000003"/>
    <n v="0.44811528872681655"/>
    <n v="2026"/>
    <s v="Q4"/>
    <n v="11"/>
    <x v="10"/>
  </r>
  <r>
    <s v="00562"/>
    <x v="332"/>
    <x v="1"/>
    <x v="12"/>
    <x v="0"/>
    <x v="1"/>
    <x v="2"/>
    <x v="9"/>
    <n v="1"/>
    <n v="46.3"/>
    <n v="0.2"/>
    <n v="18.78"/>
    <n v="37.04"/>
    <n v="18.78"/>
    <n v="18.259999999999998"/>
    <n v="0.49298056155507552"/>
    <n v="2026"/>
    <s v="Q4"/>
    <n v="11"/>
    <x v="10"/>
  </r>
  <r>
    <s v="00806"/>
    <x v="332"/>
    <x v="0"/>
    <x v="15"/>
    <x v="3"/>
    <x v="0"/>
    <x v="4"/>
    <x v="10"/>
    <n v="1"/>
    <n v="39.659999999999997"/>
    <n v="0"/>
    <n v="14.76"/>
    <n v="39.659999999999997"/>
    <n v="14.76"/>
    <n v="24.9"/>
    <n v="0.62783661119515888"/>
    <n v="2026"/>
    <s v="Q4"/>
    <n v="11"/>
    <x v="10"/>
  </r>
  <r>
    <s v="03150"/>
    <x v="332"/>
    <x v="1"/>
    <x v="6"/>
    <x v="0"/>
    <x v="1"/>
    <x v="3"/>
    <x v="13"/>
    <n v="3"/>
    <n v="80.72"/>
    <n v="0.05"/>
    <n v="39.130000000000003"/>
    <n v="230.05199999999999"/>
    <n v="117.39000000000001"/>
    <n v="112.66199999999998"/>
    <n v="0.48972406238589528"/>
    <n v="2026"/>
    <s v="Q4"/>
    <n v="11"/>
    <x v="10"/>
  </r>
  <r>
    <s v="04847"/>
    <x v="332"/>
    <x v="1"/>
    <x v="14"/>
    <x v="3"/>
    <x v="1"/>
    <x v="2"/>
    <x v="2"/>
    <n v="2"/>
    <n v="35.51"/>
    <n v="0.05"/>
    <n v="13.24"/>
    <n v="67.468999999999994"/>
    <n v="26.48"/>
    <n v="40.98899999999999"/>
    <n v="0.60752345521646967"/>
    <n v="2026"/>
    <s v="Q4"/>
    <n v="11"/>
    <x v="10"/>
  </r>
  <r>
    <s v="00221"/>
    <x v="333"/>
    <x v="3"/>
    <x v="8"/>
    <x v="2"/>
    <x v="2"/>
    <x v="2"/>
    <x v="15"/>
    <n v="1"/>
    <n v="132.06"/>
    <n v="0.15"/>
    <n v="67.53"/>
    <n v="112.251"/>
    <n v="67.53"/>
    <n v="44.721000000000004"/>
    <n v="0.39840179597509157"/>
    <n v="2026"/>
    <s v="Q4"/>
    <n v="11"/>
    <x v="10"/>
  </r>
  <r>
    <s v="00630"/>
    <x v="333"/>
    <x v="3"/>
    <x v="8"/>
    <x v="0"/>
    <x v="2"/>
    <x v="0"/>
    <x v="6"/>
    <n v="3"/>
    <n v="41.07"/>
    <n v="0.1"/>
    <n v="16.86"/>
    <n v="110.88900000000001"/>
    <n v="50.58"/>
    <n v="60.309000000000012"/>
    <n v="0.54386819251684126"/>
    <n v="2026"/>
    <s v="Q4"/>
    <n v="11"/>
    <x v="10"/>
  </r>
  <r>
    <s v="01789"/>
    <x v="333"/>
    <x v="1"/>
    <x v="12"/>
    <x v="0"/>
    <x v="1"/>
    <x v="1"/>
    <x v="11"/>
    <n v="2"/>
    <n v="151.49"/>
    <n v="0.1"/>
    <n v="81.39"/>
    <n v="272.68200000000002"/>
    <n v="162.78"/>
    <n v="109.90200000000002"/>
    <n v="0.40304090479019522"/>
    <n v="2026"/>
    <s v="Q4"/>
    <n v="11"/>
    <x v="10"/>
  </r>
  <r>
    <s v="01947"/>
    <x v="333"/>
    <x v="0"/>
    <x v="0"/>
    <x v="2"/>
    <x v="2"/>
    <x v="4"/>
    <x v="14"/>
    <n v="1"/>
    <n v="35.729999999999997"/>
    <n v="0.2"/>
    <n v="14.33"/>
    <n v="28.584"/>
    <n v="14.33"/>
    <n v="14.254"/>
    <n v="0.49867058494262523"/>
    <n v="2026"/>
    <s v="Q4"/>
    <n v="11"/>
    <x v="10"/>
  </r>
  <r>
    <s v="02279"/>
    <x v="333"/>
    <x v="0"/>
    <x v="0"/>
    <x v="2"/>
    <x v="0"/>
    <x v="0"/>
    <x v="4"/>
    <n v="2"/>
    <n v="50.38"/>
    <n v="0.1"/>
    <n v="22.41"/>
    <n v="90.684000000000012"/>
    <n v="44.82"/>
    <n v="45.864000000000011"/>
    <n v="0.50575625248114342"/>
    <n v="2026"/>
    <s v="Q4"/>
    <n v="11"/>
    <x v="10"/>
  </r>
  <r>
    <s v="02439"/>
    <x v="333"/>
    <x v="0"/>
    <x v="9"/>
    <x v="0"/>
    <x v="2"/>
    <x v="4"/>
    <x v="14"/>
    <n v="1"/>
    <n v="35.67"/>
    <n v="0.1"/>
    <n v="13.81"/>
    <n v="32.103000000000002"/>
    <n v="13.81"/>
    <n v="18.292999999999999"/>
    <n v="0.5698221350029592"/>
    <n v="2026"/>
    <s v="Q4"/>
    <n v="11"/>
    <x v="10"/>
  </r>
  <r>
    <s v="02540"/>
    <x v="333"/>
    <x v="1"/>
    <x v="14"/>
    <x v="1"/>
    <x v="2"/>
    <x v="3"/>
    <x v="13"/>
    <n v="12"/>
    <n v="81.150000000000006"/>
    <n v="0.15"/>
    <n v="39.590000000000003"/>
    <n v="827.73"/>
    <n v="475.08000000000004"/>
    <n v="352.65"/>
    <n v="0.42604472472907828"/>
    <n v="2026"/>
    <s v="Q4"/>
    <n v="11"/>
    <x v="10"/>
  </r>
  <r>
    <s v="02747"/>
    <x v="333"/>
    <x v="0"/>
    <x v="15"/>
    <x v="2"/>
    <x v="0"/>
    <x v="3"/>
    <x v="7"/>
    <n v="1"/>
    <n v="194.73"/>
    <n v="0"/>
    <n v="104.48"/>
    <n v="194.73"/>
    <n v="104.48"/>
    <n v="90.249999999999986"/>
    <n v="0.46346222975401835"/>
    <n v="2026"/>
    <s v="Q4"/>
    <n v="11"/>
    <x v="10"/>
  </r>
  <r>
    <s v="03094"/>
    <x v="333"/>
    <x v="1"/>
    <x v="1"/>
    <x v="3"/>
    <x v="2"/>
    <x v="3"/>
    <x v="19"/>
    <n v="2"/>
    <n v="122.18"/>
    <n v="0.15"/>
    <n v="61.3"/>
    <n v="207.70600000000002"/>
    <n v="122.6"/>
    <n v="85.106000000000023"/>
    <n v="0.40974261696821479"/>
    <n v="2026"/>
    <s v="Q4"/>
    <n v="11"/>
    <x v="10"/>
  </r>
  <r>
    <s v="03359"/>
    <x v="333"/>
    <x v="3"/>
    <x v="13"/>
    <x v="0"/>
    <x v="0"/>
    <x v="3"/>
    <x v="13"/>
    <n v="1"/>
    <n v="83.14"/>
    <n v="0"/>
    <n v="39.369999999999997"/>
    <n v="83.14"/>
    <n v="39.369999999999997"/>
    <n v="43.77"/>
    <n v="0.52646139042578788"/>
    <n v="2026"/>
    <s v="Q4"/>
    <n v="11"/>
    <x v="10"/>
  </r>
  <r>
    <s v="03473"/>
    <x v="333"/>
    <x v="2"/>
    <x v="5"/>
    <x v="0"/>
    <x v="0"/>
    <x v="0"/>
    <x v="0"/>
    <n v="1"/>
    <n v="80.97"/>
    <n v="0"/>
    <n v="43.64"/>
    <n v="80.97"/>
    <n v="43.64"/>
    <n v="37.33"/>
    <n v="0.4610349512164999"/>
    <n v="2026"/>
    <s v="Q4"/>
    <n v="11"/>
    <x v="10"/>
  </r>
  <r>
    <s v="03589"/>
    <x v="333"/>
    <x v="0"/>
    <x v="9"/>
    <x v="0"/>
    <x v="1"/>
    <x v="1"/>
    <x v="17"/>
    <n v="1"/>
    <n v="73.03"/>
    <n v="0"/>
    <n v="32.71"/>
    <n v="73.03"/>
    <n v="32.71"/>
    <n v="40.32"/>
    <n v="0.55210187594139393"/>
    <n v="2026"/>
    <s v="Q4"/>
    <n v="11"/>
    <x v="10"/>
  </r>
  <r>
    <s v="04689"/>
    <x v="333"/>
    <x v="2"/>
    <x v="3"/>
    <x v="0"/>
    <x v="0"/>
    <x v="2"/>
    <x v="9"/>
    <n v="1"/>
    <n v="46.81"/>
    <n v="0.05"/>
    <n v="17.87"/>
    <n v="44.469500000000004"/>
    <n v="17.87"/>
    <n v="26.599500000000003"/>
    <n v="0.59815154206815913"/>
    <n v="2026"/>
    <s v="Q4"/>
    <n v="11"/>
    <x v="10"/>
  </r>
  <r>
    <s v="04819"/>
    <x v="333"/>
    <x v="3"/>
    <x v="7"/>
    <x v="3"/>
    <x v="1"/>
    <x v="1"/>
    <x v="11"/>
    <n v="2"/>
    <n v="153.51"/>
    <n v="0.15"/>
    <n v="81.290000000000006"/>
    <n v="260.96699999999998"/>
    <n v="162.58000000000001"/>
    <n v="98.386999999999972"/>
    <n v="0.3770093536730697"/>
    <n v="2026"/>
    <s v="Q4"/>
    <n v="11"/>
    <x v="10"/>
  </r>
  <r>
    <s v="05167"/>
    <x v="333"/>
    <x v="2"/>
    <x v="5"/>
    <x v="3"/>
    <x v="1"/>
    <x v="3"/>
    <x v="7"/>
    <n v="2"/>
    <n v="197.5"/>
    <n v="0"/>
    <n v="104.47"/>
    <n v="395"/>
    <n v="208.94"/>
    <n v="186.06"/>
    <n v="0.4710379746835443"/>
    <n v="2026"/>
    <s v="Q4"/>
    <n v="11"/>
    <x v="10"/>
  </r>
  <r>
    <s v="00038"/>
    <x v="334"/>
    <x v="3"/>
    <x v="8"/>
    <x v="1"/>
    <x v="2"/>
    <x v="1"/>
    <x v="3"/>
    <n v="8"/>
    <n v="146.55000000000001"/>
    <n v="0.1"/>
    <n v="78.03"/>
    <n v="1055.1600000000001"/>
    <n v="624.24"/>
    <n v="430.92000000000007"/>
    <n v="0.40839303991811671"/>
    <n v="2026"/>
    <s v="Q4"/>
    <n v="12"/>
    <x v="11"/>
  </r>
  <r>
    <s v="00364"/>
    <x v="334"/>
    <x v="3"/>
    <x v="13"/>
    <x v="0"/>
    <x v="2"/>
    <x v="0"/>
    <x v="4"/>
    <n v="2"/>
    <n v="51.83"/>
    <n v="0.15"/>
    <n v="22.02"/>
    <n v="88.11099999999999"/>
    <n v="44.04"/>
    <n v="44.070999999999991"/>
    <n v="0.50017591447151888"/>
    <n v="2026"/>
    <s v="Q4"/>
    <n v="12"/>
    <x v="11"/>
  </r>
  <r>
    <s v="02040"/>
    <x v="334"/>
    <x v="1"/>
    <x v="12"/>
    <x v="0"/>
    <x v="1"/>
    <x v="1"/>
    <x v="3"/>
    <n v="1"/>
    <n v="140.34"/>
    <n v="0.15"/>
    <n v="79.92"/>
    <n v="119.289"/>
    <n v="79.92"/>
    <n v="39.369"/>
    <n v="0.33003043029952467"/>
    <n v="2026"/>
    <s v="Q4"/>
    <n v="12"/>
    <x v="11"/>
  </r>
  <r>
    <s v="02899"/>
    <x v="334"/>
    <x v="0"/>
    <x v="0"/>
    <x v="0"/>
    <x v="1"/>
    <x v="1"/>
    <x v="11"/>
    <n v="1"/>
    <n v="156.44999999999999"/>
    <n v="0"/>
    <n v="80.56"/>
    <n v="156.44999999999999"/>
    <n v="80.56"/>
    <n v="75.889999999999986"/>
    <n v="0.48507510386705011"/>
    <n v="2026"/>
    <s v="Q4"/>
    <n v="12"/>
    <x v="11"/>
  </r>
  <r>
    <s v="03199"/>
    <x v="334"/>
    <x v="2"/>
    <x v="16"/>
    <x v="3"/>
    <x v="0"/>
    <x v="4"/>
    <x v="10"/>
    <n v="1"/>
    <n v="41.33"/>
    <n v="0"/>
    <n v="15.03"/>
    <n v="41.33"/>
    <n v="15.03"/>
    <n v="26.299999999999997"/>
    <n v="0.6363416404548754"/>
    <n v="2026"/>
    <s v="Q4"/>
    <n v="12"/>
    <x v="11"/>
  </r>
  <r>
    <s v="04722"/>
    <x v="334"/>
    <x v="1"/>
    <x v="11"/>
    <x v="2"/>
    <x v="1"/>
    <x v="0"/>
    <x v="6"/>
    <n v="1"/>
    <n v="39.479999999999997"/>
    <n v="0.05"/>
    <n v="16.78"/>
    <n v="37.505999999999993"/>
    <n v="16.78"/>
    <n v="20.725999999999992"/>
    <n v="0.55260491654668575"/>
    <n v="2026"/>
    <s v="Q4"/>
    <n v="12"/>
    <x v="11"/>
  </r>
  <r>
    <s v="01423"/>
    <x v="335"/>
    <x v="2"/>
    <x v="3"/>
    <x v="0"/>
    <x v="2"/>
    <x v="1"/>
    <x v="17"/>
    <n v="1"/>
    <n v="73.010000000000005"/>
    <n v="0.1"/>
    <n v="31.51"/>
    <n v="65.709000000000003"/>
    <n v="31.51"/>
    <n v="34.198999999999998"/>
    <n v="0.52046142841924237"/>
    <n v="2026"/>
    <s v="Q4"/>
    <n v="12"/>
    <x v="11"/>
  </r>
  <r>
    <s v="01505"/>
    <x v="335"/>
    <x v="0"/>
    <x v="15"/>
    <x v="0"/>
    <x v="2"/>
    <x v="4"/>
    <x v="10"/>
    <n v="2"/>
    <n v="40.86"/>
    <n v="0.05"/>
    <n v="15.06"/>
    <n v="77.634"/>
    <n v="30.12"/>
    <n v="47.513999999999996"/>
    <n v="0.6120256588608084"/>
    <n v="2026"/>
    <s v="Q4"/>
    <n v="12"/>
    <x v="11"/>
  </r>
  <r>
    <s v="01664"/>
    <x v="335"/>
    <x v="2"/>
    <x v="5"/>
    <x v="3"/>
    <x v="0"/>
    <x v="3"/>
    <x v="7"/>
    <n v="6"/>
    <n v="194.79"/>
    <n v="0"/>
    <n v="105.73"/>
    <n v="1168.74"/>
    <n v="634.38"/>
    <n v="534.36"/>
    <n v="0.45721032907233433"/>
    <n v="2026"/>
    <s v="Q4"/>
    <n v="12"/>
    <x v="11"/>
  </r>
  <r>
    <s v="02035"/>
    <x v="335"/>
    <x v="3"/>
    <x v="13"/>
    <x v="0"/>
    <x v="1"/>
    <x v="3"/>
    <x v="13"/>
    <n v="4"/>
    <n v="80.98"/>
    <n v="0.2"/>
    <n v="38.6"/>
    <n v="259.13600000000002"/>
    <n v="154.4"/>
    <n v="104.73600000000002"/>
    <n v="0.40417387009138062"/>
    <n v="2026"/>
    <s v="Q4"/>
    <n v="12"/>
    <x v="11"/>
  </r>
  <r>
    <s v="02094"/>
    <x v="335"/>
    <x v="0"/>
    <x v="15"/>
    <x v="0"/>
    <x v="1"/>
    <x v="3"/>
    <x v="7"/>
    <n v="3"/>
    <n v="196.48"/>
    <n v="0.05"/>
    <n v="107.2"/>
    <n v="559.96799999999996"/>
    <n v="321.60000000000002"/>
    <n v="238.36799999999994"/>
    <n v="0.42568146751242919"/>
    <n v="2026"/>
    <s v="Q4"/>
    <n v="12"/>
    <x v="11"/>
  </r>
  <r>
    <s v="02204"/>
    <x v="335"/>
    <x v="0"/>
    <x v="9"/>
    <x v="2"/>
    <x v="1"/>
    <x v="2"/>
    <x v="9"/>
    <n v="2"/>
    <n v="46.63"/>
    <n v="0"/>
    <n v="18.68"/>
    <n v="93.26"/>
    <n v="37.36"/>
    <n v="55.900000000000006"/>
    <n v="0.59939952820072917"/>
    <n v="2026"/>
    <s v="Q4"/>
    <n v="12"/>
    <x v="11"/>
  </r>
  <r>
    <s v="03921"/>
    <x v="335"/>
    <x v="2"/>
    <x v="5"/>
    <x v="1"/>
    <x v="2"/>
    <x v="1"/>
    <x v="3"/>
    <n v="12"/>
    <n v="142.93"/>
    <n v="0.1"/>
    <n v="79.81"/>
    <n v="1543.644"/>
    <n v="957.72"/>
    <n v="585.92399999999998"/>
    <n v="0.37957197384889263"/>
    <n v="2026"/>
    <s v="Q4"/>
    <n v="12"/>
    <x v="11"/>
  </r>
  <r>
    <s v="03999"/>
    <x v="335"/>
    <x v="1"/>
    <x v="12"/>
    <x v="2"/>
    <x v="0"/>
    <x v="1"/>
    <x v="11"/>
    <n v="2"/>
    <n v="153.97"/>
    <n v="0"/>
    <n v="79.45"/>
    <n v="307.94"/>
    <n v="158.9"/>
    <n v="149.04"/>
    <n v="0.48399038773787101"/>
    <n v="2026"/>
    <s v="Q4"/>
    <n v="12"/>
    <x v="11"/>
  </r>
  <r>
    <s v="04546"/>
    <x v="335"/>
    <x v="3"/>
    <x v="13"/>
    <x v="0"/>
    <x v="0"/>
    <x v="3"/>
    <x v="5"/>
    <n v="1"/>
    <n v="344.63"/>
    <n v="0.05"/>
    <n v="189.22"/>
    <n v="327.39849999999996"/>
    <n v="189.22"/>
    <n v="138.17849999999996"/>
    <n v="0.42204988721695419"/>
    <n v="2026"/>
    <s v="Q4"/>
    <n v="12"/>
    <x v="11"/>
  </r>
  <r>
    <s v="00158"/>
    <x v="336"/>
    <x v="3"/>
    <x v="13"/>
    <x v="0"/>
    <x v="1"/>
    <x v="2"/>
    <x v="9"/>
    <n v="2"/>
    <n v="46.51"/>
    <n v="0.05"/>
    <n v="18.73"/>
    <n v="88.368999999999986"/>
    <n v="37.46"/>
    <n v="50.908999999999985"/>
    <n v="0.57609568966492763"/>
    <n v="2026"/>
    <s v="Q4"/>
    <n v="12"/>
    <x v="11"/>
  </r>
  <r>
    <s v="01972"/>
    <x v="336"/>
    <x v="0"/>
    <x v="9"/>
    <x v="1"/>
    <x v="2"/>
    <x v="0"/>
    <x v="0"/>
    <n v="6"/>
    <n v="80.17"/>
    <n v="0.1"/>
    <n v="42.67"/>
    <n v="432.91800000000001"/>
    <n v="256.02"/>
    <n v="176.89800000000002"/>
    <n v="0.40861779828974543"/>
    <n v="2026"/>
    <s v="Q4"/>
    <n v="12"/>
    <x v="11"/>
  </r>
  <r>
    <s v="03196"/>
    <x v="336"/>
    <x v="3"/>
    <x v="13"/>
    <x v="0"/>
    <x v="1"/>
    <x v="3"/>
    <x v="19"/>
    <n v="2"/>
    <n v="124.62"/>
    <n v="0.1"/>
    <n v="58.91"/>
    <n v="224.316"/>
    <n v="117.82"/>
    <n v="106.49600000000001"/>
    <n v="0.47475882237557737"/>
    <n v="2026"/>
    <s v="Q4"/>
    <n v="12"/>
    <x v="11"/>
  </r>
  <r>
    <s v="03722"/>
    <x v="336"/>
    <x v="2"/>
    <x v="3"/>
    <x v="0"/>
    <x v="0"/>
    <x v="1"/>
    <x v="3"/>
    <n v="1"/>
    <n v="144.78"/>
    <n v="0.15"/>
    <n v="81.53"/>
    <n v="123.063"/>
    <n v="81.53"/>
    <n v="41.533000000000001"/>
    <n v="0.33749380398657597"/>
    <n v="2026"/>
    <s v="Q4"/>
    <n v="12"/>
    <x v="11"/>
  </r>
  <r>
    <s v="04201"/>
    <x v="336"/>
    <x v="3"/>
    <x v="7"/>
    <x v="0"/>
    <x v="2"/>
    <x v="2"/>
    <x v="15"/>
    <n v="1"/>
    <n v="133.80000000000001"/>
    <n v="0"/>
    <n v="66.349999999999994"/>
    <n v="133.80000000000001"/>
    <n v="66.349999999999994"/>
    <n v="67.450000000000017"/>
    <n v="0.50411061285500758"/>
    <n v="2026"/>
    <s v="Q4"/>
    <n v="12"/>
    <x v="11"/>
  </r>
  <r>
    <s v="04498"/>
    <x v="336"/>
    <x v="3"/>
    <x v="7"/>
    <x v="2"/>
    <x v="1"/>
    <x v="3"/>
    <x v="19"/>
    <n v="1"/>
    <n v="124.93"/>
    <n v="0"/>
    <n v="59.41"/>
    <n v="124.93"/>
    <n v="59.41"/>
    <n v="65.52000000000001"/>
    <n v="0.52445369406867848"/>
    <n v="2026"/>
    <s v="Q4"/>
    <n v="12"/>
    <x v="11"/>
  </r>
  <r>
    <s v="04791"/>
    <x v="336"/>
    <x v="1"/>
    <x v="12"/>
    <x v="0"/>
    <x v="1"/>
    <x v="1"/>
    <x v="17"/>
    <n v="2"/>
    <n v="70.59"/>
    <n v="0.1"/>
    <n v="32.68"/>
    <n v="127.06200000000001"/>
    <n v="65.36"/>
    <n v="61.702000000000012"/>
    <n v="0.48560545245628123"/>
    <n v="2026"/>
    <s v="Q4"/>
    <n v="12"/>
    <x v="11"/>
  </r>
  <r>
    <s v="00614"/>
    <x v="337"/>
    <x v="3"/>
    <x v="7"/>
    <x v="0"/>
    <x v="0"/>
    <x v="1"/>
    <x v="11"/>
    <n v="2"/>
    <n v="151.05000000000001"/>
    <n v="0.15"/>
    <n v="80.36"/>
    <n v="256.78500000000003"/>
    <n v="160.72"/>
    <n v="96.065000000000026"/>
    <n v="0.37410674299511271"/>
    <n v="2026"/>
    <s v="Q4"/>
    <n v="12"/>
    <x v="11"/>
  </r>
  <r>
    <s v="02301"/>
    <x v="337"/>
    <x v="3"/>
    <x v="7"/>
    <x v="0"/>
    <x v="0"/>
    <x v="3"/>
    <x v="19"/>
    <n v="2"/>
    <n v="120.37"/>
    <n v="0.2"/>
    <n v="59.39"/>
    <n v="192.59200000000001"/>
    <n v="118.78"/>
    <n v="73.812000000000012"/>
    <n v="0.3832557946332143"/>
    <n v="2026"/>
    <s v="Q4"/>
    <n v="12"/>
    <x v="11"/>
  </r>
  <r>
    <s v="04430"/>
    <x v="337"/>
    <x v="1"/>
    <x v="1"/>
    <x v="0"/>
    <x v="0"/>
    <x v="3"/>
    <x v="7"/>
    <n v="3"/>
    <n v="193.8"/>
    <n v="0"/>
    <n v="104.55"/>
    <n v="581.40000000000009"/>
    <n v="313.64999999999998"/>
    <n v="267.75000000000011"/>
    <n v="0.46052631578947378"/>
    <n v="2026"/>
    <s v="Q4"/>
    <n v="12"/>
    <x v="11"/>
  </r>
  <r>
    <s v="00318"/>
    <x v="338"/>
    <x v="3"/>
    <x v="13"/>
    <x v="0"/>
    <x v="2"/>
    <x v="1"/>
    <x v="3"/>
    <n v="1"/>
    <n v="146.08000000000001"/>
    <n v="0.1"/>
    <n v="81.540000000000006"/>
    <n v="131.47200000000001"/>
    <n v="81.540000000000006"/>
    <n v="49.932000000000002"/>
    <n v="0.37979189485213583"/>
    <n v="2026"/>
    <s v="Q4"/>
    <n v="12"/>
    <x v="11"/>
  </r>
  <r>
    <s v="00782"/>
    <x v="338"/>
    <x v="3"/>
    <x v="7"/>
    <x v="1"/>
    <x v="2"/>
    <x v="0"/>
    <x v="8"/>
    <n v="4"/>
    <n v="101.17"/>
    <n v="0.15"/>
    <n v="50.48"/>
    <n v="343.97800000000001"/>
    <n v="201.92"/>
    <n v="142.05800000000002"/>
    <n v="0.41298571420265257"/>
    <n v="2026"/>
    <s v="Q4"/>
    <n v="12"/>
    <x v="11"/>
  </r>
  <r>
    <s v="01402"/>
    <x v="338"/>
    <x v="1"/>
    <x v="6"/>
    <x v="2"/>
    <x v="1"/>
    <x v="3"/>
    <x v="19"/>
    <n v="2"/>
    <n v="121.64"/>
    <n v="0"/>
    <n v="61.94"/>
    <n v="243.28"/>
    <n v="123.88"/>
    <n v="119.4"/>
    <n v="0.49079250246629402"/>
    <n v="2026"/>
    <s v="Q4"/>
    <n v="12"/>
    <x v="11"/>
  </r>
  <r>
    <s v="01824"/>
    <x v="338"/>
    <x v="1"/>
    <x v="1"/>
    <x v="0"/>
    <x v="0"/>
    <x v="2"/>
    <x v="18"/>
    <n v="1"/>
    <n v="165.1"/>
    <n v="0.05"/>
    <n v="85.23"/>
    <n v="156.845"/>
    <n v="85.23"/>
    <n v="71.614999999999995"/>
    <n v="0.45659727756702473"/>
    <n v="2026"/>
    <s v="Q4"/>
    <n v="12"/>
    <x v="11"/>
  </r>
  <r>
    <s v="02141"/>
    <x v="338"/>
    <x v="3"/>
    <x v="13"/>
    <x v="0"/>
    <x v="1"/>
    <x v="3"/>
    <x v="7"/>
    <n v="3"/>
    <n v="194.07"/>
    <n v="0.1"/>
    <n v="102.37"/>
    <n v="523.98900000000003"/>
    <n v="307.11"/>
    <n v="216.87900000000002"/>
    <n v="0.4138999101126169"/>
    <n v="2026"/>
    <s v="Q4"/>
    <n v="12"/>
    <x v="11"/>
  </r>
  <r>
    <s v="03517"/>
    <x v="338"/>
    <x v="3"/>
    <x v="13"/>
    <x v="3"/>
    <x v="1"/>
    <x v="1"/>
    <x v="11"/>
    <n v="1"/>
    <n v="152.44"/>
    <n v="0.1"/>
    <n v="76.91"/>
    <n v="137.196"/>
    <n v="76.91"/>
    <n v="60.286000000000001"/>
    <n v="0.43941514329863846"/>
    <n v="2026"/>
    <s v="Q4"/>
    <n v="12"/>
    <x v="11"/>
  </r>
  <r>
    <s v="04055"/>
    <x v="338"/>
    <x v="1"/>
    <x v="12"/>
    <x v="0"/>
    <x v="0"/>
    <x v="3"/>
    <x v="19"/>
    <n v="1"/>
    <n v="123.82"/>
    <n v="0.05"/>
    <n v="59.19"/>
    <n v="117.62899999999999"/>
    <n v="59.19"/>
    <n v="58.438999999999993"/>
    <n v="0.49680775999115862"/>
    <n v="2026"/>
    <s v="Q4"/>
    <n v="12"/>
    <x v="11"/>
  </r>
  <r>
    <s v="04168"/>
    <x v="338"/>
    <x v="0"/>
    <x v="0"/>
    <x v="0"/>
    <x v="1"/>
    <x v="1"/>
    <x v="17"/>
    <n v="4"/>
    <n v="71.12"/>
    <n v="0.05"/>
    <n v="31.93"/>
    <n v="270.25600000000003"/>
    <n v="127.72"/>
    <n v="142.53600000000003"/>
    <n v="0.52741104730329769"/>
    <n v="2026"/>
    <s v="Q4"/>
    <n v="12"/>
    <x v="11"/>
  </r>
  <r>
    <s v="04317"/>
    <x v="338"/>
    <x v="2"/>
    <x v="16"/>
    <x v="3"/>
    <x v="0"/>
    <x v="1"/>
    <x v="17"/>
    <n v="1"/>
    <n v="71.55"/>
    <n v="0.1"/>
    <n v="32.07"/>
    <n v="64.394999999999996"/>
    <n v="32.07"/>
    <n v="32.324999999999996"/>
    <n v="0.50197996738877237"/>
    <n v="2026"/>
    <s v="Q4"/>
    <n v="12"/>
    <x v="11"/>
  </r>
  <r>
    <s v="04879"/>
    <x v="338"/>
    <x v="2"/>
    <x v="2"/>
    <x v="3"/>
    <x v="0"/>
    <x v="1"/>
    <x v="17"/>
    <n v="2"/>
    <n v="70.239999999999995"/>
    <n v="0.1"/>
    <n v="33.29"/>
    <n v="126.43199999999999"/>
    <n v="66.58"/>
    <n v="59.85199999999999"/>
    <n v="0.47339281194634264"/>
    <n v="2026"/>
    <s v="Q4"/>
    <n v="12"/>
    <x v="11"/>
  </r>
  <r>
    <s v="00467"/>
    <x v="339"/>
    <x v="0"/>
    <x v="0"/>
    <x v="3"/>
    <x v="0"/>
    <x v="0"/>
    <x v="4"/>
    <n v="2"/>
    <n v="50.68"/>
    <n v="0.15"/>
    <n v="22.41"/>
    <n v="86.155999999999992"/>
    <n v="44.82"/>
    <n v="41.335999999999991"/>
    <n v="0.47978086262129155"/>
    <n v="2026"/>
    <s v="Q4"/>
    <n v="12"/>
    <x v="11"/>
  </r>
  <r>
    <s v="00825"/>
    <x v="339"/>
    <x v="3"/>
    <x v="7"/>
    <x v="0"/>
    <x v="1"/>
    <x v="0"/>
    <x v="8"/>
    <n v="1"/>
    <n v="101.26"/>
    <n v="0"/>
    <n v="51.7"/>
    <n v="101.26"/>
    <n v="51.7"/>
    <n v="49.56"/>
    <n v="0.4894331424056883"/>
    <n v="2026"/>
    <s v="Q4"/>
    <n v="12"/>
    <x v="11"/>
  </r>
  <r>
    <s v="02346"/>
    <x v="339"/>
    <x v="0"/>
    <x v="0"/>
    <x v="3"/>
    <x v="2"/>
    <x v="2"/>
    <x v="9"/>
    <n v="2"/>
    <n v="46.01"/>
    <n v="0.05"/>
    <n v="18.399999999999999"/>
    <n v="87.418999999999997"/>
    <n v="36.799999999999997"/>
    <n v="50.619"/>
    <n v="0.57903888170763795"/>
    <n v="2026"/>
    <s v="Q4"/>
    <n v="12"/>
    <x v="11"/>
  </r>
  <r>
    <s v="03095"/>
    <x v="339"/>
    <x v="1"/>
    <x v="12"/>
    <x v="0"/>
    <x v="1"/>
    <x v="2"/>
    <x v="15"/>
    <n v="2"/>
    <n v="131.97999999999999"/>
    <n v="0.1"/>
    <n v="68.02"/>
    <n v="237.56399999999999"/>
    <n v="136.04"/>
    <n v="101.524"/>
    <n v="0.42735431294303855"/>
    <n v="2026"/>
    <s v="Q4"/>
    <n v="12"/>
    <x v="11"/>
  </r>
  <r>
    <s v="03580"/>
    <x v="339"/>
    <x v="3"/>
    <x v="7"/>
    <x v="2"/>
    <x v="1"/>
    <x v="1"/>
    <x v="17"/>
    <n v="2"/>
    <n v="73.16"/>
    <n v="0.15"/>
    <n v="32.64"/>
    <n v="124.37199999999999"/>
    <n v="65.28"/>
    <n v="59.091999999999985"/>
    <n v="0.47512301804264617"/>
    <n v="2026"/>
    <s v="Q4"/>
    <n v="12"/>
    <x v="11"/>
  </r>
  <r>
    <s v="04672"/>
    <x v="339"/>
    <x v="1"/>
    <x v="6"/>
    <x v="0"/>
    <x v="2"/>
    <x v="2"/>
    <x v="9"/>
    <n v="2"/>
    <n v="47.43"/>
    <n v="0.05"/>
    <n v="18.63"/>
    <n v="90.11699999999999"/>
    <n v="37.26"/>
    <n v="52.856999999999992"/>
    <n v="0.58653750124837711"/>
    <n v="2026"/>
    <s v="Q4"/>
    <n v="12"/>
    <x v="11"/>
  </r>
  <r>
    <s v="00533"/>
    <x v="340"/>
    <x v="0"/>
    <x v="9"/>
    <x v="0"/>
    <x v="1"/>
    <x v="2"/>
    <x v="2"/>
    <n v="1"/>
    <n v="35.93"/>
    <n v="0.05"/>
    <n v="13.23"/>
    <n v="34.133499999999998"/>
    <n v="13.23"/>
    <n v="20.903499999999998"/>
    <n v="0.6124042363074399"/>
    <n v="2026"/>
    <s v="Q4"/>
    <n v="12"/>
    <x v="11"/>
  </r>
  <r>
    <s v="02160"/>
    <x v="340"/>
    <x v="0"/>
    <x v="15"/>
    <x v="3"/>
    <x v="0"/>
    <x v="2"/>
    <x v="2"/>
    <n v="1"/>
    <n v="35.53"/>
    <n v="0.05"/>
    <n v="13.28"/>
    <n v="33.753500000000003"/>
    <n v="13.28"/>
    <n v="20.473500000000001"/>
    <n v="0.6065593197742456"/>
    <n v="2026"/>
    <s v="Q4"/>
    <n v="12"/>
    <x v="11"/>
  </r>
  <r>
    <s v="02841"/>
    <x v="340"/>
    <x v="1"/>
    <x v="14"/>
    <x v="0"/>
    <x v="1"/>
    <x v="3"/>
    <x v="7"/>
    <n v="3"/>
    <n v="196.97"/>
    <n v="0.15"/>
    <n v="101.88"/>
    <n v="502.27349999999996"/>
    <n v="305.64"/>
    <n v="196.63349999999997"/>
    <n v="0.39148690902466482"/>
    <n v="2026"/>
    <s v="Q4"/>
    <n v="12"/>
    <x v="11"/>
  </r>
  <r>
    <s v="03433"/>
    <x v="340"/>
    <x v="0"/>
    <x v="0"/>
    <x v="0"/>
    <x v="1"/>
    <x v="2"/>
    <x v="2"/>
    <n v="2"/>
    <n v="37.020000000000003"/>
    <n v="0.2"/>
    <n v="13.39"/>
    <n v="59.232000000000006"/>
    <n v="26.78"/>
    <n v="32.452000000000005"/>
    <n v="0.5478795245813074"/>
    <n v="2026"/>
    <s v="Q4"/>
    <n v="12"/>
    <x v="11"/>
  </r>
  <r>
    <s v="03763"/>
    <x v="340"/>
    <x v="1"/>
    <x v="14"/>
    <x v="0"/>
    <x v="1"/>
    <x v="2"/>
    <x v="9"/>
    <n v="4"/>
    <n v="47.22"/>
    <n v="0"/>
    <n v="18.420000000000002"/>
    <n v="188.88"/>
    <n v="73.680000000000007"/>
    <n v="115.19999999999999"/>
    <n v="0.60991105463786521"/>
    <n v="2026"/>
    <s v="Q4"/>
    <n v="12"/>
    <x v="11"/>
  </r>
  <r>
    <s v="00706"/>
    <x v="341"/>
    <x v="1"/>
    <x v="12"/>
    <x v="2"/>
    <x v="0"/>
    <x v="2"/>
    <x v="9"/>
    <n v="4"/>
    <n v="46.48"/>
    <n v="0.1"/>
    <n v="18.66"/>
    <n v="167.328"/>
    <n v="74.64"/>
    <n v="92.688000000000002"/>
    <n v="0.55393000573723461"/>
    <n v="2026"/>
    <s v="Q4"/>
    <n v="12"/>
    <x v="11"/>
  </r>
  <r>
    <s v="01086"/>
    <x v="341"/>
    <x v="3"/>
    <x v="13"/>
    <x v="1"/>
    <x v="2"/>
    <x v="1"/>
    <x v="3"/>
    <n v="12"/>
    <n v="146.99"/>
    <n v="0.15"/>
    <n v="79.239999999999995"/>
    <n v="1499.298"/>
    <n v="950.87999999999988"/>
    <n v="548.41800000000012"/>
    <n v="0.36578318653129671"/>
    <n v="2026"/>
    <s v="Q4"/>
    <n v="12"/>
    <x v="11"/>
  </r>
  <r>
    <s v="01204"/>
    <x v="341"/>
    <x v="2"/>
    <x v="10"/>
    <x v="0"/>
    <x v="1"/>
    <x v="4"/>
    <x v="10"/>
    <n v="1"/>
    <n v="40.29"/>
    <n v="0"/>
    <n v="15.07"/>
    <n v="40.29"/>
    <n v="15.07"/>
    <n v="25.22"/>
    <n v="0.62596177711590961"/>
    <n v="2026"/>
    <s v="Q4"/>
    <n v="12"/>
    <x v="11"/>
  </r>
  <r>
    <s v="01451"/>
    <x v="341"/>
    <x v="0"/>
    <x v="0"/>
    <x v="1"/>
    <x v="2"/>
    <x v="3"/>
    <x v="19"/>
    <n v="4"/>
    <n v="125.82"/>
    <n v="0.15"/>
    <n v="61.39"/>
    <n v="427.78799999999995"/>
    <n v="245.56"/>
    <n v="182.22799999999995"/>
    <n v="0.42597735326844133"/>
    <n v="2026"/>
    <s v="Q4"/>
    <n v="12"/>
    <x v="11"/>
  </r>
  <r>
    <s v="01650"/>
    <x v="341"/>
    <x v="1"/>
    <x v="1"/>
    <x v="0"/>
    <x v="1"/>
    <x v="2"/>
    <x v="2"/>
    <n v="3"/>
    <n v="36.25"/>
    <n v="0"/>
    <n v="13.67"/>
    <n v="108.75"/>
    <n v="41.01"/>
    <n v="67.740000000000009"/>
    <n v="0.62289655172413805"/>
    <n v="2026"/>
    <s v="Q4"/>
    <n v="12"/>
    <x v="11"/>
  </r>
  <r>
    <s v="01740"/>
    <x v="341"/>
    <x v="2"/>
    <x v="10"/>
    <x v="3"/>
    <x v="0"/>
    <x v="2"/>
    <x v="18"/>
    <n v="1"/>
    <n v="165.29"/>
    <n v="0.05"/>
    <n v="89.92"/>
    <n v="157.02549999999999"/>
    <n v="89.92"/>
    <n v="67.105499999999992"/>
    <n v="0.42735415585366704"/>
    <n v="2026"/>
    <s v="Q4"/>
    <n v="12"/>
    <x v="11"/>
  </r>
  <r>
    <s v="03191"/>
    <x v="341"/>
    <x v="3"/>
    <x v="8"/>
    <x v="0"/>
    <x v="1"/>
    <x v="3"/>
    <x v="13"/>
    <n v="1"/>
    <n v="82.89"/>
    <n v="0.15"/>
    <n v="38.51"/>
    <n v="70.456500000000005"/>
    <n v="38.51"/>
    <n v="31.946500000000007"/>
    <n v="0.45342161475520365"/>
    <n v="2026"/>
    <s v="Q4"/>
    <n v="12"/>
    <x v="11"/>
  </r>
  <r>
    <s v="03662"/>
    <x v="341"/>
    <x v="1"/>
    <x v="6"/>
    <x v="0"/>
    <x v="2"/>
    <x v="3"/>
    <x v="7"/>
    <n v="1"/>
    <n v="199.66"/>
    <n v="0"/>
    <n v="103.15"/>
    <n v="199.66"/>
    <n v="103.15"/>
    <n v="96.509999999999991"/>
    <n v="0.48337173194430527"/>
    <n v="2026"/>
    <s v="Q4"/>
    <n v="12"/>
    <x v="11"/>
  </r>
  <r>
    <s v="03922"/>
    <x v="341"/>
    <x v="3"/>
    <x v="8"/>
    <x v="2"/>
    <x v="1"/>
    <x v="1"/>
    <x v="3"/>
    <n v="2"/>
    <n v="146.25"/>
    <n v="0.05"/>
    <n v="77.3"/>
    <n v="277.875"/>
    <n v="154.6"/>
    <n v="123.27500000000001"/>
    <n v="0.44363472784525421"/>
    <n v="2026"/>
    <s v="Q4"/>
    <n v="12"/>
    <x v="11"/>
  </r>
  <r>
    <s v="04022"/>
    <x v="341"/>
    <x v="0"/>
    <x v="9"/>
    <x v="3"/>
    <x v="0"/>
    <x v="3"/>
    <x v="5"/>
    <n v="1"/>
    <n v="333.51"/>
    <n v="0.2"/>
    <n v="199.91"/>
    <n v="266.80799999999999"/>
    <n v="199.91"/>
    <n v="66.897999999999996"/>
    <n v="0.25073461065635211"/>
    <n v="2026"/>
    <s v="Q4"/>
    <n v="12"/>
    <x v="11"/>
  </r>
  <r>
    <s v="04366"/>
    <x v="341"/>
    <x v="1"/>
    <x v="12"/>
    <x v="2"/>
    <x v="1"/>
    <x v="1"/>
    <x v="11"/>
    <n v="1"/>
    <n v="151.97"/>
    <n v="0.05"/>
    <n v="80.239999999999995"/>
    <n v="144.3715"/>
    <n v="80.239999999999995"/>
    <n v="64.131500000000003"/>
    <n v="0.44421163456776441"/>
    <n v="2026"/>
    <s v="Q4"/>
    <n v="12"/>
    <x v="11"/>
  </r>
  <r>
    <s v="04880"/>
    <x v="341"/>
    <x v="3"/>
    <x v="13"/>
    <x v="2"/>
    <x v="1"/>
    <x v="0"/>
    <x v="6"/>
    <n v="1"/>
    <n v="41.07"/>
    <n v="0"/>
    <n v="16.600000000000001"/>
    <n v="41.07"/>
    <n v="16.600000000000001"/>
    <n v="24.47"/>
    <n v="0.59581202824446067"/>
    <n v="2026"/>
    <s v="Q4"/>
    <n v="12"/>
    <x v="11"/>
  </r>
  <r>
    <s v="05127"/>
    <x v="341"/>
    <x v="1"/>
    <x v="11"/>
    <x v="3"/>
    <x v="0"/>
    <x v="3"/>
    <x v="19"/>
    <n v="1"/>
    <n v="122.65"/>
    <n v="0"/>
    <n v="58.9"/>
    <n v="122.65"/>
    <n v="58.9"/>
    <n v="63.750000000000007"/>
    <n v="0.51977170811251527"/>
    <n v="2026"/>
    <s v="Q4"/>
    <n v="12"/>
    <x v="11"/>
  </r>
  <r>
    <s v="00013"/>
    <x v="342"/>
    <x v="1"/>
    <x v="6"/>
    <x v="0"/>
    <x v="0"/>
    <x v="1"/>
    <x v="3"/>
    <n v="6"/>
    <n v="143.16"/>
    <n v="0.15"/>
    <n v="80.349999999999994"/>
    <n v="730.11599999999999"/>
    <n v="482.09999999999997"/>
    <n v="248.01600000000002"/>
    <n v="0.33969396643820987"/>
    <n v="2026"/>
    <s v="Q4"/>
    <n v="12"/>
    <x v="11"/>
  </r>
  <r>
    <s v="00102"/>
    <x v="342"/>
    <x v="2"/>
    <x v="5"/>
    <x v="2"/>
    <x v="1"/>
    <x v="1"/>
    <x v="3"/>
    <n v="3"/>
    <n v="142.75"/>
    <n v="0.1"/>
    <n v="81.739999999999995"/>
    <n v="385.42500000000001"/>
    <n v="245.21999999999997"/>
    <n v="140.20500000000004"/>
    <n v="0.3637672698968672"/>
    <n v="2026"/>
    <s v="Q4"/>
    <n v="12"/>
    <x v="11"/>
  </r>
  <r>
    <s v="00519"/>
    <x v="342"/>
    <x v="1"/>
    <x v="12"/>
    <x v="2"/>
    <x v="0"/>
    <x v="4"/>
    <x v="14"/>
    <n v="2"/>
    <n v="36.03"/>
    <n v="0.1"/>
    <n v="13.54"/>
    <n v="64.853999999999999"/>
    <n v="27.08"/>
    <n v="37.774000000000001"/>
    <n v="0.58244672649335427"/>
    <n v="2026"/>
    <s v="Q4"/>
    <n v="12"/>
    <x v="11"/>
  </r>
  <r>
    <s v="00522"/>
    <x v="342"/>
    <x v="0"/>
    <x v="15"/>
    <x v="2"/>
    <x v="0"/>
    <x v="2"/>
    <x v="15"/>
    <n v="2"/>
    <n v="133.4"/>
    <n v="0"/>
    <n v="67.69"/>
    <n v="266.8"/>
    <n v="135.38"/>
    <n v="131.42000000000002"/>
    <n v="0.49257871064467768"/>
    <n v="2026"/>
    <s v="Q4"/>
    <n v="12"/>
    <x v="11"/>
  </r>
  <r>
    <s v="00798"/>
    <x v="342"/>
    <x v="2"/>
    <x v="2"/>
    <x v="2"/>
    <x v="0"/>
    <x v="3"/>
    <x v="7"/>
    <n v="3"/>
    <n v="199.31"/>
    <n v="0.05"/>
    <n v="101.19"/>
    <n v="568.0335"/>
    <n v="303.57"/>
    <n v="264.46350000000001"/>
    <n v="0.46557729429690325"/>
    <n v="2026"/>
    <s v="Q4"/>
    <n v="12"/>
    <x v="11"/>
  </r>
  <r>
    <s v="01746"/>
    <x v="342"/>
    <x v="1"/>
    <x v="11"/>
    <x v="0"/>
    <x v="2"/>
    <x v="2"/>
    <x v="9"/>
    <n v="1"/>
    <n v="47.44"/>
    <n v="0.15"/>
    <n v="17.899999999999999"/>
    <n v="40.323999999999998"/>
    <n v="17.899999999999999"/>
    <n v="22.423999999999999"/>
    <n v="0.55609562543398472"/>
    <n v="2026"/>
    <s v="Q4"/>
    <n v="12"/>
    <x v="11"/>
  </r>
  <r>
    <s v="03412"/>
    <x v="342"/>
    <x v="0"/>
    <x v="0"/>
    <x v="1"/>
    <x v="2"/>
    <x v="1"/>
    <x v="3"/>
    <n v="10"/>
    <n v="145.30000000000001"/>
    <n v="0.1"/>
    <n v="79.7"/>
    <n v="1307.7"/>
    <n v="797"/>
    <n v="510.70000000000005"/>
    <n v="0.39053299686472437"/>
    <n v="2026"/>
    <s v="Q4"/>
    <n v="12"/>
    <x v="11"/>
  </r>
  <r>
    <s v="00175"/>
    <x v="343"/>
    <x v="0"/>
    <x v="0"/>
    <x v="3"/>
    <x v="1"/>
    <x v="0"/>
    <x v="0"/>
    <n v="1"/>
    <n v="81.010000000000005"/>
    <n v="0.2"/>
    <n v="41.51"/>
    <n v="64.808000000000007"/>
    <n v="41.51"/>
    <n v="23.298000000000009"/>
    <n v="0.35949265522774976"/>
    <n v="2026"/>
    <s v="Q4"/>
    <n v="12"/>
    <x v="11"/>
  </r>
  <r>
    <s v="01014"/>
    <x v="343"/>
    <x v="3"/>
    <x v="7"/>
    <x v="3"/>
    <x v="1"/>
    <x v="2"/>
    <x v="2"/>
    <n v="2"/>
    <n v="35.619999999999997"/>
    <n v="0"/>
    <n v="13.62"/>
    <n v="71.239999999999995"/>
    <n v="27.24"/>
    <n v="44"/>
    <n v="0.61763054463784395"/>
    <n v="2026"/>
    <s v="Q4"/>
    <n v="12"/>
    <x v="11"/>
  </r>
  <r>
    <s v="01763"/>
    <x v="343"/>
    <x v="0"/>
    <x v="0"/>
    <x v="0"/>
    <x v="1"/>
    <x v="0"/>
    <x v="4"/>
    <n v="2"/>
    <n v="49.88"/>
    <n v="0.05"/>
    <n v="22.31"/>
    <n v="94.772000000000006"/>
    <n v="44.62"/>
    <n v="50.152000000000008"/>
    <n v="0.52918583547883347"/>
    <n v="2026"/>
    <s v="Q4"/>
    <n v="12"/>
    <x v="11"/>
  </r>
  <r>
    <s v="01863"/>
    <x v="343"/>
    <x v="3"/>
    <x v="7"/>
    <x v="3"/>
    <x v="0"/>
    <x v="0"/>
    <x v="8"/>
    <n v="1"/>
    <n v="101.18"/>
    <n v="0.05"/>
    <n v="49.12"/>
    <n v="96.120999999999995"/>
    <n v="49.12"/>
    <n v="47.000999999999998"/>
    <n v="0.48897743469169069"/>
    <n v="2026"/>
    <s v="Q4"/>
    <n v="12"/>
    <x v="11"/>
  </r>
  <r>
    <s v="03466"/>
    <x v="343"/>
    <x v="1"/>
    <x v="12"/>
    <x v="2"/>
    <x v="2"/>
    <x v="4"/>
    <x v="14"/>
    <n v="2"/>
    <n v="36.64"/>
    <n v="0"/>
    <n v="13.7"/>
    <n v="73.28"/>
    <n v="27.4"/>
    <n v="45.88"/>
    <n v="0.62609170305676853"/>
    <n v="2026"/>
    <s v="Q4"/>
    <n v="12"/>
    <x v="11"/>
  </r>
  <r>
    <s v="03630"/>
    <x v="343"/>
    <x v="1"/>
    <x v="12"/>
    <x v="2"/>
    <x v="0"/>
    <x v="0"/>
    <x v="6"/>
    <n v="3"/>
    <n v="39.979999999999997"/>
    <n v="0.1"/>
    <n v="16.989999999999998"/>
    <n v="107.946"/>
    <n v="50.97"/>
    <n v="56.975999999999999"/>
    <n v="0.52781946528819967"/>
    <n v="2026"/>
    <s v="Q4"/>
    <n v="12"/>
    <x v="11"/>
  </r>
  <r>
    <s v="03633"/>
    <x v="343"/>
    <x v="3"/>
    <x v="4"/>
    <x v="3"/>
    <x v="2"/>
    <x v="1"/>
    <x v="3"/>
    <n v="3"/>
    <n v="144.16"/>
    <n v="0"/>
    <n v="77.36"/>
    <n v="432.48"/>
    <n v="232.07999999999998"/>
    <n v="200.40000000000003"/>
    <n v="0.46337402885682583"/>
    <n v="2026"/>
    <s v="Q4"/>
    <n v="12"/>
    <x v="11"/>
  </r>
  <r>
    <s v="00004"/>
    <x v="344"/>
    <x v="3"/>
    <x v="4"/>
    <x v="0"/>
    <x v="1"/>
    <x v="0"/>
    <x v="8"/>
    <n v="1"/>
    <n v="102.98"/>
    <n v="0.1"/>
    <n v="51.45"/>
    <n v="92.682000000000002"/>
    <n v="51.45"/>
    <n v="41.231999999999999"/>
    <n v="0.4448760277076455"/>
    <n v="2026"/>
    <s v="Q4"/>
    <n v="12"/>
    <x v="11"/>
  </r>
  <r>
    <s v="00070"/>
    <x v="344"/>
    <x v="3"/>
    <x v="13"/>
    <x v="0"/>
    <x v="1"/>
    <x v="4"/>
    <x v="12"/>
    <n v="2"/>
    <n v="122.49"/>
    <n v="0.15"/>
    <n v="70.930000000000007"/>
    <n v="208.23299999999998"/>
    <n v="141.86000000000001"/>
    <n v="66.372999999999962"/>
    <n v="0.31874390706564265"/>
    <n v="2026"/>
    <s v="Q4"/>
    <n v="12"/>
    <x v="11"/>
  </r>
  <r>
    <s v="00948"/>
    <x v="344"/>
    <x v="1"/>
    <x v="11"/>
    <x v="3"/>
    <x v="1"/>
    <x v="1"/>
    <x v="3"/>
    <n v="1"/>
    <n v="141.74"/>
    <n v="0.15"/>
    <n v="78.97"/>
    <n v="120.479"/>
    <n v="78.97"/>
    <n v="41.509"/>
    <n v="0.34453307215365336"/>
    <n v="2026"/>
    <s v="Q4"/>
    <n v="12"/>
    <x v="11"/>
  </r>
  <r>
    <s v="01957"/>
    <x v="344"/>
    <x v="3"/>
    <x v="7"/>
    <x v="0"/>
    <x v="0"/>
    <x v="0"/>
    <x v="6"/>
    <n v="6"/>
    <n v="39.44"/>
    <n v="0.1"/>
    <n v="16.89"/>
    <n v="212.976"/>
    <n v="101.34"/>
    <n v="111.636"/>
    <n v="0.52417173766058145"/>
    <n v="2026"/>
    <s v="Q4"/>
    <n v="12"/>
    <x v="11"/>
  </r>
  <r>
    <s v="03097"/>
    <x v="344"/>
    <x v="2"/>
    <x v="3"/>
    <x v="2"/>
    <x v="0"/>
    <x v="0"/>
    <x v="4"/>
    <n v="1"/>
    <n v="49.64"/>
    <n v="0.1"/>
    <n v="22"/>
    <n v="44.676000000000002"/>
    <n v="22"/>
    <n v="22.676000000000002"/>
    <n v="0.50756558331094992"/>
    <n v="2026"/>
    <s v="Q4"/>
    <n v="12"/>
    <x v="11"/>
  </r>
  <r>
    <s v="03649"/>
    <x v="344"/>
    <x v="2"/>
    <x v="2"/>
    <x v="0"/>
    <x v="1"/>
    <x v="2"/>
    <x v="18"/>
    <n v="1"/>
    <n v="164.29"/>
    <n v="0.05"/>
    <n v="88.66"/>
    <n v="156.07549999999998"/>
    <n v="88.66"/>
    <n v="67.41549999999998"/>
    <n v="0.43194159237035917"/>
    <n v="2026"/>
    <s v="Q4"/>
    <n v="12"/>
    <x v="11"/>
  </r>
  <r>
    <s v="03963"/>
    <x v="344"/>
    <x v="3"/>
    <x v="8"/>
    <x v="0"/>
    <x v="0"/>
    <x v="2"/>
    <x v="2"/>
    <n v="1"/>
    <n v="35.81"/>
    <n v="0"/>
    <n v="13.28"/>
    <n v="35.81"/>
    <n v="13.28"/>
    <n v="22.53"/>
    <n v="0.62915386763473891"/>
    <n v="2026"/>
    <s v="Q4"/>
    <n v="12"/>
    <x v="11"/>
  </r>
  <r>
    <s v="04305"/>
    <x v="344"/>
    <x v="0"/>
    <x v="9"/>
    <x v="2"/>
    <x v="1"/>
    <x v="4"/>
    <x v="10"/>
    <n v="1"/>
    <n v="41.31"/>
    <n v="0.05"/>
    <n v="14.56"/>
    <n v="39.244500000000002"/>
    <n v="14.56"/>
    <n v="24.6845"/>
    <n v="0.62899259768884808"/>
    <n v="2026"/>
    <s v="Q4"/>
    <n v="12"/>
    <x v="11"/>
  </r>
  <r>
    <s v="04942"/>
    <x v="344"/>
    <x v="3"/>
    <x v="13"/>
    <x v="3"/>
    <x v="1"/>
    <x v="2"/>
    <x v="2"/>
    <n v="3"/>
    <n v="36.6"/>
    <n v="0.15"/>
    <n v="13.95"/>
    <n v="93.330000000000013"/>
    <n v="41.849999999999994"/>
    <n v="51.480000000000018"/>
    <n v="0.55159112825458068"/>
    <n v="2026"/>
    <s v="Q4"/>
    <n v="12"/>
    <x v="11"/>
  </r>
  <r>
    <s v="00019"/>
    <x v="345"/>
    <x v="1"/>
    <x v="1"/>
    <x v="0"/>
    <x v="1"/>
    <x v="0"/>
    <x v="4"/>
    <n v="5"/>
    <n v="49.59"/>
    <n v="0"/>
    <n v="22.63"/>
    <n v="247.95000000000002"/>
    <n v="113.14999999999999"/>
    <n v="134.80000000000001"/>
    <n v="0.54365799556362171"/>
    <n v="2026"/>
    <s v="Q4"/>
    <n v="12"/>
    <x v="11"/>
  </r>
  <r>
    <s v="04963"/>
    <x v="345"/>
    <x v="0"/>
    <x v="0"/>
    <x v="0"/>
    <x v="1"/>
    <x v="1"/>
    <x v="17"/>
    <n v="5"/>
    <n v="72.3"/>
    <n v="0.05"/>
    <n v="31.73"/>
    <n v="343.42500000000001"/>
    <n v="158.65"/>
    <n v="184.77500000000001"/>
    <n v="0.53803596127247577"/>
    <n v="2026"/>
    <s v="Q4"/>
    <n v="12"/>
    <x v="11"/>
  </r>
  <r>
    <s v="05110"/>
    <x v="345"/>
    <x v="3"/>
    <x v="4"/>
    <x v="0"/>
    <x v="1"/>
    <x v="0"/>
    <x v="4"/>
    <n v="1"/>
    <n v="51.57"/>
    <n v="0.1"/>
    <n v="23.11"/>
    <n v="46.413000000000004"/>
    <n v="23.11"/>
    <n v="23.303000000000004"/>
    <n v="0.5020791588563549"/>
    <n v="2026"/>
    <s v="Q4"/>
    <n v="12"/>
    <x v="11"/>
  </r>
  <r>
    <s v="00010"/>
    <x v="346"/>
    <x v="0"/>
    <x v="0"/>
    <x v="0"/>
    <x v="0"/>
    <x v="2"/>
    <x v="2"/>
    <n v="3"/>
    <n v="35.380000000000003"/>
    <n v="0"/>
    <n v="13.51"/>
    <n v="106.14000000000001"/>
    <n v="40.53"/>
    <n v="65.610000000000014"/>
    <n v="0.61814584511023185"/>
    <n v="2026"/>
    <s v="Q4"/>
    <n v="12"/>
    <x v="11"/>
  </r>
  <r>
    <s v="00216"/>
    <x v="346"/>
    <x v="2"/>
    <x v="2"/>
    <x v="0"/>
    <x v="2"/>
    <x v="0"/>
    <x v="0"/>
    <n v="1"/>
    <n v="83.08"/>
    <n v="0.15"/>
    <n v="42.91"/>
    <n v="70.617999999999995"/>
    <n v="42.91"/>
    <n v="27.707999999999998"/>
    <n v="0.39236455294684075"/>
    <n v="2026"/>
    <s v="Q4"/>
    <n v="12"/>
    <x v="11"/>
  </r>
  <r>
    <s v="01937"/>
    <x v="346"/>
    <x v="1"/>
    <x v="12"/>
    <x v="1"/>
    <x v="2"/>
    <x v="3"/>
    <x v="19"/>
    <n v="3"/>
    <n v="120.5"/>
    <n v="0.15"/>
    <n v="61.44"/>
    <n v="307.27499999999998"/>
    <n v="184.32"/>
    <n v="122.95499999999998"/>
    <n v="0.40014644862094212"/>
    <n v="2026"/>
    <s v="Q4"/>
    <n v="12"/>
    <x v="11"/>
  </r>
  <r>
    <s v="04720"/>
    <x v="346"/>
    <x v="0"/>
    <x v="0"/>
    <x v="0"/>
    <x v="1"/>
    <x v="1"/>
    <x v="17"/>
    <n v="3"/>
    <n v="73.040000000000006"/>
    <n v="0.1"/>
    <n v="31.78"/>
    <n v="197.208"/>
    <n v="95.34"/>
    <n v="101.86799999999999"/>
    <n v="0.51655105269563095"/>
    <n v="2026"/>
    <s v="Q4"/>
    <n v="12"/>
    <x v="11"/>
  </r>
  <r>
    <s v="00091"/>
    <x v="347"/>
    <x v="1"/>
    <x v="1"/>
    <x v="0"/>
    <x v="0"/>
    <x v="3"/>
    <x v="5"/>
    <n v="2"/>
    <n v="339.95"/>
    <n v="0"/>
    <n v="195.78"/>
    <n v="679.9"/>
    <n v="391.56"/>
    <n v="288.33999999999997"/>
    <n v="0.42409177820267685"/>
    <n v="2026"/>
    <s v="Q4"/>
    <n v="12"/>
    <x v="11"/>
  </r>
  <r>
    <s v="00505"/>
    <x v="347"/>
    <x v="0"/>
    <x v="15"/>
    <x v="3"/>
    <x v="0"/>
    <x v="3"/>
    <x v="7"/>
    <n v="2"/>
    <n v="199.43"/>
    <n v="0.05"/>
    <n v="106.58"/>
    <n v="378.91699999999997"/>
    <n v="213.16"/>
    <n v="165.75699999999998"/>
    <n v="0.4374493622613923"/>
    <n v="2026"/>
    <s v="Q4"/>
    <n v="12"/>
    <x v="11"/>
  </r>
  <r>
    <s v="00640"/>
    <x v="347"/>
    <x v="0"/>
    <x v="15"/>
    <x v="0"/>
    <x v="0"/>
    <x v="4"/>
    <x v="16"/>
    <n v="2"/>
    <n v="51.77"/>
    <n v="0.05"/>
    <n v="21.76"/>
    <n v="98.363"/>
    <n v="43.52"/>
    <n v="54.842999999999996"/>
    <n v="0.55755721155312465"/>
    <n v="2026"/>
    <s v="Q4"/>
    <n v="12"/>
    <x v="11"/>
  </r>
  <r>
    <s v="01408"/>
    <x v="347"/>
    <x v="1"/>
    <x v="1"/>
    <x v="0"/>
    <x v="1"/>
    <x v="2"/>
    <x v="18"/>
    <n v="1"/>
    <n v="161.53"/>
    <n v="0"/>
    <n v="87.43"/>
    <n v="161.53"/>
    <n v="87.43"/>
    <n v="74.099999999999994"/>
    <n v="0.45873831486411187"/>
    <n v="2026"/>
    <s v="Q4"/>
    <n v="12"/>
    <x v="11"/>
  </r>
  <r>
    <s v="02074"/>
    <x v="347"/>
    <x v="1"/>
    <x v="12"/>
    <x v="1"/>
    <x v="2"/>
    <x v="1"/>
    <x v="3"/>
    <n v="4"/>
    <n v="145.85"/>
    <n v="0.1"/>
    <n v="79.47"/>
    <n v="525.05999999999995"/>
    <n v="317.88"/>
    <n v="207.17999999999995"/>
    <n v="0.39458347617415146"/>
    <n v="2026"/>
    <s v="Q4"/>
    <n v="12"/>
    <x v="11"/>
  </r>
  <r>
    <s v="02639"/>
    <x v="347"/>
    <x v="3"/>
    <x v="13"/>
    <x v="0"/>
    <x v="0"/>
    <x v="3"/>
    <x v="7"/>
    <n v="1"/>
    <n v="197.18"/>
    <n v="0"/>
    <n v="105.28"/>
    <n v="197.18"/>
    <n v="105.28"/>
    <n v="91.9"/>
    <n v="0.46607160969672384"/>
    <n v="2026"/>
    <s v="Q4"/>
    <n v="12"/>
    <x v="11"/>
  </r>
  <r>
    <s v="02694"/>
    <x v="347"/>
    <x v="3"/>
    <x v="7"/>
    <x v="0"/>
    <x v="1"/>
    <x v="3"/>
    <x v="19"/>
    <n v="1"/>
    <n v="124.9"/>
    <n v="0"/>
    <n v="62.16"/>
    <n v="124.9"/>
    <n v="62.16"/>
    <n v="62.740000000000009"/>
    <n v="0.50232185748598879"/>
    <n v="2026"/>
    <s v="Q4"/>
    <n v="12"/>
    <x v="11"/>
  </r>
  <r>
    <s v="02797"/>
    <x v="347"/>
    <x v="2"/>
    <x v="16"/>
    <x v="2"/>
    <x v="1"/>
    <x v="1"/>
    <x v="17"/>
    <n v="2"/>
    <n v="70.239999999999995"/>
    <n v="0.1"/>
    <n v="32.130000000000003"/>
    <n v="126.43199999999999"/>
    <n v="64.260000000000005"/>
    <n v="62.171999999999983"/>
    <n v="0.49174259681093385"/>
    <n v="2026"/>
    <s v="Q4"/>
    <n v="12"/>
    <x v="11"/>
  </r>
  <r>
    <s v="02811"/>
    <x v="347"/>
    <x v="1"/>
    <x v="11"/>
    <x v="2"/>
    <x v="2"/>
    <x v="1"/>
    <x v="3"/>
    <n v="5"/>
    <n v="145.6"/>
    <n v="0.15"/>
    <n v="81.180000000000007"/>
    <n v="618.79999999999995"/>
    <n v="405.90000000000003"/>
    <n v="212.89999999999992"/>
    <n v="0.34405300581771159"/>
    <n v="2026"/>
    <s v="Q4"/>
    <n v="12"/>
    <x v="11"/>
  </r>
  <r>
    <s v="04037"/>
    <x v="347"/>
    <x v="3"/>
    <x v="8"/>
    <x v="2"/>
    <x v="0"/>
    <x v="1"/>
    <x v="11"/>
    <n v="1"/>
    <n v="152.4"/>
    <n v="0.05"/>
    <n v="77.98"/>
    <n v="144.78"/>
    <n v="77.98"/>
    <n v="66.8"/>
    <n v="0.46138969470921398"/>
    <n v="2026"/>
    <s v="Q4"/>
    <n v="12"/>
    <x v="11"/>
  </r>
  <r>
    <s v="04629"/>
    <x v="347"/>
    <x v="2"/>
    <x v="2"/>
    <x v="0"/>
    <x v="1"/>
    <x v="2"/>
    <x v="2"/>
    <n v="1"/>
    <n v="36.17"/>
    <n v="0.05"/>
    <n v="13.87"/>
    <n v="34.361499999999999"/>
    <n v="13.87"/>
    <n v="20.491500000000002"/>
    <n v="0.59635056676803988"/>
    <n v="2026"/>
    <s v="Q4"/>
    <n v="12"/>
    <x v="11"/>
  </r>
  <r>
    <s v="02455"/>
    <x v="348"/>
    <x v="1"/>
    <x v="12"/>
    <x v="0"/>
    <x v="0"/>
    <x v="3"/>
    <x v="19"/>
    <n v="3"/>
    <n v="126.21"/>
    <n v="0.1"/>
    <n v="60.65"/>
    <n v="340.767"/>
    <n v="181.95"/>
    <n v="158.81700000000001"/>
    <n v="0.46605745274630467"/>
    <n v="2026"/>
    <s v="Q4"/>
    <n v="12"/>
    <x v="11"/>
  </r>
  <r>
    <s v="03184"/>
    <x v="348"/>
    <x v="3"/>
    <x v="13"/>
    <x v="1"/>
    <x v="0"/>
    <x v="1"/>
    <x v="3"/>
    <n v="6"/>
    <n v="143.72999999999999"/>
    <n v="0.15"/>
    <n v="77.27"/>
    <n v="733.02299999999991"/>
    <n v="463.62"/>
    <n v="269.40299999999991"/>
    <n v="0.36752325643260847"/>
    <n v="2026"/>
    <s v="Q4"/>
    <n v="12"/>
    <x v="11"/>
  </r>
  <r>
    <s v="03363"/>
    <x v="348"/>
    <x v="1"/>
    <x v="12"/>
    <x v="3"/>
    <x v="1"/>
    <x v="1"/>
    <x v="3"/>
    <n v="4"/>
    <n v="146.38999999999999"/>
    <n v="0"/>
    <n v="78.95"/>
    <n v="585.55999999999995"/>
    <n v="315.8"/>
    <n v="269.75999999999993"/>
    <n v="0.46068720541020552"/>
    <n v="2026"/>
    <s v="Q4"/>
    <n v="12"/>
    <x v="11"/>
  </r>
  <r>
    <s v="03373"/>
    <x v="348"/>
    <x v="1"/>
    <x v="12"/>
    <x v="3"/>
    <x v="0"/>
    <x v="1"/>
    <x v="1"/>
    <n v="2"/>
    <n v="89.84"/>
    <n v="0.05"/>
    <n v="45.17"/>
    <n v="170.696"/>
    <n v="90.34"/>
    <n v="80.355999999999995"/>
    <n v="0.47075502647982376"/>
    <n v="2026"/>
    <s v="Q4"/>
    <n v="12"/>
    <x v="11"/>
  </r>
  <r>
    <s v="03799"/>
    <x v="348"/>
    <x v="2"/>
    <x v="10"/>
    <x v="2"/>
    <x v="1"/>
    <x v="4"/>
    <x v="16"/>
    <n v="3"/>
    <n v="49.67"/>
    <n v="0.05"/>
    <n v="21.5"/>
    <n v="141.55949999999999"/>
    <n v="64.5"/>
    <n v="77.059499999999986"/>
    <n v="0.54436120500566898"/>
    <n v="2026"/>
    <s v="Q4"/>
    <n v="12"/>
    <x v="11"/>
  </r>
  <r>
    <s v="05002"/>
    <x v="348"/>
    <x v="1"/>
    <x v="14"/>
    <x v="1"/>
    <x v="2"/>
    <x v="1"/>
    <x v="1"/>
    <n v="4"/>
    <n v="94.3"/>
    <n v="0.1"/>
    <n v="44.36"/>
    <n v="339.48"/>
    <n v="177.44"/>
    <n v="162.04000000000002"/>
    <n v="0.47731825144338402"/>
    <n v="2026"/>
    <s v="Q4"/>
    <n v="12"/>
    <x v="11"/>
  </r>
  <r>
    <s v="02896"/>
    <x v="349"/>
    <x v="1"/>
    <x v="12"/>
    <x v="2"/>
    <x v="2"/>
    <x v="4"/>
    <x v="14"/>
    <n v="2"/>
    <n v="36.020000000000003"/>
    <n v="0.1"/>
    <n v="13.59"/>
    <n v="64.836000000000013"/>
    <n v="27.18"/>
    <n v="37.656000000000013"/>
    <n v="0.58078845086063302"/>
    <n v="2026"/>
    <s v="Q4"/>
    <n v="12"/>
    <x v="11"/>
  </r>
  <r>
    <s v="03334"/>
    <x v="349"/>
    <x v="1"/>
    <x v="14"/>
    <x v="0"/>
    <x v="0"/>
    <x v="1"/>
    <x v="11"/>
    <n v="1"/>
    <n v="154.12"/>
    <n v="0"/>
    <n v="77.45"/>
    <n v="154.12"/>
    <n v="77.45"/>
    <n v="76.67"/>
    <n v="0.49746950428237735"/>
    <n v="2026"/>
    <s v="Q4"/>
    <n v="12"/>
    <x v="11"/>
  </r>
  <r>
    <s v="03469"/>
    <x v="349"/>
    <x v="0"/>
    <x v="9"/>
    <x v="0"/>
    <x v="0"/>
    <x v="1"/>
    <x v="11"/>
    <n v="1"/>
    <n v="150.88"/>
    <n v="0.05"/>
    <n v="81.02"/>
    <n v="143.33599999999998"/>
    <n v="81.02"/>
    <n v="62.315999999999988"/>
    <n v="0.43475470223809787"/>
    <n v="2026"/>
    <s v="Q4"/>
    <n v="12"/>
    <x v="11"/>
  </r>
  <r>
    <s v="00569"/>
    <x v="350"/>
    <x v="2"/>
    <x v="2"/>
    <x v="3"/>
    <x v="1"/>
    <x v="0"/>
    <x v="6"/>
    <n v="2"/>
    <n v="40.479999999999997"/>
    <n v="0"/>
    <n v="16.23"/>
    <n v="80.959999999999994"/>
    <n v="32.46"/>
    <n v="48.499999999999993"/>
    <n v="0.5990612648221344"/>
    <n v="2026"/>
    <s v="Q4"/>
    <n v="12"/>
    <x v="11"/>
  </r>
  <r>
    <s v="02404"/>
    <x v="350"/>
    <x v="2"/>
    <x v="10"/>
    <x v="3"/>
    <x v="2"/>
    <x v="2"/>
    <x v="18"/>
    <n v="3"/>
    <n v="163.34"/>
    <n v="0.1"/>
    <n v="88.53"/>
    <n v="441.01799999999997"/>
    <n v="265.59000000000003"/>
    <n v="175.42799999999994"/>
    <n v="0.39777968246194023"/>
    <n v="2026"/>
    <s v="Q4"/>
    <n v="12"/>
    <x v="11"/>
  </r>
  <r>
    <s v="04682"/>
    <x v="350"/>
    <x v="3"/>
    <x v="4"/>
    <x v="2"/>
    <x v="1"/>
    <x v="4"/>
    <x v="10"/>
    <n v="2"/>
    <n v="40.89"/>
    <n v="0"/>
    <n v="14.95"/>
    <n v="81.78"/>
    <n v="29.9"/>
    <n v="51.88"/>
    <n v="0.63438493519197847"/>
    <n v="2026"/>
    <s v="Q4"/>
    <n v="12"/>
    <x v="11"/>
  </r>
  <r>
    <s v="04888"/>
    <x v="350"/>
    <x v="2"/>
    <x v="2"/>
    <x v="3"/>
    <x v="1"/>
    <x v="4"/>
    <x v="10"/>
    <n v="1"/>
    <n v="40.159999999999997"/>
    <n v="0.15"/>
    <n v="14.46"/>
    <n v="34.135999999999996"/>
    <n v="14.46"/>
    <n v="19.675999999999995"/>
    <n v="0.576400281228029"/>
    <n v="2026"/>
    <s v="Q4"/>
    <n v="12"/>
    <x v="11"/>
  </r>
  <r>
    <s v="04923"/>
    <x v="350"/>
    <x v="3"/>
    <x v="13"/>
    <x v="0"/>
    <x v="1"/>
    <x v="3"/>
    <x v="13"/>
    <n v="2"/>
    <n v="79.86"/>
    <n v="0"/>
    <n v="39.049999999999997"/>
    <n v="159.72"/>
    <n v="78.099999999999994"/>
    <n v="81.62"/>
    <n v="0.51101928374655647"/>
    <n v="2026"/>
    <s v="Q4"/>
    <n v="12"/>
    <x v="11"/>
  </r>
  <r>
    <s v="00131"/>
    <x v="351"/>
    <x v="1"/>
    <x v="11"/>
    <x v="3"/>
    <x v="0"/>
    <x v="3"/>
    <x v="19"/>
    <n v="2"/>
    <n v="123.42"/>
    <n v="0.1"/>
    <n v="60.03"/>
    <n v="222.15600000000001"/>
    <n v="120.06"/>
    <n v="102.096"/>
    <n v="0.45956895154756117"/>
    <n v="2026"/>
    <s v="Q4"/>
    <n v="12"/>
    <x v="11"/>
  </r>
  <r>
    <s v="00349"/>
    <x v="351"/>
    <x v="2"/>
    <x v="2"/>
    <x v="0"/>
    <x v="0"/>
    <x v="2"/>
    <x v="9"/>
    <n v="1"/>
    <n v="47.61"/>
    <n v="0.05"/>
    <n v="18.18"/>
    <n v="45.229499999999994"/>
    <n v="18.18"/>
    <n v="27.049499999999995"/>
    <n v="0.59804994527907662"/>
    <n v="2026"/>
    <s v="Q4"/>
    <n v="12"/>
    <x v="11"/>
  </r>
  <r>
    <s v="01131"/>
    <x v="351"/>
    <x v="3"/>
    <x v="8"/>
    <x v="0"/>
    <x v="0"/>
    <x v="1"/>
    <x v="1"/>
    <n v="2"/>
    <n v="93.88"/>
    <n v="0.1"/>
    <n v="45.89"/>
    <n v="168.98400000000001"/>
    <n v="91.78"/>
    <n v="77.204000000000008"/>
    <n v="0.45687165648818823"/>
    <n v="2026"/>
    <s v="Q4"/>
    <n v="12"/>
    <x v="11"/>
  </r>
  <r>
    <s v="02738"/>
    <x v="351"/>
    <x v="1"/>
    <x v="11"/>
    <x v="0"/>
    <x v="1"/>
    <x v="1"/>
    <x v="3"/>
    <n v="3"/>
    <n v="145.43"/>
    <n v="0.05"/>
    <n v="81.72"/>
    <n v="414.47550000000001"/>
    <n v="245.16"/>
    <n v="169.31550000000001"/>
    <n v="0.40850544845232106"/>
    <n v="2026"/>
    <s v="Q4"/>
    <n v="12"/>
    <x v="11"/>
  </r>
  <r>
    <s v="04400"/>
    <x v="351"/>
    <x v="3"/>
    <x v="4"/>
    <x v="0"/>
    <x v="0"/>
    <x v="2"/>
    <x v="2"/>
    <n v="2"/>
    <n v="36.89"/>
    <n v="0.1"/>
    <n v="13.74"/>
    <n v="66.402000000000001"/>
    <n v="27.48"/>
    <n v="38.921999999999997"/>
    <n v="0.58615704346254627"/>
    <n v="2026"/>
    <s v="Q4"/>
    <n v="12"/>
    <x v="11"/>
  </r>
  <r>
    <s v="03122"/>
    <x v="352"/>
    <x v="0"/>
    <x v="0"/>
    <x v="3"/>
    <x v="0"/>
    <x v="1"/>
    <x v="3"/>
    <n v="1"/>
    <n v="145.44"/>
    <n v="0.1"/>
    <n v="80.42"/>
    <n v="130.89600000000002"/>
    <n v="80.42"/>
    <n v="50.476000000000013"/>
    <n v="0.38561911746730232"/>
    <n v="2026"/>
    <s v="Q4"/>
    <n v="12"/>
    <x v="11"/>
  </r>
  <r>
    <s v="04572"/>
    <x v="352"/>
    <x v="0"/>
    <x v="15"/>
    <x v="0"/>
    <x v="1"/>
    <x v="4"/>
    <x v="16"/>
    <n v="2"/>
    <n v="51.56"/>
    <n v="0"/>
    <n v="21.9"/>
    <n v="103.12"/>
    <n v="43.8"/>
    <n v="59.320000000000007"/>
    <n v="0.57525213343677273"/>
    <n v="2026"/>
    <s v="Q4"/>
    <n v="12"/>
    <x v="11"/>
  </r>
  <r>
    <s v="04783"/>
    <x v="352"/>
    <x v="3"/>
    <x v="7"/>
    <x v="0"/>
    <x v="1"/>
    <x v="3"/>
    <x v="19"/>
    <n v="2"/>
    <n v="122"/>
    <n v="0.15"/>
    <n v="60.01"/>
    <n v="207.4"/>
    <n v="120.02"/>
    <n v="87.38000000000001"/>
    <n v="0.4213114754098361"/>
    <n v="2026"/>
    <s v="Q4"/>
    <n v="12"/>
    <x v="11"/>
  </r>
  <r>
    <s v="05055"/>
    <x v="352"/>
    <x v="2"/>
    <x v="3"/>
    <x v="3"/>
    <x v="1"/>
    <x v="1"/>
    <x v="17"/>
    <n v="1"/>
    <n v="71.89"/>
    <n v="0.15"/>
    <n v="32.409999999999997"/>
    <n v="61.106499999999997"/>
    <n v="32.409999999999997"/>
    <n v="28.6965"/>
    <n v="0.46961452545964832"/>
    <n v="2026"/>
    <s v="Q4"/>
    <n v="12"/>
    <x v="11"/>
  </r>
  <r>
    <s v="05100"/>
    <x v="352"/>
    <x v="2"/>
    <x v="5"/>
    <x v="0"/>
    <x v="0"/>
    <x v="1"/>
    <x v="17"/>
    <n v="2"/>
    <n v="70.59"/>
    <n v="0.15"/>
    <n v="31.56"/>
    <n v="120.003"/>
    <n v="63.12"/>
    <n v="56.883000000000003"/>
    <n v="0.47401314967125824"/>
    <n v="2026"/>
    <s v="Q4"/>
    <n v="12"/>
    <x v="11"/>
  </r>
  <r>
    <s v="00488"/>
    <x v="353"/>
    <x v="3"/>
    <x v="7"/>
    <x v="0"/>
    <x v="0"/>
    <x v="1"/>
    <x v="3"/>
    <n v="4"/>
    <n v="141.91"/>
    <n v="0.05"/>
    <n v="80.260000000000005"/>
    <n v="539.25799999999992"/>
    <n v="321.04000000000002"/>
    <n v="218.2179999999999"/>
    <n v="0.40466344495584661"/>
    <n v="2026"/>
    <s v="Q4"/>
    <n v="12"/>
    <x v="11"/>
  </r>
  <r>
    <s v="00710"/>
    <x v="353"/>
    <x v="1"/>
    <x v="6"/>
    <x v="1"/>
    <x v="2"/>
    <x v="1"/>
    <x v="3"/>
    <n v="3"/>
    <n v="140.4"/>
    <n v="0.2"/>
    <n v="81.760000000000005"/>
    <n v="336.96000000000004"/>
    <n v="245.28000000000003"/>
    <n v="91.68"/>
    <n v="0.27207977207977208"/>
    <n v="2026"/>
    <s v="Q4"/>
    <n v="12"/>
    <x v="11"/>
  </r>
  <r>
    <s v="01009"/>
    <x v="353"/>
    <x v="3"/>
    <x v="13"/>
    <x v="3"/>
    <x v="0"/>
    <x v="1"/>
    <x v="17"/>
    <n v="2"/>
    <n v="72.349999999999994"/>
    <n v="0.15"/>
    <n v="32.44"/>
    <n v="122.99499999999999"/>
    <n v="64.88"/>
    <n v="58.114999999999995"/>
    <n v="0.47249888206837676"/>
    <n v="2026"/>
    <s v="Q4"/>
    <n v="12"/>
    <x v="11"/>
  </r>
  <r>
    <s v="01231"/>
    <x v="353"/>
    <x v="3"/>
    <x v="8"/>
    <x v="0"/>
    <x v="1"/>
    <x v="3"/>
    <x v="19"/>
    <n v="4"/>
    <n v="120.8"/>
    <n v="0.1"/>
    <n v="59.93"/>
    <n v="434.88"/>
    <n v="239.72"/>
    <n v="195.16"/>
    <n v="0.44876747608535689"/>
    <n v="2026"/>
    <s v="Q4"/>
    <n v="12"/>
    <x v="11"/>
  </r>
  <r>
    <s v="01445"/>
    <x v="353"/>
    <x v="3"/>
    <x v="7"/>
    <x v="0"/>
    <x v="1"/>
    <x v="1"/>
    <x v="17"/>
    <n v="1"/>
    <n v="71.23"/>
    <n v="0"/>
    <n v="31.63"/>
    <n v="71.23"/>
    <n v="31.63"/>
    <n v="39.600000000000009"/>
    <n v="0.55594552856942303"/>
    <n v="2026"/>
    <s v="Q4"/>
    <n v="12"/>
    <x v="11"/>
  </r>
  <r>
    <s v="02842"/>
    <x v="353"/>
    <x v="2"/>
    <x v="10"/>
    <x v="1"/>
    <x v="2"/>
    <x v="0"/>
    <x v="4"/>
    <n v="5"/>
    <n v="51.02"/>
    <n v="0.05"/>
    <n v="22.56"/>
    <n v="242.345"/>
    <n v="112.8"/>
    <n v="129.54500000000002"/>
    <n v="0.5345478553302111"/>
    <n v="2026"/>
    <s v="Q4"/>
    <n v="12"/>
    <x v="11"/>
  </r>
  <r>
    <s v="03783"/>
    <x v="353"/>
    <x v="2"/>
    <x v="2"/>
    <x v="3"/>
    <x v="1"/>
    <x v="2"/>
    <x v="15"/>
    <n v="1"/>
    <n v="130.52000000000001"/>
    <n v="0.1"/>
    <n v="66.09"/>
    <n v="117.46800000000002"/>
    <n v="66.09"/>
    <n v="51.378000000000014"/>
    <n v="0.43737869036673821"/>
    <n v="2026"/>
    <s v="Q4"/>
    <n v="12"/>
    <x v="11"/>
  </r>
  <r>
    <s v="04484"/>
    <x v="353"/>
    <x v="1"/>
    <x v="14"/>
    <x v="0"/>
    <x v="0"/>
    <x v="0"/>
    <x v="0"/>
    <n v="2"/>
    <n v="79.87"/>
    <n v="0.15"/>
    <n v="41.9"/>
    <n v="135.779"/>
    <n v="83.8"/>
    <n v="51.978999999999999"/>
    <n v="0.38282061290773978"/>
    <n v="2026"/>
    <s v="Q4"/>
    <n v="12"/>
    <x v="11"/>
  </r>
  <r>
    <s v="04597"/>
    <x v="353"/>
    <x v="3"/>
    <x v="13"/>
    <x v="0"/>
    <x v="0"/>
    <x v="1"/>
    <x v="17"/>
    <n v="3"/>
    <n v="71.3"/>
    <n v="0.1"/>
    <n v="32.93"/>
    <n v="192.51"/>
    <n v="98.789999999999992"/>
    <n v="93.72"/>
    <n v="0.48683185289075892"/>
    <n v="2026"/>
    <s v="Q4"/>
    <n v="12"/>
    <x v="11"/>
  </r>
  <r>
    <s v="04917"/>
    <x v="353"/>
    <x v="0"/>
    <x v="9"/>
    <x v="0"/>
    <x v="0"/>
    <x v="3"/>
    <x v="19"/>
    <n v="2"/>
    <n v="122.95"/>
    <n v="0.1"/>
    <n v="59.79"/>
    <n v="221.31"/>
    <n v="119.58"/>
    <n v="101.73"/>
    <n v="0.45967195336857802"/>
    <n v="2026"/>
    <s v="Q4"/>
    <n v="12"/>
    <x v="11"/>
  </r>
  <r>
    <s v="00629"/>
    <x v="354"/>
    <x v="3"/>
    <x v="13"/>
    <x v="0"/>
    <x v="2"/>
    <x v="4"/>
    <x v="16"/>
    <n v="2"/>
    <n v="50.04"/>
    <n v="0.05"/>
    <n v="22.43"/>
    <n v="95.075999999999993"/>
    <n v="44.86"/>
    <n v="50.215999999999994"/>
    <n v="0.52816694013210486"/>
    <n v="2026"/>
    <s v="Q4"/>
    <n v="12"/>
    <x v="11"/>
  </r>
  <r>
    <s v="01373"/>
    <x v="354"/>
    <x v="1"/>
    <x v="1"/>
    <x v="3"/>
    <x v="0"/>
    <x v="3"/>
    <x v="13"/>
    <n v="1"/>
    <n v="80.92"/>
    <n v="0.05"/>
    <n v="40.14"/>
    <n v="76.873999999999995"/>
    <n v="40.14"/>
    <n v="36.733999999999995"/>
    <n v="0.47784686630069978"/>
    <n v="2026"/>
    <s v="Q4"/>
    <n v="12"/>
    <x v="11"/>
  </r>
  <r>
    <s v="01668"/>
    <x v="354"/>
    <x v="2"/>
    <x v="5"/>
    <x v="0"/>
    <x v="2"/>
    <x v="0"/>
    <x v="4"/>
    <n v="6"/>
    <n v="50.35"/>
    <n v="0.15"/>
    <n v="22.91"/>
    <n v="256.78500000000003"/>
    <n v="137.46"/>
    <n v="119.32500000000002"/>
    <n v="0.46468835796483443"/>
    <n v="2026"/>
    <s v="Q4"/>
    <n v="12"/>
    <x v="11"/>
  </r>
  <r>
    <s v="02646"/>
    <x v="354"/>
    <x v="1"/>
    <x v="1"/>
    <x v="0"/>
    <x v="0"/>
    <x v="4"/>
    <x v="14"/>
    <n v="1"/>
    <n v="35.799999999999997"/>
    <n v="0.05"/>
    <n v="14.12"/>
    <n v="34.01"/>
    <n v="14.12"/>
    <n v="19.89"/>
    <n v="0.58482799176712741"/>
    <n v="2026"/>
    <s v="Q4"/>
    <n v="12"/>
    <x v="11"/>
  </r>
  <r>
    <s v="03044"/>
    <x v="354"/>
    <x v="1"/>
    <x v="6"/>
    <x v="1"/>
    <x v="2"/>
    <x v="0"/>
    <x v="6"/>
    <n v="4"/>
    <n v="40.64"/>
    <n v="0.1"/>
    <n v="16.260000000000002"/>
    <n v="146.304"/>
    <n v="65.040000000000006"/>
    <n v="81.263999999999996"/>
    <n v="0.55544619422572172"/>
    <n v="2026"/>
    <s v="Q4"/>
    <n v="12"/>
    <x v="11"/>
  </r>
  <r>
    <s v="03065"/>
    <x v="354"/>
    <x v="2"/>
    <x v="10"/>
    <x v="0"/>
    <x v="1"/>
    <x v="3"/>
    <x v="13"/>
    <n v="3"/>
    <n v="81.510000000000005"/>
    <n v="0.05"/>
    <n v="39.9"/>
    <n v="232.30350000000001"/>
    <n v="119.69999999999999"/>
    <n v="112.60350000000003"/>
    <n v="0.48472580051527425"/>
    <n v="2026"/>
    <s v="Q4"/>
    <n v="12"/>
    <x v="11"/>
  </r>
  <r>
    <s v="03365"/>
    <x v="354"/>
    <x v="3"/>
    <x v="7"/>
    <x v="2"/>
    <x v="1"/>
    <x v="4"/>
    <x v="12"/>
    <n v="2"/>
    <n v="122.4"/>
    <n v="0.1"/>
    <n v="71.09"/>
    <n v="220.32000000000002"/>
    <n v="142.18"/>
    <n v="78.140000000000015"/>
    <n v="0.35466594045025424"/>
    <n v="2026"/>
    <s v="Q4"/>
    <n v="12"/>
    <x v="11"/>
  </r>
  <r>
    <s v="04042"/>
    <x v="354"/>
    <x v="0"/>
    <x v="9"/>
    <x v="3"/>
    <x v="0"/>
    <x v="2"/>
    <x v="9"/>
    <n v="1"/>
    <n v="45.94"/>
    <n v="0.05"/>
    <n v="18.100000000000001"/>
    <n v="43.642999999999994"/>
    <n v="18.100000000000001"/>
    <n v="25.542999999999992"/>
    <n v="0.58527140664024002"/>
    <n v="2026"/>
    <s v="Q4"/>
    <n v="12"/>
    <x v="11"/>
  </r>
  <r>
    <s v="04635"/>
    <x v="354"/>
    <x v="3"/>
    <x v="13"/>
    <x v="1"/>
    <x v="0"/>
    <x v="3"/>
    <x v="7"/>
    <n v="15"/>
    <n v="196.89"/>
    <n v="0.15"/>
    <n v="105.09"/>
    <n v="2510.3474999999999"/>
    <n v="1576.3500000000001"/>
    <n v="933.99749999999972"/>
    <n v="0.37205904760197533"/>
    <n v="2026"/>
    <s v="Q4"/>
    <n v="12"/>
    <x v="11"/>
  </r>
  <r>
    <s v="04748"/>
    <x v="354"/>
    <x v="3"/>
    <x v="13"/>
    <x v="2"/>
    <x v="2"/>
    <x v="0"/>
    <x v="4"/>
    <n v="1"/>
    <n v="51.18"/>
    <n v="0.05"/>
    <n v="22.98"/>
    <n v="48.620999999999995"/>
    <n v="22.98"/>
    <n v="25.640999999999995"/>
    <n v="0.52736471894860237"/>
    <n v="2026"/>
    <s v="Q4"/>
    <n v="12"/>
    <x v="11"/>
  </r>
  <r>
    <s v="00342"/>
    <x v="355"/>
    <x v="1"/>
    <x v="6"/>
    <x v="2"/>
    <x v="1"/>
    <x v="0"/>
    <x v="6"/>
    <n v="3"/>
    <n v="40.78"/>
    <n v="0.15"/>
    <n v="16.73"/>
    <n v="103.989"/>
    <n v="50.19"/>
    <n v="53.799000000000007"/>
    <n v="0.51735279693044456"/>
    <n v="2026"/>
    <s v="Q4"/>
    <n v="12"/>
    <x v="11"/>
  </r>
  <r>
    <s v="00676"/>
    <x v="355"/>
    <x v="2"/>
    <x v="3"/>
    <x v="3"/>
    <x v="0"/>
    <x v="3"/>
    <x v="7"/>
    <n v="1"/>
    <n v="195.63"/>
    <n v="0.05"/>
    <n v="102.13"/>
    <n v="185.84849999999997"/>
    <n v="102.13"/>
    <n v="83.718499999999977"/>
    <n v="0.45046637449320276"/>
    <n v="2026"/>
    <s v="Q4"/>
    <n v="12"/>
    <x v="11"/>
  </r>
  <r>
    <s v="01912"/>
    <x v="355"/>
    <x v="2"/>
    <x v="5"/>
    <x v="1"/>
    <x v="0"/>
    <x v="2"/>
    <x v="15"/>
    <n v="10"/>
    <n v="134.86000000000001"/>
    <n v="0.1"/>
    <n v="65.3"/>
    <n v="1213.7400000000002"/>
    <n v="653"/>
    <n v="560.74000000000024"/>
    <n v="0.46199350767050612"/>
    <n v="2026"/>
    <s v="Q4"/>
    <n v="12"/>
    <x v="11"/>
  </r>
  <r>
    <s v="02065"/>
    <x v="355"/>
    <x v="3"/>
    <x v="4"/>
    <x v="0"/>
    <x v="1"/>
    <x v="0"/>
    <x v="0"/>
    <n v="1"/>
    <n v="83.15"/>
    <n v="0"/>
    <n v="42.3"/>
    <n v="83.15"/>
    <n v="42.3"/>
    <n v="40.850000000000009"/>
    <n v="0.49128081779915822"/>
    <n v="2026"/>
    <s v="Q4"/>
    <n v="12"/>
    <x v="11"/>
  </r>
  <r>
    <s v="03136"/>
    <x v="355"/>
    <x v="1"/>
    <x v="6"/>
    <x v="3"/>
    <x v="2"/>
    <x v="0"/>
    <x v="0"/>
    <n v="1"/>
    <n v="81.599999999999994"/>
    <n v="0.15"/>
    <n v="42"/>
    <n v="69.36"/>
    <n v="42"/>
    <n v="27.36"/>
    <n v="0.3944636678200692"/>
    <n v="2026"/>
    <s v="Q4"/>
    <n v="12"/>
    <x v="11"/>
  </r>
  <r>
    <s v="03423"/>
    <x v="355"/>
    <x v="3"/>
    <x v="7"/>
    <x v="2"/>
    <x v="2"/>
    <x v="2"/>
    <x v="9"/>
    <n v="5"/>
    <n v="47.67"/>
    <n v="0.1"/>
    <n v="17.84"/>
    <n v="214.51500000000001"/>
    <n v="89.2"/>
    <n v="125.31500000000001"/>
    <n v="0.5841782625923595"/>
    <n v="2026"/>
    <s v="Q4"/>
    <n v="12"/>
    <x v="11"/>
  </r>
  <r>
    <s v="03746"/>
    <x v="355"/>
    <x v="3"/>
    <x v="7"/>
    <x v="2"/>
    <x v="2"/>
    <x v="0"/>
    <x v="4"/>
    <n v="2"/>
    <n v="50.96"/>
    <n v="0.15"/>
    <n v="22.59"/>
    <n v="86.632000000000005"/>
    <n v="45.18"/>
    <n v="41.452000000000005"/>
    <n v="0.47848370117277683"/>
    <n v="2026"/>
    <s v="Q4"/>
    <n v="12"/>
    <x v="11"/>
  </r>
  <r>
    <s v="01198"/>
    <x v="356"/>
    <x v="3"/>
    <x v="7"/>
    <x v="2"/>
    <x v="1"/>
    <x v="2"/>
    <x v="9"/>
    <n v="5"/>
    <n v="47.69"/>
    <n v="0.05"/>
    <n v="18.23"/>
    <n v="226.52749999999997"/>
    <n v="91.15"/>
    <n v="135.37749999999997"/>
    <n v="0.59762059794064726"/>
    <n v="2026"/>
    <s v="Q4"/>
    <n v="12"/>
    <x v="11"/>
  </r>
  <r>
    <s v="02123"/>
    <x v="356"/>
    <x v="3"/>
    <x v="8"/>
    <x v="0"/>
    <x v="0"/>
    <x v="1"/>
    <x v="1"/>
    <n v="1"/>
    <n v="91.08"/>
    <n v="0.2"/>
    <n v="46.14"/>
    <n v="72.864000000000004"/>
    <n v="46.14"/>
    <n v="26.724000000000004"/>
    <n v="0.36676548089591571"/>
    <n v="2026"/>
    <s v="Q4"/>
    <n v="12"/>
    <x v="11"/>
  </r>
  <r>
    <s v="02586"/>
    <x v="356"/>
    <x v="1"/>
    <x v="14"/>
    <x v="2"/>
    <x v="1"/>
    <x v="1"/>
    <x v="3"/>
    <n v="1"/>
    <n v="143.84"/>
    <n v="0.15"/>
    <n v="78.17"/>
    <n v="122.264"/>
    <n v="78.17"/>
    <n v="44.093999999999994"/>
    <n v="0.360645815612118"/>
    <n v="2026"/>
    <s v="Q4"/>
    <n v="12"/>
    <x v="11"/>
  </r>
  <r>
    <s v="03048"/>
    <x v="356"/>
    <x v="1"/>
    <x v="6"/>
    <x v="0"/>
    <x v="1"/>
    <x v="0"/>
    <x v="8"/>
    <n v="1"/>
    <n v="102.66"/>
    <n v="0.05"/>
    <n v="49.2"/>
    <n v="97.526999999999987"/>
    <n v="49.2"/>
    <n v="48.326999999999984"/>
    <n v="0.4955243163431664"/>
    <n v="2026"/>
    <s v="Q4"/>
    <n v="12"/>
    <x v="11"/>
  </r>
  <r>
    <s v="03838"/>
    <x v="356"/>
    <x v="1"/>
    <x v="11"/>
    <x v="2"/>
    <x v="1"/>
    <x v="4"/>
    <x v="10"/>
    <n v="2"/>
    <n v="40.32"/>
    <n v="0"/>
    <n v="14.39"/>
    <n v="80.64"/>
    <n v="28.78"/>
    <n v="51.86"/>
    <n v="0.64310515873015872"/>
    <n v="2026"/>
    <s v="Q4"/>
    <n v="12"/>
    <x v="11"/>
  </r>
  <r>
    <s v="04718"/>
    <x v="356"/>
    <x v="0"/>
    <x v="0"/>
    <x v="2"/>
    <x v="0"/>
    <x v="1"/>
    <x v="11"/>
    <n v="1"/>
    <n v="157.58000000000001"/>
    <n v="0.1"/>
    <n v="80.37"/>
    <n v="141.822"/>
    <n v="80.37"/>
    <n v="61.451999999999998"/>
    <n v="0.43330371874603374"/>
    <n v="2026"/>
    <s v="Q4"/>
    <n v="12"/>
    <x v="11"/>
  </r>
  <r>
    <s v="04844"/>
    <x v="356"/>
    <x v="1"/>
    <x v="14"/>
    <x v="0"/>
    <x v="1"/>
    <x v="4"/>
    <x v="14"/>
    <n v="1"/>
    <n v="36.4"/>
    <n v="0"/>
    <n v="14.22"/>
    <n v="36.4"/>
    <n v="14.22"/>
    <n v="22.18"/>
    <n v="0.6093406593406594"/>
    <n v="2026"/>
    <s v="Q4"/>
    <n v="12"/>
    <x v="11"/>
  </r>
  <r>
    <s v="00678"/>
    <x v="357"/>
    <x v="1"/>
    <x v="11"/>
    <x v="0"/>
    <x v="2"/>
    <x v="1"/>
    <x v="3"/>
    <n v="1"/>
    <n v="142.15"/>
    <n v="0.05"/>
    <n v="80.5"/>
    <n v="135.04249999999999"/>
    <n v="80.5"/>
    <n v="54.54249999999999"/>
    <n v="0.40389136753244342"/>
    <n v="2026"/>
    <s v="Q4"/>
    <n v="12"/>
    <x v="11"/>
  </r>
  <r>
    <s v="01706"/>
    <x v="357"/>
    <x v="0"/>
    <x v="0"/>
    <x v="0"/>
    <x v="0"/>
    <x v="3"/>
    <x v="5"/>
    <n v="2"/>
    <n v="332.38"/>
    <n v="0.05"/>
    <n v="192.16"/>
    <n v="631.52199999999993"/>
    <n v="384.32"/>
    <n v="247.20199999999994"/>
    <n v="0.39143846136793331"/>
    <n v="2026"/>
    <s v="Q4"/>
    <n v="12"/>
    <x v="11"/>
  </r>
  <r>
    <s v="03034"/>
    <x v="357"/>
    <x v="1"/>
    <x v="1"/>
    <x v="2"/>
    <x v="1"/>
    <x v="3"/>
    <x v="19"/>
    <n v="1"/>
    <n v="122.18"/>
    <n v="0.15"/>
    <n v="61.28"/>
    <n v="103.85300000000001"/>
    <n v="61.28"/>
    <n v="42.573000000000008"/>
    <n v="0.40993519686479934"/>
    <n v="2026"/>
    <s v="Q4"/>
    <n v="12"/>
    <x v="11"/>
  </r>
  <r>
    <s v="03883"/>
    <x v="357"/>
    <x v="0"/>
    <x v="0"/>
    <x v="0"/>
    <x v="1"/>
    <x v="3"/>
    <x v="19"/>
    <n v="1"/>
    <n v="125.66"/>
    <n v="0.15"/>
    <n v="60.6"/>
    <n v="106.81099999999999"/>
    <n v="60.6"/>
    <n v="46.210999999999991"/>
    <n v="0.43264270533933763"/>
    <n v="2026"/>
    <s v="Q4"/>
    <n v="12"/>
    <x v="11"/>
  </r>
  <r>
    <s v="04342"/>
    <x v="357"/>
    <x v="3"/>
    <x v="4"/>
    <x v="0"/>
    <x v="0"/>
    <x v="2"/>
    <x v="9"/>
    <n v="2"/>
    <n v="47.38"/>
    <n v="0.05"/>
    <n v="18.850000000000001"/>
    <n v="90.022000000000006"/>
    <n v="37.700000000000003"/>
    <n v="52.322000000000003"/>
    <n v="0.58121348114905247"/>
    <n v="2026"/>
    <s v="Q4"/>
    <n v="12"/>
    <x v="11"/>
  </r>
  <r>
    <s v="04468"/>
    <x v="357"/>
    <x v="0"/>
    <x v="0"/>
    <x v="0"/>
    <x v="2"/>
    <x v="3"/>
    <x v="13"/>
    <n v="1"/>
    <n v="80.8"/>
    <n v="0.05"/>
    <n v="38.33"/>
    <n v="76.759999999999991"/>
    <n v="38.33"/>
    <n v="38.429999999999993"/>
    <n v="0.50065138092756645"/>
    <n v="2026"/>
    <s v="Q4"/>
    <n v="12"/>
    <x v="11"/>
  </r>
  <r>
    <s v="00007"/>
    <x v="358"/>
    <x v="3"/>
    <x v="8"/>
    <x v="0"/>
    <x v="0"/>
    <x v="0"/>
    <x v="8"/>
    <n v="5"/>
    <n v="103.52"/>
    <n v="0.1"/>
    <n v="49.1"/>
    <n v="465.84000000000003"/>
    <n v="245.5"/>
    <n v="220.34000000000003"/>
    <n v="0.47299501974927016"/>
    <n v="2026"/>
    <s v="Q4"/>
    <n v="12"/>
    <x v="11"/>
  </r>
  <r>
    <s v="00658"/>
    <x v="358"/>
    <x v="1"/>
    <x v="6"/>
    <x v="2"/>
    <x v="2"/>
    <x v="1"/>
    <x v="11"/>
    <n v="2"/>
    <n v="153.38999999999999"/>
    <n v="0.05"/>
    <n v="78.06"/>
    <n v="291.44099999999997"/>
    <n v="156.12"/>
    <n v="135.32099999999997"/>
    <n v="0.46431696295305047"/>
    <n v="2026"/>
    <s v="Q4"/>
    <n v="12"/>
    <x v="11"/>
  </r>
  <r>
    <s v="01192"/>
    <x v="358"/>
    <x v="3"/>
    <x v="13"/>
    <x v="1"/>
    <x v="2"/>
    <x v="4"/>
    <x v="10"/>
    <n v="6"/>
    <n v="39.49"/>
    <n v="0.05"/>
    <n v="14.49"/>
    <n v="225.09299999999999"/>
    <n v="86.94"/>
    <n v="138.15299999999999"/>
    <n v="0.61375964601298127"/>
    <n v="2026"/>
    <s v="Q4"/>
    <n v="12"/>
    <x v="11"/>
  </r>
  <r>
    <s v="03852"/>
    <x v="358"/>
    <x v="2"/>
    <x v="2"/>
    <x v="2"/>
    <x v="2"/>
    <x v="4"/>
    <x v="14"/>
    <n v="1"/>
    <n v="35.54"/>
    <n v="0.1"/>
    <n v="13.63"/>
    <n v="31.986000000000001"/>
    <n v="13.63"/>
    <n v="18.356000000000002"/>
    <n v="0.5738760707809667"/>
    <n v="2026"/>
    <s v="Q4"/>
    <n v="12"/>
    <x v="11"/>
  </r>
  <r>
    <s v="04507"/>
    <x v="358"/>
    <x v="1"/>
    <x v="12"/>
    <x v="3"/>
    <x v="0"/>
    <x v="2"/>
    <x v="18"/>
    <n v="2"/>
    <n v="167.21"/>
    <n v="0.05"/>
    <n v="88.23"/>
    <n v="317.69900000000001"/>
    <n v="176.46"/>
    <n v="141.239"/>
    <n v="0.44456860109726504"/>
    <n v="2026"/>
    <s v="Q4"/>
    <n v="12"/>
    <x v="11"/>
  </r>
  <r>
    <s v="00260"/>
    <x v="359"/>
    <x v="2"/>
    <x v="2"/>
    <x v="0"/>
    <x v="2"/>
    <x v="1"/>
    <x v="17"/>
    <n v="1"/>
    <n v="71.89"/>
    <n v="0.1"/>
    <n v="31.88"/>
    <n v="64.701000000000008"/>
    <n v="31.88"/>
    <n v="32.821000000000012"/>
    <n v="0.50727191233520363"/>
    <n v="2026"/>
    <s v="Q4"/>
    <n v="12"/>
    <x v="11"/>
  </r>
  <r>
    <s v="01659"/>
    <x v="359"/>
    <x v="0"/>
    <x v="15"/>
    <x v="2"/>
    <x v="1"/>
    <x v="2"/>
    <x v="15"/>
    <n v="1"/>
    <n v="133.56"/>
    <n v="0.05"/>
    <n v="68.739999999999995"/>
    <n v="126.88199999999999"/>
    <n v="68.739999999999995"/>
    <n v="58.141999999999996"/>
    <n v="0.4582367869358932"/>
    <n v="2026"/>
    <s v="Q4"/>
    <n v="12"/>
    <x v="11"/>
  </r>
  <r>
    <s v="03188"/>
    <x v="359"/>
    <x v="3"/>
    <x v="7"/>
    <x v="3"/>
    <x v="1"/>
    <x v="3"/>
    <x v="19"/>
    <n v="2"/>
    <n v="122.28"/>
    <n v="0.1"/>
    <n v="61.64"/>
    <n v="220.10400000000001"/>
    <n v="123.28"/>
    <n v="96.824000000000012"/>
    <n v="0.43990113764402283"/>
    <n v="2026"/>
    <s v="Q4"/>
    <n v="12"/>
    <x v="11"/>
  </r>
  <r>
    <s v="03673"/>
    <x v="359"/>
    <x v="0"/>
    <x v="15"/>
    <x v="0"/>
    <x v="2"/>
    <x v="4"/>
    <x v="10"/>
    <n v="1"/>
    <n v="40.619999999999997"/>
    <n v="0"/>
    <n v="14.62"/>
    <n v="40.619999999999997"/>
    <n v="14.62"/>
    <n v="26"/>
    <n v="0.64007877892663712"/>
    <n v="2026"/>
    <s v="Q4"/>
    <n v="12"/>
    <x v="11"/>
  </r>
  <r>
    <s v="03805"/>
    <x v="359"/>
    <x v="3"/>
    <x v="4"/>
    <x v="1"/>
    <x v="2"/>
    <x v="2"/>
    <x v="9"/>
    <n v="8"/>
    <n v="45.54"/>
    <n v="0.15"/>
    <n v="18.54"/>
    <n v="309.67199999999997"/>
    <n v="148.32"/>
    <n v="161.35199999999998"/>
    <n v="0.52104161822831896"/>
    <n v="2026"/>
    <s v="Q4"/>
    <n v="12"/>
    <x v="11"/>
  </r>
  <r>
    <s v="03945"/>
    <x v="359"/>
    <x v="3"/>
    <x v="13"/>
    <x v="1"/>
    <x v="2"/>
    <x v="0"/>
    <x v="4"/>
    <n v="4"/>
    <n v="50.96"/>
    <n v="0.1"/>
    <n v="22.14"/>
    <n v="183.45600000000002"/>
    <n v="88.56"/>
    <n v="94.896000000000015"/>
    <n v="0.51726844583987441"/>
    <n v="2026"/>
    <s v="Q4"/>
    <n v="12"/>
    <x v="11"/>
  </r>
  <r>
    <s v="04266"/>
    <x v="359"/>
    <x v="1"/>
    <x v="1"/>
    <x v="0"/>
    <x v="1"/>
    <x v="0"/>
    <x v="6"/>
    <n v="4"/>
    <n v="40.19"/>
    <n v="0.15"/>
    <n v="16.55"/>
    <n v="136.64599999999999"/>
    <n v="66.2"/>
    <n v="70.445999999999984"/>
    <n v="0.51553649576277383"/>
    <n v="2026"/>
    <s v="Q4"/>
    <n v="12"/>
    <x v="11"/>
  </r>
  <r>
    <s v="00606"/>
    <x v="360"/>
    <x v="1"/>
    <x v="12"/>
    <x v="0"/>
    <x v="1"/>
    <x v="3"/>
    <x v="5"/>
    <n v="3"/>
    <n v="333.84"/>
    <n v="0"/>
    <n v="193.05"/>
    <n v="1001.52"/>
    <n v="579.15000000000009"/>
    <n v="422.36999999999989"/>
    <n v="0.42172897196261672"/>
    <n v="2026"/>
    <s v="Q4"/>
    <n v="12"/>
    <x v="11"/>
  </r>
  <r>
    <s v="01166"/>
    <x v="360"/>
    <x v="2"/>
    <x v="16"/>
    <x v="3"/>
    <x v="0"/>
    <x v="3"/>
    <x v="7"/>
    <n v="2"/>
    <n v="198.94"/>
    <n v="0.15"/>
    <n v="102.32"/>
    <n v="338.19799999999998"/>
    <n v="204.64"/>
    <n v="133.55799999999999"/>
    <n v="0.39491067362905752"/>
    <n v="2026"/>
    <s v="Q4"/>
    <n v="12"/>
    <x v="11"/>
  </r>
  <r>
    <s v="01913"/>
    <x v="360"/>
    <x v="2"/>
    <x v="5"/>
    <x v="3"/>
    <x v="1"/>
    <x v="4"/>
    <x v="14"/>
    <n v="3"/>
    <n v="35.979999999999997"/>
    <n v="0"/>
    <n v="13.6"/>
    <n v="107.94"/>
    <n v="40.799999999999997"/>
    <n v="67.14"/>
    <n v="0.62201222901612008"/>
    <n v="2026"/>
    <s v="Q4"/>
    <n v="12"/>
    <x v="11"/>
  </r>
  <r>
    <s v="02402"/>
    <x v="360"/>
    <x v="1"/>
    <x v="14"/>
    <x v="3"/>
    <x v="1"/>
    <x v="2"/>
    <x v="15"/>
    <n v="6"/>
    <n v="133.4"/>
    <n v="0.1"/>
    <n v="66.3"/>
    <n v="720.36000000000013"/>
    <n v="397.79999999999995"/>
    <n v="322.56000000000017"/>
    <n v="0.44777611194402817"/>
    <n v="2026"/>
    <s v="Q4"/>
    <n v="12"/>
    <x v="11"/>
  </r>
  <r>
    <s v="03192"/>
    <x v="360"/>
    <x v="3"/>
    <x v="7"/>
    <x v="0"/>
    <x v="0"/>
    <x v="1"/>
    <x v="1"/>
    <n v="2"/>
    <n v="93.45"/>
    <n v="0"/>
    <n v="45.75"/>
    <n v="186.9"/>
    <n v="91.5"/>
    <n v="95.4"/>
    <n v="0.5104333868378812"/>
    <n v="2026"/>
    <s v="Q4"/>
    <n v="12"/>
    <x v="11"/>
  </r>
  <r>
    <s v="03721"/>
    <x v="360"/>
    <x v="2"/>
    <x v="5"/>
    <x v="3"/>
    <x v="1"/>
    <x v="4"/>
    <x v="16"/>
    <n v="1"/>
    <n v="49.79"/>
    <n v="0.2"/>
    <n v="21.87"/>
    <n v="39.832000000000001"/>
    <n v="21.87"/>
    <n v="17.962"/>
    <n v="0.45094396465153641"/>
    <n v="2026"/>
    <s v="Q4"/>
    <n v="12"/>
    <x v="11"/>
  </r>
  <r>
    <s v="03882"/>
    <x v="360"/>
    <x v="3"/>
    <x v="8"/>
    <x v="3"/>
    <x v="0"/>
    <x v="1"/>
    <x v="17"/>
    <n v="3"/>
    <n v="70.430000000000007"/>
    <n v="0.1"/>
    <n v="32.869999999999997"/>
    <n v="190.16100000000003"/>
    <n v="98.609999999999985"/>
    <n v="91.551000000000045"/>
    <n v="0.48143941186678674"/>
    <n v="2026"/>
    <s v="Q4"/>
    <n v="12"/>
    <x v="11"/>
  </r>
  <r>
    <s v="04945"/>
    <x v="360"/>
    <x v="2"/>
    <x v="2"/>
    <x v="0"/>
    <x v="2"/>
    <x v="3"/>
    <x v="13"/>
    <n v="2"/>
    <n v="82.04"/>
    <n v="0.1"/>
    <n v="38.880000000000003"/>
    <n v="147.67200000000003"/>
    <n v="77.760000000000005"/>
    <n v="69.91200000000002"/>
    <n v="0.47342759629449055"/>
    <n v="2026"/>
    <s v="Q4"/>
    <n v="12"/>
    <x v="11"/>
  </r>
  <r>
    <s v="05084"/>
    <x v="360"/>
    <x v="1"/>
    <x v="11"/>
    <x v="3"/>
    <x v="0"/>
    <x v="2"/>
    <x v="2"/>
    <n v="1"/>
    <n v="35.409999999999997"/>
    <n v="0.2"/>
    <n v="13.54"/>
    <n v="28.327999999999999"/>
    <n v="13.54"/>
    <n v="14.788"/>
    <n v="0.5220276757977973"/>
    <n v="2026"/>
    <s v="Q4"/>
    <n v="12"/>
    <x v="11"/>
  </r>
  <r>
    <s v="00246"/>
    <x v="361"/>
    <x v="3"/>
    <x v="7"/>
    <x v="3"/>
    <x v="2"/>
    <x v="0"/>
    <x v="6"/>
    <n v="1"/>
    <n v="41.06"/>
    <n v="0.1"/>
    <n v="16.23"/>
    <n v="36.954000000000001"/>
    <n v="16.23"/>
    <n v="20.724"/>
    <n v="0.5608053255398604"/>
    <n v="2026"/>
    <s v="Q4"/>
    <n v="12"/>
    <x v="11"/>
  </r>
  <r>
    <s v="00537"/>
    <x v="361"/>
    <x v="3"/>
    <x v="8"/>
    <x v="1"/>
    <x v="2"/>
    <x v="1"/>
    <x v="1"/>
    <n v="12"/>
    <n v="90.29"/>
    <n v="0.1"/>
    <n v="45.76"/>
    <n v="975.13200000000006"/>
    <n v="549.12"/>
    <n v="426.01200000000006"/>
    <n v="0.43687623829389255"/>
    <n v="2026"/>
    <s v="Q4"/>
    <n v="12"/>
    <x v="11"/>
  </r>
  <r>
    <s v="00968"/>
    <x v="361"/>
    <x v="1"/>
    <x v="12"/>
    <x v="2"/>
    <x v="1"/>
    <x v="0"/>
    <x v="8"/>
    <n v="1"/>
    <n v="103.13"/>
    <n v="0.15"/>
    <n v="50.06"/>
    <n v="87.660499999999999"/>
    <n v="50.06"/>
    <n v="37.600499999999997"/>
    <n v="0.42893321393329947"/>
    <n v="2026"/>
    <s v="Q4"/>
    <n v="12"/>
    <x v="11"/>
  </r>
  <r>
    <s v="01234"/>
    <x v="361"/>
    <x v="3"/>
    <x v="13"/>
    <x v="0"/>
    <x v="0"/>
    <x v="0"/>
    <x v="0"/>
    <n v="1"/>
    <n v="81.39"/>
    <n v="0.05"/>
    <n v="43.54"/>
    <n v="77.320499999999996"/>
    <n v="43.54"/>
    <n v="33.780499999999996"/>
    <n v="0.43688931137279247"/>
    <n v="2026"/>
    <s v="Q4"/>
    <n v="12"/>
    <x v="11"/>
  </r>
  <r>
    <s v="02061"/>
    <x v="361"/>
    <x v="0"/>
    <x v="15"/>
    <x v="3"/>
    <x v="0"/>
    <x v="3"/>
    <x v="5"/>
    <n v="2"/>
    <n v="342.78"/>
    <n v="0"/>
    <n v="197.89"/>
    <n v="685.56"/>
    <n v="395.78"/>
    <n v="289.77999999999997"/>
    <n v="0.4226909387945621"/>
    <n v="2026"/>
    <s v="Q4"/>
    <n v="12"/>
    <x v="11"/>
  </r>
  <r>
    <s v="02219"/>
    <x v="361"/>
    <x v="1"/>
    <x v="14"/>
    <x v="0"/>
    <x v="0"/>
    <x v="1"/>
    <x v="3"/>
    <n v="1"/>
    <n v="147"/>
    <n v="0.15"/>
    <n v="79.58"/>
    <n v="124.95"/>
    <n v="79.58"/>
    <n v="45.370000000000005"/>
    <n v="0.36310524209683875"/>
    <n v="2026"/>
    <s v="Q4"/>
    <n v="12"/>
    <x v="11"/>
  </r>
  <r>
    <s v="02651"/>
    <x v="361"/>
    <x v="0"/>
    <x v="15"/>
    <x v="0"/>
    <x v="1"/>
    <x v="2"/>
    <x v="9"/>
    <n v="1"/>
    <n v="45.69"/>
    <n v="0.2"/>
    <n v="18.829999999999998"/>
    <n v="36.552"/>
    <n v="18.829999999999998"/>
    <n v="17.722000000000001"/>
    <n v="0.48484351061501429"/>
    <n v="2026"/>
    <s v="Q4"/>
    <n v="12"/>
    <x v="11"/>
  </r>
  <r>
    <s v="03173"/>
    <x v="361"/>
    <x v="1"/>
    <x v="12"/>
    <x v="3"/>
    <x v="0"/>
    <x v="0"/>
    <x v="6"/>
    <n v="1"/>
    <n v="39.69"/>
    <n v="0"/>
    <n v="17.09"/>
    <n v="39.69"/>
    <n v="17.09"/>
    <n v="22.599999999999998"/>
    <n v="0.56941295036533135"/>
    <n v="2026"/>
    <s v="Q4"/>
    <n v="12"/>
    <x v="11"/>
  </r>
  <r>
    <s v="03409"/>
    <x v="361"/>
    <x v="3"/>
    <x v="4"/>
    <x v="0"/>
    <x v="1"/>
    <x v="3"/>
    <x v="19"/>
    <n v="5"/>
    <n v="122.42"/>
    <n v="0"/>
    <n v="60.8"/>
    <n v="612.1"/>
    <n v="304"/>
    <n v="308.10000000000002"/>
    <n v="0.50334912595981052"/>
    <n v="2026"/>
    <s v="Q4"/>
    <n v="12"/>
    <x v="11"/>
  </r>
  <r>
    <s v="03535"/>
    <x v="361"/>
    <x v="1"/>
    <x v="6"/>
    <x v="2"/>
    <x v="1"/>
    <x v="2"/>
    <x v="2"/>
    <n v="1"/>
    <n v="37.03"/>
    <n v="0.15"/>
    <n v="13.53"/>
    <n v="31.4755"/>
    <n v="13.53"/>
    <n v="17.945500000000003"/>
    <n v="0.57014185636447401"/>
    <n v="2026"/>
    <s v="Q4"/>
    <n v="12"/>
    <x v="11"/>
  </r>
  <r>
    <s v="05134"/>
    <x v="361"/>
    <x v="1"/>
    <x v="14"/>
    <x v="2"/>
    <x v="0"/>
    <x v="1"/>
    <x v="1"/>
    <n v="1"/>
    <n v="90.99"/>
    <n v="0.05"/>
    <n v="44.78"/>
    <n v="86.440499999999986"/>
    <n v="44.78"/>
    <n v="41.660499999999985"/>
    <n v="0.48195579618350187"/>
    <n v="2026"/>
    <s v="Q4"/>
    <n v="12"/>
    <x v="11"/>
  </r>
  <r>
    <s v="02011"/>
    <x v="362"/>
    <x v="1"/>
    <x v="11"/>
    <x v="0"/>
    <x v="0"/>
    <x v="1"/>
    <x v="1"/>
    <n v="1"/>
    <n v="90.81"/>
    <n v="0.1"/>
    <n v="46.53"/>
    <n v="81.728999999999999"/>
    <n v="46.53"/>
    <n v="35.198999999999998"/>
    <n v="0.43067944059024332"/>
    <n v="2026"/>
    <s v="Q4"/>
    <n v="12"/>
    <x v="11"/>
  </r>
  <r>
    <s v="02477"/>
    <x v="362"/>
    <x v="0"/>
    <x v="15"/>
    <x v="2"/>
    <x v="1"/>
    <x v="0"/>
    <x v="6"/>
    <n v="1"/>
    <n v="41.28"/>
    <n v="0.15"/>
    <n v="16.41"/>
    <n v="35.088000000000001"/>
    <n v="16.41"/>
    <n v="18.678000000000001"/>
    <n v="0.53231874145006841"/>
    <n v="2026"/>
    <s v="Q4"/>
    <n v="12"/>
    <x v="11"/>
  </r>
  <r>
    <s v="02745"/>
    <x v="362"/>
    <x v="3"/>
    <x v="13"/>
    <x v="3"/>
    <x v="2"/>
    <x v="2"/>
    <x v="9"/>
    <n v="1"/>
    <n v="46.07"/>
    <n v="0"/>
    <n v="18.420000000000002"/>
    <n v="46.07"/>
    <n v="18.420000000000002"/>
    <n v="27.65"/>
    <n v="0.60017364879531143"/>
    <n v="2026"/>
    <s v="Q4"/>
    <n v="12"/>
    <x v="11"/>
  </r>
  <r>
    <s v="04427"/>
    <x v="362"/>
    <x v="1"/>
    <x v="12"/>
    <x v="2"/>
    <x v="2"/>
    <x v="1"/>
    <x v="3"/>
    <n v="1"/>
    <n v="147.29"/>
    <n v="0.1"/>
    <n v="78.2"/>
    <n v="132.56100000000001"/>
    <n v="78.2"/>
    <n v="54.361000000000004"/>
    <n v="0.4100829052285363"/>
    <n v="2026"/>
    <s v="Q4"/>
    <n v="12"/>
    <x v="11"/>
  </r>
  <r>
    <s v="00377"/>
    <x v="363"/>
    <x v="3"/>
    <x v="13"/>
    <x v="0"/>
    <x v="1"/>
    <x v="0"/>
    <x v="6"/>
    <n v="1"/>
    <n v="40.82"/>
    <n v="0.1"/>
    <n v="17.2"/>
    <n v="36.738"/>
    <n v="17.2"/>
    <n v="19.538"/>
    <n v="0.53181991398551909"/>
    <n v="2026"/>
    <s v="Q4"/>
    <n v="12"/>
    <x v="11"/>
  </r>
  <r>
    <s v="01530"/>
    <x v="363"/>
    <x v="3"/>
    <x v="7"/>
    <x v="0"/>
    <x v="1"/>
    <x v="4"/>
    <x v="16"/>
    <n v="3"/>
    <n v="50.72"/>
    <n v="0"/>
    <n v="22.3"/>
    <n v="152.16"/>
    <n v="66.900000000000006"/>
    <n v="85.259999999999991"/>
    <n v="0.56033123028391163"/>
    <n v="2026"/>
    <s v="Q4"/>
    <n v="12"/>
    <x v="11"/>
  </r>
  <r>
    <s v="02135"/>
    <x v="363"/>
    <x v="1"/>
    <x v="12"/>
    <x v="3"/>
    <x v="2"/>
    <x v="3"/>
    <x v="7"/>
    <n v="3"/>
    <n v="194.7"/>
    <n v="0.1"/>
    <n v="102.62"/>
    <n v="525.68999999999994"/>
    <n v="307.86"/>
    <n v="217.82999999999993"/>
    <n v="0.41436968555612613"/>
    <n v="2026"/>
    <s v="Q4"/>
    <n v="12"/>
    <x v="11"/>
  </r>
  <r>
    <s v="02916"/>
    <x v="363"/>
    <x v="1"/>
    <x v="6"/>
    <x v="2"/>
    <x v="1"/>
    <x v="2"/>
    <x v="2"/>
    <n v="1"/>
    <n v="36.64"/>
    <n v="0.05"/>
    <n v="13.59"/>
    <n v="34.808"/>
    <n v="13.59"/>
    <n v="21.218"/>
    <n v="0.60957251206619167"/>
    <n v="2026"/>
    <s v="Q4"/>
    <n v="12"/>
    <x v="11"/>
  </r>
  <r>
    <s v="03449"/>
    <x v="363"/>
    <x v="2"/>
    <x v="10"/>
    <x v="3"/>
    <x v="0"/>
    <x v="3"/>
    <x v="7"/>
    <n v="6"/>
    <n v="192.9"/>
    <n v="0.2"/>
    <n v="106.89"/>
    <n v="925.92000000000007"/>
    <n v="641.34"/>
    <n v="284.58000000000004"/>
    <n v="0.30734836702954899"/>
    <n v="2026"/>
    <s v="Q4"/>
    <n v="12"/>
    <x v="11"/>
  </r>
  <r>
    <s v="03498"/>
    <x v="363"/>
    <x v="3"/>
    <x v="7"/>
    <x v="3"/>
    <x v="0"/>
    <x v="1"/>
    <x v="17"/>
    <n v="2"/>
    <n v="71.56"/>
    <n v="0.1"/>
    <n v="32.99"/>
    <n v="128.80800000000002"/>
    <n v="65.98"/>
    <n v="62.828000000000017"/>
    <n v="0.4877647351096206"/>
    <n v="2026"/>
    <s v="Q4"/>
    <n v="12"/>
    <x v="11"/>
  </r>
  <r>
    <s v="04851"/>
    <x v="363"/>
    <x v="3"/>
    <x v="13"/>
    <x v="3"/>
    <x v="1"/>
    <x v="0"/>
    <x v="6"/>
    <n v="1"/>
    <n v="40.270000000000003"/>
    <n v="0.1"/>
    <n v="16.63"/>
    <n v="36.243000000000002"/>
    <n v="16.63"/>
    <n v="19.613000000000003"/>
    <n v="0.54115277432883602"/>
    <n v="2026"/>
    <s v="Q4"/>
    <n v="12"/>
    <x v="11"/>
  </r>
  <r>
    <s v="04926"/>
    <x v="363"/>
    <x v="3"/>
    <x v="7"/>
    <x v="2"/>
    <x v="2"/>
    <x v="0"/>
    <x v="0"/>
    <n v="6"/>
    <n v="81.180000000000007"/>
    <n v="0.05"/>
    <n v="43.3"/>
    <n v="462.726"/>
    <n v="259.79999999999995"/>
    <n v="202.92600000000004"/>
    <n v="0.43854462468069666"/>
    <n v="2026"/>
    <s v="Q4"/>
    <n v="12"/>
    <x v="11"/>
  </r>
  <r>
    <s v="05035"/>
    <x v="363"/>
    <x v="1"/>
    <x v="12"/>
    <x v="0"/>
    <x v="1"/>
    <x v="0"/>
    <x v="8"/>
    <n v="2"/>
    <n v="101.73"/>
    <n v="0.1"/>
    <n v="49.3"/>
    <n v="183.114"/>
    <n v="98.6"/>
    <n v="84.51400000000001"/>
    <n v="0.46153762137247839"/>
    <n v="2026"/>
    <s v="Q4"/>
    <n v="12"/>
    <x v="11"/>
  </r>
  <r>
    <s v="05135"/>
    <x v="363"/>
    <x v="2"/>
    <x v="10"/>
    <x v="0"/>
    <x v="1"/>
    <x v="0"/>
    <x v="4"/>
    <n v="5"/>
    <n v="51.78"/>
    <n v="0.15"/>
    <n v="22.37"/>
    <n v="220.06499999999997"/>
    <n v="111.85000000000001"/>
    <n v="108.21499999999996"/>
    <n v="0.49174107650012483"/>
    <n v="2026"/>
    <s v="Q4"/>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CE5084-2367-4A67-81F1-345F3162E0C6}" name="PivotTable8" cacheId="5"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B57:C63" firstHeaderRow="1" firstDataRow="1" firstDataCol="1"/>
  <pivotFields count="21">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items count="6">
        <item x="3"/>
        <item x="0"/>
        <item x="4"/>
        <item x="1"/>
        <item x="2"/>
        <item t="default"/>
      </items>
    </pivotField>
    <pivotField axis="axisRow" showAll="0" measureFilter="1" sortType="descending">
      <items count="21">
        <item x="5"/>
        <item x="15"/>
        <item x="0"/>
        <item x="6"/>
        <item x="19"/>
        <item x="8"/>
        <item x="1"/>
        <item x="2"/>
        <item x="9"/>
        <item x="13"/>
        <item x="14"/>
        <item x="10"/>
        <item x="11"/>
        <item x="4"/>
        <item x="3"/>
        <item x="7"/>
        <item x="16"/>
        <item x="18"/>
        <item x="17"/>
        <item x="12"/>
        <item t="default"/>
      </items>
      <autoSortScope>
        <pivotArea dataOnly="0" outline="0" fieldPosition="0">
          <references count="1">
            <reference field="4294967294" count="1" selected="0">
              <x v="0"/>
            </reference>
          </references>
        </pivotArea>
      </autoSortScope>
    </pivotField>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 dragToRow="0" dragToCol="0" dragToPage="0" showAll="0" defaultSubtotal="0"/>
  </pivotFields>
  <rowFields count="1">
    <field x="7"/>
  </rowFields>
  <rowItems count="6">
    <i>
      <x v="14"/>
    </i>
    <i>
      <x v="12"/>
    </i>
    <i>
      <x v="4"/>
    </i>
    <i>
      <x v="6"/>
    </i>
    <i>
      <x v="13"/>
    </i>
    <i t="grand">
      <x/>
    </i>
  </rowItems>
  <colItems count="1">
    <i/>
  </colItems>
  <dataFields count="1">
    <dataField name="Sum of Units Sold" fld="8"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9C5585-1397-4D83-A7D3-DD2EA0F744E2}" name="PivotTable7" cacheId="5"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B49:C55" firstHeaderRow="1" firstDataRow="1" firstDataCol="1"/>
  <pivotFields count="21">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axis="axisRow" showAll="0" sortType="descending">
      <items count="6">
        <item x="3"/>
        <item x="0"/>
        <item x="4"/>
        <item x="1"/>
        <item x="2"/>
        <item t="default"/>
      </items>
      <autoSortScope>
        <pivotArea dataOnly="0" outline="0" fieldPosition="0">
          <references count="1">
            <reference field="4294967294" count="1" selected="0">
              <x v="0"/>
            </reference>
          </references>
        </pivotArea>
      </autoSortScope>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dragToRow="0" dragToCol="0" dragToPage="0" showAll="0" defaultSubtotal="0"/>
  </pivotFields>
  <rowFields count="1">
    <field x="6"/>
  </rowFields>
  <rowItems count="6">
    <i>
      <x/>
    </i>
    <i>
      <x v="3"/>
    </i>
    <i>
      <x v="4"/>
    </i>
    <i>
      <x v="1"/>
    </i>
    <i>
      <x v="2"/>
    </i>
    <i t="grand">
      <x/>
    </i>
  </rowItems>
  <colItems count="1">
    <i/>
  </colItems>
  <dataFields count="1">
    <dataField name="Sum of Revenue" fld="12" baseField="0" baseItem="0" numFmtId="168"/>
  </dataFields>
  <formats count="7">
    <format dxfId="14">
      <pivotArea collapsedLevelsAreSubtotals="1" fieldPosition="0">
        <references count="1">
          <reference field="6" count="1">
            <x v="0"/>
          </reference>
        </references>
      </pivotArea>
    </format>
    <format dxfId="13">
      <pivotArea collapsedLevelsAreSubtotals="1" fieldPosition="0">
        <references count="1">
          <reference field="6" count="1">
            <x v="3"/>
          </reference>
        </references>
      </pivotArea>
    </format>
    <format dxfId="12">
      <pivotArea collapsedLevelsAreSubtotals="1" fieldPosition="0">
        <references count="1">
          <reference field="6" count="1">
            <x v="4"/>
          </reference>
        </references>
      </pivotArea>
    </format>
    <format dxfId="11">
      <pivotArea collapsedLevelsAreSubtotals="1" fieldPosition="0">
        <references count="1">
          <reference field="6" count="1">
            <x v="1"/>
          </reference>
        </references>
      </pivotArea>
    </format>
    <format dxfId="10">
      <pivotArea collapsedLevelsAreSubtotals="1" fieldPosition="0">
        <references count="1">
          <reference field="6" count="1">
            <x v="2"/>
          </reference>
        </references>
      </pivotArea>
    </format>
    <format dxfId="9">
      <pivotArea grandRow="1" outline="0" collapsedLevelsAreSubtotals="1" fieldPosition="0"/>
    </format>
    <format dxfId="8">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310585-F4DA-40DF-96E8-925B46EEB8A6}" name="PivotTable4" cacheId="5"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11:B12" firstHeaderRow="1" firstDataRow="1" firstDataCol="0"/>
  <pivotFields count="21">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dragToRow="0" dragToCol="0" dragToPage="0" showAll="0" defaultSubtotal="0"/>
  </pivotFields>
  <rowItems count="1">
    <i/>
  </rowItems>
  <colItems count="1">
    <i/>
  </colItems>
  <dataFields count="1">
    <dataField name="Average of Revenue" fld="12" subtotal="average" baseField="0" baseItem="523703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56753E-0F5B-41F0-9EF1-95FEC3E0CEEB}" name="PivotTable2" cacheId="5"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5:B6" firstHeaderRow="1" firstDataRow="1" firstDataCol="0"/>
  <pivotFields count="21">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 dragToRow="0" dragToCol="0" dragToPage="0" showAll="0" defaultSubtotal="0"/>
  </pivotFields>
  <rowItems count="1">
    <i/>
  </rowItems>
  <colItems count="1">
    <i/>
  </colItems>
  <dataFields count="1">
    <dataField name="Sum of Gross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0B5351-8505-4D94-90F5-C967E19FEE8C}" name="PivotTable3" cacheId="5"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8:B9" firstHeaderRow="1" firstDataRow="1" firstDataCol="0"/>
  <pivotFields count="21">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 dragToRow="0" dragToCol="0" dragToPage="0" showAll="0" defaultSubtotal="0"/>
  </pivotFields>
  <rowItems count="1">
    <i/>
  </rowItems>
  <colItems count="1">
    <i/>
  </colItems>
  <dataFields count="1">
    <dataField name="Sum of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804CCA-CC42-46D7-83DF-4438998EC512}" name="PivotTable6" cacheId="5"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29:C47" firstHeaderRow="1" firstDataRow="1" firstDataCol="1"/>
  <pivotFields count="21">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dragToRow="0" dragToCol="0" dragToPage="0" showAll="0" defaultSubtotal="0"/>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DE6840-167C-4E9A-A5ED-53E49D1CB3E5}" name="PivotTable1" cacheId="5"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2:C3" firstHeaderRow="0" firstDataRow="1" firstDataCol="0"/>
  <pivotFields count="21">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dataField="1" dragToRow="0" dragToCol="0" dragToPage="0" showAll="0" defaultSubtotal="0"/>
  </pivotFields>
  <rowItems count="1">
    <i/>
  </rowItems>
  <colFields count="1">
    <field x="-2"/>
  </colFields>
  <colItems count="2">
    <i>
      <x/>
    </i>
    <i i="1">
      <x v="1"/>
    </i>
  </colItems>
  <dataFields count="2">
    <dataField name="Sum of Revenue" fld="12" baseField="0" baseItem="0"/>
    <dataField name="Sum of Field1"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C8EB6C-F794-44B4-AB40-4EB33039BB14}" name="PivotTable5" cacheId="5"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location ref="B14:D27" firstHeaderRow="0" firstDataRow="1" firstDataCol="1"/>
  <pivotFields count="21">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axis="axisRow" showAll="0">
      <items count="13">
        <item x="0"/>
        <item x="1"/>
        <item x="2"/>
        <item x="3"/>
        <item x="4"/>
        <item x="5"/>
        <item x="6"/>
        <item x="7"/>
        <item x="8"/>
        <item x="9"/>
        <item x="10"/>
        <item x="11"/>
        <item t="default"/>
      </items>
    </pivotField>
    <pivotField dragToRow="0" dragToCol="0" dragToPage="0" showAll="0" defaultSubtotal="0"/>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Revenue " fld="12" baseField="19" baseItem="0"/>
    <dataField name="Gross Profit " fld="14" baseField="19" baseItem="0"/>
  </dataFields>
  <formats count="25">
    <format dxfId="39">
      <pivotArea collapsedLevelsAreSubtotals="1" fieldPosition="0">
        <references count="2">
          <reference field="4294967294" count="1" selected="0">
            <x v="0"/>
          </reference>
          <reference field="19" count="1">
            <x v="0"/>
          </reference>
        </references>
      </pivotArea>
    </format>
    <format dxfId="38">
      <pivotArea collapsedLevelsAreSubtotals="1" fieldPosition="0">
        <references count="2">
          <reference field="4294967294" count="1" selected="0">
            <x v="0"/>
          </reference>
          <reference field="19" count="1">
            <x v="1"/>
          </reference>
        </references>
      </pivotArea>
    </format>
    <format dxfId="37">
      <pivotArea collapsedLevelsAreSubtotals="1" fieldPosition="0">
        <references count="2">
          <reference field="4294967294" count="1" selected="0">
            <x v="0"/>
          </reference>
          <reference field="19" count="1">
            <x v="2"/>
          </reference>
        </references>
      </pivotArea>
    </format>
    <format dxfId="36">
      <pivotArea collapsedLevelsAreSubtotals="1" fieldPosition="0">
        <references count="2">
          <reference field="4294967294" count="1" selected="0">
            <x v="1"/>
          </reference>
          <reference field="19" count="1">
            <x v="0"/>
          </reference>
        </references>
      </pivotArea>
    </format>
    <format dxfId="35">
      <pivotArea collapsedLevelsAreSubtotals="1" fieldPosition="0">
        <references count="2">
          <reference field="4294967294" count="1" selected="0">
            <x v="1"/>
          </reference>
          <reference field="19" count="1">
            <x v="1"/>
          </reference>
        </references>
      </pivotArea>
    </format>
    <format dxfId="34">
      <pivotArea collapsedLevelsAreSubtotals="1" fieldPosition="0">
        <references count="2">
          <reference field="4294967294" count="1" selected="0">
            <x v="1"/>
          </reference>
          <reference field="19" count="1">
            <x v="2"/>
          </reference>
        </references>
      </pivotArea>
    </format>
    <format dxfId="33">
      <pivotArea collapsedLevelsAreSubtotals="1" fieldPosition="0">
        <references count="2">
          <reference field="4294967294" count="1" selected="0">
            <x v="0"/>
          </reference>
          <reference field="19" count="1">
            <x v="3"/>
          </reference>
        </references>
      </pivotArea>
    </format>
    <format dxfId="32">
      <pivotArea collapsedLevelsAreSubtotals="1" fieldPosition="0">
        <references count="2">
          <reference field="4294967294" count="1" selected="0">
            <x v="1"/>
          </reference>
          <reference field="19" count="1">
            <x v="3"/>
          </reference>
        </references>
      </pivotArea>
    </format>
    <format dxfId="31">
      <pivotArea collapsedLevelsAreSubtotals="1" fieldPosition="0">
        <references count="2">
          <reference field="4294967294" count="1" selected="0">
            <x v="0"/>
          </reference>
          <reference field="19" count="1">
            <x v="4"/>
          </reference>
        </references>
      </pivotArea>
    </format>
    <format dxfId="30">
      <pivotArea collapsedLevelsAreSubtotals="1" fieldPosition="0">
        <references count="2">
          <reference field="4294967294" count="1" selected="0">
            <x v="1"/>
          </reference>
          <reference field="19" count="1">
            <x v="4"/>
          </reference>
        </references>
      </pivotArea>
    </format>
    <format dxfId="29">
      <pivotArea collapsedLevelsAreSubtotals="1" fieldPosition="0">
        <references count="2">
          <reference field="4294967294" count="1" selected="0">
            <x v="1"/>
          </reference>
          <reference field="19" count="1">
            <x v="6"/>
          </reference>
        </references>
      </pivotArea>
    </format>
    <format dxfId="28">
      <pivotArea collapsedLevelsAreSubtotals="1" fieldPosition="0">
        <references count="1">
          <reference field="19" count="1">
            <x v="5"/>
          </reference>
        </references>
      </pivotArea>
    </format>
    <format dxfId="27">
      <pivotArea collapsedLevelsAreSubtotals="1" fieldPosition="0">
        <references count="2">
          <reference field="4294967294" count="1" selected="0">
            <x v="0"/>
          </reference>
          <reference field="19" count="1">
            <x v="6"/>
          </reference>
        </references>
      </pivotArea>
    </format>
    <format dxfId="26">
      <pivotArea collapsedLevelsAreSubtotals="1" fieldPosition="0">
        <references count="2">
          <reference field="4294967294" count="1" selected="0">
            <x v="0"/>
          </reference>
          <reference field="19" count="1">
            <x v="8"/>
          </reference>
        </references>
      </pivotArea>
    </format>
    <format dxfId="25">
      <pivotArea collapsedLevelsAreSubtotals="1" fieldPosition="0">
        <references count="2">
          <reference field="4294967294" count="1" selected="0">
            <x v="0"/>
          </reference>
          <reference field="19" count="1">
            <x v="7"/>
          </reference>
        </references>
      </pivotArea>
    </format>
    <format dxfId="24">
      <pivotArea collapsedLevelsAreSubtotals="1" fieldPosition="0">
        <references count="2">
          <reference field="4294967294" count="1" selected="0">
            <x v="1"/>
          </reference>
          <reference field="19" count="1">
            <x v="7"/>
          </reference>
        </references>
      </pivotArea>
    </format>
    <format dxfId="23">
      <pivotArea collapsedLevelsAreSubtotals="1" fieldPosition="0">
        <references count="2">
          <reference field="4294967294" count="1" selected="0">
            <x v="1"/>
          </reference>
          <reference field="19" count="1">
            <x v="8"/>
          </reference>
        </references>
      </pivotArea>
    </format>
    <format dxfId="22">
      <pivotArea collapsedLevelsAreSubtotals="1" fieldPosition="0">
        <references count="2">
          <reference field="4294967294" count="1" selected="0">
            <x v="0"/>
          </reference>
          <reference field="19" count="1">
            <x v="9"/>
          </reference>
        </references>
      </pivotArea>
    </format>
    <format dxfId="21">
      <pivotArea collapsedLevelsAreSubtotals="1" fieldPosition="0">
        <references count="2">
          <reference field="4294967294" count="1" selected="0">
            <x v="0"/>
          </reference>
          <reference field="19" count="1">
            <x v="10"/>
          </reference>
        </references>
      </pivotArea>
    </format>
    <format dxfId="20">
      <pivotArea collapsedLevelsAreSubtotals="1" fieldPosition="0">
        <references count="2">
          <reference field="4294967294" count="1" selected="0">
            <x v="0"/>
          </reference>
          <reference field="19" count="1">
            <x v="11"/>
          </reference>
        </references>
      </pivotArea>
    </format>
    <format dxfId="19">
      <pivotArea field="19" grandRow="1" outline="0" collapsedLevelsAreSubtotals="1" axis="axisRow" fieldPosition="0">
        <references count="1">
          <reference field="4294967294" count="1" selected="0">
            <x v="0"/>
          </reference>
        </references>
      </pivotArea>
    </format>
    <format dxfId="18">
      <pivotArea collapsedLevelsAreSubtotals="1" fieldPosition="0">
        <references count="2">
          <reference field="4294967294" count="1" selected="0">
            <x v="1"/>
          </reference>
          <reference field="19" count="1">
            <x v="9"/>
          </reference>
        </references>
      </pivotArea>
    </format>
    <format dxfId="17">
      <pivotArea collapsedLevelsAreSubtotals="1" fieldPosition="0">
        <references count="2">
          <reference field="4294967294" count="1" selected="0">
            <x v="1"/>
          </reference>
          <reference field="19" count="1">
            <x v="10"/>
          </reference>
        </references>
      </pivotArea>
    </format>
    <format dxfId="16">
      <pivotArea collapsedLevelsAreSubtotals="1" fieldPosition="0">
        <references count="2">
          <reference field="4294967294" count="1" selected="0">
            <x v="1"/>
          </reference>
          <reference field="19" count="1">
            <x v="11"/>
          </reference>
        </references>
      </pivotArea>
    </format>
    <format dxfId="15">
      <pivotArea field="19" grandRow="1" outline="0" collapsedLevelsAreSubtotals="1" axis="axisRow" fieldPosition="0">
        <references count="1">
          <reference field="4294967294" count="1" selected="0">
            <x v="1"/>
          </reference>
        </references>
      </pivotArea>
    </format>
  </format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976073A-2A1F-45EF-A25C-67606FA11E9E}" sourceName="Region">
  <pivotTables>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s>
  <data>
    <tabular pivotCacheId="418540898">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35D409E2-CAFF-40C2-BA13-B1D0AAB2F5B5}" sourceName="Customer Type">
  <pivotTables>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s>
  <data>
    <tabular pivotCacheId="41854089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DB197051-BF50-4771-936D-56C5A3DA24AC}" sourceName="Sales Channel">
  <pivotTables>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s>
  <data>
    <tabular pivotCacheId="418540898">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4F2DB73-80EF-4B6F-85AE-BAEE15310E70}" cache="Slicer_Region1" caption="Region" rowHeight="230716"/>
  <slicer name="Customer Type 1" xr10:uid="{432A2137-4894-4290-9FCB-0701BD1D6F80}" cache="Slicer_Customer_Type1" caption="Customer Type" rowHeight="230716"/>
  <slicer name="Sales Channel 1" xr10:uid="{68065BA9-02D7-4765-9270-5E26911EE801}" cache="Slicer_Sales_Channel1" caption="Sales Channel"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61" dataDxfId="60">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867CEA91-6715-455A-A03E-635B0341A71C}" name="ID" dataDxfId="59"/>
    <tableColumn id="2" xr3:uid="{99F5FD81-8F5C-4B7A-810D-BB7E4869701E}" name="Order Date" dataDxfId="58"/>
    <tableColumn id="3" xr3:uid="{BABD2837-4996-49F4-B8FC-F980EA4C9534}" name="Region" dataDxfId="57"/>
    <tableColumn id="4" xr3:uid="{ED840ADB-B6D0-4386-8CC3-66DEA65BED3E}" name="Country" dataDxfId="56"/>
    <tableColumn id="5" xr3:uid="{C21A7B37-6F6C-4361-82C1-4670F9FDBEC2}" name="Sales Channel" dataDxfId="55"/>
    <tableColumn id="6" xr3:uid="{84080584-6B54-4896-A4DE-A87DFF0731C6}" name="Customer Type" dataDxfId="54"/>
    <tableColumn id="7" xr3:uid="{0B005238-5F14-4C46-B503-7F3DFF36170E}" name="Product Category" dataDxfId="53"/>
    <tableColumn id="8" xr3:uid="{B930794A-6484-4BE3-BBD2-E8771691DFAD}" name="Product" dataDxfId="52"/>
    <tableColumn id="9" xr3:uid="{5CA4DF7A-9AF5-4D9D-9D5A-DDED3D0A7E80}" name="Units Sold" dataDxfId="51"/>
    <tableColumn id="10" xr3:uid="{6756035F-A4CB-4AFF-BFF3-3610B142F0EE}" name="Unit Price" dataDxfId="50"/>
    <tableColumn id="11" xr3:uid="{B694F18E-F9BD-40E2-A356-3F67136CB960}" name="Discount %" dataDxfId="49"/>
    <tableColumn id="12" xr3:uid="{15D4CF49-FA19-4C44-A023-7C629B44C0DB}" name="Unit Cost" dataDxfId="48"/>
    <tableColumn id="13" xr3:uid="{3D8A84CF-5674-491F-8F81-BB5FC7A74D30}" name="Revenue" dataDxfId="47">
      <calculatedColumnFormula>I2*J2*(1-K2)</calculatedColumnFormula>
    </tableColumn>
    <tableColumn id="14" xr3:uid="{455060E3-F1BA-493D-AC17-8D56984B9F5C}" name="COGS" dataDxfId="46">
      <calculatedColumnFormula>I2*L2</calculatedColumnFormula>
    </tableColumn>
    <tableColumn id="15" xr3:uid="{89F4A687-84DC-4069-9C8B-9548E670D916}" name="Gross Profit" dataDxfId="45">
      <calculatedColumnFormula>M2-N2</calculatedColumnFormula>
    </tableColumn>
    <tableColumn id="16" xr3:uid="{F7B6CDDB-7E56-4D6C-91A8-8CE6DC05EA92}" name="Gross Margin %" dataDxfId="44">
      <calculatedColumnFormula>IFERROR(O2/M2,0)</calculatedColumnFormula>
    </tableColumn>
    <tableColumn id="17" xr3:uid="{08206B5F-132F-48A2-8A7D-C8ED29DE854B}" name="Year" dataDxfId="43">
      <calculatedColumnFormula>YEAR(SalesDataTable[[#This Row],[Order Date]])</calculatedColumnFormula>
    </tableColumn>
    <tableColumn id="18" xr3:uid="{530C4447-0E80-44A0-80E4-83BFF5397AA3}" name="Quarter" dataDxfId="42">
      <calculatedColumnFormula>"Q"&amp;ROUNDUP(MONTH(SalesDataTable[[#This Row],[Order Date]])/3,0)</calculatedColumnFormula>
    </tableColumn>
    <tableColumn id="19" xr3:uid="{64306A9E-3E61-4C1D-8A04-5C3C05269760}" name="MonthNo" dataDxfId="41">
      <calculatedColumnFormula>MONTH(SalesDataTable[[#This Row],[Order Date]])</calculatedColumnFormula>
    </tableColumn>
    <tableColumn id="20" xr3:uid="{053C1C3B-A83C-4691-96F2-805F5CEED276}" name="Month" dataDxfId="40">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C7F052B9-9471-4AEE-9301-E846797C7030}" sourceName="Order Date">
  <pivotTables>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s>
  <state minimalRefreshVersion="6" lastRefreshVersion="6" pivotCacheId="418540898"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EC02F791-2580-4940-AD98-86F5276D30A6}" cache="NativeTimeline_Order_Date1" caption="Order Date" level="1" selectionLevel="1" scrollPosition="2026-01-01T00:00:00" style="TimeSlicerStyleDark1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workbookViewId="0"/>
  </sheetViews>
  <sheetFormatPr defaultColWidth="9.83203125" defaultRowHeight="14"/>
  <cols>
    <col min="1" max="1" width="7.5" bestFit="1" customWidth="1"/>
    <col min="2" max="2" width="14.5" customWidth="1"/>
    <col min="3" max="3" width="20" customWidth="1"/>
    <col min="4" max="4" width="14.6640625" customWidth="1"/>
    <col min="5" max="5" width="18.83203125" customWidth="1"/>
    <col min="6" max="6" width="16.6640625" customWidth="1"/>
    <col min="7" max="7" width="18.5" customWidth="1"/>
    <col min="8" max="8" width="21.5" bestFit="1" customWidth="1"/>
    <col min="9" max="9" width="10.5" style="10" customWidth="1"/>
    <col min="10" max="10" width="13.33203125" customWidth="1"/>
    <col min="11" max="11" width="12.1640625" customWidth="1"/>
    <col min="12" max="12" width="11.6640625" customWidth="1"/>
    <col min="13" max="13" width="15.5" customWidth="1"/>
    <col min="14" max="14" width="10.5" customWidth="1"/>
    <col min="15" max="15" width="14.5" customWidth="1"/>
    <col min="16" max="16" width="16.6640625" customWidth="1"/>
    <col min="17" max="17" width="7.1640625" customWidth="1"/>
    <col min="18" max="18" width="9.83203125" style="10"/>
  </cols>
  <sheetData>
    <row r="1" spans="1:20" ht="29.25" customHeight="1">
      <c r="A1" s="1" t="s">
        <v>2760</v>
      </c>
      <c r="B1" s="1" t="s">
        <v>2761</v>
      </c>
      <c r="C1" s="1" t="s">
        <v>2762</v>
      </c>
      <c r="D1" s="1" t="s">
        <v>2763</v>
      </c>
      <c r="E1" s="1" t="s">
        <v>2764</v>
      </c>
      <c r="F1" s="1" t="s">
        <v>2765</v>
      </c>
      <c r="G1" s="1" t="s">
        <v>2766</v>
      </c>
      <c r="H1" s="1" t="s">
        <v>2767</v>
      </c>
      <c r="I1" s="1" t="s">
        <v>2768</v>
      </c>
      <c r="J1" s="1" t="s">
        <v>2769</v>
      </c>
      <c r="K1" s="1" t="s">
        <v>2770</v>
      </c>
      <c r="L1" s="1" t="s">
        <v>2771</v>
      </c>
      <c r="M1" s="1" t="s">
        <v>2772</v>
      </c>
      <c r="N1" s="1" t="s">
        <v>2773</v>
      </c>
      <c r="O1" s="1" t="s">
        <v>2774</v>
      </c>
      <c r="P1" s="1" t="s">
        <v>2775</v>
      </c>
      <c r="Q1" s="1" t="s">
        <v>2776</v>
      </c>
      <c r="R1" s="1" t="s">
        <v>2777</v>
      </c>
      <c r="S1" s="1" t="s">
        <v>2778</v>
      </c>
      <c r="T1" s="1" t="s">
        <v>2779</v>
      </c>
    </row>
    <row r="2" spans="1:20" ht="15.5">
      <c r="A2" s="2" t="s">
        <v>0</v>
      </c>
      <c r="B2" s="3">
        <v>46023</v>
      </c>
      <c r="C2" s="4" t="s">
        <v>1</v>
      </c>
      <c r="D2" s="4" t="s">
        <v>2</v>
      </c>
      <c r="E2" s="4" t="s">
        <v>3</v>
      </c>
      <c r="F2" s="4" t="s">
        <v>4</v>
      </c>
      <c r="G2" s="4" t="s">
        <v>5</v>
      </c>
      <c r="H2" s="4" t="s">
        <v>6</v>
      </c>
      <c r="I2" s="9">
        <v>2</v>
      </c>
      <c r="J2" s="6">
        <v>82.06</v>
      </c>
      <c r="K2" s="7">
        <v>0</v>
      </c>
      <c r="L2" s="6">
        <v>42.94</v>
      </c>
      <c r="M2" s="6">
        <f t="shared" ref="M2:M65" si="0">I2*J2*(1-K2)</f>
        <v>164.12</v>
      </c>
      <c r="N2" s="6">
        <f t="shared" ref="N2:N65" si="1">I2*L2</f>
        <v>85.88</v>
      </c>
      <c r="O2" s="6">
        <f t="shared" ref="O2:O65" si="2">M2-N2</f>
        <v>78.240000000000009</v>
      </c>
      <c r="P2" s="8">
        <f t="shared" ref="P2:P65" si="3">IFERROR(O2/M2,0)</f>
        <v>0.476724348038021</v>
      </c>
      <c r="Q2" s="5">
        <f>YEAR(SalesDataTable[[#This Row],[Order Date]])</f>
        <v>2026</v>
      </c>
      <c r="R2" s="8" t="str">
        <f>"Q"&amp;ROUNDUP(MONTH(SalesDataTable[[#This Row],[Order Date]])/3,0)</f>
        <v>Q1</v>
      </c>
      <c r="S2" s="9">
        <f>MONTH(SalesDataTable[[#This Row],[Order Date]])</f>
        <v>1</v>
      </c>
      <c r="T2" s="8" t="str">
        <f>TEXT(SalesDataTable[[#This Row],[Order Date]],"mmm")</f>
        <v>Jan</v>
      </c>
    </row>
    <row r="3" spans="1:20" ht="15.5">
      <c r="A3" s="2" t="s">
        <v>7</v>
      </c>
      <c r="B3" s="3">
        <v>46024</v>
      </c>
      <c r="C3" s="4" t="s">
        <v>8</v>
      </c>
      <c r="D3" s="4" t="s">
        <v>9</v>
      </c>
      <c r="E3" s="4" t="s">
        <v>10</v>
      </c>
      <c r="F3" s="4" t="s">
        <v>4</v>
      </c>
      <c r="G3" s="4" t="s">
        <v>11</v>
      </c>
      <c r="H3" s="4" t="s">
        <v>12</v>
      </c>
      <c r="I3" s="9">
        <v>4</v>
      </c>
      <c r="J3" s="6">
        <v>94.18</v>
      </c>
      <c r="K3" s="7">
        <v>0.15</v>
      </c>
      <c r="L3" s="6">
        <v>45.03</v>
      </c>
      <c r="M3" s="6">
        <f t="shared" si="0"/>
        <v>320.21199999999999</v>
      </c>
      <c r="N3" s="6">
        <f t="shared" si="1"/>
        <v>180.12</v>
      </c>
      <c r="O3" s="6">
        <f t="shared" si="2"/>
        <v>140.09199999999998</v>
      </c>
      <c r="P3" s="8">
        <f t="shared" si="3"/>
        <v>0.43749765780170635</v>
      </c>
      <c r="Q3" s="5">
        <f>YEAR(SalesDataTable[[#This Row],[Order Date]])</f>
        <v>2026</v>
      </c>
      <c r="R3" s="8" t="str">
        <f>"Q"&amp;ROUNDUP(MONTH(SalesDataTable[[#This Row],[Order Date]])/3,0)</f>
        <v>Q1</v>
      </c>
      <c r="S3" s="9">
        <f>MONTH(SalesDataTable[[#This Row],[Order Date]])</f>
        <v>1</v>
      </c>
      <c r="T3" s="8" t="str">
        <f>TEXT(SalesDataTable[[#This Row],[Order Date]],"mmm")</f>
        <v>Jan</v>
      </c>
    </row>
    <row r="4" spans="1:20" ht="15.5">
      <c r="A4" s="2" t="s">
        <v>13</v>
      </c>
      <c r="B4" s="3">
        <v>46025</v>
      </c>
      <c r="C4" s="4" t="s">
        <v>14</v>
      </c>
      <c r="D4" s="4" t="s">
        <v>15</v>
      </c>
      <c r="E4" s="4" t="s">
        <v>3</v>
      </c>
      <c r="F4" s="4" t="s">
        <v>16</v>
      </c>
      <c r="G4" s="4" t="s">
        <v>17</v>
      </c>
      <c r="H4" s="4" t="s">
        <v>18</v>
      </c>
      <c r="I4" s="9">
        <v>2</v>
      </c>
      <c r="J4" s="6">
        <v>36.72</v>
      </c>
      <c r="K4" s="7">
        <v>0.05</v>
      </c>
      <c r="L4" s="6">
        <v>13.76</v>
      </c>
      <c r="M4" s="6">
        <f t="shared" si="0"/>
        <v>69.768000000000001</v>
      </c>
      <c r="N4" s="6">
        <f t="shared" si="1"/>
        <v>27.52</v>
      </c>
      <c r="O4" s="6">
        <f t="shared" si="2"/>
        <v>42.248000000000005</v>
      </c>
      <c r="P4" s="8">
        <f t="shared" si="3"/>
        <v>0.60554982226808862</v>
      </c>
      <c r="Q4" s="5">
        <f>YEAR(SalesDataTable[[#This Row],[Order Date]])</f>
        <v>2026</v>
      </c>
      <c r="R4" s="8" t="str">
        <f>"Q"&amp;ROUNDUP(MONTH(SalesDataTable[[#This Row],[Order Date]])/3,0)</f>
        <v>Q1</v>
      </c>
      <c r="S4" s="9">
        <f>MONTH(SalesDataTable[[#This Row],[Order Date]])</f>
        <v>1</v>
      </c>
      <c r="T4" s="8" t="str">
        <f>TEXT(SalesDataTable[[#This Row],[Order Date]],"mmm")</f>
        <v>Jan</v>
      </c>
    </row>
    <row r="5" spans="1:20" ht="15.5">
      <c r="A5" s="2" t="s">
        <v>19</v>
      </c>
      <c r="B5" s="3">
        <v>46025</v>
      </c>
      <c r="C5" s="4" t="s">
        <v>1</v>
      </c>
      <c r="D5" s="4" t="s">
        <v>2</v>
      </c>
      <c r="E5" s="4" t="s">
        <v>10</v>
      </c>
      <c r="F5" s="4" t="s">
        <v>20</v>
      </c>
      <c r="G5" s="4" t="s">
        <v>11</v>
      </c>
      <c r="H5" s="4" t="s">
        <v>21</v>
      </c>
      <c r="I5" s="9">
        <v>4</v>
      </c>
      <c r="J5" s="6">
        <v>143.66999999999999</v>
      </c>
      <c r="K5" s="7">
        <v>0.1</v>
      </c>
      <c r="L5" s="6">
        <v>81.22</v>
      </c>
      <c r="M5" s="6">
        <f t="shared" si="0"/>
        <v>517.21199999999999</v>
      </c>
      <c r="N5" s="6">
        <f t="shared" si="1"/>
        <v>324.88</v>
      </c>
      <c r="O5" s="6">
        <f t="shared" si="2"/>
        <v>192.33199999999999</v>
      </c>
      <c r="P5" s="8">
        <f t="shared" si="3"/>
        <v>0.37186298848441257</v>
      </c>
      <c r="Q5" s="5">
        <f>YEAR(SalesDataTable[[#This Row],[Order Date]])</f>
        <v>2026</v>
      </c>
      <c r="R5" s="8" t="str">
        <f>"Q"&amp;ROUNDUP(MONTH(SalesDataTable[[#This Row],[Order Date]])/3,0)</f>
        <v>Q1</v>
      </c>
      <c r="S5" s="9">
        <f>MONTH(SalesDataTable[[#This Row],[Order Date]])</f>
        <v>1</v>
      </c>
      <c r="T5" s="8" t="str">
        <f>TEXT(SalesDataTable[[#This Row],[Order Date]],"mmm")</f>
        <v>Jan</v>
      </c>
    </row>
    <row r="6" spans="1:20" ht="15.5">
      <c r="A6" s="2" t="s">
        <v>22</v>
      </c>
      <c r="B6" s="3">
        <v>46025</v>
      </c>
      <c r="C6" s="4" t="s">
        <v>1</v>
      </c>
      <c r="D6" s="4" t="s">
        <v>2</v>
      </c>
      <c r="E6" s="4" t="s">
        <v>10</v>
      </c>
      <c r="F6" s="4" t="s">
        <v>20</v>
      </c>
      <c r="G6" s="4" t="s">
        <v>17</v>
      </c>
      <c r="H6" s="4" t="s">
        <v>18</v>
      </c>
      <c r="I6" s="9">
        <v>3</v>
      </c>
      <c r="J6" s="6">
        <v>36.53</v>
      </c>
      <c r="K6" s="7">
        <v>0.15</v>
      </c>
      <c r="L6" s="6">
        <v>13.67</v>
      </c>
      <c r="M6" s="6">
        <f t="shared" si="0"/>
        <v>93.151499999999999</v>
      </c>
      <c r="N6" s="6">
        <f t="shared" si="1"/>
        <v>41.01</v>
      </c>
      <c r="O6" s="6">
        <f t="shared" si="2"/>
        <v>52.141500000000001</v>
      </c>
      <c r="P6" s="8">
        <f t="shared" si="3"/>
        <v>0.55974944042769037</v>
      </c>
      <c r="Q6" s="5">
        <f>YEAR(SalesDataTable[[#This Row],[Order Date]])</f>
        <v>2026</v>
      </c>
      <c r="R6" s="8" t="str">
        <f>"Q"&amp;ROUNDUP(MONTH(SalesDataTable[[#This Row],[Order Date]])/3,0)</f>
        <v>Q1</v>
      </c>
      <c r="S6" s="9">
        <f>MONTH(SalesDataTable[[#This Row],[Order Date]])</f>
        <v>1</v>
      </c>
      <c r="T6" s="8" t="str">
        <f>TEXT(SalesDataTable[[#This Row],[Order Date]],"mmm")</f>
        <v>Jan</v>
      </c>
    </row>
    <row r="7" spans="1:20" ht="15.5">
      <c r="A7" s="2" t="s">
        <v>23</v>
      </c>
      <c r="B7" s="3">
        <v>46025</v>
      </c>
      <c r="C7" s="4" t="s">
        <v>14</v>
      </c>
      <c r="D7" s="4" t="s">
        <v>24</v>
      </c>
      <c r="E7" s="4" t="s">
        <v>25</v>
      </c>
      <c r="F7" s="4" t="s">
        <v>16</v>
      </c>
      <c r="G7" s="4" t="s">
        <v>17</v>
      </c>
      <c r="H7" s="4" t="s">
        <v>18</v>
      </c>
      <c r="I7" s="9">
        <v>1</v>
      </c>
      <c r="J7" s="6">
        <v>35.340000000000003</v>
      </c>
      <c r="K7" s="7">
        <v>0</v>
      </c>
      <c r="L7" s="6">
        <v>13.37</v>
      </c>
      <c r="M7" s="6">
        <f t="shared" si="0"/>
        <v>35.340000000000003</v>
      </c>
      <c r="N7" s="6">
        <f t="shared" si="1"/>
        <v>13.37</v>
      </c>
      <c r="O7" s="6">
        <f t="shared" si="2"/>
        <v>21.970000000000006</v>
      </c>
      <c r="P7" s="8">
        <f t="shared" si="3"/>
        <v>0.62167515563101317</v>
      </c>
      <c r="Q7" s="5">
        <f>YEAR(SalesDataTable[[#This Row],[Order Date]])</f>
        <v>2026</v>
      </c>
      <c r="R7" s="8" t="str">
        <f>"Q"&amp;ROUNDUP(MONTH(SalesDataTable[[#This Row],[Order Date]])/3,0)</f>
        <v>Q1</v>
      </c>
      <c r="S7" s="9">
        <f>MONTH(SalesDataTable[[#This Row],[Order Date]])</f>
        <v>1</v>
      </c>
      <c r="T7" s="8" t="str">
        <f>TEXT(SalesDataTable[[#This Row],[Order Date]],"mmm")</f>
        <v>Jan</v>
      </c>
    </row>
    <row r="8" spans="1:20" ht="15.5">
      <c r="A8" s="2" t="s">
        <v>26</v>
      </c>
      <c r="B8" s="3">
        <v>46025</v>
      </c>
      <c r="C8" s="4" t="s">
        <v>27</v>
      </c>
      <c r="D8" s="4" t="s">
        <v>28</v>
      </c>
      <c r="E8" s="4" t="s">
        <v>10</v>
      </c>
      <c r="F8" s="4" t="s">
        <v>4</v>
      </c>
      <c r="G8" s="4" t="s">
        <v>5</v>
      </c>
      <c r="H8" s="4" t="s">
        <v>29</v>
      </c>
      <c r="I8" s="9">
        <v>8</v>
      </c>
      <c r="J8" s="6">
        <v>49.6</v>
      </c>
      <c r="K8" s="7">
        <v>0.1</v>
      </c>
      <c r="L8" s="6">
        <v>23.05</v>
      </c>
      <c r="M8" s="6">
        <f t="shared" si="0"/>
        <v>357.12</v>
      </c>
      <c r="N8" s="6">
        <f t="shared" si="1"/>
        <v>184.4</v>
      </c>
      <c r="O8" s="6">
        <f t="shared" si="2"/>
        <v>172.72</v>
      </c>
      <c r="P8" s="8">
        <f t="shared" si="3"/>
        <v>0.4836469534050179</v>
      </c>
      <c r="Q8" s="5">
        <f>YEAR(SalesDataTable[[#This Row],[Order Date]])</f>
        <v>2026</v>
      </c>
      <c r="R8" s="8" t="str">
        <f>"Q"&amp;ROUNDUP(MONTH(SalesDataTable[[#This Row],[Order Date]])/3,0)</f>
        <v>Q1</v>
      </c>
      <c r="S8" s="9">
        <f>MONTH(SalesDataTable[[#This Row],[Order Date]])</f>
        <v>1</v>
      </c>
      <c r="T8" s="8" t="str">
        <f>TEXT(SalesDataTable[[#This Row],[Order Date]],"mmm")</f>
        <v>Jan</v>
      </c>
    </row>
    <row r="9" spans="1:20" ht="15.5">
      <c r="A9" s="2" t="s">
        <v>30</v>
      </c>
      <c r="B9" s="3">
        <v>46025</v>
      </c>
      <c r="C9" s="4" t="s">
        <v>1</v>
      </c>
      <c r="D9" s="4" t="s">
        <v>2</v>
      </c>
      <c r="E9" s="4" t="s">
        <v>25</v>
      </c>
      <c r="F9" s="4" t="s">
        <v>16</v>
      </c>
      <c r="G9" s="4" t="s">
        <v>31</v>
      </c>
      <c r="H9" s="4" t="s">
        <v>32</v>
      </c>
      <c r="I9" s="9">
        <v>2</v>
      </c>
      <c r="J9" s="6">
        <v>347.51</v>
      </c>
      <c r="K9" s="7">
        <v>0</v>
      </c>
      <c r="L9" s="6">
        <v>190.16</v>
      </c>
      <c r="M9" s="6">
        <f t="shared" si="0"/>
        <v>695.02</v>
      </c>
      <c r="N9" s="6">
        <f t="shared" si="1"/>
        <v>380.32</v>
      </c>
      <c r="O9" s="6">
        <f t="shared" si="2"/>
        <v>314.7</v>
      </c>
      <c r="P9" s="8">
        <f t="shared" si="3"/>
        <v>0.4527927253891974</v>
      </c>
      <c r="Q9" s="5">
        <f>YEAR(SalesDataTable[[#This Row],[Order Date]])</f>
        <v>2026</v>
      </c>
      <c r="R9" s="8" t="str">
        <f>"Q"&amp;ROUNDUP(MONTH(SalesDataTable[[#This Row],[Order Date]])/3,0)</f>
        <v>Q1</v>
      </c>
      <c r="S9" s="9">
        <f>MONTH(SalesDataTable[[#This Row],[Order Date]])</f>
        <v>1</v>
      </c>
      <c r="T9" s="8" t="str">
        <f>TEXT(SalesDataTable[[#This Row],[Order Date]],"mmm")</f>
        <v>Jan</v>
      </c>
    </row>
    <row r="10" spans="1:20" ht="15.5">
      <c r="A10" s="2" t="s">
        <v>33</v>
      </c>
      <c r="B10" s="3">
        <v>46025</v>
      </c>
      <c r="C10" s="4" t="s">
        <v>14</v>
      </c>
      <c r="D10" s="4" t="s">
        <v>34</v>
      </c>
      <c r="E10" s="4" t="s">
        <v>10</v>
      </c>
      <c r="F10" s="4" t="s">
        <v>4</v>
      </c>
      <c r="G10" s="4" t="s">
        <v>5</v>
      </c>
      <c r="H10" s="4" t="s">
        <v>35</v>
      </c>
      <c r="I10" s="9">
        <v>12</v>
      </c>
      <c r="J10" s="6">
        <v>41.22</v>
      </c>
      <c r="K10" s="7">
        <v>0.1</v>
      </c>
      <c r="L10" s="6">
        <v>16.64</v>
      </c>
      <c r="M10" s="6">
        <f t="shared" si="0"/>
        <v>445.17599999999999</v>
      </c>
      <c r="N10" s="6">
        <f t="shared" si="1"/>
        <v>199.68</v>
      </c>
      <c r="O10" s="6">
        <f t="shared" si="2"/>
        <v>245.49599999999998</v>
      </c>
      <c r="P10" s="8">
        <f t="shared" si="3"/>
        <v>0.55145829963879456</v>
      </c>
      <c r="Q10" s="5">
        <f>YEAR(SalesDataTable[[#This Row],[Order Date]])</f>
        <v>2026</v>
      </c>
      <c r="R10" s="8" t="str">
        <f>"Q"&amp;ROUNDUP(MONTH(SalesDataTable[[#This Row],[Order Date]])/3,0)</f>
        <v>Q1</v>
      </c>
      <c r="S10" s="9">
        <f>MONTH(SalesDataTable[[#This Row],[Order Date]])</f>
        <v>1</v>
      </c>
      <c r="T10" s="8" t="str">
        <f>TEXT(SalesDataTable[[#This Row],[Order Date]],"mmm")</f>
        <v>Jan</v>
      </c>
    </row>
    <row r="11" spans="1:20" ht="15.5">
      <c r="A11" s="2" t="s">
        <v>36</v>
      </c>
      <c r="B11" s="3">
        <v>46025</v>
      </c>
      <c r="C11" s="4" t="s">
        <v>14</v>
      </c>
      <c r="D11" s="4" t="s">
        <v>24</v>
      </c>
      <c r="E11" s="4" t="s">
        <v>25</v>
      </c>
      <c r="F11" s="4" t="s">
        <v>20</v>
      </c>
      <c r="G11" s="4" t="s">
        <v>31</v>
      </c>
      <c r="H11" s="4" t="s">
        <v>32</v>
      </c>
      <c r="I11" s="9">
        <v>1</v>
      </c>
      <c r="J11" s="6">
        <v>332.18</v>
      </c>
      <c r="K11" s="7">
        <v>0</v>
      </c>
      <c r="L11" s="6">
        <v>195.33</v>
      </c>
      <c r="M11" s="6">
        <f t="shared" si="0"/>
        <v>332.18</v>
      </c>
      <c r="N11" s="6">
        <f t="shared" si="1"/>
        <v>195.33</v>
      </c>
      <c r="O11" s="6">
        <f t="shared" si="2"/>
        <v>136.85</v>
      </c>
      <c r="P11" s="8">
        <f t="shared" si="3"/>
        <v>0.41197543500511768</v>
      </c>
      <c r="Q11" s="5">
        <f>YEAR(SalesDataTable[[#This Row],[Order Date]])</f>
        <v>2026</v>
      </c>
      <c r="R11" s="8" t="str">
        <f>"Q"&amp;ROUNDUP(MONTH(SalesDataTable[[#This Row],[Order Date]])/3,0)</f>
        <v>Q1</v>
      </c>
      <c r="S11" s="9">
        <f>MONTH(SalesDataTable[[#This Row],[Order Date]])</f>
        <v>1</v>
      </c>
      <c r="T11" s="8" t="str">
        <f>TEXT(SalesDataTable[[#This Row],[Order Date]],"mmm")</f>
        <v>Jan</v>
      </c>
    </row>
    <row r="12" spans="1:20" ht="15.5">
      <c r="A12" s="2" t="s">
        <v>37</v>
      </c>
      <c r="B12" s="3">
        <v>46025</v>
      </c>
      <c r="C12" s="4" t="s">
        <v>8</v>
      </c>
      <c r="D12" s="4" t="s">
        <v>38</v>
      </c>
      <c r="E12" s="4" t="s">
        <v>39</v>
      </c>
      <c r="F12" s="4" t="s">
        <v>4</v>
      </c>
      <c r="G12" s="4" t="s">
        <v>5</v>
      </c>
      <c r="H12" s="4" t="s">
        <v>29</v>
      </c>
      <c r="I12" s="9">
        <v>1</v>
      </c>
      <c r="J12" s="6">
        <v>49.71</v>
      </c>
      <c r="K12" s="7">
        <v>0</v>
      </c>
      <c r="L12" s="6">
        <v>23.15</v>
      </c>
      <c r="M12" s="6">
        <f t="shared" si="0"/>
        <v>49.71</v>
      </c>
      <c r="N12" s="6">
        <f t="shared" si="1"/>
        <v>23.15</v>
      </c>
      <c r="O12" s="6">
        <f t="shared" si="2"/>
        <v>26.560000000000002</v>
      </c>
      <c r="P12" s="8">
        <f t="shared" si="3"/>
        <v>0.53429893381613358</v>
      </c>
      <c r="Q12" s="5">
        <f>YEAR(SalesDataTable[[#This Row],[Order Date]])</f>
        <v>2026</v>
      </c>
      <c r="R12" s="8" t="str">
        <f>"Q"&amp;ROUNDUP(MONTH(SalesDataTable[[#This Row],[Order Date]])/3,0)</f>
        <v>Q1</v>
      </c>
      <c r="S12" s="9">
        <f>MONTH(SalesDataTable[[#This Row],[Order Date]])</f>
        <v>1</v>
      </c>
      <c r="T12" s="8" t="str">
        <f>TEXT(SalesDataTable[[#This Row],[Order Date]],"mmm")</f>
        <v>Jan</v>
      </c>
    </row>
    <row r="13" spans="1:20" ht="15.5">
      <c r="A13" s="2" t="s">
        <v>40</v>
      </c>
      <c r="B13" s="3">
        <v>46026</v>
      </c>
      <c r="C13" s="4" t="s">
        <v>14</v>
      </c>
      <c r="D13" s="4" t="s">
        <v>24</v>
      </c>
      <c r="E13" s="4" t="s">
        <v>3</v>
      </c>
      <c r="F13" s="4" t="s">
        <v>16</v>
      </c>
      <c r="G13" s="4" t="s">
        <v>31</v>
      </c>
      <c r="H13" s="4" t="s">
        <v>41</v>
      </c>
      <c r="I13" s="9">
        <v>2</v>
      </c>
      <c r="J13" s="6">
        <v>194.35</v>
      </c>
      <c r="K13" s="7">
        <v>0</v>
      </c>
      <c r="L13" s="6">
        <v>104.22</v>
      </c>
      <c r="M13" s="6">
        <f t="shared" si="0"/>
        <v>388.7</v>
      </c>
      <c r="N13" s="6">
        <f t="shared" si="1"/>
        <v>208.44</v>
      </c>
      <c r="O13" s="6">
        <f t="shared" si="2"/>
        <v>180.26</v>
      </c>
      <c r="P13" s="8">
        <f t="shared" si="3"/>
        <v>0.46375096475430921</v>
      </c>
      <c r="Q13" s="5">
        <f>YEAR(SalesDataTable[[#This Row],[Order Date]])</f>
        <v>2026</v>
      </c>
      <c r="R13" s="8" t="str">
        <f>"Q"&amp;ROUNDUP(MONTH(SalesDataTable[[#This Row],[Order Date]])/3,0)</f>
        <v>Q1</v>
      </c>
      <c r="S13" s="9">
        <f>MONTH(SalesDataTable[[#This Row],[Order Date]])</f>
        <v>1</v>
      </c>
      <c r="T13" s="8" t="str">
        <f>TEXT(SalesDataTable[[#This Row],[Order Date]],"mmm")</f>
        <v>Jan</v>
      </c>
    </row>
    <row r="14" spans="1:20" ht="15.5">
      <c r="A14" s="2" t="s">
        <v>42</v>
      </c>
      <c r="B14" s="3">
        <v>46026</v>
      </c>
      <c r="C14" s="4" t="s">
        <v>8</v>
      </c>
      <c r="D14" s="4" t="s">
        <v>38</v>
      </c>
      <c r="E14" s="4" t="s">
        <v>3</v>
      </c>
      <c r="F14" s="4" t="s">
        <v>16</v>
      </c>
      <c r="G14" s="4" t="s">
        <v>5</v>
      </c>
      <c r="H14" s="4" t="s">
        <v>43</v>
      </c>
      <c r="I14" s="9">
        <v>3</v>
      </c>
      <c r="J14" s="6">
        <v>102.12</v>
      </c>
      <c r="K14" s="7">
        <v>0.1</v>
      </c>
      <c r="L14" s="6">
        <v>51.28</v>
      </c>
      <c r="M14" s="6">
        <f t="shared" si="0"/>
        <v>275.72400000000005</v>
      </c>
      <c r="N14" s="6">
        <f t="shared" si="1"/>
        <v>153.84</v>
      </c>
      <c r="O14" s="6">
        <f t="shared" si="2"/>
        <v>121.88400000000004</v>
      </c>
      <c r="P14" s="8">
        <f t="shared" si="3"/>
        <v>0.44205074639857256</v>
      </c>
      <c r="Q14" s="5">
        <f>YEAR(SalesDataTable[[#This Row],[Order Date]])</f>
        <v>2026</v>
      </c>
      <c r="R14" s="8" t="str">
        <f>"Q"&amp;ROUNDUP(MONTH(SalesDataTable[[#This Row],[Order Date]])/3,0)</f>
        <v>Q1</v>
      </c>
      <c r="S14" s="9">
        <f>MONTH(SalesDataTable[[#This Row],[Order Date]])</f>
        <v>1</v>
      </c>
      <c r="T14" s="8" t="str">
        <f>TEXT(SalesDataTable[[#This Row],[Order Date]],"mmm")</f>
        <v>Jan</v>
      </c>
    </row>
    <row r="15" spans="1:20" ht="15.5">
      <c r="A15" s="2" t="s">
        <v>44</v>
      </c>
      <c r="B15" s="3">
        <v>46026</v>
      </c>
      <c r="C15" s="4" t="s">
        <v>27</v>
      </c>
      <c r="D15" s="4" t="s">
        <v>45</v>
      </c>
      <c r="E15" s="4" t="s">
        <v>25</v>
      </c>
      <c r="F15" s="4" t="s">
        <v>20</v>
      </c>
      <c r="G15" s="4" t="s">
        <v>17</v>
      </c>
      <c r="H15" s="4" t="s">
        <v>46</v>
      </c>
      <c r="I15" s="9">
        <v>1</v>
      </c>
      <c r="J15" s="6">
        <v>46.99</v>
      </c>
      <c r="K15" s="7">
        <v>0.05</v>
      </c>
      <c r="L15" s="6">
        <v>18.11</v>
      </c>
      <c r="M15" s="6">
        <f t="shared" si="0"/>
        <v>44.640500000000003</v>
      </c>
      <c r="N15" s="6">
        <f t="shared" si="1"/>
        <v>18.11</v>
      </c>
      <c r="O15" s="6">
        <f t="shared" si="2"/>
        <v>26.530500000000004</v>
      </c>
      <c r="P15" s="8">
        <f t="shared" si="3"/>
        <v>0.59431457980981395</v>
      </c>
      <c r="Q15" s="5">
        <f>YEAR(SalesDataTable[[#This Row],[Order Date]])</f>
        <v>2026</v>
      </c>
      <c r="R15" s="8" t="str">
        <f>"Q"&amp;ROUNDUP(MONTH(SalesDataTable[[#This Row],[Order Date]])/3,0)</f>
        <v>Q1</v>
      </c>
      <c r="S15" s="9">
        <f>MONTH(SalesDataTable[[#This Row],[Order Date]])</f>
        <v>1</v>
      </c>
      <c r="T15" s="8" t="str">
        <f>TEXT(SalesDataTable[[#This Row],[Order Date]],"mmm")</f>
        <v>Jan</v>
      </c>
    </row>
    <row r="16" spans="1:20" ht="15.5">
      <c r="A16" s="2" t="s">
        <v>47</v>
      </c>
      <c r="B16" s="3">
        <v>46026</v>
      </c>
      <c r="C16" s="4" t="s">
        <v>27</v>
      </c>
      <c r="D16" s="4" t="s">
        <v>48</v>
      </c>
      <c r="E16" s="4" t="s">
        <v>3</v>
      </c>
      <c r="F16" s="4" t="s">
        <v>16</v>
      </c>
      <c r="G16" s="4" t="s">
        <v>49</v>
      </c>
      <c r="H16" s="4" t="s">
        <v>50</v>
      </c>
      <c r="I16" s="9">
        <v>1</v>
      </c>
      <c r="J16" s="6">
        <v>40</v>
      </c>
      <c r="K16" s="7">
        <v>0</v>
      </c>
      <c r="L16" s="6">
        <v>15.04</v>
      </c>
      <c r="M16" s="6">
        <f t="shared" si="0"/>
        <v>40</v>
      </c>
      <c r="N16" s="6">
        <f t="shared" si="1"/>
        <v>15.04</v>
      </c>
      <c r="O16" s="6">
        <f t="shared" si="2"/>
        <v>24.96</v>
      </c>
      <c r="P16" s="8">
        <f t="shared" si="3"/>
        <v>0.624</v>
      </c>
      <c r="Q16" s="5">
        <f>YEAR(SalesDataTable[[#This Row],[Order Date]])</f>
        <v>2026</v>
      </c>
      <c r="R16" s="8" t="str">
        <f>"Q"&amp;ROUNDUP(MONTH(SalesDataTable[[#This Row],[Order Date]])/3,0)</f>
        <v>Q1</v>
      </c>
      <c r="S16" s="9">
        <f>MONTH(SalesDataTable[[#This Row],[Order Date]])</f>
        <v>1</v>
      </c>
      <c r="T16" s="8" t="str">
        <f>TEXT(SalesDataTable[[#This Row],[Order Date]],"mmm")</f>
        <v>Jan</v>
      </c>
    </row>
    <row r="17" spans="1:20" ht="15.5">
      <c r="A17" s="2" t="s">
        <v>51</v>
      </c>
      <c r="B17" s="3">
        <v>46026</v>
      </c>
      <c r="C17" s="4" t="s">
        <v>1</v>
      </c>
      <c r="D17" s="4" t="s">
        <v>52</v>
      </c>
      <c r="E17" s="4" t="s">
        <v>3</v>
      </c>
      <c r="F17" s="4" t="s">
        <v>16</v>
      </c>
      <c r="G17" s="4" t="s">
        <v>11</v>
      </c>
      <c r="H17" s="4" t="s">
        <v>53</v>
      </c>
      <c r="I17" s="9">
        <v>1</v>
      </c>
      <c r="J17" s="6">
        <v>153.38999999999999</v>
      </c>
      <c r="K17" s="7">
        <v>0</v>
      </c>
      <c r="L17" s="6">
        <v>78.59</v>
      </c>
      <c r="M17" s="6">
        <f t="shared" si="0"/>
        <v>153.38999999999999</v>
      </c>
      <c r="N17" s="6">
        <f t="shared" si="1"/>
        <v>78.59</v>
      </c>
      <c r="O17" s="6">
        <f t="shared" si="2"/>
        <v>74.799999999999983</v>
      </c>
      <c r="P17" s="8">
        <f t="shared" si="3"/>
        <v>0.48764587000456344</v>
      </c>
      <c r="Q17" s="5">
        <f>YEAR(SalesDataTable[[#This Row],[Order Date]])</f>
        <v>2026</v>
      </c>
      <c r="R17" s="8" t="str">
        <f>"Q"&amp;ROUNDUP(MONTH(SalesDataTable[[#This Row],[Order Date]])/3,0)</f>
        <v>Q1</v>
      </c>
      <c r="S17" s="9">
        <f>MONTH(SalesDataTable[[#This Row],[Order Date]])</f>
        <v>1</v>
      </c>
      <c r="T17" s="8" t="str">
        <f>TEXT(SalesDataTable[[#This Row],[Order Date]],"mmm")</f>
        <v>Jan</v>
      </c>
    </row>
    <row r="18" spans="1:20" ht="15.5">
      <c r="A18" s="2" t="s">
        <v>54</v>
      </c>
      <c r="B18" s="3">
        <v>46026</v>
      </c>
      <c r="C18" s="4" t="s">
        <v>8</v>
      </c>
      <c r="D18" s="4" t="s">
        <v>38</v>
      </c>
      <c r="E18" s="4" t="s">
        <v>3</v>
      </c>
      <c r="F18" s="4" t="s">
        <v>4</v>
      </c>
      <c r="G18" s="4" t="s">
        <v>49</v>
      </c>
      <c r="H18" s="4" t="s">
        <v>55</v>
      </c>
      <c r="I18" s="9">
        <v>2</v>
      </c>
      <c r="J18" s="6">
        <v>124.97</v>
      </c>
      <c r="K18" s="7">
        <v>0.1</v>
      </c>
      <c r="L18" s="6">
        <v>67.36</v>
      </c>
      <c r="M18" s="6">
        <f t="shared" si="0"/>
        <v>224.946</v>
      </c>
      <c r="N18" s="6">
        <f t="shared" si="1"/>
        <v>134.72</v>
      </c>
      <c r="O18" s="6">
        <f t="shared" si="2"/>
        <v>90.225999999999999</v>
      </c>
      <c r="P18" s="8">
        <f t="shared" si="3"/>
        <v>0.40110070861451191</v>
      </c>
      <c r="Q18" s="5">
        <f>YEAR(SalesDataTable[[#This Row],[Order Date]])</f>
        <v>2026</v>
      </c>
      <c r="R18" s="8" t="str">
        <f>"Q"&amp;ROUNDUP(MONTH(SalesDataTable[[#This Row],[Order Date]])/3,0)</f>
        <v>Q1</v>
      </c>
      <c r="S18" s="9">
        <f>MONTH(SalesDataTable[[#This Row],[Order Date]])</f>
        <v>1</v>
      </c>
      <c r="T18" s="8" t="str">
        <f>TEXT(SalesDataTable[[#This Row],[Order Date]],"mmm")</f>
        <v>Jan</v>
      </c>
    </row>
    <row r="19" spans="1:20" ht="15.5">
      <c r="A19" s="2" t="s">
        <v>56</v>
      </c>
      <c r="B19" s="3">
        <v>46026</v>
      </c>
      <c r="C19" s="4" t="s">
        <v>27</v>
      </c>
      <c r="D19" s="4" t="s">
        <v>28</v>
      </c>
      <c r="E19" s="4" t="s">
        <v>39</v>
      </c>
      <c r="F19" s="4" t="s">
        <v>16</v>
      </c>
      <c r="G19" s="4" t="s">
        <v>5</v>
      </c>
      <c r="H19" s="4" t="s">
        <v>43</v>
      </c>
      <c r="I19" s="9">
        <v>2</v>
      </c>
      <c r="J19" s="6">
        <v>100.12</v>
      </c>
      <c r="K19" s="7">
        <v>0.1</v>
      </c>
      <c r="L19" s="6">
        <v>49.67</v>
      </c>
      <c r="M19" s="6">
        <f t="shared" si="0"/>
        <v>180.21600000000001</v>
      </c>
      <c r="N19" s="6">
        <f t="shared" si="1"/>
        <v>99.34</v>
      </c>
      <c r="O19" s="6">
        <f t="shared" si="2"/>
        <v>80.876000000000005</v>
      </c>
      <c r="P19" s="8">
        <f t="shared" si="3"/>
        <v>0.44877258401029874</v>
      </c>
      <c r="Q19" s="5">
        <f>YEAR(SalesDataTable[[#This Row],[Order Date]])</f>
        <v>2026</v>
      </c>
      <c r="R19" s="8" t="str">
        <f>"Q"&amp;ROUNDUP(MONTH(SalesDataTable[[#This Row],[Order Date]])/3,0)</f>
        <v>Q1</v>
      </c>
      <c r="S19" s="9">
        <f>MONTH(SalesDataTable[[#This Row],[Order Date]])</f>
        <v>1</v>
      </c>
      <c r="T19" s="8" t="str">
        <f>TEXT(SalesDataTable[[#This Row],[Order Date]],"mmm")</f>
        <v>Jan</v>
      </c>
    </row>
    <row r="20" spans="1:20" ht="15.5">
      <c r="A20" s="2" t="s">
        <v>57</v>
      </c>
      <c r="B20" s="3">
        <v>46027</v>
      </c>
      <c r="C20" s="4" t="s">
        <v>27</v>
      </c>
      <c r="D20" s="4" t="s">
        <v>48</v>
      </c>
      <c r="E20" s="4" t="s">
        <v>39</v>
      </c>
      <c r="F20" s="4" t="s">
        <v>4</v>
      </c>
      <c r="G20" s="4" t="s">
        <v>49</v>
      </c>
      <c r="H20" s="4" t="s">
        <v>50</v>
      </c>
      <c r="I20" s="9">
        <v>1</v>
      </c>
      <c r="J20" s="6">
        <v>40.6</v>
      </c>
      <c r="K20" s="7">
        <v>0.15</v>
      </c>
      <c r="L20" s="6">
        <v>14.61</v>
      </c>
      <c r="M20" s="6">
        <f t="shared" si="0"/>
        <v>34.51</v>
      </c>
      <c r="N20" s="6">
        <f t="shared" si="1"/>
        <v>14.61</v>
      </c>
      <c r="O20" s="6">
        <f t="shared" si="2"/>
        <v>19.899999999999999</v>
      </c>
      <c r="P20" s="8">
        <f t="shared" si="3"/>
        <v>0.57664445088380178</v>
      </c>
      <c r="Q20" s="5">
        <f>YEAR(SalesDataTable[[#This Row],[Order Date]])</f>
        <v>2026</v>
      </c>
      <c r="R20" s="8" t="str">
        <f>"Q"&amp;ROUNDUP(MONTH(SalesDataTable[[#This Row],[Order Date]])/3,0)</f>
        <v>Q1</v>
      </c>
      <c r="S20" s="9">
        <f>MONTH(SalesDataTable[[#This Row],[Order Date]])</f>
        <v>1</v>
      </c>
      <c r="T20" s="8" t="str">
        <f>TEXT(SalesDataTable[[#This Row],[Order Date]],"mmm")</f>
        <v>Jan</v>
      </c>
    </row>
    <row r="21" spans="1:20" ht="15.5">
      <c r="A21" s="2" t="s">
        <v>58</v>
      </c>
      <c r="B21" s="3">
        <v>46027</v>
      </c>
      <c r="C21" s="4" t="s">
        <v>27</v>
      </c>
      <c r="D21" s="4" t="s">
        <v>48</v>
      </c>
      <c r="E21" s="4" t="s">
        <v>3</v>
      </c>
      <c r="F21" s="4" t="s">
        <v>16</v>
      </c>
      <c r="G21" s="4" t="s">
        <v>5</v>
      </c>
      <c r="H21" s="4" t="s">
        <v>43</v>
      </c>
      <c r="I21" s="9">
        <v>1</v>
      </c>
      <c r="J21" s="6">
        <v>104.23</v>
      </c>
      <c r="K21" s="7">
        <v>0.1</v>
      </c>
      <c r="L21" s="6">
        <v>51.6</v>
      </c>
      <c r="M21" s="6">
        <f t="shared" si="0"/>
        <v>93.807000000000002</v>
      </c>
      <c r="N21" s="6">
        <f t="shared" si="1"/>
        <v>51.6</v>
      </c>
      <c r="O21" s="6">
        <f t="shared" si="2"/>
        <v>42.207000000000001</v>
      </c>
      <c r="P21" s="8">
        <f t="shared" si="3"/>
        <v>0.44993443986056475</v>
      </c>
      <c r="Q21" s="5">
        <f>YEAR(SalesDataTable[[#This Row],[Order Date]])</f>
        <v>2026</v>
      </c>
      <c r="R21" s="8" t="str">
        <f>"Q"&amp;ROUNDUP(MONTH(SalesDataTable[[#This Row],[Order Date]])/3,0)</f>
        <v>Q1</v>
      </c>
      <c r="S21" s="9">
        <f>MONTH(SalesDataTable[[#This Row],[Order Date]])</f>
        <v>1</v>
      </c>
      <c r="T21" s="8" t="str">
        <f>TEXT(SalesDataTable[[#This Row],[Order Date]],"mmm")</f>
        <v>Jan</v>
      </c>
    </row>
    <row r="22" spans="1:20" ht="15.5">
      <c r="A22" s="2" t="s">
        <v>59</v>
      </c>
      <c r="B22" s="3">
        <v>46027</v>
      </c>
      <c r="C22" s="4" t="s">
        <v>8</v>
      </c>
      <c r="D22" s="4" t="s">
        <v>9</v>
      </c>
      <c r="E22" s="4" t="s">
        <v>25</v>
      </c>
      <c r="F22" s="4" t="s">
        <v>4</v>
      </c>
      <c r="G22" s="4" t="s">
        <v>49</v>
      </c>
      <c r="H22" s="4" t="s">
        <v>55</v>
      </c>
      <c r="I22" s="9">
        <v>5</v>
      </c>
      <c r="J22" s="6">
        <v>122.87</v>
      </c>
      <c r="K22" s="7">
        <v>0.05</v>
      </c>
      <c r="L22" s="6">
        <v>69.67</v>
      </c>
      <c r="M22" s="6">
        <f t="shared" si="0"/>
        <v>583.63250000000005</v>
      </c>
      <c r="N22" s="6">
        <f t="shared" si="1"/>
        <v>348.35</v>
      </c>
      <c r="O22" s="6">
        <f t="shared" si="2"/>
        <v>235.28250000000003</v>
      </c>
      <c r="P22" s="8">
        <f t="shared" si="3"/>
        <v>0.40313467807224584</v>
      </c>
      <c r="Q22" s="5">
        <f>YEAR(SalesDataTable[[#This Row],[Order Date]])</f>
        <v>2026</v>
      </c>
      <c r="R22" s="8" t="str">
        <f>"Q"&amp;ROUNDUP(MONTH(SalesDataTable[[#This Row],[Order Date]])/3,0)</f>
        <v>Q1</v>
      </c>
      <c r="S22" s="9">
        <f>MONTH(SalesDataTable[[#This Row],[Order Date]])</f>
        <v>1</v>
      </c>
      <c r="T22" s="8" t="str">
        <f>TEXT(SalesDataTable[[#This Row],[Order Date]],"mmm")</f>
        <v>Jan</v>
      </c>
    </row>
    <row r="23" spans="1:20" ht="15.5">
      <c r="A23" s="2" t="s">
        <v>60</v>
      </c>
      <c r="B23" s="3">
        <v>46028</v>
      </c>
      <c r="C23" s="4" t="s">
        <v>14</v>
      </c>
      <c r="D23" s="4" t="s">
        <v>61</v>
      </c>
      <c r="E23" s="4" t="s">
        <v>3</v>
      </c>
      <c r="F23" s="4" t="s">
        <v>16</v>
      </c>
      <c r="G23" s="4" t="s">
        <v>17</v>
      </c>
      <c r="H23" s="4" t="s">
        <v>18</v>
      </c>
      <c r="I23" s="9">
        <v>2</v>
      </c>
      <c r="J23" s="6">
        <v>36.619999999999997</v>
      </c>
      <c r="K23" s="7">
        <v>0.05</v>
      </c>
      <c r="L23" s="6">
        <v>13.87</v>
      </c>
      <c r="M23" s="6">
        <f t="shared" si="0"/>
        <v>69.577999999999989</v>
      </c>
      <c r="N23" s="6">
        <f t="shared" si="1"/>
        <v>27.74</v>
      </c>
      <c r="O23" s="6">
        <f t="shared" si="2"/>
        <v>41.837999999999994</v>
      </c>
      <c r="P23" s="8">
        <f t="shared" si="3"/>
        <v>0.60131075914800658</v>
      </c>
      <c r="Q23" s="5">
        <f>YEAR(SalesDataTable[[#This Row],[Order Date]])</f>
        <v>2026</v>
      </c>
      <c r="R23" s="8" t="str">
        <f>"Q"&amp;ROUNDUP(MONTH(SalesDataTable[[#This Row],[Order Date]])/3,0)</f>
        <v>Q1</v>
      </c>
      <c r="S23" s="9">
        <f>MONTH(SalesDataTable[[#This Row],[Order Date]])</f>
        <v>1</v>
      </c>
      <c r="T23" s="8" t="str">
        <f>TEXT(SalesDataTable[[#This Row],[Order Date]],"mmm")</f>
        <v>Jan</v>
      </c>
    </row>
    <row r="24" spans="1:20" ht="15.5">
      <c r="A24" s="2" t="s">
        <v>62</v>
      </c>
      <c r="B24" s="3">
        <v>46028</v>
      </c>
      <c r="C24" s="4" t="s">
        <v>27</v>
      </c>
      <c r="D24" s="4" t="s">
        <v>45</v>
      </c>
      <c r="E24" s="4" t="s">
        <v>3</v>
      </c>
      <c r="F24" s="4" t="s">
        <v>16</v>
      </c>
      <c r="G24" s="4" t="s">
        <v>11</v>
      </c>
      <c r="H24" s="4" t="s">
        <v>12</v>
      </c>
      <c r="I24" s="9">
        <v>1</v>
      </c>
      <c r="J24" s="6">
        <v>93.4</v>
      </c>
      <c r="K24" s="7">
        <v>0</v>
      </c>
      <c r="L24" s="6">
        <v>46.11</v>
      </c>
      <c r="M24" s="6">
        <f t="shared" si="0"/>
        <v>93.4</v>
      </c>
      <c r="N24" s="6">
        <f t="shared" si="1"/>
        <v>46.11</v>
      </c>
      <c r="O24" s="6">
        <f t="shared" si="2"/>
        <v>47.290000000000006</v>
      </c>
      <c r="P24" s="8">
        <f t="shared" si="3"/>
        <v>0.50631691648822275</v>
      </c>
      <c r="Q24" s="5">
        <f>YEAR(SalesDataTable[[#This Row],[Order Date]])</f>
        <v>2026</v>
      </c>
      <c r="R24" s="8" t="str">
        <f>"Q"&amp;ROUNDUP(MONTH(SalesDataTable[[#This Row],[Order Date]])/3,0)</f>
        <v>Q1</v>
      </c>
      <c r="S24" s="9">
        <f>MONTH(SalesDataTable[[#This Row],[Order Date]])</f>
        <v>1</v>
      </c>
      <c r="T24" s="8" t="str">
        <f>TEXT(SalesDataTable[[#This Row],[Order Date]],"mmm")</f>
        <v>Jan</v>
      </c>
    </row>
    <row r="25" spans="1:20" ht="15.5">
      <c r="A25" s="2" t="s">
        <v>63</v>
      </c>
      <c r="B25" s="3">
        <v>46028</v>
      </c>
      <c r="C25" s="4" t="s">
        <v>8</v>
      </c>
      <c r="D25" s="4" t="s">
        <v>9</v>
      </c>
      <c r="E25" s="4" t="s">
        <v>39</v>
      </c>
      <c r="F25" s="4" t="s">
        <v>16</v>
      </c>
      <c r="G25" s="4" t="s">
        <v>31</v>
      </c>
      <c r="H25" s="4" t="s">
        <v>64</v>
      </c>
      <c r="I25" s="9">
        <v>2</v>
      </c>
      <c r="J25" s="6">
        <v>81.260000000000005</v>
      </c>
      <c r="K25" s="7">
        <v>0</v>
      </c>
      <c r="L25" s="6">
        <v>39.119999999999997</v>
      </c>
      <c r="M25" s="6">
        <f t="shared" si="0"/>
        <v>162.52000000000001</v>
      </c>
      <c r="N25" s="6">
        <f t="shared" si="1"/>
        <v>78.239999999999995</v>
      </c>
      <c r="O25" s="6">
        <f t="shared" si="2"/>
        <v>84.280000000000015</v>
      </c>
      <c r="P25" s="8">
        <f t="shared" si="3"/>
        <v>0.51858232832882112</v>
      </c>
      <c r="Q25" s="5">
        <f>YEAR(SalesDataTable[[#This Row],[Order Date]])</f>
        <v>2026</v>
      </c>
      <c r="R25" s="8" t="str">
        <f>"Q"&amp;ROUNDUP(MONTH(SalesDataTable[[#This Row],[Order Date]])/3,0)</f>
        <v>Q1</v>
      </c>
      <c r="S25" s="9">
        <f>MONTH(SalesDataTable[[#This Row],[Order Date]])</f>
        <v>1</v>
      </c>
      <c r="T25" s="8" t="str">
        <f>TEXT(SalesDataTable[[#This Row],[Order Date]],"mmm")</f>
        <v>Jan</v>
      </c>
    </row>
    <row r="26" spans="1:20" ht="15.5">
      <c r="A26" s="2" t="s">
        <v>65</v>
      </c>
      <c r="B26" s="3">
        <v>46028</v>
      </c>
      <c r="C26" s="4" t="s">
        <v>8</v>
      </c>
      <c r="D26" s="4" t="s">
        <v>66</v>
      </c>
      <c r="E26" s="4" t="s">
        <v>39</v>
      </c>
      <c r="F26" s="4" t="s">
        <v>16</v>
      </c>
      <c r="G26" s="4" t="s">
        <v>49</v>
      </c>
      <c r="H26" s="4" t="s">
        <v>67</v>
      </c>
      <c r="I26" s="9">
        <v>2</v>
      </c>
      <c r="J26" s="6">
        <v>35.78</v>
      </c>
      <c r="K26" s="7">
        <v>0</v>
      </c>
      <c r="L26" s="6">
        <v>13.84</v>
      </c>
      <c r="M26" s="6">
        <f t="shared" si="0"/>
        <v>71.56</v>
      </c>
      <c r="N26" s="6">
        <f t="shared" si="1"/>
        <v>27.68</v>
      </c>
      <c r="O26" s="6">
        <f t="shared" si="2"/>
        <v>43.88</v>
      </c>
      <c r="P26" s="8">
        <f t="shared" si="3"/>
        <v>0.61319172722191173</v>
      </c>
      <c r="Q26" s="5">
        <f>YEAR(SalesDataTable[[#This Row],[Order Date]])</f>
        <v>2026</v>
      </c>
      <c r="R26" s="8" t="str">
        <f>"Q"&amp;ROUNDUP(MONTH(SalesDataTable[[#This Row],[Order Date]])/3,0)</f>
        <v>Q1</v>
      </c>
      <c r="S26" s="9">
        <f>MONTH(SalesDataTable[[#This Row],[Order Date]])</f>
        <v>1</v>
      </c>
      <c r="T26" s="8" t="str">
        <f>TEXT(SalesDataTable[[#This Row],[Order Date]],"mmm")</f>
        <v>Jan</v>
      </c>
    </row>
    <row r="27" spans="1:20" ht="15.5">
      <c r="A27" s="2" t="s">
        <v>68</v>
      </c>
      <c r="B27" s="3">
        <v>46029</v>
      </c>
      <c r="C27" s="4" t="s">
        <v>8</v>
      </c>
      <c r="D27" s="4" t="s">
        <v>69</v>
      </c>
      <c r="E27" s="4" t="s">
        <v>39</v>
      </c>
      <c r="F27" s="4" t="s">
        <v>16</v>
      </c>
      <c r="G27" s="4" t="s">
        <v>5</v>
      </c>
      <c r="H27" s="4" t="s">
        <v>6</v>
      </c>
      <c r="I27" s="9">
        <v>3</v>
      </c>
      <c r="J27" s="6">
        <v>81.64</v>
      </c>
      <c r="K27" s="7">
        <v>0</v>
      </c>
      <c r="L27" s="6">
        <v>43.84</v>
      </c>
      <c r="M27" s="6">
        <f t="shared" si="0"/>
        <v>244.92000000000002</v>
      </c>
      <c r="N27" s="6">
        <f t="shared" si="1"/>
        <v>131.52000000000001</v>
      </c>
      <c r="O27" s="6">
        <f t="shared" si="2"/>
        <v>113.4</v>
      </c>
      <c r="P27" s="8">
        <f t="shared" si="3"/>
        <v>0.46300832925036745</v>
      </c>
      <c r="Q27" s="5">
        <f>YEAR(SalesDataTable[[#This Row],[Order Date]])</f>
        <v>2026</v>
      </c>
      <c r="R27" s="8" t="str">
        <f>"Q"&amp;ROUNDUP(MONTH(SalesDataTable[[#This Row],[Order Date]])/3,0)</f>
        <v>Q1</v>
      </c>
      <c r="S27" s="9">
        <f>MONTH(SalesDataTable[[#This Row],[Order Date]])</f>
        <v>1</v>
      </c>
      <c r="T27" s="8" t="str">
        <f>TEXT(SalesDataTable[[#This Row],[Order Date]],"mmm")</f>
        <v>Jan</v>
      </c>
    </row>
    <row r="28" spans="1:20" ht="15.5">
      <c r="A28" s="2" t="s">
        <v>70</v>
      </c>
      <c r="B28" s="3">
        <v>46029</v>
      </c>
      <c r="C28" s="4" t="s">
        <v>8</v>
      </c>
      <c r="D28" s="4" t="s">
        <v>69</v>
      </c>
      <c r="E28" s="4" t="s">
        <v>3</v>
      </c>
      <c r="F28" s="4" t="s">
        <v>4</v>
      </c>
      <c r="G28" s="4" t="s">
        <v>17</v>
      </c>
      <c r="H28" s="4" t="s">
        <v>71</v>
      </c>
      <c r="I28" s="9">
        <v>2</v>
      </c>
      <c r="J28" s="6">
        <v>131.63999999999999</v>
      </c>
      <c r="K28" s="7">
        <v>0.05</v>
      </c>
      <c r="L28" s="6">
        <v>69.02</v>
      </c>
      <c r="M28" s="6">
        <f t="shared" si="0"/>
        <v>250.11599999999996</v>
      </c>
      <c r="N28" s="6">
        <f t="shared" si="1"/>
        <v>138.04</v>
      </c>
      <c r="O28" s="6">
        <f t="shared" si="2"/>
        <v>112.07599999999996</v>
      </c>
      <c r="P28" s="8">
        <f t="shared" si="3"/>
        <v>0.44809608341729429</v>
      </c>
      <c r="Q28" s="5">
        <f>YEAR(SalesDataTable[[#This Row],[Order Date]])</f>
        <v>2026</v>
      </c>
      <c r="R28" s="8" t="str">
        <f>"Q"&amp;ROUNDUP(MONTH(SalesDataTable[[#This Row],[Order Date]])/3,0)</f>
        <v>Q1</v>
      </c>
      <c r="S28" s="9">
        <f>MONTH(SalesDataTable[[#This Row],[Order Date]])</f>
        <v>1</v>
      </c>
      <c r="T28" s="8" t="str">
        <f>TEXT(SalesDataTable[[#This Row],[Order Date]],"mmm")</f>
        <v>Jan</v>
      </c>
    </row>
    <row r="29" spans="1:20" ht="15.5">
      <c r="A29" s="2" t="s">
        <v>72</v>
      </c>
      <c r="B29" s="3">
        <v>46029</v>
      </c>
      <c r="C29" s="4" t="s">
        <v>14</v>
      </c>
      <c r="D29" s="4" t="s">
        <v>24</v>
      </c>
      <c r="E29" s="4" t="s">
        <v>39</v>
      </c>
      <c r="F29" s="4" t="s">
        <v>16</v>
      </c>
      <c r="G29" s="4" t="s">
        <v>11</v>
      </c>
      <c r="H29" s="4" t="s">
        <v>53</v>
      </c>
      <c r="I29" s="9">
        <v>2</v>
      </c>
      <c r="J29" s="6">
        <v>155.35</v>
      </c>
      <c r="K29" s="7">
        <v>0</v>
      </c>
      <c r="L29" s="6">
        <v>80.790000000000006</v>
      </c>
      <c r="M29" s="6">
        <f t="shared" si="0"/>
        <v>310.7</v>
      </c>
      <c r="N29" s="6">
        <f t="shared" si="1"/>
        <v>161.58000000000001</v>
      </c>
      <c r="O29" s="6">
        <f t="shared" si="2"/>
        <v>149.11999999999998</v>
      </c>
      <c r="P29" s="8">
        <f t="shared" si="3"/>
        <v>0.47994850337946565</v>
      </c>
      <c r="Q29" s="5">
        <f>YEAR(SalesDataTable[[#This Row],[Order Date]])</f>
        <v>2026</v>
      </c>
      <c r="R29" s="8" t="str">
        <f>"Q"&amp;ROUNDUP(MONTH(SalesDataTable[[#This Row],[Order Date]])/3,0)</f>
        <v>Q1</v>
      </c>
      <c r="S29" s="9">
        <f>MONTH(SalesDataTable[[#This Row],[Order Date]])</f>
        <v>1</v>
      </c>
      <c r="T29" s="8" t="str">
        <f>TEXT(SalesDataTable[[#This Row],[Order Date]],"mmm")</f>
        <v>Jan</v>
      </c>
    </row>
    <row r="30" spans="1:20" ht="15.5">
      <c r="A30" s="2" t="s">
        <v>73</v>
      </c>
      <c r="B30" s="3">
        <v>46029</v>
      </c>
      <c r="C30" s="4" t="s">
        <v>27</v>
      </c>
      <c r="D30" s="4" t="s">
        <v>48</v>
      </c>
      <c r="E30" s="4" t="s">
        <v>3</v>
      </c>
      <c r="F30" s="4" t="s">
        <v>4</v>
      </c>
      <c r="G30" s="4" t="s">
        <v>49</v>
      </c>
      <c r="H30" s="4" t="s">
        <v>74</v>
      </c>
      <c r="I30" s="9">
        <v>2</v>
      </c>
      <c r="J30" s="6">
        <v>51.56</v>
      </c>
      <c r="K30" s="7">
        <v>0.05</v>
      </c>
      <c r="L30" s="6">
        <v>22.26</v>
      </c>
      <c r="M30" s="6">
        <f t="shared" si="0"/>
        <v>97.963999999999999</v>
      </c>
      <c r="N30" s="6">
        <f t="shared" si="1"/>
        <v>44.52</v>
      </c>
      <c r="O30" s="6">
        <f t="shared" si="2"/>
        <v>53.443999999999996</v>
      </c>
      <c r="P30" s="8">
        <f t="shared" si="3"/>
        <v>0.54554734392225712</v>
      </c>
      <c r="Q30" s="5">
        <f>YEAR(SalesDataTable[[#This Row],[Order Date]])</f>
        <v>2026</v>
      </c>
      <c r="R30" s="8" t="str">
        <f>"Q"&amp;ROUNDUP(MONTH(SalesDataTable[[#This Row],[Order Date]])/3,0)</f>
        <v>Q1</v>
      </c>
      <c r="S30" s="9">
        <f>MONTH(SalesDataTable[[#This Row],[Order Date]])</f>
        <v>1</v>
      </c>
      <c r="T30" s="8" t="str">
        <f>TEXT(SalesDataTable[[#This Row],[Order Date]],"mmm")</f>
        <v>Jan</v>
      </c>
    </row>
    <row r="31" spans="1:20" ht="15.5">
      <c r="A31" s="2" t="s">
        <v>75</v>
      </c>
      <c r="B31" s="3">
        <v>46030</v>
      </c>
      <c r="C31" s="4" t="s">
        <v>8</v>
      </c>
      <c r="D31" s="4" t="s">
        <v>69</v>
      </c>
      <c r="E31" s="4" t="s">
        <v>3</v>
      </c>
      <c r="F31" s="4" t="s">
        <v>16</v>
      </c>
      <c r="G31" s="4" t="s">
        <v>5</v>
      </c>
      <c r="H31" s="4" t="s">
        <v>29</v>
      </c>
      <c r="I31" s="9">
        <v>2</v>
      </c>
      <c r="J31" s="6">
        <v>51.63</v>
      </c>
      <c r="K31" s="7">
        <v>0</v>
      </c>
      <c r="L31" s="6">
        <v>22.54</v>
      </c>
      <c r="M31" s="6">
        <f t="shared" si="0"/>
        <v>103.26</v>
      </c>
      <c r="N31" s="6">
        <f t="shared" si="1"/>
        <v>45.08</v>
      </c>
      <c r="O31" s="6">
        <f t="shared" si="2"/>
        <v>58.180000000000007</v>
      </c>
      <c r="P31" s="8">
        <f t="shared" si="3"/>
        <v>0.5634321131125315</v>
      </c>
      <c r="Q31" s="5">
        <f>YEAR(SalesDataTable[[#This Row],[Order Date]])</f>
        <v>2026</v>
      </c>
      <c r="R31" s="8" t="str">
        <f>"Q"&amp;ROUNDUP(MONTH(SalesDataTable[[#This Row],[Order Date]])/3,0)</f>
        <v>Q1</v>
      </c>
      <c r="S31" s="9">
        <f>MONTH(SalesDataTable[[#This Row],[Order Date]])</f>
        <v>1</v>
      </c>
      <c r="T31" s="8" t="str">
        <f>TEXT(SalesDataTable[[#This Row],[Order Date]],"mmm")</f>
        <v>Jan</v>
      </c>
    </row>
    <row r="32" spans="1:20" ht="15.5">
      <c r="A32" s="2" t="s">
        <v>76</v>
      </c>
      <c r="B32" s="3">
        <v>46030</v>
      </c>
      <c r="C32" s="4" t="s">
        <v>1</v>
      </c>
      <c r="D32" s="4" t="s">
        <v>52</v>
      </c>
      <c r="E32" s="4" t="s">
        <v>10</v>
      </c>
      <c r="F32" s="4" t="s">
        <v>20</v>
      </c>
      <c r="G32" s="4" t="s">
        <v>31</v>
      </c>
      <c r="H32" s="4" t="s">
        <v>32</v>
      </c>
      <c r="I32" s="9">
        <v>5</v>
      </c>
      <c r="J32" s="6">
        <v>344.88</v>
      </c>
      <c r="K32" s="7">
        <v>0.15</v>
      </c>
      <c r="L32" s="6">
        <v>190.66</v>
      </c>
      <c r="M32" s="6">
        <f t="shared" si="0"/>
        <v>1465.74</v>
      </c>
      <c r="N32" s="6">
        <f t="shared" si="1"/>
        <v>953.3</v>
      </c>
      <c r="O32" s="6">
        <f t="shared" si="2"/>
        <v>512.44000000000005</v>
      </c>
      <c r="P32" s="8">
        <f t="shared" si="3"/>
        <v>0.34961180018284282</v>
      </c>
      <c r="Q32" s="5">
        <f>YEAR(SalesDataTable[[#This Row],[Order Date]])</f>
        <v>2026</v>
      </c>
      <c r="R32" s="8" t="str">
        <f>"Q"&amp;ROUNDUP(MONTH(SalesDataTable[[#This Row],[Order Date]])/3,0)</f>
        <v>Q1</v>
      </c>
      <c r="S32" s="9">
        <f>MONTH(SalesDataTable[[#This Row],[Order Date]])</f>
        <v>1</v>
      </c>
      <c r="T32" s="8" t="str">
        <f>TEXT(SalesDataTable[[#This Row],[Order Date]],"mmm")</f>
        <v>Jan</v>
      </c>
    </row>
    <row r="33" spans="1:20" ht="15.5">
      <c r="A33" s="2" t="s">
        <v>77</v>
      </c>
      <c r="B33" s="3">
        <v>46030</v>
      </c>
      <c r="C33" s="4" t="s">
        <v>14</v>
      </c>
      <c r="D33" s="4" t="s">
        <v>24</v>
      </c>
      <c r="E33" s="4" t="s">
        <v>25</v>
      </c>
      <c r="F33" s="4" t="s">
        <v>16</v>
      </c>
      <c r="G33" s="4" t="s">
        <v>11</v>
      </c>
      <c r="H33" s="4" t="s">
        <v>12</v>
      </c>
      <c r="I33" s="9">
        <v>2</v>
      </c>
      <c r="J33" s="6">
        <v>94.06</v>
      </c>
      <c r="K33" s="7">
        <v>0.15</v>
      </c>
      <c r="L33" s="6">
        <v>46.33</v>
      </c>
      <c r="M33" s="6">
        <f t="shared" si="0"/>
        <v>159.90199999999999</v>
      </c>
      <c r="N33" s="6">
        <f t="shared" si="1"/>
        <v>92.66</v>
      </c>
      <c r="O33" s="6">
        <f t="shared" si="2"/>
        <v>67.24199999999999</v>
      </c>
      <c r="P33" s="8">
        <f t="shared" si="3"/>
        <v>0.42052006854198193</v>
      </c>
      <c r="Q33" s="5">
        <f>YEAR(SalesDataTable[[#This Row],[Order Date]])</f>
        <v>2026</v>
      </c>
      <c r="R33" s="8" t="str">
        <f>"Q"&amp;ROUNDUP(MONTH(SalesDataTable[[#This Row],[Order Date]])/3,0)</f>
        <v>Q1</v>
      </c>
      <c r="S33" s="9">
        <f>MONTH(SalesDataTable[[#This Row],[Order Date]])</f>
        <v>1</v>
      </c>
      <c r="T33" s="8" t="str">
        <f>TEXT(SalesDataTable[[#This Row],[Order Date]],"mmm")</f>
        <v>Jan</v>
      </c>
    </row>
    <row r="34" spans="1:20" ht="15.5">
      <c r="A34" s="2" t="s">
        <v>78</v>
      </c>
      <c r="B34" s="3">
        <v>46030</v>
      </c>
      <c r="C34" s="4" t="s">
        <v>1</v>
      </c>
      <c r="D34" s="4" t="s">
        <v>2</v>
      </c>
      <c r="E34" s="4" t="s">
        <v>3</v>
      </c>
      <c r="F34" s="4" t="s">
        <v>20</v>
      </c>
      <c r="G34" s="4" t="s">
        <v>11</v>
      </c>
      <c r="H34" s="4" t="s">
        <v>79</v>
      </c>
      <c r="I34" s="9">
        <v>1</v>
      </c>
      <c r="J34" s="6">
        <v>72.38</v>
      </c>
      <c r="K34" s="7">
        <v>0</v>
      </c>
      <c r="L34" s="6">
        <v>31.65</v>
      </c>
      <c r="M34" s="6">
        <f t="shared" si="0"/>
        <v>72.38</v>
      </c>
      <c r="N34" s="6">
        <f t="shared" si="1"/>
        <v>31.65</v>
      </c>
      <c r="O34" s="6">
        <f t="shared" si="2"/>
        <v>40.729999999999997</v>
      </c>
      <c r="P34" s="8">
        <f t="shared" si="3"/>
        <v>0.56272450953302011</v>
      </c>
      <c r="Q34" s="5">
        <f>YEAR(SalesDataTable[[#This Row],[Order Date]])</f>
        <v>2026</v>
      </c>
      <c r="R34" s="8" t="str">
        <f>"Q"&amp;ROUNDUP(MONTH(SalesDataTable[[#This Row],[Order Date]])/3,0)</f>
        <v>Q1</v>
      </c>
      <c r="S34" s="9">
        <f>MONTH(SalesDataTable[[#This Row],[Order Date]])</f>
        <v>1</v>
      </c>
      <c r="T34" s="8" t="str">
        <f>TEXT(SalesDataTable[[#This Row],[Order Date]],"mmm")</f>
        <v>Jan</v>
      </c>
    </row>
    <row r="35" spans="1:20" ht="15.5">
      <c r="A35" s="2" t="s">
        <v>80</v>
      </c>
      <c r="B35" s="3">
        <v>46030</v>
      </c>
      <c r="C35" s="4" t="s">
        <v>8</v>
      </c>
      <c r="D35" s="4" t="s">
        <v>38</v>
      </c>
      <c r="E35" s="4" t="s">
        <v>3</v>
      </c>
      <c r="F35" s="4" t="s">
        <v>16</v>
      </c>
      <c r="G35" s="4" t="s">
        <v>11</v>
      </c>
      <c r="H35" s="4" t="s">
        <v>53</v>
      </c>
      <c r="I35" s="9">
        <v>1</v>
      </c>
      <c r="J35" s="6">
        <v>153.69</v>
      </c>
      <c r="K35" s="7">
        <v>0</v>
      </c>
      <c r="L35" s="6">
        <v>77.47</v>
      </c>
      <c r="M35" s="6">
        <f t="shared" si="0"/>
        <v>153.69</v>
      </c>
      <c r="N35" s="6">
        <f t="shared" si="1"/>
        <v>77.47</v>
      </c>
      <c r="O35" s="6">
        <f t="shared" si="2"/>
        <v>76.22</v>
      </c>
      <c r="P35" s="8">
        <f t="shared" si="3"/>
        <v>0.49593337237295854</v>
      </c>
      <c r="Q35" s="5">
        <f>YEAR(SalesDataTable[[#This Row],[Order Date]])</f>
        <v>2026</v>
      </c>
      <c r="R35" s="8" t="str">
        <f>"Q"&amp;ROUNDUP(MONTH(SalesDataTable[[#This Row],[Order Date]])/3,0)</f>
        <v>Q1</v>
      </c>
      <c r="S35" s="9">
        <f>MONTH(SalesDataTable[[#This Row],[Order Date]])</f>
        <v>1</v>
      </c>
      <c r="T35" s="8" t="str">
        <f>TEXT(SalesDataTable[[#This Row],[Order Date]],"mmm")</f>
        <v>Jan</v>
      </c>
    </row>
    <row r="36" spans="1:20" ht="15.5">
      <c r="A36" s="2" t="s">
        <v>81</v>
      </c>
      <c r="B36" s="3">
        <v>46031</v>
      </c>
      <c r="C36" s="4" t="s">
        <v>27</v>
      </c>
      <c r="D36" s="4" t="s">
        <v>82</v>
      </c>
      <c r="E36" s="4" t="s">
        <v>10</v>
      </c>
      <c r="F36" s="4" t="s">
        <v>20</v>
      </c>
      <c r="G36" s="4" t="s">
        <v>17</v>
      </c>
      <c r="H36" s="4" t="s">
        <v>83</v>
      </c>
      <c r="I36" s="9">
        <v>15</v>
      </c>
      <c r="J36" s="6">
        <v>168.62</v>
      </c>
      <c r="K36" s="7">
        <v>0.05</v>
      </c>
      <c r="L36" s="6">
        <v>86.09</v>
      </c>
      <c r="M36" s="6">
        <f t="shared" si="0"/>
        <v>2402.835</v>
      </c>
      <c r="N36" s="6">
        <f t="shared" si="1"/>
        <v>1291.3500000000001</v>
      </c>
      <c r="O36" s="6">
        <f t="shared" si="2"/>
        <v>1111.4849999999999</v>
      </c>
      <c r="P36" s="8">
        <f t="shared" si="3"/>
        <v>0.46257233642759488</v>
      </c>
      <c r="Q36" s="5">
        <f>YEAR(SalesDataTable[[#This Row],[Order Date]])</f>
        <v>2026</v>
      </c>
      <c r="R36" s="8" t="str">
        <f>"Q"&amp;ROUNDUP(MONTH(SalesDataTable[[#This Row],[Order Date]])/3,0)</f>
        <v>Q1</v>
      </c>
      <c r="S36" s="9">
        <f>MONTH(SalesDataTable[[#This Row],[Order Date]])</f>
        <v>1</v>
      </c>
      <c r="T36" s="8" t="str">
        <f>TEXT(SalesDataTable[[#This Row],[Order Date]],"mmm")</f>
        <v>Jan</v>
      </c>
    </row>
    <row r="37" spans="1:20" ht="15.5">
      <c r="A37" s="2" t="s">
        <v>84</v>
      </c>
      <c r="B37" s="3">
        <v>46031</v>
      </c>
      <c r="C37" s="4" t="s">
        <v>27</v>
      </c>
      <c r="D37" s="4" t="s">
        <v>28</v>
      </c>
      <c r="E37" s="4" t="s">
        <v>3</v>
      </c>
      <c r="F37" s="4" t="s">
        <v>16</v>
      </c>
      <c r="G37" s="4" t="s">
        <v>11</v>
      </c>
      <c r="H37" s="4" t="s">
        <v>53</v>
      </c>
      <c r="I37" s="9">
        <v>1</v>
      </c>
      <c r="J37" s="6">
        <v>152.75</v>
      </c>
      <c r="K37" s="7">
        <v>0.05</v>
      </c>
      <c r="L37" s="6">
        <v>79.88</v>
      </c>
      <c r="M37" s="6">
        <f t="shared" si="0"/>
        <v>145.11249999999998</v>
      </c>
      <c r="N37" s="6">
        <f t="shared" si="1"/>
        <v>79.88</v>
      </c>
      <c r="O37" s="6">
        <f t="shared" si="2"/>
        <v>65.232499999999987</v>
      </c>
      <c r="P37" s="8">
        <f t="shared" si="3"/>
        <v>0.44953053665259707</v>
      </c>
      <c r="Q37" s="5">
        <f>YEAR(SalesDataTable[[#This Row],[Order Date]])</f>
        <v>2026</v>
      </c>
      <c r="R37" s="8" t="str">
        <f>"Q"&amp;ROUNDUP(MONTH(SalesDataTable[[#This Row],[Order Date]])/3,0)</f>
        <v>Q1</v>
      </c>
      <c r="S37" s="9">
        <f>MONTH(SalesDataTable[[#This Row],[Order Date]])</f>
        <v>1</v>
      </c>
      <c r="T37" s="8" t="str">
        <f>TEXT(SalesDataTable[[#This Row],[Order Date]],"mmm")</f>
        <v>Jan</v>
      </c>
    </row>
    <row r="38" spans="1:20" ht="15.5">
      <c r="A38" s="2" t="s">
        <v>85</v>
      </c>
      <c r="B38" s="3">
        <v>46031</v>
      </c>
      <c r="C38" s="4" t="s">
        <v>8</v>
      </c>
      <c r="D38" s="4" t="s">
        <v>86</v>
      </c>
      <c r="E38" s="4" t="s">
        <v>39</v>
      </c>
      <c r="F38" s="4" t="s">
        <v>16</v>
      </c>
      <c r="G38" s="4" t="s">
        <v>49</v>
      </c>
      <c r="H38" s="4" t="s">
        <v>67</v>
      </c>
      <c r="I38" s="9">
        <v>2</v>
      </c>
      <c r="J38" s="6">
        <v>36.72</v>
      </c>
      <c r="K38" s="7">
        <v>0.05</v>
      </c>
      <c r="L38" s="6">
        <v>14.15</v>
      </c>
      <c r="M38" s="6">
        <f t="shared" si="0"/>
        <v>69.768000000000001</v>
      </c>
      <c r="N38" s="6">
        <f t="shared" si="1"/>
        <v>28.3</v>
      </c>
      <c r="O38" s="6">
        <f t="shared" si="2"/>
        <v>41.468000000000004</v>
      </c>
      <c r="P38" s="8">
        <f t="shared" si="3"/>
        <v>0.59436991170737308</v>
      </c>
      <c r="Q38" s="5">
        <f>YEAR(SalesDataTable[[#This Row],[Order Date]])</f>
        <v>2026</v>
      </c>
      <c r="R38" s="8" t="str">
        <f>"Q"&amp;ROUNDUP(MONTH(SalesDataTable[[#This Row],[Order Date]])/3,0)</f>
        <v>Q1</v>
      </c>
      <c r="S38" s="9">
        <f>MONTH(SalesDataTable[[#This Row],[Order Date]])</f>
        <v>1</v>
      </c>
      <c r="T38" s="8" t="str">
        <f>TEXT(SalesDataTable[[#This Row],[Order Date]],"mmm")</f>
        <v>Jan</v>
      </c>
    </row>
    <row r="39" spans="1:20" ht="15.5">
      <c r="A39" s="2" t="s">
        <v>87</v>
      </c>
      <c r="B39" s="3">
        <v>46032</v>
      </c>
      <c r="C39" s="4" t="s">
        <v>1</v>
      </c>
      <c r="D39" s="4" t="s">
        <v>88</v>
      </c>
      <c r="E39" s="4" t="s">
        <v>3</v>
      </c>
      <c r="F39" s="4" t="s">
        <v>4</v>
      </c>
      <c r="G39" s="4" t="s">
        <v>11</v>
      </c>
      <c r="H39" s="4" t="s">
        <v>21</v>
      </c>
      <c r="I39" s="9">
        <v>6</v>
      </c>
      <c r="J39" s="6">
        <v>141.31</v>
      </c>
      <c r="K39" s="7">
        <v>0.05</v>
      </c>
      <c r="L39" s="6">
        <v>79.349999999999994</v>
      </c>
      <c r="M39" s="6">
        <f t="shared" si="0"/>
        <v>805.46699999999998</v>
      </c>
      <c r="N39" s="6">
        <f t="shared" si="1"/>
        <v>476.09999999999997</v>
      </c>
      <c r="O39" s="6">
        <f t="shared" si="2"/>
        <v>329.36700000000002</v>
      </c>
      <c r="P39" s="8">
        <f t="shared" si="3"/>
        <v>0.4089143316858419</v>
      </c>
      <c r="Q39" s="5">
        <f>YEAR(SalesDataTable[[#This Row],[Order Date]])</f>
        <v>2026</v>
      </c>
      <c r="R39" s="8" t="str">
        <f>"Q"&amp;ROUNDUP(MONTH(SalesDataTable[[#This Row],[Order Date]])/3,0)</f>
        <v>Q1</v>
      </c>
      <c r="S39" s="9">
        <f>MONTH(SalesDataTable[[#This Row],[Order Date]])</f>
        <v>1</v>
      </c>
      <c r="T39" s="8" t="str">
        <f>TEXT(SalesDataTable[[#This Row],[Order Date]],"mmm")</f>
        <v>Jan</v>
      </c>
    </row>
    <row r="40" spans="1:20" ht="15.5">
      <c r="A40" s="2" t="s">
        <v>89</v>
      </c>
      <c r="B40" s="3">
        <v>46032</v>
      </c>
      <c r="C40" s="4" t="s">
        <v>14</v>
      </c>
      <c r="D40" s="4" t="s">
        <v>61</v>
      </c>
      <c r="E40" s="4" t="s">
        <v>3</v>
      </c>
      <c r="F40" s="4" t="s">
        <v>20</v>
      </c>
      <c r="G40" s="4" t="s">
        <v>31</v>
      </c>
      <c r="H40" s="4" t="s">
        <v>90</v>
      </c>
      <c r="I40" s="9">
        <v>2</v>
      </c>
      <c r="J40" s="6">
        <v>121.23</v>
      </c>
      <c r="K40" s="7">
        <v>0</v>
      </c>
      <c r="L40" s="6">
        <v>59.66</v>
      </c>
      <c r="M40" s="6">
        <f t="shared" si="0"/>
        <v>242.46</v>
      </c>
      <c r="N40" s="6">
        <f t="shared" si="1"/>
        <v>119.32</v>
      </c>
      <c r="O40" s="6">
        <f t="shared" si="2"/>
        <v>123.14000000000001</v>
      </c>
      <c r="P40" s="8">
        <f t="shared" si="3"/>
        <v>0.50787758805576178</v>
      </c>
      <c r="Q40" s="5">
        <f>YEAR(SalesDataTable[[#This Row],[Order Date]])</f>
        <v>2026</v>
      </c>
      <c r="R40" s="8" t="str">
        <f>"Q"&amp;ROUNDUP(MONTH(SalesDataTable[[#This Row],[Order Date]])/3,0)</f>
        <v>Q1</v>
      </c>
      <c r="S40" s="9">
        <f>MONTH(SalesDataTable[[#This Row],[Order Date]])</f>
        <v>1</v>
      </c>
      <c r="T40" s="8" t="str">
        <f>TEXT(SalesDataTable[[#This Row],[Order Date]],"mmm")</f>
        <v>Jan</v>
      </c>
    </row>
    <row r="41" spans="1:20" ht="15.5">
      <c r="A41" s="2" t="s">
        <v>91</v>
      </c>
      <c r="B41" s="3">
        <v>46032</v>
      </c>
      <c r="C41" s="4" t="s">
        <v>27</v>
      </c>
      <c r="D41" s="4" t="s">
        <v>48</v>
      </c>
      <c r="E41" s="4" t="s">
        <v>3</v>
      </c>
      <c r="F41" s="4" t="s">
        <v>16</v>
      </c>
      <c r="G41" s="4" t="s">
        <v>17</v>
      </c>
      <c r="H41" s="4" t="s">
        <v>83</v>
      </c>
      <c r="I41" s="9">
        <v>3</v>
      </c>
      <c r="J41" s="6">
        <v>161.58000000000001</v>
      </c>
      <c r="K41" s="7">
        <v>0</v>
      </c>
      <c r="L41" s="6">
        <v>85.58</v>
      </c>
      <c r="M41" s="6">
        <f t="shared" si="0"/>
        <v>484.74</v>
      </c>
      <c r="N41" s="6">
        <f t="shared" si="1"/>
        <v>256.74</v>
      </c>
      <c r="O41" s="6">
        <f t="shared" si="2"/>
        <v>228</v>
      </c>
      <c r="P41" s="8">
        <f t="shared" si="3"/>
        <v>0.47035524198539425</v>
      </c>
      <c r="Q41" s="5">
        <f>YEAR(SalesDataTable[[#This Row],[Order Date]])</f>
        <v>2026</v>
      </c>
      <c r="R41" s="8" t="str">
        <f>"Q"&amp;ROUNDUP(MONTH(SalesDataTable[[#This Row],[Order Date]])/3,0)</f>
        <v>Q1</v>
      </c>
      <c r="S41" s="9">
        <f>MONTH(SalesDataTable[[#This Row],[Order Date]])</f>
        <v>1</v>
      </c>
      <c r="T41" s="8" t="str">
        <f>TEXT(SalesDataTable[[#This Row],[Order Date]],"mmm")</f>
        <v>Jan</v>
      </c>
    </row>
    <row r="42" spans="1:20" ht="15.5">
      <c r="A42" s="2" t="s">
        <v>92</v>
      </c>
      <c r="B42" s="3">
        <v>46032</v>
      </c>
      <c r="C42" s="4" t="s">
        <v>27</v>
      </c>
      <c r="D42" s="4" t="s">
        <v>48</v>
      </c>
      <c r="E42" s="4" t="s">
        <v>25</v>
      </c>
      <c r="F42" s="4" t="s">
        <v>4</v>
      </c>
      <c r="G42" s="4" t="s">
        <v>17</v>
      </c>
      <c r="H42" s="4" t="s">
        <v>83</v>
      </c>
      <c r="I42" s="9">
        <v>2</v>
      </c>
      <c r="J42" s="6">
        <v>166.84</v>
      </c>
      <c r="K42" s="7">
        <v>0</v>
      </c>
      <c r="L42" s="6">
        <v>88.67</v>
      </c>
      <c r="M42" s="6">
        <f t="shared" si="0"/>
        <v>333.68</v>
      </c>
      <c r="N42" s="6">
        <f t="shared" si="1"/>
        <v>177.34</v>
      </c>
      <c r="O42" s="6">
        <f t="shared" si="2"/>
        <v>156.34</v>
      </c>
      <c r="P42" s="8">
        <f t="shared" si="3"/>
        <v>0.4685327259649964</v>
      </c>
      <c r="Q42" s="5">
        <f>YEAR(SalesDataTable[[#This Row],[Order Date]])</f>
        <v>2026</v>
      </c>
      <c r="R42" s="8" t="str">
        <f>"Q"&amp;ROUNDUP(MONTH(SalesDataTable[[#This Row],[Order Date]])/3,0)</f>
        <v>Q1</v>
      </c>
      <c r="S42" s="9">
        <f>MONTH(SalesDataTable[[#This Row],[Order Date]])</f>
        <v>1</v>
      </c>
      <c r="T42" s="8" t="str">
        <f>TEXT(SalesDataTable[[#This Row],[Order Date]],"mmm")</f>
        <v>Jan</v>
      </c>
    </row>
    <row r="43" spans="1:20" ht="15.5">
      <c r="A43" s="2" t="s">
        <v>93</v>
      </c>
      <c r="B43" s="3">
        <v>46033</v>
      </c>
      <c r="C43" s="4" t="s">
        <v>14</v>
      </c>
      <c r="D43" s="4" t="s">
        <v>34</v>
      </c>
      <c r="E43" s="4" t="s">
        <v>3</v>
      </c>
      <c r="F43" s="4" t="s">
        <v>4</v>
      </c>
      <c r="G43" s="4" t="s">
        <v>11</v>
      </c>
      <c r="H43" s="4" t="s">
        <v>53</v>
      </c>
      <c r="I43" s="9">
        <v>1</v>
      </c>
      <c r="J43" s="6">
        <v>150.96</v>
      </c>
      <c r="K43" s="7">
        <v>0</v>
      </c>
      <c r="L43" s="6">
        <v>77.5</v>
      </c>
      <c r="M43" s="6">
        <f t="shared" si="0"/>
        <v>150.96</v>
      </c>
      <c r="N43" s="6">
        <f t="shared" si="1"/>
        <v>77.5</v>
      </c>
      <c r="O43" s="6">
        <f t="shared" si="2"/>
        <v>73.460000000000008</v>
      </c>
      <c r="P43" s="8">
        <f t="shared" si="3"/>
        <v>0.48661897191308956</v>
      </c>
      <c r="Q43" s="5">
        <f>YEAR(SalesDataTable[[#This Row],[Order Date]])</f>
        <v>2026</v>
      </c>
      <c r="R43" s="8" t="str">
        <f>"Q"&amp;ROUNDUP(MONTH(SalesDataTable[[#This Row],[Order Date]])/3,0)</f>
        <v>Q1</v>
      </c>
      <c r="S43" s="9">
        <f>MONTH(SalesDataTable[[#This Row],[Order Date]])</f>
        <v>1</v>
      </c>
      <c r="T43" s="8" t="str">
        <f>TEXT(SalesDataTable[[#This Row],[Order Date]],"mmm")</f>
        <v>Jan</v>
      </c>
    </row>
    <row r="44" spans="1:20" ht="15.5">
      <c r="A44" s="2" t="s">
        <v>94</v>
      </c>
      <c r="B44" s="3">
        <v>46033</v>
      </c>
      <c r="C44" s="4" t="s">
        <v>27</v>
      </c>
      <c r="D44" s="4" t="s">
        <v>45</v>
      </c>
      <c r="E44" s="4" t="s">
        <v>25</v>
      </c>
      <c r="F44" s="4" t="s">
        <v>4</v>
      </c>
      <c r="G44" s="4" t="s">
        <v>17</v>
      </c>
      <c r="H44" s="4" t="s">
        <v>18</v>
      </c>
      <c r="I44" s="9">
        <v>3</v>
      </c>
      <c r="J44" s="6">
        <v>36.33</v>
      </c>
      <c r="K44" s="7">
        <v>0.05</v>
      </c>
      <c r="L44" s="6">
        <v>13.27</v>
      </c>
      <c r="M44" s="6">
        <f t="shared" si="0"/>
        <v>103.54049999999999</v>
      </c>
      <c r="N44" s="6">
        <f t="shared" si="1"/>
        <v>39.81</v>
      </c>
      <c r="O44" s="6">
        <f t="shared" si="2"/>
        <v>63.730499999999992</v>
      </c>
      <c r="P44" s="8">
        <f t="shared" si="3"/>
        <v>0.61551277036521934</v>
      </c>
      <c r="Q44" s="5">
        <f>YEAR(SalesDataTable[[#This Row],[Order Date]])</f>
        <v>2026</v>
      </c>
      <c r="R44" s="8" t="str">
        <f>"Q"&amp;ROUNDUP(MONTH(SalesDataTable[[#This Row],[Order Date]])/3,0)</f>
        <v>Q1</v>
      </c>
      <c r="S44" s="9">
        <f>MONTH(SalesDataTable[[#This Row],[Order Date]])</f>
        <v>1</v>
      </c>
      <c r="T44" s="8" t="str">
        <f>TEXT(SalesDataTable[[#This Row],[Order Date]],"mmm")</f>
        <v>Jan</v>
      </c>
    </row>
    <row r="45" spans="1:20" ht="15.5">
      <c r="A45" s="2" t="s">
        <v>95</v>
      </c>
      <c r="B45" s="3">
        <v>46033</v>
      </c>
      <c r="C45" s="4" t="s">
        <v>27</v>
      </c>
      <c r="D45" s="4" t="s">
        <v>48</v>
      </c>
      <c r="E45" s="4" t="s">
        <v>3</v>
      </c>
      <c r="F45" s="4" t="s">
        <v>4</v>
      </c>
      <c r="G45" s="4" t="s">
        <v>17</v>
      </c>
      <c r="H45" s="4" t="s">
        <v>18</v>
      </c>
      <c r="I45" s="9">
        <v>1</v>
      </c>
      <c r="J45" s="6">
        <v>35.340000000000003</v>
      </c>
      <c r="K45" s="7">
        <v>0.1</v>
      </c>
      <c r="L45" s="6">
        <v>13.36</v>
      </c>
      <c r="M45" s="6">
        <f t="shared" si="0"/>
        <v>31.806000000000004</v>
      </c>
      <c r="N45" s="6">
        <f t="shared" si="1"/>
        <v>13.36</v>
      </c>
      <c r="O45" s="6">
        <f t="shared" si="2"/>
        <v>18.446000000000005</v>
      </c>
      <c r="P45" s="8">
        <f t="shared" si="3"/>
        <v>0.5799534678991386</v>
      </c>
      <c r="Q45" s="5">
        <f>YEAR(SalesDataTable[[#This Row],[Order Date]])</f>
        <v>2026</v>
      </c>
      <c r="R45" s="8" t="str">
        <f>"Q"&amp;ROUNDUP(MONTH(SalesDataTable[[#This Row],[Order Date]])/3,0)</f>
        <v>Q1</v>
      </c>
      <c r="S45" s="9">
        <f>MONTH(SalesDataTable[[#This Row],[Order Date]])</f>
        <v>1</v>
      </c>
      <c r="T45" s="8" t="str">
        <f>TEXT(SalesDataTable[[#This Row],[Order Date]],"mmm")</f>
        <v>Jan</v>
      </c>
    </row>
    <row r="46" spans="1:20" ht="15.5">
      <c r="A46" s="2" t="s">
        <v>96</v>
      </c>
      <c r="B46" s="3">
        <v>46033</v>
      </c>
      <c r="C46" s="4" t="s">
        <v>27</v>
      </c>
      <c r="D46" s="4" t="s">
        <v>48</v>
      </c>
      <c r="E46" s="4" t="s">
        <v>3</v>
      </c>
      <c r="F46" s="4" t="s">
        <v>4</v>
      </c>
      <c r="G46" s="4" t="s">
        <v>17</v>
      </c>
      <c r="H46" s="4" t="s">
        <v>46</v>
      </c>
      <c r="I46" s="9">
        <v>2</v>
      </c>
      <c r="J46" s="6">
        <v>46.27</v>
      </c>
      <c r="K46" s="7">
        <v>0</v>
      </c>
      <c r="L46" s="6">
        <v>18.23</v>
      </c>
      <c r="M46" s="6">
        <f t="shared" si="0"/>
        <v>92.54</v>
      </c>
      <c r="N46" s="6">
        <f t="shared" si="1"/>
        <v>36.46</v>
      </c>
      <c r="O46" s="6">
        <f t="shared" si="2"/>
        <v>56.080000000000005</v>
      </c>
      <c r="P46" s="8">
        <f t="shared" si="3"/>
        <v>0.60600821266479366</v>
      </c>
      <c r="Q46" s="5">
        <f>YEAR(SalesDataTable[[#This Row],[Order Date]])</f>
        <v>2026</v>
      </c>
      <c r="R46" s="8" t="str">
        <f>"Q"&amp;ROUNDUP(MONTH(SalesDataTable[[#This Row],[Order Date]])/3,0)</f>
        <v>Q1</v>
      </c>
      <c r="S46" s="9">
        <f>MONTH(SalesDataTable[[#This Row],[Order Date]])</f>
        <v>1</v>
      </c>
      <c r="T46" s="8" t="str">
        <f>TEXT(SalesDataTable[[#This Row],[Order Date]],"mmm")</f>
        <v>Jan</v>
      </c>
    </row>
    <row r="47" spans="1:20" ht="15.5">
      <c r="A47" s="2" t="s">
        <v>97</v>
      </c>
      <c r="B47" s="3">
        <v>46033</v>
      </c>
      <c r="C47" s="4" t="s">
        <v>27</v>
      </c>
      <c r="D47" s="4" t="s">
        <v>45</v>
      </c>
      <c r="E47" s="4" t="s">
        <v>3</v>
      </c>
      <c r="F47" s="4" t="s">
        <v>4</v>
      </c>
      <c r="G47" s="4" t="s">
        <v>5</v>
      </c>
      <c r="H47" s="4" t="s">
        <v>6</v>
      </c>
      <c r="I47" s="9">
        <v>1</v>
      </c>
      <c r="J47" s="6">
        <v>79.930000000000007</v>
      </c>
      <c r="K47" s="7">
        <v>0.05</v>
      </c>
      <c r="L47" s="6">
        <v>43.73</v>
      </c>
      <c r="M47" s="6">
        <f t="shared" si="0"/>
        <v>75.933500000000009</v>
      </c>
      <c r="N47" s="6">
        <f t="shared" si="1"/>
        <v>43.73</v>
      </c>
      <c r="O47" s="6">
        <f t="shared" si="2"/>
        <v>32.203500000000012</v>
      </c>
      <c r="P47" s="8">
        <f t="shared" si="3"/>
        <v>0.42410135184075554</v>
      </c>
      <c r="Q47" s="5">
        <f>YEAR(SalesDataTable[[#This Row],[Order Date]])</f>
        <v>2026</v>
      </c>
      <c r="R47" s="8" t="str">
        <f>"Q"&amp;ROUNDUP(MONTH(SalesDataTable[[#This Row],[Order Date]])/3,0)</f>
        <v>Q1</v>
      </c>
      <c r="S47" s="9">
        <f>MONTH(SalesDataTable[[#This Row],[Order Date]])</f>
        <v>1</v>
      </c>
      <c r="T47" s="8" t="str">
        <f>TEXT(SalesDataTable[[#This Row],[Order Date]],"mmm")</f>
        <v>Jan</v>
      </c>
    </row>
    <row r="48" spans="1:20" ht="15.5">
      <c r="A48" s="2" t="s">
        <v>98</v>
      </c>
      <c r="B48" s="3">
        <v>46034</v>
      </c>
      <c r="C48" s="4" t="s">
        <v>8</v>
      </c>
      <c r="D48" s="4" t="s">
        <v>69</v>
      </c>
      <c r="E48" s="4" t="s">
        <v>25</v>
      </c>
      <c r="F48" s="4" t="s">
        <v>16</v>
      </c>
      <c r="G48" s="4" t="s">
        <v>11</v>
      </c>
      <c r="H48" s="4" t="s">
        <v>21</v>
      </c>
      <c r="I48" s="9">
        <v>1</v>
      </c>
      <c r="J48" s="6">
        <v>141.25</v>
      </c>
      <c r="K48" s="7">
        <v>0</v>
      </c>
      <c r="L48" s="6">
        <v>78.72</v>
      </c>
      <c r="M48" s="6">
        <f t="shared" si="0"/>
        <v>141.25</v>
      </c>
      <c r="N48" s="6">
        <f t="shared" si="1"/>
        <v>78.72</v>
      </c>
      <c r="O48" s="6">
        <f t="shared" si="2"/>
        <v>62.53</v>
      </c>
      <c r="P48" s="8">
        <f t="shared" si="3"/>
        <v>0.44269026548672569</v>
      </c>
      <c r="Q48" s="5">
        <f>YEAR(SalesDataTable[[#This Row],[Order Date]])</f>
        <v>2026</v>
      </c>
      <c r="R48" s="8" t="str">
        <f>"Q"&amp;ROUNDUP(MONTH(SalesDataTable[[#This Row],[Order Date]])/3,0)</f>
        <v>Q1</v>
      </c>
      <c r="S48" s="9">
        <f>MONTH(SalesDataTable[[#This Row],[Order Date]])</f>
        <v>1</v>
      </c>
      <c r="T48" s="8" t="str">
        <f>TEXT(SalesDataTable[[#This Row],[Order Date]],"mmm")</f>
        <v>Jan</v>
      </c>
    </row>
    <row r="49" spans="1:20" ht="15.5">
      <c r="A49" s="2" t="s">
        <v>99</v>
      </c>
      <c r="B49" s="3">
        <v>46034</v>
      </c>
      <c r="C49" s="4" t="s">
        <v>27</v>
      </c>
      <c r="D49" s="4" t="s">
        <v>48</v>
      </c>
      <c r="E49" s="4" t="s">
        <v>3</v>
      </c>
      <c r="F49" s="4" t="s">
        <v>4</v>
      </c>
      <c r="G49" s="4" t="s">
        <v>5</v>
      </c>
      <c r="H49" s="4" t="s">
        <v>43</v>
      </c>
      <c r="I49" s="9">
        <v>2</v>
      </c>
      <c r="J49" s="6">
        <v>103.64</v>
      </c>
      <c r="K49" s="7">
        <v>0.1</v>
      </c>
      <c r="L49" s="6">
        <v>50.96</v>
      </c>
      <c r="M49" s="6">
        <f t="shared" si="0"/>
        <v>186.55199999999999</v>
      </c>
      <c r="N49" s="6">
        <f t="shared" si="1"/>
        <v>101.92</v>
      </c>
      <c r="O49" s="6">
        <f t="shared" si="2"/>
        <v>84.631999999999991</v>
      </c>
      <c r="P49" s="8">
        <f t="shared" si="3"/>
        <v>0.45366439384193147</v>
      </c>
      <c r="Q49" s="5">
        <f>YEAR(SalesDataTable[[#This Row],[Order Date]])</f>
        <v>2026</v>
      </c>
      <c r="R49" s="8" t="str">
        <f>"Q"&amp;ROUNDUP(MONTH(SalesDataTable[[#This Row],[Order Date]])/3,0)</f>
        <v>Q1</v>
      </c>
      <c r="S49" s="9">
        <f>MONTH(SalesDataTable[[#This Row],[Order Date]])</f>
        <v>1</v>
      </c>
      <c r="T49" s="8" t="str">
        <f>TEXT(SalesDataTable[[#This Row],[Order Date]],"mmm")</f>
        <v>Jan</v>
      </c>
    </row>
    <row r="50" spans="1:20" ht="15.5">
      <c r="A50" s="2" t="s">
        <v>100</v>
      </c>
      <c r="B50" s="3">
        <v>46034</v>
      </c>
      <c r="C50" s="4" t="s">
        <v>1</v>
      </c>
      <c r="D50" s="4" t="s">
        <v>2</v>
      </c>
      <c r="E50" s="4" t="s">
        <v>3</v>
      </c>
      <c r="F50" s="4" t="s">
        <v>16</v>
      </c>
      <c r="G50" s="4" t="s">
        <v>17</v>
      </c>
      <c r="H50" s="4" t="s">
        <v>71</v>
      </c>
      <c r="I50" s="9">
        <v>1</v>
      </c>
      <c r="J50" s="6">
        <v>136.18</v>
      </c>
      <c r="K50" s="7">
        <v>0</v>
      </c>
      <c r="L50" s="6">
        <v>68.34</v>
      </c>
      <c r="M50" s="6">
        <f t="shared" si="0"/>
        <v>136.18</v>
      </c>
      <c r="N50" s="6">
        <f t="shared" si="1"/>
        <v>68.34</v>
      </c>
      <c r="O50" s="6">
        <f t="shared" si="2"/>
        <v>67.84</v>
      </c>
      <c r="P50" s="8">
        <f t="shared" si="3"/>
        <v>0.498164194448524</v>
      </c>
      <c r="Q50" s="5">
        <f>YEAR(SalesDataTable[[#This Row],[Order Date]])</f>
        <v>2026</v>
      </c>
      <c r="R50" s="8" t="str">
        <f>"Q"&amp;ROUNDUP(MONTH(SalesDataTable[[#This Row],[Order Date]])/3,0)</f>
        <v>Q1</v>
      </c>
      <c r="S50" s="9">
        <f>MONTH(SalesDataTable[[#This Row],[Order Date]])</f>
        <v>1</v>
      </c>
      <c r="T50" s="8" t="str">
        <f>TEXT(SalesDataTable[[#This Row],[Order Date]],"mmm")</f>
        <v>Jan</v>
      </c>
    </row>
    <row r="51" spans="1:20" ht="15.5">
      <c r="A51" s="2" t="s">
        <v>101</v>
      </c>
      <c r="B51" s="3">
        <v>46034</v>
      </c>
      <c r="C51" s="4" t="s">
        <v>14</v>
      </c>
      <c r="D51" s="4" t="s">
        <v>15</v>
      </c>
      <c r="E51" s="4" t="s">
        <v>39</v>
      </c>
      <c r="F51" s="4" t="s">
        <v>16</v>
      </c>
      <c r="G51" s="4" t="s">
        <v>49</v>
      </c>
      <c r="H51" s="4" t="s">
        <v>67</v>
      </c>
      <c r="I51" s="9">
        <v>1</v>
      </c>
      <c r="J51" s="6">
        <v>36.43</v>
      </c>
      <c r="K51" s="7">
        <v>0</v>
      </c>
      <c r="L51" s="6">
        <v>14.33</v>
      </c>
      <c r="M51" s="6">
        <f t="shared" si="0"/>
        <v>36.43</v>
      </c>
      <c r="N51" s="6">
        <f t="shared" si="1"/>
        <v>14.33</v>
      </c>
      <c r="O51" s="6">
        <f t="shared" si="2"/>
        <v>22.1</v>
      </c>
      <c r="P51" s="8">
        <f t="shared" si="3"/>
        <v>0.60664287674993145</v>
      </c>
      <c r="Q51" s="5">
        <f>YEAR(SalesDataTable[[#This Row],[Order Date]])</f>
        <v>2026</v>
      </c>
      <c r="R51" s="8" t="str">
        <f>"Q"&amp;ROUNDUP(MONTH(SalesDataTable[[#This Row],[Order Date]])/3,0)</f>
        <v>Q1</v>
      </c>
      <c r="S51" s="9">
        <f>MONTH(SalesDataTable[[#This Row],[Order Date]])</f>
        <v>1</v>
      </c>
      <c r="T51" s="8" t="str">
        <f>TEXT(SalesDataTable[[#This Row],[Order Date]],"mmm")</f>
        <v>Jan</v>
      </c>
    </row>
    <row r="52" spans="1:20" ht="15.5">
      <c r="A52" s="2" t="s">
        <v>102</v>
      </c>
      <c r="B52" s="3">
        <v>46034</v>
      </c>
      <c r="C52" s="4" t="s">
        <v>27</v>
      </c>
      <c r="D52" s="4" t="s">
        <v>45</v>
      </c>
      <c r="E52" s="4" t="s">
        <v>3</v>
      </c>
      <c r="F52" s="4" t="s">
        <v>16</v>
      </c>
      <c r="G52" s="4" t="s">
        <v>49</v>
      </c>
      <c r="H52" s="4" t="s">
        <v>74</v>
      </c>
      <c r="I52" s="9">
        <v>2</v>
      </c>
      <c r="J52" s="6">
        <v>50.51</v>
      </c>
      <c r="K52" s="7">
        <v>0.1</v>
      </c>
      <c r="L52" s="6">
        <v>21.84</v>
      </c>
      <c r="M52" s="6">
        <f t="shared" si="0"/>
        <v>90.917999999999992</v>
      </c>
      <c r="N52" s="6">
        <f t="shared" si="1"/>
        <v>43.68</v>
      </c>
      <c r="O52" s="6">
        <f t="shared" si="2"/>
        <v>47.237999999999992</v>
      </c>
      <c r="P52" s="8">
        <f t="shared" si="3"/>
        <v>0.5195670824259222</v>
      </c>
      <c r="Q52" s="5">
        <f>YEAR(SalesDataTable[[#This Row],[Order Date]])</f>
        <v>2026</v>
      </c>
      <c r="R52" s="8" t="str">
        <f>"Q"&amp;ROUNDUP(MONTH(SalesDataTable[[#This Row],[Order Date]])/3,0)</f>
        <v>Q1</v>
      </c>
      <c r="S52" s="9">
        <f>MONTH(SalesDataTable[[#This Row],[Order Date]])</f>
        <v>1</v>
      </c>
      <c r="T52" s="8" t="str">
        <f>TEXT(SalesDataTable[[#This Row],[Order Date]],"mmm")</f>
        <v>Jan</v>
      </c>
    </row>
    <row r="53" spans="1:20" ht="15.5">
      <c r="A53" s="2" t="s">
        <v>103</v>
      </c>
      <c r="B53" s="3">
        <v>46034</v>
      </c>
      <c r="C53" s="4" t="s">
        <v>27</v>
      </c>
      <c r="D53" s="4" t="s">
        <v>82</v>
      </c>
      <c r="E53" s="4" t="s">
        <v>25</v>
      </c>
      <c r="F53" s="4" t="s">
        <v>4</v>
      </c>
      <c r="G53" s="4" t="s">
        <v>49</v>
      </c>
      <c r="H53" s="4" t="s">
        <v>55</v>
      </c>
      <c r="I53" s="9">
        <v>1</v>
      </c>
      <c r="J53" s="6">
        <v>123</v>
      </c>
      <c r="K53" s="7">
        <v>0</v>
      </c>
      <c r="L53" s="6">
        <v>67.3</v>
      </c>
      <c r="M53" s="6">
        <f t="shared" si="0"/>
        <v>123</v>
      </c>
      <c r="N53" s="6">
        <f t="shared" si="1"/>
        <v>67.3</v>
      </c>
      <c r="O53" s="6">
        <f t="shared" si="2"/>
        <v>55.7</v>
      </c>
      <c r="P53" s="8">
        <f t="shared" si="3"/>
        <v>0.45284552845528458</v>
      </c>
      <c r="Q53" s="5">
        <f>YEAR(SalesDataTable[[#This Row],[Order Date]])</f>
        <v>2026</v>
      </c>
      <c r="R53" s="8" t="str">
        <f>"Q"&amp;ROUNDUP(MONTH(SalesDataTable[[#This Row],[Order Date]])/3,0)</f>
        <v>Q1</v>
      </c>
      <c r="S53" s="9">
        <f>MONTH(SalesDataTable[[#This Row],[Order Date]])</f>
        <v>1</v>
      </c>
      <c r="T53" s="8" t="str">
        <f>TEXT(SalesDataTable[[#This Row],[Order Date]],"mmm")</f>
        <v>Jan</v>
      </c>
    </row>
    <row r="54" spans="1:20" ht="15.5">
      <c r="A54" s="2" t="s">
        <v>104</v>
      </c>
      <c r="B54" s="3">
        <v>46034</v>
      </c>
      <c r="C54" s="4" t="s">
        <v>8</v>
      </c>
      <c r="D54" s="4" t="s">
        <v>86</v>
      </c>
      <c r="E54" s="4" t="s">
        <v>3</v>
      </c>
      <c r="F54" s="4" t="s">
        <v>16</v>
      </c>
      <c r="G54" s="4" t="s">
        <v>11</v>
      </c>
      <c r="H54" s="4" t="s">
        <v>79</v>
      </c>
      <c r="I54" s="9">
        <v>2</v>
      </c>
      <c r="J54" s="6">
        <v>72.239999999999995</v>
      </c>
      <c r="K54" s="7">
        <v>0</v>
      </c>
      <c r="L54" s="6">
        <v>32.94</v>
      </c>
      <c r="M54" s="6">
        <f t="shared" si="0"/>
        <v>144.47999999999999</v>
      </c>
      <c r="N54" s="6">
        <f t="shared" si="1"/>
        <v>65.88</v>
      </c>
      <c r="O54" s="6">
        <f t="shared" si="2"/>
        <v>78.599999999999994</v>
      </c>
      <c r="P54" s="8">
        <f t="shared" si="3"/>
        <v>0.54401993355481726</v>
      </c>
      <c r="Q54" s="5">
        <f>YEAR(SalesDataTable[[#This Row],[Order Date]])</f>
        <v>2026</v>
      </c>
      <c r="R54" s="8" t="str">
        <f>"Q"&amp;ROUNDUP(MONTH(SalesDataTable[[#This Row],[Order Date]])/3,0)</f>
        <v>Q1</v>
      </c>
      <c r="S54" s="9">
        <f>MONTH(SalesDataTable[[#This Row],[Order Date]])</f>
        <v>1</v>
      </c>
      <c r="T54" s="8" t="str">
        <f>TEXT(SalesDataTable[[#This Row],[Order Date]],"mmm")</f>
        <v>Jan</v>
      </c>
    </row>
    <row r="55" spans="1:20" ht="15.5">
      <c r="A55" s="2" t="s">
        <v>105</v>
      </c>
      <c r="B55" s="3">
        <v>46034</v>
      </c>
      <c r="C55" s="4" t="s">
        <v>14</v>
      </c>
      <c r="D55" s="4" t="s">
        <v>24</v>
      </c>
      <c r="E55" s="4" t="s">
        <v>25</v>
      </c>
      <c r="F55" s="4" t="s">
        <v>4</v>
      </c>
      <c r="G55" s="4" t="s">
        <v>11</v>
      </c>
      <c r="H55" s="4" t="s">
        <v>53</v>
      </c>
      <c r="I55" s="9">
        <v>1</v>
      </c>
      <c r="J55" s="6">
        <v>151.11000000000001</v>
      </c>
      <c r="K55" s="7">
        <v>0.15</v>
      </c>
      <c r="L55" s="6">
        <v>79.650000000000006</v>
      </c>
      <c r="M55" s="6">
        <f t="shared" si="0"/>
        <v>128.4435</v>
      </c>
      <c r="N55" s="6">
        <f t="shared" si="1"/>
        <v>79.650000000000006</v>
      </c>
      <c r="O55" s="6">
        <f t="shared" si="2"/>
        <v>48.793499999999995</v>
      </c>
      <c r="P55" s="8">
        <f t="shared" si="3"/>
        <v>0.37988298356865075</v>
      </c>
      <c r="Q55" s="5">
        <f>YEAR(SalesDataTable[[#This Row],[Order Date]])</f>
        <v>2026</v>
      </c>
      <c r="R55" s="8" t="str">
        <f>"Q"&amp;ROUNDUP(MONTH(SalesDataTable[[#This Row],[Order Date]])/3,0)</f>
        <v>Q1</v>
      </c>
      <c r="S55" s="9">
        <f>MONTH(SalesDataTable[[#This Row],[Order Date]])</f>
        <v>1</v>
      </c>
      <c r="T55" s="8" t="str">
        <f>TEXT(SalesDataTable[[#This Row],[Order Date]],"mmm")</f>
        <v>Jan</v>
      </c>
    </row>
    <row r="56" spans="1:20" ht="15.5">
      <c r="A56" s="2" t="s">
        <v>106</v>
      </c>
      <c r="B56" s="3">
        <v>46035</v>
      </c>
      <c r="C56" s="4" t="s">
        <v>27</v>
      </c>
      <c r="D56" s="4" t="s">
        <v>28</v>
      </c>
      <c r="E56" s="4" t="s">
        <v>3</v>
      </c>
      <c r="F56" s="4" t="s">
        <v>16</v>
      </c>
      <c r="G56" s="4" t="s">
        <v>11</v>
      </c>
      <c r="H56" s="4" t="s">
        <v>12</v>
      </c>
      <c r="I56" s="9">
        <v>1</v>
      </c>
      <c r="J56" s="6">
        <v>94.32</v>
      </c>
      <c r="K56" s="7">
        <v>0</v>
      </c>
      <c r="L56" s="6">
        <v>45.93</v>
      </c>
      <c r="M56" s="6">
        <f t="shared" si="0"/>
        <v>94.32</v>
      </c>
      <c r="N56" s="6">
        <f t="shared" si="1"/>
        <v>45.93</v>
      </c>
      <c r="O56" s="6">
        <f t="shared" si="2"/>
        <v>48.389999999999993</v>
      </c>
      <c r="P56" s="8">
        <f t="shared" si="3"/>
        <v>0.51304071246819338</v>
      </c>
      <c r="Q56" s="5">
        <f>YEAR(SalesDataTable[[#This Row],[Order Date]])</f>
        <v>2026</v>
      </c>
      <c r="R56" s="8" t="str">
        <f>"Q"&amp;ROUNDUP(MONTH(SalesDataTable[[#This Row],[Order Date]])/3,0)</f>
        <v>Q1</v>
      </c>
      <c r="S56" s="9">
        <f>MONTH(SalesDataTable[[#This Row],[Order Date]])</f>
        <v>1</v>
      </c>
      <c r="T56" s="8" t="str">
        <f>TEXT(SalesDataTable[[#This Row],[Order Date]],"mmm")</f>
        <v>Jan</v>
      </c>
    </row>
    <row r="57" spans="1:20" ht="15.5">
      <c r="A57" s="2" t="s">
        <v>107</v>
      </c>
      <c r="B57" s="3">
        <v>46035</v>
      </c>
      <c r="C57" s="4" t="s">
        <v>8</v>
      </c>
      <c r="D57" s="4" t="s">
        <v>69</v>
      </c>
      <c r="E57" s="4" t="s">
        <v>3</v>
      </c>
      <c r="F57" s="4" t="s">
        <v>4</v>
      </c>
      <c r="G57" s="4" t="s">
        <v>5</v>
      </c>
      <c r="H57" s="4" t="s">
        <v>29</v>
      </c>
      <c r="I57" s="9">
        <v>3</v>
      </c>
      <c r="J57" s="6">
        <v>51.52</v>
      </c>
      <c r="K57" s="7">
        <v>0</v>
      </c>
      <c r="L57" s="6">
        <v>21.92</v>
      </c>
      <c r="M57" s="6">
        <f t="shared" si="0"/>
        <v>154.56</v>
      </c>
      <c r="N57" s="6">
        <f t="shared" si="1"/>
        <v>65.760000000000005</v>
      </c>
      <c r="O57" s="6">
        <f t="shared" si="2"/>
        <v>88.8</v>
      </c>
      <c r="P57" s="8">
        <f t="shared" si="3"/>
        <v>0.57453416149068315</v>
      </c>
      <c r="Q57" s="5">
        <f>YEAR(SalesDataTable[[#This Row],[Order Date]])</f>
        <v>2026</v>
      </c>
      <c r="R57" s="8" t="str">
        <f>"Q"&amp;ROUNDUP(MONTH(SalesDataTable[[#This Row],[Order Date]])/3,0)</f>
        <v>Q1</v>
      </c>
      <c r="S57" s="9">
        <f>MONTH(SalesDataTable[[#This Row],[Order Date]])</f>
        <v>1</v>
      </c>
      <c r="T57" s="8" t="str">
        <f>TEXT(SalesDataTable[[#This Row],[Order Date]],"mmm")</f>
        <v>Jan</v>
      </c>
    </row>
    <row r="58" spans="1:20" ht="15.5">
      <c r="A58" s="2" t="s">
        <v>108</v>
      </c>
      <c r="B58" s="3">
        <v>46036</v>
      </c>
      <c r="C58" s="4" t="s">
        <v>1</v>
      </c>
      <c r="D58" s="4" t="s">
        <v>88</v>
      </c>
      <c r="E58" s="4" t="s">
        <v>3</v>
      </c>
      <c r="F58" s="4" t="s">
        <v>16</v>
      </c>
      <c r="G58" s="4" t="s">
        <v>11</v>
      </c>
      <c r="H58" s="4" t="s">
        <v>21</v>
      </c>
      <c r="I58" s="9">
        <v>2</v>
      </c>
      <c r="J58" s="6">
        <v>146.4</v>
      </c>
      <c r="K58" s="7">
        <v>0.05</v>
      </c>
      <c r="L58" s="6">
        <v>81.72</v>
      </c>
      <c r="M58" s="6">
        <f t="shared" si="0"/>
        <v>278.16000000000003</v>
      </c>
      <c r="N58" s="6">
        <f t="shared" si="1"/>
        <v>163.44</v>
      </c>
      <c r="O58" s="6">
        <f t="shared" si="2"/>
        <v>114.72000000000003</v>
      </c>
      <c r="P58" s="8">
        <f t="shared" si="3"/>
        <v>0.4124245038826575</v>
      </c>
      <c r="Q58" s="5">
        <f>YEAR(SalesDataTable[[#This Row],[Order Date]])</f>
        <v>2026</v>
      </c>
      <c r="R58" s="8" t="str">
        <f>"Q"&amp;ROUNDUP(MONTH(SalesDataTable[[#This Row],[Order Date]])/3,0)</f>
        <v>Q1</v>
      </c>
      <c r="S58" s="9">
        <f>MONTH(SalesDataTable[[#This Row],[Order Date]])</f>
        <v>1</v>
      </c>
      <c r="T58" s="8" t="str">
        <f>TEXT(SalesDataTable[[#This Row],[Order Date]],"mmm")</f>
        <v>Jan</v>
      </c>
    </row>
    <row r="59" spans="1:20" ht="15.5">
      <c r="A59" s="2" t="s">
        <v>109</v>
      </c>
      <c r="B59" s="3">
        <v>46036</v>
      </c>
      <c r="C59" s="4" t="s">
        <v>1</v>
      </c>
      <c r="D59" s="4" t="s">
        <v>2</v>
      </c>
      <c r="E59" s="4" t="s">
        <v>10</v>
      </c>
      <c r="F59" s="4" t="s">
        <v>20</v>
      </c>
      <c r="G59" s="4" t="s">
        <v>17</v>
      </c>
      <c r="H59" s="4" t="s">
        <v>46</v>
      </c>
      <c r="I59" s="9">
        <v>3</v>
      </c>
      <c r="J59" s="6">
        <v>47.32</v>
      </c>
      <c r="K59" s="7">
        <v>0.1</v>
      </c>
      <c r="L59" s="6">
        <v>18.420000000000002</v>
      </c>
      <c r="M59" s="6">
        <f t="shared" si="0"/>
        <v>127.76400000000001</v>
      </c>
      <c r="N59" s="6">
        <f t="shared" si="1"/>
        <v>55.260000000000005</v>
      </c>
      <c r="O59" s="6">
        <f t="shared" si="2"/>
        <v>72.504000000000005</v>
      </c>
      <c r="P59" s="8">
        <f t="shared" si="3"/>
        <v>0.56748379825302897</v>
      </c>
      <c r="Q59" s="5">
        <f>YEAR(SalesDataTable[[#This Row],[Order Date]])</f>
        <v>2026</v>
      </c>
      <c r="R59" s="8" t="str">
        <f>"Q"&amp;ROUNDUP(MONTH(SalesDataTable[[#This Row],[Order Date]])/3,0)</f>
        <v>Q1</v>
      </c>
      <c r="S59" s="9">
        <f>MONTH(SalesDataTable[[#This Row],[Order Date]])</f>
        <v>1</v>
      </c>
      <c r="T59" s="8" t="str">
        <f>TEXT(SalesDataTable[[#This Row],[Order Date]],"mmm")</f>
        <v>Jan</v>
      </c>
    </row>
    <row r="60" spans="1:20" ht="15.5">
      <c r="A60" s="2" t="s">
        <v>110</v>
      </c>
      <c r="B60" s="3">
        <v>46036</v>
      </c>
      <c r="C60" s="4" t="s">
        <v>27</v>
      </c>
      <c r="D60" s="4" t="s">
        <v>82</v>
      </c>
      <c r="E60" s="4" t="s">
        <v>25</v>
      </c>
      <c r="F60" s="4" t="s">
        <v>20</v>
      </c>
      <c r="G60" s="4" t="s">
        <v>49</v>
      </c>
      <c r="H60" s="4" t="s">
        <v>50</v>
      </c>
      <c r="I60" s="9">
        <v>2</v>
      </c>
      <c r="J60" s="6">
        <v>40.450000000000003</v>
      </c>
      <c r="K60" s="7">
        <v>0.05</v>
      </c>
      <c r="L60" s="6">
        <v>15.14</v>
      </c>
      <c r="M60" s="6">
        <f t="shared" si="0"/>
        <v>76.855000000000004</v>
      </c>
      <c r="N60" s="6">
        <f t="shared" si="1"/>
        <v>30.28</v>
      </c>
      <c r="O60" s="6">
        <f t="shared" si="2"/>
        <v>46.575000000000003</v>
      </c>
      <c r="P60" s="8">
        <f t="shared" si="3"/>
        <v>0.60601132001821612</v>
      </c>
      <c r="Q60" s="5">
        <f>YEAR(SalesDataTable[[#This Row],[Order Date]])</f>
        <v>2026</v>
      </c>
      <c r="R60" s="8" t="str">
        <f>"Q"&amp;ROUNDUP(MONTH(SalesDataTable[[#This Row],[Order Date]])/3,0)</f>
        <v>Q1</v>
      </c>
      <c r="S60" s="9">
        <f>MONTH(SalesDataTable[[#This Row],[Order Date]])</f>
        <v>1</v>
      </c>
      <c r="T60" s="8" t="str">
        <f>TEXT(SalesDataTable[[#This Row],[Order Date]],"mmm")</f>
        <v>Jan</v>
      </c>
    </row>
    <row r="61" spans="1:20" ht="15.5">
      <c r="A61" s="2" t="s">
        <v>111</v>
      </c>
      <c r="B61" s="3">
        <v>46036</v>
      </c>
      <c r="C61" s="4" t="s">
        <v>1</v>
      </c>
      <c r="D61" s="4" t="s">
        <v>2</v>
      </c>
      <c r="E61" s="4" t="s">
        <v>3</v>
      </c>
      <c r="F61" s="4" t="s">
        <v>4</v>
      </c>
      <c r="G61" s="4" t="s">
        <v>17</v>
      </c>
      <c r="H61" s="4" t="s">
        <v>46</v>
      </c>
      <c r="I61" s="9">
        <v>2</v>
      </c>
      <c r="J61" s="6">
        <v>47.05</v>
      </c>
      <c r="K61" s="7">
        <v>0.1</v>
      </c>
      <c r="L61" s="6">
        <v>18.8</v>
      </c>
      <c r="M61" s="6">
        <f t="shared" si="0"/>
        <v>84.69</v>
      </c>
      <c r="N61" s="6">
        <f t="shared" si="1"/>
        <v>37.6</v>
      </c>
      <c r="O61" s="6">
        <f t="shared" si="2"/>
        <v>47.089999999999996</v>
      </c>
      <c r="P61" s="8">
        <f t="shared" si="3"/>
        <v>0.55602786633604906</v>
      </c>
      <c r="Q61" s="5">
        <f>YEAR(SalesDataTable[[#This Row],[Order Date]])</f>
        <v>2026</v>
      </c>
      <c r="R61" s="8" t="str">
        <f>"Q"&amp;ROUNDUP(MONTH(SalesDataTable[[#This Row],[Order Date]])/3,0)</f>
        <v>Q1</v>
      </c>
      <c r="S61" s="9">
        <f>MONTH(SalesDataTable[[#This Row],[Order Date]])</f>
        <v>1</v>
      </c>
      <c r="T61" s="8" t="str">
        <f>TEXT(SalesDataTable[[#This Row],[Order Date]],"mmm")</f>
        <v>Jan</v>
      </c>
    </row>
    <row r="62" spans="1:20" ht="15.5">
      <c r="A62" s="2" t="s">
        <v>112</v>
      </c>
      <c r="B62" s="3">
        <v>46037</v>
      </c>
      <c r="C62" s="4" t="s">
        <v>27</v>
      </c>
      <c r="D62" s="4" t="s">
        <v>48</v>
      </c>
      <c r="E62" s="4" t="s">
        <v>25</v>
      </c>
      <c r="F62" s="4" t="s">
        <v>20</v>
      </c>
      <c r="G62" s="4" t="s">
        <v>49</v>
      </c>
      <c r="H62" s="4" t="s">
        <v>55</v>
      </c>
      <c r="I62" s="9">
        <v>3</v>
      </c>
      <c r="J62" s="6">
        <v>123.14</v>
      </c>
      <c r="K62" s="7">
        <v>0.05</v>
      </c>
      <c r="L62" s="6">
        <v>70.67</v>
      </c>
      <c r="M62" s="6">
        <f t="shared" si="0"/>
        <v>350.94900000000001</v>
      </c>
      <c r="N62" s="6">
        <f t="shared" si="1"/>
        <v>212.01</v>
      </c>
      <c r="O62" s="6">
        <f t="shared" si="2"/>
        <v>138.93900000000002</v>
      </c>
      <c r="P62" s="8">
        <f t="shared" si="3"/>
        <v>0.39589513006163296</v>
      </c>
      <c r="Q62" s="5">
        <f>YEAR(SalesDataTable[[#This Row],[Order Date]])</f>
        <v>2026</v>
      </c>
      <c r="R62" s="8" t="str">
        <f>"Q"&amp;ROUNDUP(MONTH(SalesDataTable[[#This Row],[Order Date]])/3,0)</f>
        <v>Q1</v>
      </c>
      <c r="S62" s="9">
        <f>MONTH(SalesDataTable[[#This Row],[Order Date]])</f>
        <v>1</v>
      </c>
      <c r="T62" s="8" t="str">
        <f>TEXT(SalesDataTable[[#This Row],[Order Date]],"mmm")</f>
        <v>Jan</v>
      </c>
    </row>
    <row r="63" spans="1:20" ht="15.5">
      <c r="A63" s="2" t="s">
        <v>113</v>
      </c>
      <c r="B63" s="3">
        <v>46037</v>
      </c>
      <c r="C63" s="4" t="s">
        <v>27</v>
      </c>
      <c r="D63" s="4" t="s">
        <v>82</v>
      </c>
      <c r="E63" s="4" t="s">
        <v>3</v>
      </c>
      <c r="F63" s="4" t="s">
        <v>4</v>
      </c>
      <c r="G63" s="4" t="s">
        <v>11</v>
      </c>
      <c r="H63" s="4" t="s">
        <v>53</v>
      </c>
      <c r="I63" s="9">
        <v>2</v>
      </c>
      <c r="J63" s="6">
        <v>151.33000000000001</v>
      </c>
      <c r="K63" s="7">
        <v>0.1</v>
      </c>
      <c r="L63" s="6">
        <v>78.44</v>
      </c>
      <c r="M63" s="6">
        <f t="shared" si="0"/>
        <v>272.39400000000001</v>
      </c>
      <c r="N63" s="6">
        <f t="shared" si="1"/>
        <v>156.88</v>
      </c>
      <c r="O63" s="6">
        <f t="shared" si="2"/>
        <v>115.51400000000001</v>
      </c>
      <c r="P63" s="8">
        <f t="shared" si="3"/>
        <v>0.42406954631893512</v>
      </c>
      <c r="Q63" s="5">
        <f>YEAR(SalesDataTable[[#This Row],[Order Date]])</f>
        <v>2026</v>
      </c>
      <c r="R63" s="8" t="str">
        <f>"Q"&amp;ROUNDUP(MONTH(SalesDataTable[[#This Row],[Order Date]])/3,0)</f>
        <v>Q1</v>
      </c>
      <c r="S63" s="9">
        <f>MONTH(SalesDataTable[[#This Row],[Order Date]])</f>
        <v>1</v>
      </c>
      <c r="T63" s="8" t="str">
        <f>TEXT(SalesDataTable[[#This Row],[Order Date]],"mmm")</f>
        <v>Jan</v>
      </c>
    </row>
    <row r="64" spans="1:20" ht="15.5">
      <c r="A64" s="2" t="s">
        <v>114</v>
      </c>
      <c r="B64" s="3">
        <v>46037</v>
      </c>
      <c r="C64" s="4" t="s">
        <v>8</v>
      </c>
      <c r="D64" s="4" t="s">
        <v>86</v>
      </c>
      <c r="E64" s="4" t="s">
        <v>3</v>
      </c>
      <c r="F64" s="4" t="s">
        <v>4</v>
      </c>
      <c r="G64" s="4" t="s">
        <v>11</v>
      </c>
      <c r="H64" s="4" t="s">
        <v>21</v>
      </c>
      <c r="I64" s="9">
        <v>5</v>
      </c>
      <c r="J64" s="6">
        <v>144.01</v>
      </c>
      <c r="K64" s="7">
        <v>0.05</v>
      </c>
      <c r="L64" s="6">
        <v>79.64</v>
      </c>
      <c r="M64" s="6">
        <f t="shared" si="0"/>
        <v>684.0474999999999</v>
      </c>
      <c r="N64" s="6">
        <f t="shared" si="1"/>
        <v>398.2</v>
      </c>
      <c r="O64" s="6">
        <f t="shared" si="2"/>
        <v>285.84749999999991</v>
      </c>
      <c r="P64" s="8">
        <f t="shared" si="3"/>
        <v>0.41787668254032062</v>
      </c>
      <c r="Q64" s="5">
        <f>YEAR(SalesDataTable[[#This Row],[Order Date]])</f>
        <v>2026</v>
      </c>
      <c r="R64" s="8" t="str">
        <f>"Q"&amp;ROUNDUP(MONTH(SalesDataTable[[#This Row],[Order Date]])/3,0)</f>
        <v>Q1</v>
      </c>
      <c r="S64" s="9">
        <f>MONTH(SalesDataTable[[#This Row],[Order Date]])</f>
        <v>1</v>
      </c>
      <c r="T64" s="8" t="str">
        <f>TEXT(SalesDataTable[[#This Row],[Order Date]],"mmm")</f>
        <v>Jan</v>
      </c>
    </row>
    <row r="65" spans="1:20" ht="15.5">
      <c r="A65" s="2" t="s">
        <v>115</v>
      </c>
      <c r="B65" s="3">
        <v>46037</v>
      </c>
      <c r="C65" s="4" t="s">
        <v>27</v>
      </c>
      <c r="D65" s="4" t="s">
        <v>48</v>
      </c>
      <c r="E65" s="4" t="s">
        <v>3</v>
      </c>
      <c r="F65" s="4" t="s">
        <v>4</v>
      </c>
      <c r="G65" s="4" t="s">
        <v>11</v>
      </c>
      <c r="H65" s="4" t="s">
        <v>12</v>
      </c>
      <c r="I65" s="9">
        <v>3</v>
      </c>
      <c r="J65" s="6">
        <v>91.19</v>
      </c>
      <c r="K65" s="7">
        <v>0</v>
      </c>
      <c r="L65" s="6">
        <v>44.47</v>
      </c>
      <c r="M65" s="6">
        <f t="shared" si="0"/>
        <v>273.57</v>
      </c>
      <c r="N65" s="6">
        <f t="shared" si="1"/>
        <v>133.41</v>
      </c>
      <c r="O65" s="6">
        <f t="shared" si="2"/>
        <v>140.16</v>
      </c>
      <c r="P65" s="8">
        <f t="shared" si="3"/>
        <v>0.5123368790437548</v>
      </c>
      <c r="Q65" s="5">
        <f>YEAR(SalesDataTable[[#This Row],[Order Date]])</f>
        <v>2026</v>
      </c>
      <c r="R65" s="8" t="str">
        <f>"Q"&amp;ROUNDUP(MONTH(SalesDataTable[[#This Row],[Order Date]])/3,0)</f>
        <v>Q1</v>
      </c>
      <c r="S65" s="9">
        <f>MONTH(SalesDataTable[[#This Row],[Order Date]])</f>
        <v>1</v>
      </c>
      <c r="T65" s="8" t="str">
        <f>TEXT(SalesDataTable[[#This Row],[Order Date]],"mmm")</f>
        <v>Jan</v>
      </c>
    </row>
    <row r="66" spans="1:20" ht="15.5">
      <c r="A66" s="2" t="s">
        <v>116</v>
      </c>
      <c r="B66" s="3">
        <v>46037</v>
      </c>
      <c r="C66" s="4" t="s">
        <v>27</v>
      </c>
      <c r="D66" s="4" t="s">
        <v>45</v>
      </c>
      <c r="E66" s="4" t="s">
        <v>25</v>
      </c>
      <c r="F66" s="4" t="s">
        <v>16</v>
      </c>
      <c r="G66" s="4" t="s">
        <v>17</v>
      </c>
      <c r="H66" s="4" t="s">
        <v>46</v>
      </c>
      <c r="I66" s="9">
        <v>2</v>
      </c>
      <c r="J66" s="6">
        <v>45.45</v>
      </c>
      <c r="K66" s="7">
        <v>0</v>
      </c>
      <c r="L66" s="6">
        <v>18.190000000000001</v>
      </c>
      <c r="M66" s="6">
        <f t="shared" ref="M66:M129" si="4">I66*J66*(1-K66)</f>
        <v>90.9</v>
      </c>
      <c r="N66" s="6">
        <f t="shared" ref="N66:N129" si="5">I66*L66</f>
        <v>36.380000000000003</v>
      </c>
      <c r="O66" s="6">
        <f t="shared" ref="O66:O129" si="6">M66-N66</f>
        <v>54.52</v>
      </c>
      <c r="P66" s="8">
        <f t="shared" ref="P66:P129" si="7">IFERROR(O66/M66,0)</f>
        <v>0.59977997799779981</v>
      </c>
      <c r="Q66" s="5">
        <f>YEAR(SalesDataTable[[#This Row],[Order Date]])</f>
        <v>2026</v>
      </c>
      <c r="R66" s="8" t="str">
        <f>"Q"&amp;ROUNDUP(MONTH(SalesDataTable[[#This Row],[Order Date]])/3,0)</f>
        <v>Q1</v>
      </c>
      <c r="S66" s="9">
        <f>MONTH(SalesDataTable[[#This Row],[Order Date]])</f>
        <v>1</v>
      </c>
      <c r="T66" s="8" t="str">
        <f>TEXT(SalesDataTable[[#This Row],[Order Date]],"mmm")</f>
        <v>Jan</v>
      </c>
    </row>
    <row r="67" spans="1:20" ht="15.5">
      <c r="A67" s="2" t="s">
        <v>117</v>
      </c>
      <c r="B67" s="3">
        <v>46037</v>
      </c>
      <c r="C67" s="4" t="s">
        <v>8</v>
      </c>
      <c r="D67" s="4" t="s">
        <v>9</v>
      </c>
      <c r="E67" s="4" t="s">
        <v>39</v>
      </c>
      <c r="F67" s="4" t="s">
        <v>16</v>
      </c>
      <c r="G67" s="4" t="s">
        <v>49</v>
      </c>
      <c r="H67" s="4" t="s">
        <v>50</v>
      </c>
      <c r="I67" s="9">
        <v>1</v>
      </c>
      <c r="J67" s="6">
        <v>40.72</v>
      </c>
      <c r="K67" s="7">
        <v>0</v>
      </c>
      <c r="L67" s="6">
        <v>14.94</v>
      </c>
      <c r="M67" s="6">
        <f t="shared" si="4"/>
        <v>40.72</v>
      </c>
      <c r="N67" s="6">
        <f t="shared" si="5"/>
        <v>14.94</v>
      </c>
      <c r="O67" s="6">
        <f t="shared" si="6"/>
        <v>25.78</v>
      </c>
      <c r="P67" s="8">
        <f t="shared" si="7"/>
        <v>0.6331041257367388</v>
      </c>
      <c r="Q67" s="5">
        <f>YEAR(SalesDataTable[[#This Row],[Order Date]])</f>
        <v>2026</v>
      </c>
      <c r="R67" s="8" t="str">
        <f>"Q"&amp;ROUNDUP(MONTH(SalesDataTable[[#This Row],[Order Date]])/3,0)</f>
        <v>Q1</v>
      </c>
      <c r="S67" s="9">
        <f>MONTH(SalesDataTable[[#This Row],[Order Date]])</f>
        <v>1</v>
      </c>
      <c r="T67" s="8" t="str">
        <f>TEXT(SalesDataTable[[#This Row],[Order Date]],"mmm")</f>
        <v>Jan</v>
      </c>
    </row>
    <row r="68" spans="1:20" ht="15.5">
      <c r="A68" s="2" t="s">
        <v>118</v>
      </c>
      <c r="B68" s="3">
        <v>46037</v>
      </c>
      <c r="C68" s="4" t="s">
        <v>8</v>
      </c>
      <c r="D68" s="4" t="s">
        <v>69</v>
      </c>
      <c r="E68" s="4" t="s">
        <v>3</v>
      </c>
      <c r="F68" s="4" t="s">
        <v>20</v>
      </c>
      <c r="G68" s="4" t="s">
        <v>17</v>
      </c>
      <c r="H68" s="4" t="s">
        <v>18</v>
      </c>
      <c r="I68" s="9">
        <v>2</v>
      </c>
      <c r="J68" s="6">
        <v>37.090000000000003</v>
      </c>
      <c r="K68" s="7">
        <v>0</v>
      </c>
      <c r="L68" s="6">
        <v>13.29</v>
      </c>
      <c r="M68" s="6">
        <f t="shared" si="4"/>
        <v>74.180000000000007</v>
      </c>
      <c r="N68" s="6">
        <f t="shared" si="5"/>
        <v>26.58</v>
      </c>
      <c r="O68" s="6">
        <f t="shared" si="6"/>
        <v>47.600000000000009</v>
      </c>
      <c r="P68" s="8">
        <f t="shared" si="7"/>
        <v>0.64168239417632789</v>
      </c>
      <c r="Q68" s="5">
        <f>YEAR(SalesDataTable[[#This Row],[Order Date]])</f>
        <v>2026</v>
      </c>
      <c r="R68" s="8" t="str">
        <f>"Q"&amp;ROUNDUP(MONTH(SalesDataTable[[#This Row],[Order Date]])/3,0)</f>
        <v>Q1</v>
      </c>
      <c r="S68" s="9">
        <f>MONTH(SalesDataTable[[#This Row],[Order Date]])</f>
        <v>1</v>
      </c>
      <c r="T68" s="8" t="str">
        <f>TEXT(SalesDataTable[[#This Row],[Order Date]],"mmm")</f>
        <v>Jan</v>
      </c>
    </row>
    <row r="69" spans="1:20" ht="15.5">
      <c r="A69" s="2" t="s">
        <v>119</v>
      </c>
      <c r="B69" s="3">
        <v>46038</v>
      </c>
      <c r="C69" s="4" t="s">
        <v>14</v>
      </c>
      <c r="D69" s="4" t="s">
        <v>61</v>
      </c>
      <c r="E69" s="4" t="s">
        <v>3</v>
      </c>
      <c r="F69" s="4" t="s">
        <v>16</v>
      </c>
      <c r="G69" s="4" t="s">
        <v>31</v>
      </c>
      <c r="H69" s="4" t="s">
        <v>90</v>
      </c>
      <c r="I69" s="9">
        <v>1</v>
      </c>
      <c r="J69" s="6">
        <v>124.45</v>
      </c>
      <c r="K69" s="7">
        <v>0.15</v>
      </c>
      <c r="L69" s="6">
        <v>59.77</v>
      </c>
      <c r="M69" s="6">
        <f t="shared" si="4"/>
        <v>105.7825</v>
      </c>
      <c r="N69" s="6">
        <f t="shared" si="5"/>
        <v>59.77</v>
      </c>
      <c r="O69" s="6">
        <f t="shared" si="6"/>
        <v>46.012499999999996</v>
      </c>
      <c r="P69" s="8">
        <f t="shared" si="7"/>
        <v>0.43497270342447941</v>
      </c>
      <c r="Q69" s="5">
        <f>YEAR(SalesDataTable[[#This Row],[Order Date]])</f>
        <v>2026</v>
      </c>
      <c r="R69" s="8" t="str">
        <f>"Q"&amp;ROUNDUP(MONTH(SalesDataTable[[#This Row],[Order Date]])/3,0)</f>
        <v>Q1</v>
      </c>
      <c r="S69" s="9">
        <f>MONTH(SalesDataTable[[#This Row],[Order Date]])</f>
        <v>1</v>
      </c>
      <c r="T69" s="8" t="str">
        <f>TEXT(SalesDataTable[[#This Row],[Order Date]],"mmm")</f>
        <v>Jan</v>
      </c>
    </row>
    <row r="70" spans="1:20" ht="15.5">
      <c r="A70" s="2" t="s">
        <v>120</v>
      </c>
      <c r="B70" s="3">
        <v>46038</v>
      </c>
      <c r="C70" s="4" t="s">
        <v>1</v>
      </c>
      <c r="D70" s="4" t="s">
        <v>2</v>
      </c>
      <c r="E70" s="4" t="s">
        <v>25</v>
      </c>
      <c r="F70" s="4" t="s">
        <v>16</v>
      </c>
      <c r="G70" s="4" t="s">
        <v>17</v>
      </c>
      <c r="H70" s="4" t="s">
        <v>18</v>
      </c>
      <c r="I70" s="9">
        <v>1</v>
      </c>
      <c r="J70" s="6">
        <v>35.93</v>
      </c>
      <c r="K70" s="7">
        <v>0.05</v>
      </c>
      <c r="L70" s="6">
        <v>13.33</v>
      </c>
      <c r="M70" s="6">
        <f t="shared" si="4"/>
        <v>34.133499999999998</v>
      </c>
      <c r="N70" s="6">
        <f t="shared" si="5"/>
        <v>13.33</v>
      </c>
      <c r="O70" s="6">
        <f t="shared" si="6"/>
        <v>20.8035</v>
      </c>
      <c r="P70" s="8">
        <f t="shared" si="7"/>
        <v>0.60947456311248482</v>
      </c>
      <c r="Q70" s="5">
        <f>YEAR(SalesDataTable[[#This Row],[Order Date]])</f>
        <v>2026</v>
      </c>
      <c r="R70" s="8" t="str">
        <f>"Q"&amp;ROUNDUP(MONTH(SalesDataTable[[#This Row],[Order Date]])/3,0)</f>
        <v>Q1</v>
      </c>
      <c r="S70" s="9">
        <f>MONTH(SalesDataTable[[#This Row],[Order Date]])</f>
        <v>1</v>
      </c>
      <c r="T70" s="8" t="str">
        <f>TEXT(SalesDataTable[[#This Row],[Order Date]],"mmm")</f>
        <v>Jan</v>
      </c>
    </row>
    <row r="71" spans="1:20" ht="15.5">
      <c r="A71" s="2" t="s">
        <v>121</v>
      </c>
      <c r="B71" s="3">
        <v>46038</v>
      </c>
      <c r="C71" s="4" t="s">
        <v>27</v>
      </c>
      <c r="D71" s="4" t="s">
        <v>82</v>
      </c>
      <c r="E71" s="4" t="s">
        <v>3</v>
      </c>
      <c r="F71" s="4" t="s">
        <v>4</v>
      </c>
      <c r="G71" s="4" t="s">
        <v>31</v>
      </c>
      <c r="H71" s="4" t="s">
        <v>90</v>
      </c>
      <c r="I71" s="9">
        <v>4</v>
      </c>
      <c r="J71" s="6">
        <v>121.8</v>
      </c>
      <c r="K71" s="7">
        <v>0.05</v>
      </c>
      <c r="L71" s="6">
        <v>59.57</v>
      </c>
      <c r="M71" s="6">
        <f t="shared" si="4"/>
        <v>462.84</v>
      </c>
      <c r="N71" s="6">
        <f t="shared" si="5"/>
        <v>238.28</v>
      </c>
      <c r="O71" s="6">
        <f t="shared" si="6"/>
        <v>224.55999999999997</v>
      </c>
      <c r="P71" s="8">
        <f t="shared" si="7"/>
        <v>0.48517846339987897</v>
      </c>
      <c r="Q71" s="5">
        <f>YEAR(SalesDataTable[[#This Row],[Order Date]])</f>
        <v>2026</v>
      </c>
      <c r="R71" s="8" t="str">
        <f>"Q"&amp;ROUNDUP(MONTH(SalesDataTable[[#This Row],[Order Date]])/3,0)</f>
        <v>Q1</v>
      </c>
      <c r="S71" s="9">
        <f>MONTH(SalesDataTable[[#This Row],[Order Date]])</f>
        <v>1</v>
      </c>
      <c r="T71" s="8" t="str">
        <f>TEXT(SalesDataTable[[#This Row],[Order Date]],"mmm")</f>
        <v>Jan</v>
      </c>
    </row>
    <row r="72" spans="1:20" ht="15.5">
      <c r="A72" s="2" t="s">
        <v>122</v>
      </c>
      <c r="B72" s="3">
        <v>46038</v>
      </c>
      <c r="C72" s="4" t="s">
        <v>8</v>
      </c>
      <c r="D72" s="4" t="s">
        <v>66</v>
      </c>
      <c r="E72" s="4" t="s">
        <v>25</v>
      </c>
      <c r="F72" s="4" t="s">
        <v>4</v>
      </c>
      <c r="G72" s="4" t="s">
        <v>11</v>
      </c>
      <c r="H72" s="4" t="s">
        <v>12</v>
      </c>
      <c r="I72" s="9">
        <v>1</v>
      </c>
      <c r="J72" s="6">
        <v>92.6</v>
      </c>
      <c r="K72" s="7">
        <v>0.05</v>
      </c>
      <c r="L72" s="6">
        <v>44.15</v>
      </c>
      <c r="M72" s="6">
        <f t="shared" si="4"/>
        <v>87.969999999999985</v>
      </c>
      <c r="N72" s="6">
        <f t="shared" si="5"/>
        <v>44.15</v>
      </c>
      <c r="O72" s="6">
        <f t="shared" si="6"/>
        <v>43.819999999999986</v>
      </c>
      <c r="P72" s="8">
        <f t="shared" si="7"/>
        <v>0.4981243605774695</v>
      </c>
      <c r="Q72" s="5">
        <f>YEAR(SalesDataTable[[#This Row],[Order Date]])</f>
        <v>2026</v>
      </c>
      <c r="R72" s="8" t="str">
        <f>"Q"&amp;ROUNDUP(MONTH(SalesDataTable[[#This Row],[Order Date]])/3,0)</f>
        <v>Q1</v>
      </c>
      <c r="S72" s="9">
        <f>MONTH(SalesDataTable[[#This Row],[Order Date]])</f>
        <v>1</v>
      </c>
      <c r="T72" s="8" t="str">
        <f>TEXT(SalesDataTable[[#This Row],[Order Date]],"mmm")</f>
        <v>Jan</v>
      </c>
    </row>
    <row r="73" spans="1:20" ht="15.5">
      <c r="A73" s="2" t="s">
        <v>123</v>
      </c>
      <c r="B73" s="3">
        <v>46038</v>
      </c>
      <c r="C73" s="4" t="s">
        <v>8</v>
      </c>
      <c r="D73" s="4" t="s">
        <v>69</v>
      </c>
      <c r="E73" s="4" t="s">
        <v>10</v>
      </c>
      <c r="F73" s="4" t="s">
        <v>20</v>
      </c>
      <c r="G73" s="4" t="s">
        <v>5</v>
      </c>
      <c r="H73" s="4" t="s">
        <v>43</v>
      </c>
      <c r="I73" s="9">
        <v>10</v>
      </c>
      <c r="J73" s="6">
        <v>102.68</v>
      </c>
      <c r="K73" s="7">
        <v>0.15</v>
      </c>
      <c r="L73" s="6">
        <v>51.07</v>
      </c>
      <c r="M73" s="6">
        <f t="shared" si="4"/>
        <v>872.78000000000009</v>
      </c>
      <c r="N73" s="6">
        <f t="shared" si="5"/>
        <v>510.7</v>
      </c>
      <c r="O73" s="6">
        <f t="shared" si="6"/>
        <v>362.0800000000001</v>
      </c>
      <c r="P73" s="8">
        <f t="shared" si="7"/>
        <v>0.41485826897958256</v>
      </c>
      <c r="Q73" s="5">
        <f>YEAR(SalesDataTable[[#This Row],[Order Date]])</f>
        <v>2026</v>
      </c>
      <c r="R73" s="8" t="str">
        <f>"Q"&amp;ROUNDUP(MONTH(SalesDataTable[[#This Row],[Order Date]])/3,0)</f>
        <v>Q1</v>
      </c>
      <c r="S73" s="9">
        <f>MONTH(SalesDataTable[[#This Row],[Order Date]])</f>
        <v>1</v>
      </c>
      <c r="T73" s="8" t="str">
        <f>TEXT(SalesDataTable[[#This Row],[Order Date]],"mmm")</f>
        <v>Jan</v>
      </c>
    </row>
    <row r="74" spans="1:20" ht="15.5">
      <c r="A74" s="2" t="s">
        <v>124</v>
      </c>
      <c r="B74" s="3">
        <v>46038</v>
      </c>
      <c r="C74" s="4" t="s">
        <v>27</v>
      </c>
      <c r="D74" s="4" t="s">
        <v>82</v>
      </c>
      <c r="E74" s="4" t="s">
        <v>39</v>
      </c>
      <c r="F74" s="4" t="s">
        <v>16</v>
      </c>
      <c r="G74" s="4" t="s">
        <v>5</v>
      </c>
      <c r="H74" s="4" t="s">
        <v>35</v>
      </c>
      <c r="I74" s="9">
        <v>3</v>
      </c>
      <c r="J74" s="6">
        <v>40.92</v>
      </c>
      <c r="K74" s="7">
        <v>0.15</v>
      </c>
      <c r="L74" s="6">
        <v>16.71</v>
      </c>
      <c r="M74" s="6">
        <f t="shared" si="4"/>
        <v>104.346</v>
      </c>
      <c r="N74" s="6">
        <f t="shared" si="5"/>
        <v>50.13</v>
      </c>
      <c r="O74" s="6">
        <f t="shared" si="6"/>
        <v>54.216000000000001</v>
      </c>
      <c r="P74" s="8">
        <f t="shared" si="7"/>
        <v>0.51957909263412105</v>
      </c>
      <c r="Q74" s="5">
        <f>YEAR(SalesDataTable[[#This Row],[Order Date]])</f>
        <v>2026</v>
      </c>
      <c r="R74" s="8" t="str">
        <f>"Q"&amp;ROUNDUP(MONTH(SalesDataTable[[#This Row],[Order Date]])/3,0)</f>
        <v>Q1</v>
      </c>
      <c r="S74" s="9">
        <f>MONTH(SalesDataTable[[#This Row],[Order Date]])</f>
        <v>1</v>
      </c>
      <c r="T74" s="8" t="str">
        <f>TEXT(SalesDataTable[[#This Row],[Order Date]],"mmm")</f>
        <v>Jan</v>
      </c>
    </row>
    <row r="75" spans="1:20" ht="15.5">
      <c r="A75" s="2" t="s">
        <v>125</v>
      </c>
      <c r="B75" s="3">
        <v>46038</v>
      </c>
      <c r="C75" s="4" t="s">
        <v>14</v>
      </c>
      <c r="D75" s="4" t="s">
        <v>126</v>
      </c>
      <c r="E75" s="4" t="s">
        <v>25</v>
      </c>
      <c r="F75" s="4" t="s">
        <v>16</v>
      </c>
      <c r="G75" s="4" t="s">
        <v>5</v>
      </c>
      <c r="H75" s="4" t="s">
        <v>43</v>
      </c>
      <c r="I75" s="9">
        <v>4</v>
      </c>
      <c r="J75" s="6">
        <v>102.68</v>
      </c>
      <c r="K75" s="7">
        <v>0</v>
      </c>
      <c r="L75" s="6">
        <v>50.83</v>
      </c>
      <c r="M75" s="6">
        <f t="shared" si="4"/>
        <v>410.72</v>
      </c>
      <c r="N75" s="6">
        <f t="shared" si="5"/>
        <v>203.32</v>
      </c>
      <c r="O75" s="6">
        <f t="shared" si="6"/>
        <v>207.40000000000003</v>
      </c>
      <c r="P75" s="8">
        <f t="shared" si="7"/>
        <v>0.50496688741721862</v>
      </c>
      <c r="Q75" s="5">
        <f>YEAR(SalesDataTable[[#This Row],[Order Date]])</f>
        <v>2026</v>
      </c>
      <c r="R75" s="8" t="str">
        <f>"Q"&amp;ROUNDUP(MONTH(SalesDataTable[[#This Row],[Order Date]])/3,0)</f>
        <v>Q1</v>
      </c>
      <c r="S75" s="9">
        <f>MONTH(SalesDataTable[[#This Row],[Order Date]])</f>
        <v>1</v>
      </c>
      <c r="T75" s="8" t="str">
        <f>TEXT(SalesDataTable[[#This Row],[Order Date]],"mmm")</f>
        <v>Jan</v>
      </c>
    </row>
    <row r="76" spans="1:20" ht="15.5">
      <c r="A76" s="2" t="s">
        <v>127</v>
      </c>
      <c r="B76" s="3">
        <v>46039</v>
      </c>
      <c r="C76" s="4" t="s">
        <v>1</v>
      </c>
      <c r="D76" s="4" t="s">
        <v>52</v>
      </c>
      <c r="E76" s="4" t="s">
        <v>39</v>
      </c>
      <c r="F76" s="4" t="s">
        <v>16</v>
      </c>
      <c r="G76" s="4" t="s">
        <v>17</v>
      </c>
      <c r="H76" s="4" t="s">
        <v>83</v>
      </c>
      <c r="I76" s="9">
        <v>2</v>
      </c>
      <c r="J76" s="6">
        <v>164.38</v>
      </c>
      <c r="K76" s="7">
        <v>0.05</v>
      </c>
      <c r="L76" s="6">
        <v>85.93</v>
      </c>
      <c r="M76" s="6">
        <f t="shared" si="4"/>
        <v>312.322</v>
      </c>
      <c r="N76" s="6">
        <f t="shared" si="5"/>
        <v>171.86</v>
      </c>
      <c r="O76" s="6">
        <f t="shared" si="6"/>
        <v>140.46199999999999</v>
      </c>
      <c r="P76" s="8">
        <f t="shared" si="7"/>
        <v>0.44973456881039436</v>
      </c>
      <c r="Q76" s="5">
        <f>YEAR(SalesDataTable[[#This Row],[Order Date]])</f>
        <v>2026</v>
      </c>
      <c r="R76" s="8" t="str">
        <f>"Q"&amp;ROUNDUP(MONTH(SalesDataTable[[#This Row],[Order Date]])/3,0)</f>
        <v>Q1</v>
      </c>
      <c r="S76" s="9">
        <f>MONTH(SalesDataTable[[#This Row],[Order Date]])</f>
        <v>1</v>
      </c>
      <c r="T76" s="8" t="str">
        <f>TEXT(SalesDataTable[[#This Row],[Order Date]],"mmm")</f>
        <v>Jan</v>
      </c>
    </row>
    <row r="77" spans="1:20" ht="15.5">
      <c r="A77" s="2" t="s">
        <v>128</v>
      </c>
      <c r="B77" s="3">
        <v>46039</v>
      </c>
      <c r="C77" s="4" t="s">
        <v>1</v>
      </c>
      <c r="D77" s="4" t="s">
        <v>88</v>
      </c>
      <c r="E77" s="4" t="s">
        <v>25</v>
      </c>
      <c r="F77" s="4" t="s">
        <v>4</v>
      </c>
      <c r="G77" s="4" t="s">
        <v>5</v>
      </c>
      <c r="H77" s="4" t="s">
        <v>29</v>
      </c>
      <c r="I77" s="9">
        <v>1</v>
      </c>
      <c r="J77" s="6">
        <v>51.78</v>
      </c>
      <c r="K77" s="7">
        <v>0</v>
      </c>
      <c r="L77" s="6">
        <v>22.64</v>
      </c>
      <c r="M77" s="6">
        <f t="shared" si="4"/>
        <v>51.78</v>
      </c>
      <c r="N77" s="6">
        <f t="shared" si="5"/>
        <v>22.64</v>
      </c>
      <c r="O77" s="6">
        <f t="shared" si="6"/>
        <v>29.14</v>
      </c>
      <c r="P77" s="8">
        <f t="shared" si="7"/>
        <v>0.56276554654306687</v>
      </c>
      <c r="Q77" s="5">
        <f>YEAR(SalesDataTable[[#This Row],[Order Date]])</f>
        <v>2026</v>
      </c>
      <c r="R77" s="8" t="str">
        <f>"Q"&amp;ROUNDUP(MONTH(SalesDataTable[[#This Row],[Order Date]])/3,0)</f>
        <v>Q1</v>
      </c>
      <c r="S77" s="9">
        <f>MONTH(SalesDataTable[[#This Row],[Order Date]])</f>
        <v>1</v>
      </c>
      <c r="T77" s="8" t="str">
        <f>TEXT(SalesDataTable[[#This Row],[Order Date]],"mmm")</f>
        <v>Jan</v>
      </c>
    </row>
    <row r="78" spans="1:20" ht="15.5">
      <c r="A78" s="2" t="s">
        <v>129</v>
      </c>
      <c r="B78" s="3">
        <v>46039</v>
      </c>
      <c r="C78" s="4" t="s">
        <v>8</v>
      </c>
      <c r="D78" s="4" t="s">
        <v>66</v>
      </c>
      <c r="E78" s="4" t="s">
        <v>25</v>
      </c>
      <c r="F78" s="4" t="s">
        <v>4</v>
      </c>
      <c r="G78" s="4" t="s">
        <v>49</v>
      </c>
      <c r="H78" s="4" t="s">
        <v>74</v>
      </c>
      <c r="I78" s="9">
        <v>1</v>
      </c>
      <c r="J78" s="6">
        <v>50.52</v>
      </c>
      <c r="K78" s="7">
        <v>0.05</v>
      </c>
      <c r="L78" s="6">
        <v>22.37</v>
      </c>
      <c r="M78" s="6">
        <f t="shared" si="4"/>
        <v>47.994</v>
      </c>
      <c r="N78" s="6">
        <f t="shared" si="5"/>
        <v>22.37</v>
      </c>
      <c r="O78" s="6">
        <f t="shared" si="6"/>
        <v>25.623999999999999</v>
      </c>
      <c r="P78" s="8">
        <f t="shared" si="7"/>
        <v>0.5339000708421886</v>
      </c>
      <c r="Q78" s="5">
        <f>YEAR(SalesDataTable[[#This Row],[Order Date]])</f>
        <v>2026</v>
      </c>
      <c r="R78" s="8" t="str">
        <f>"Q"&amp;ROUNDUP(MONTH(SalesDataTable[[#This Row],[Order Date]])/3,0)</f>
        <v>Q1</v>
      </c>
      <c r="S78" s="9">
        <f>MONTH(SalesDataTable[[#This Row],[Order Date]])</f>
        <v>1</v>
      </c>
      <c r="T78" s="8" t="str">
        <f>TEXT(SalesDataTable[[#This Row],[Order Date]],"mmm")</f>
        <v>Jan</v>
      </c>
    </row>
    <row r="79" spans="1:20" ht="15.5">
      <c r="A79" s="2" t="s">
        <v>130</v>
      </c>
      <c r="B79" s="3">
        <v>46039</v>
      </c>
      <c r="C79" s="4" t="s">
        <v>8</v>
      </c>
      <c r="D79" s="4" t="s">
        <v>86</v>
      </c>
      <c r="E79" s="4" t="s">
        <v>39</v>
      </c>
      <c r="F79" s="4" t="s">
        <v>16</v>
      </c>
      <c r="G79" s="4" t="s">
        <v>31</v>
      </c>
      <c r="H79" s="4" t="s">
        <v>41</v>
      </c>
      <c r="I79" s="9">
        <v>1</v>
      </c>
      <c r="J79" s="6">
        <v>199.02</v>
      </c>
      <c r="K79" s="7">
        <v>0</v>
      </c>
      <c r="L79" s="6">
        <v>106.49</v>
      </c>
      <c r="M79" s="6">
        <f t="shared" si="4"/>
        <v>199.02</v>
      </c>
      <c r="N79" s="6">
        <f t="shared" si="5"/>
        <v>106.49</v>
      </c>
      <c r="O79" s="6">
        <f t="shared" si="6"/>
        <v>92.530000000000015</v>
      </c>
      <c r="P79" s="8">
        <f t="shared" si="7"/>
        <v>0.46492814792483173</v>
      </c>
      <c r="Q79" s="5">
        <f>YEAR(SalesDataTable[[#This Row],[Order Date]])</f>
        <v>2026</v>
      </c>
      <c r="R79" s="8" t="str">
        <f>"Q"&amp;ROUNDUP(MONTH(SalesDataTable[[#This Row],[Order Date]])/3,0)</f>
        <v>Q1</v>
      </c>
      <c r="S79" s="9">
        <f>MONTH(SalesDataTable[[#This Row],[Order Date]])</f>
        <v>1</v>
      </c>
      <c r="T79" s="8" t="str">
        <f>TEXT(SalesDataTable[[#This Row],[Order Date]],"mmm")</f>
        <v>Jan</v>
      </c>
    </row>
    <row r="80" spans="1:20" ht="15.5">
      <c r="A80" s="2" t="s">
        <v>131</v>
      </c>
      <c r="B80" s="3">
        <v>46040</v>
      </c>
      <c r="C80" s="4" t="s">
        <v>27</v>
      </c>
      <c r="D80" s="4" t="s">
        <v>48</v>
      </c>
      <c r="E80" s="4" t="s">
        <v>25</v>
      </c>
      <c r="F80" s="4" t="s">
        <v>4</v>
      </c>
      <c r="G80" s="4" t="s">
        <v>31</v>
      </c>
      <c r="H80" s="4" t="s">
        <v>64</v>
      </c>
      <c r="I80" s="9">
        <v>3</v>
      </c>
      <c r="J80" s="6">
        <v>80.27</v>
      </c>
      <c r="K80" s="7">
        <v>0.1</v>
      </c>
      <c r="L80" s="6">
        <v>39.26</v>
      </c>
      <c r="M80" s="6">
        <f t="shared" si="4"/>
        <v>216.72900000000001</v>
      </c>
      <c r="N80" s="6">
        <f t="shared" si="5"/>
        <v>117.78</v>
      </c>
      <c r="O80" s="6">
        <f t="shared" si="6"/>
        <v>98.949000000000012</v>
      </c>
      <c r="P80" s="8">
        <f t="shared" si="7"/>
        <v>0.45655634455933447</v>
      </c>
      <c r="Q80" s="5">
        <f>YEAR(SalesDataTable[[#This Row],[Order Date]])</f>
        <v>2026</v>
      </c>
      <c r="R80" s="8" t="str">
        <f>"Q"&amp;ROUNDUP(MONTH(SalesDataTable[[#This Row],[Order Date]])/3,0)</f>
        <v>Q1</v>
      </c>
      <c r="S80" s="9">
        <f>MONTH(SalesDataTable[[#This Row],[Order Date]])</f>
        <v>1</v>
      </c>
      <c r="T80" s="8" t="str">
        <f>TEXT(SalesDataTable[[#This Row],[Order Date]],"mmm")</f>
        <v>Jan</v>
      </c>
    </row>
    <row r="81" spans="1:20" ht="15.5">
      <c r="A81" s="2" t="s">
        <v>132</v>
      </c>
      <c r="B81" s="3">
        <v>46040</v>
      </c>
      <c r="C81" s="4" t="s">
        <v>8</v>
      </c>
      <c r="D81" s="4" t="s">
        <v>9</v>
      </c>
      <c r="E81" s="4" t="s">
        <v>25</v>
      </c>
      <c r="F81" s="4" t="s">
        <v>16</v>
      </c>
      <c r="G81" s="4" t="s">
        <v>31</v>
      </c>
      <c r="H81" s="4" t="s">
        <v>32</v>
      </c>
      <c r="I81" s="9">
        <v>4</v>
      </c>
      <c r="J81" s="6">
        <v>333.28</v>
      </c>
      <c r="K81" s="7">
        <v>0</v>
      </c>
      <c r="L81" s="6">
        <v>195.76</v>
      </c>
      <c r="M81" s="6">
        <f t="shared" si="4"/>
        <v>1333.12</v>
      </c>
      <c r="N81" s="6">
        <f t="shared" si="5"/>
        <v>783.04</v>
      </c>
      <c r="O81" s="6">
        <f t="shared" si="6"/>
        <v>550.07999999999993</v>
      </c>
      <c r="P81" s="8">
        <f t="shared" si="7"/>
        <v>0.41262602016322608</v>
      </c>
      <c r="Q81" s="5">
        <f>YEAR(SalesDataTable[[#This Row],[Order Date]])</f>
        <v>2026</v>
      </c>
      <c r="R81" s="8" t="str">
        <f>"Q"&amp;ROUNDUP(MONTH(SalesDataTable[[#This Row],[Order Date]])/3,0)</f>
        <v>Q1</v>
      </c>
      <c r="S81" s="9">
        <f>MONTH(SalesDataTable[[#This Row],[Order Date]])</f>
        <v>1</v>
      </c>
      <c r="T81" s="8" t="str">
        <f>TEXT(SalesDataTable[[#This Row],[Order Date]],"mmm")</f>
        <v>Jan</v>
      </c>
    </row>
    <row r="82" spans="1:20" ht="15.5">
      <c r="A82" s="2" t="s">
        <v>133</v>
      </c>
      <c r="B82" s="3">
        <v>46040</v>
      </c>
      <c r="C82" s="4" t="s">
        <v>27</v>
      </c>
      <c r="D82" s="4" t="s">
        <v>82</v>
      </c>
      <c r="E82" s="4" t="s">
        <v>39</v>
      </c>
      <c r="F82" s="4" t="s">
        <v>16</v>
      </c>
      <c r="G82" s="4" t="s">
        <v>5</v>
      </c>
      <c r="H82" s="4" t="s">
        <v>43</v>
      </c>
      <c r="I82" s="9">
        <v>1</v>
      </c>
      <c r="J82" s="6">
        <v>104.36</v>
      </c>
      <c r="K82" s="7">
        <v>0</v>
      </c>
      <c r="L82" s="6">
        <v>51.63</v>
      </c>
      <c r="M82" s="6">
        <f t="shared" si="4"/>
        <v>104.36</v>
      </c>
      <c r="N82" s="6">
        <f t="shared" si="5"/>
        <v>51.63</v>
      </c>
      <c r="O82" s="6">
        <f t="shared" si="6"/>
        <v>52.73</v>
      </c>
      <c r="P82" s="8">
        <f t="shared" si="7"/>
        <v>0.50527021847451126</v>
      </c>
      <c r="Q82" s="5">
        <f>YEAR(SalesDataTable[[#This Row],[Order Date]])</f>
        <v>2026</v>
      </c>
      <c r="R82" s="8" t="str">
        <f>"Q"&amp;ROUNDUP(MONTH(SalesDataTable[[#This Row],[Order Date]])/3,0)</f>
        <v>Q1</v>
      </c>
      <c r="S82" s="9">
        <f>MONTH(SalesDataTable[[#This Row],[Order Date]])</f>
        <v>1</v>
      </c>
      <c r="T82" s="8" t="str">
        <f>TEXT(SalesDataTable[[#This Row],[Order Date]],"mmm")</f>
        <v>Jan</v>
      </c>
    </row>
    <row r="83" spans="1:20" ht="15.5">
      <c r="A83" s="2" t="s">
        <v>134</v>
      </c>
      <c r="B83" s="3">
        <v>46040</v>
      </c>
      <c r="C83" s="4" t="s">
        <v>14</v>
      </c>
      <c r="D83" s="4" t="s">
        <v>34</v>
      </c>
      <c r="E83" s="4" t="s">
        <v>39</v>
      </c>
      <c r="F83" s="4" t="s">
        <v>16</v>
      </c>
      <c r="G83" s="4" t="s">
        <v>5</v>
      </c>
      <c r="H83" s="4" t="s">
        <v>6</v>
      </c>
      <c r="I83" s="9">
        <v>1</v>
      </c>
      <c r="J83" s="6">
        <v>83.52</v>
      </c>
      <c r="K83" s="7">
        <v>0.05</v>
      </c>
      <c r="L83" s="6">
        <v>42.97</v>
      </c>
      <c r="M83" s="6">
        <f t="shared" si="4"/>
        <v>79.343999999999994</v>
      </c>
      <c r="N83" s="6">
        <f t="shared" si="5"/>
        <v>42.97</v>
      </c>
      <c r="O83" s="6">
        <f t="shared" si="6"/>
        <v>36.373999999999995</v>
      </c>
      <c r="P83" s="8">
        <f t="shared" si="7"/>
        <v>0.45843416011292598</v>
      </c>
      <c r="Q83" s="5">
        <f>YEAR(SalesDataTable[[#This Row],[Order Date]])</f>
        <v>2026</v>
      </c>
      <c r="R83" s="8" t="str">
        <f>"Q"&amp;ROUNDUP(MONTH(SalesDataTable[[#This Row],[Order Date]])/3,0)</f>
        <v>Q1</v>
      </c>
      <c r="S83" s="9">
        <f>MONTH(SalesDataTable[[#This Row],[Order Date]])</f>
        <v>1</v>
      </c>
      <c r="T83" s="8" t="str">
        <f>TEXT(SalesDataTable[[#This Row],[Order Date]],"mmm")</f>
        <v>Jan</v>
      </c>
    </row>
    <row r="84" spans="1:20" ht="15.5">
      <c r="A84" s="2" t="s">
        <v>135</v>
      </c>
      <c r="B84" s="3">
        <v>46041</v>
      </c>
      <c r="C84" s="4" t="s">
        <v>14</v>
      </c>
      <c r="D84" s="4" t="s">
        <v>61</v>
      </c>
      <c r="E84" s="4" t="s">
        <v>3</v>
      </c>
      <c r="F84" s="4" t="s">
        <v>16</v>
      </c>
      <c r="G84" s="4" t="s">
        <v>49</v>
      </c>
      <c r="H84" s="4" t="s">
        <v>55</v>
      </c>
      <c r="I84" s="9">
        <v>2</v>
      </c>
      <c r="J84" s="6">
        <v>125.93</v>
      </c>
      <c r="K84" s="7">
        <v>0</v>
      </c>
      <c r="L84" s="6">
        <v>69.150000000000006</v>
      </c>
      <c r="M84" s="6">
        <f t="shared" si="4"/>
        <v>251.86</v>
      </c>
      <c r="N84" s="6">
        <f t="shared" si="5"/>
        <v>138.30000000000001</v>
      </c>
      <c r="O84" s="6">
        <f t="shared" si="6"/>
        <v>113.56</v>
      </c>
      <c r="P84" s="8">
        <f t="shared" si="7"/>
        <v>0.45088541253077102</v>
      </c>
      <c r="Q84" s="5">
        <f>YEAR(SalesDataTable[[#This Row],[Order Date]])</f>
        <v>2026</v>
      </c>
      <c r="R84" s="8" t="str">
        <f>"Q"&amp;ROUNDUP(MONTH(SalesDataTable[[#This Row],[Order Date]])/3,0)</f>
        <v>Q1</v>
      </c>
      <c r="S84" s="9">
        <f>MONTH(SalesDataTable[[#This Row],[Order Date]])</f>
        <v>1</v>
      </c>
      <c r="T84" s="8" t="str">
        <f>TEXT(SalesDataTable[[#This Row],[Order Date]],"mmm")</f>
        <v>Jan</v>
      </c>
    </row>
    <row r="85" spans="1:20" ht="15.5">
      <c r="A85" s="2" t="s">
        <v>136</v>
      </c>
      <c r="B85" s="3">
        <v>46041</v>
      </c>
      <c r="C85" s="4" t="s">
        <v>8</v>
      </c>
      <c r="D85" s="4" t="s">
        <v>38</v>
      </c>
      <c r="E85" s="4" t="s">
        <v>3</v>
      </c>
      <c r="F85" s="4" t="s">
        <v>20</v>
      </c>
      <c r="G85" s="4" t="s">
        <v>5</v>
      </c>
      <c r="H85" s="4" t="s">
        <v>29</v>
      </c>
      <c r="I85" s="9">
        <v>1</v>
      </c>
      <c r="J85" s="6">
        <v>49.85</v>
      </c>
      <c r="K85" s="7">
        <v>0</v>
      </c>
      <c r="L85" s="6">
        <v>23.07</v>
      </c>
      <c r="M85" s="6">
        <f t="shared" si="4"/>
        <v>49.85</v>
      </c>
      <c r="N85" s="6">
        <f t="shared" si="5"/>
        <v>23.07</v>
      </c>
      <c r="O85" s="6">
        <f t="shared" si="6"/>
        <v>26.78</v>
      </c>
      <c r="P85" s="8">
        <f t="shared" si="7"/>
        <v>0.53721163490471413</v>
      </c>
      <c r="Q85" s="5">
        <f>YEAR(SalesDataTable[[#This Row],[Order Date]])</f>
        <v>2026</v>
      </c>
      <c r="R85" s="8" t="str">
        <f>"Q"&amp;ROUNDUP(MONTH(SalesDataTable[[#This Row],[Order Date]])/3,0)</f>
        <v>Q1</v>
      </c>
      <c r="S85" s="9">
        <f>MONTH(SalesDataTable[[#This Row],[Order Date]])</f>
        <v>1</v>
      </c>
      <c r="T85" s="8" t="str">
        <f>TEXT(SalesDataTable[[#This Row],[Order Date]],"mmm")</f>
        <v>Jan</v>
      </c>
    </row>
    <row r="86" spans="1:20" ht="15.5">
      <c r="A86" s="2" t="s">
        <v>137</v>
      </c>
      <c r="B86" s="3">
        <v>46041</v>
      </c>
      <c r="C86" s="4" t="s">
        <v>8</v>
      </c>
      <c r="D86" s="4" t="s">
        <v>9</v>
      </c>
      <c r="E86" s="4" t="s">
        <v>3</v>
      </c>
      <c r="F86" s="4" t="s">
        <v>4</v>
      </c>
      <c r="G86" s="4" t="s">
        <v>17</v>
      </c>
      <c r="H86" s="4" t="s">
        <v>18</v>
      </c>
      <c r="I86" s="9">
        <v>1</v>
      </c>
      <c r="J86" s="6">
        <v>36.130000000000003</v>
      </c>
      <c r="K86" s="7">
        <v>0</v>
      </c>
      <c r="L86" s="6">
        <v>13.39</v>
      </c>
      <c r="M86" s="6">
        <f t="shared" si="4"/>
        <v>36.130000000000003</v>
      </c>
      <c r="N86" s="6">
        <f t="shared" si="5"/>
        <v>13.39</v>
      </c>
      <c r="O86" s="6">
        <f t="shared" si="6"/>
        <v>22.740000000000002</v>
      </c>
      <c r="P86" s="8">
        <f t="shared" si="7"/>
        <v>0.62939385552172711</v>
      </c>
      <c r="Q86" s="5">
        <f>YEAR(SalesDataTable[[#This Row],[Order Date]])</f>
        <v>2026</v>
      </c>
      <c r="R86" s="8" t="str">
        <f>"Q"&amp;ROUNDUP(MONTH(SalesDataTable[[#This Row],[Order Date]])/3,0)</f>
        <v>Q1</v>
      </c>
      <c r="S86" s="9">
        <f>MONTH(SalesDataTable[[#This Row],[Order Date]])</f>
        <v>1</v>
      </c>
      <c r="T86" s="8" t="str">
        <f>TEXT(SalesDataTable[[#This Row],[Order Date]],"mmm")</f>
        <v>Jan</v>
      </c>
    </row>
    <row r="87" spans="1:20" ht="15.5">
      <c r="A87" s="2" t="s">
        <v>138</v>
      </c>
      <c r="B87" s="3">
        <v>46041</v>
      </c>
      <c r="C87" s="4" t="s">
        <v>27</v>
      </c>
      <c r="D87" s="4" t="s">
        <v>82</v>
      </c>
      <c r="E87" s="4" t="s">
        <v>25</v>
      </c>
      <c r="F87" s="4" t="s">
        <v>4</v>
      </c>
      <c r="G87" s="4" t="s">
        <v>5</v>
      </c>
      <c r="H87" s="4" t="s">
        <v>43</v>
      </c>
      <c r="I87" s="9">
        <v>1</v>
      </c>
      <c r="J87" s="6">
        <v>104.83</v>
      </c>
      <c r="K87" s="7">
        <v>0.05</v>
      </c>
      <c r="L87" s="6">
        <v>51.06</v>
      </c>
      <c r="M87" s="6">
        <f t="shared" si="4"/>
        <v>99.588499999999996</v>
      </c>
      <c r="N87" s="6">
        <f t="shared" si="5"/>
        <v>51.06</v>
      </c>
      <c r="O87" s="6">
        <f t="shared" si="6"/>
        <v>48.528499999999994</v>
      </c>
      <c r="P87" s="8">
        <f t="shared" si="7"/>
        <v>0.48729019916958277</v>
      </c>
      <c r="Q87" s="5">
        <f>YEAR(SalesDataTable[[#This Row],[Order Date]])</f>
        <v>2026</v>
      </c>
      <c r="R87" s="8" t="str">
        <f>"Q"&amp;ROUNDUP(MONTH(SalesDataTable[[#This Row],[Order Date]])/3,0)</f>
        <v>Q1</v>
      </c>
      <c r="S87" s="9">
        <f>MONTH(SalesDataTable[[#This Row],[Order Date]])</f>
        <v>1</v>
      </c>
      <c r="T87" s="8" t="str">
        <f>TEXT(SalesDataTable[[#This Row],[Order Date]],"mmm")</f>
        <v>Jan</v>
      </c>
    </row>
    <row r="88" spans="1:20" ht="15.5">
      <c r="A88" s="2" t="s">
        <v>139</v>
      </c>
      <c r="B88" s="3">
        <v>46041</v>
      </c>
      <c r="C88" s="4" t="s">
        <v>1</v>
      </c>
      <c r="D88" s="4" t="s">
        <v>2</v>
      </c>
      <c r="E88" s="4" t="s">
        <v>25</v>
      </c>
      <c r="F88" s="4" t="s">
        <v>4</v>
      </c>
      <c r="G88" s="4" t="s">
        <v>17</v>
      </c>
      <c r="H88" s="4" t="s">
        <v>18</v>
      </c>
      <c r="I88" s="9">
        <v>1</v>
      </c>
      <c r="J88" s="6">
        <v>35.46</v>
      </c>
      <c r="K88" s="7">
        <v>0.05</v>
      </c>
      <c r="L88" s="6">
        <v>13.81</v>
      </c>
      <c r="M88" s="6">
        <f t="shared" si="4"/>
        <v>33.686999999999998</v>
      </c>
      <c r="N88" s="6">
        <f t="shared" si="5"/>
        <v>13.81</v>
      </c>
      <c r="O88" s="6">
        <f t="shared" si="6"/>
        <v>19.876999999999995</v>
      </c>
      <c r="P88" s="8">
        <f t="shared" si="7"/>
        <v>0.59004957401965141</v>
      </c>
      <c r="Q88" s="5">
        <f>YEAR(SalesDataTable[[#This Row],[Order Date]])</f>
        <v>2026</v>
      </c>
      <c r="R88" s="8" t="str">
        <f>"Q"&amp;ROUNDUP(MONTH(SalesDataTable[[#This Row],[Order Date]])/3,0)</f>
        <v>Q1</v>
      </c>
      <c r="S88" s="9">
        <f>MONTH(SalesDataTable[[#This Row],[Order Date]])</f>
        <v>1</v>
      </c>
      <c r="T88" s="8" t="str">
        <f>TEXT(SalesDataTable[[#This Row],[Order Date]],"mmm")</f>
        <v>Jan</v>
      </c>
    </row>
    <row r="89" spans="1:20" ht="15.5">
      <c r="A89" s="2" t="s">
        <v>140</v>
      </c>
      <c r="B89" s="3">
        <v>46042</v>
      </c>
      <c r="C89" s="4" t="s">
        <v>27</v>
      </c>
      <c r="D89" s="4" t="s">
        <v>48</v>
      </c>
      <c r="E89" s="4" t="s">
        <v>39</v>
      </c>
      <c r="F89" s="4" t="s">
        <v>4</v>
      </c>
      <c r="G89" s="4" t="s">
        <v>17</v>
      </c>
      <c r="H89" s="4" t="s">
        <v>83</v>
      </c>
      <c r="I89" s="9">
        <v>1</v>
      </c>
      <c r="J89" s="6">
        <v>165.42</v>
      </c>
      <c r="K89" s="7">
        <v>0</v>
      </c>
      <c r="L89" s="6">
        <v>85.69</v>
      </c>
      <c r="M89" s="6">
        <f t="shared" si="4"/>
        <v>165.42</v>
      </c>
      <c r="N89" s="6">
        <f t="shared" si="5"/>
        <v>85.69</v>
      </c>
      <c r="O89" s="6">
        <f t="shared" si="6"/>
        <v>79.72999999999999</v>
      </c>
      <c r="P89" s="8">
        <f t="shared" si="7"/>
        <v>0.48198524966751299</v>
      </c>
      <c r="Q89" s="5">
        <f>YEAR(SalesDataTable[[#This Row],[Order Date]])</f>
        <v>2026</v>
      </c>
      <c r="R89" s="8" t="str">
        <f>"Q"&amp;ROUNDUP(MONTH(SalesDataTable[[#This Row],[Order Date]])/3,0)</f>
        <v>Q1</v>
      </c>
      <c r="S89" s="9">
        <f>MONTH(SalesDataTable[[#This Row],[Order Date]])</f>
        <v>1</v>
      </c>
      <c r="T89" s="8" t="str">
        <f>TEXT(SalesDataTable[[#This Row],[Order Date]],"mmm")</f>
        <v>Jan</v>
      </c>
    </row>
    <row r="90" spans="1:20" ht="15.5">
      <c r="A90" s="2" t="s">
        <v>141</v>
      </c>
      <c r="B90" s="3">
        <v>46042</v>
      </c>
      <c r="C90" s="4" t="s">
        <v>14</v>
      </c>
      <c r="D90" s="4" t="s">
        <v>34</v>
      </c>
      <c r="E90" s="4" t="s">
        <v>3</v>
      </c>
      <c r="F90" s="4" t="s">
        <v>4</v>
      </c>
      <c r="G90" s="4" t="s">
        <v>31</v>
      </c>
      <c r="H90" s="4" t="s">
        <v>90</v>
      </c>
      <c r="I90" s="9">
        <v>1</v>
      </c>
      <c r="J90" s="6">
        <v>122.86</v>
      </c>
      <c r="K90" s="7">
        <v>0.05</v>
      </c>
      <c r="L90" s="6">
        <v>60.36</v>
      </c>
      <c r="M90" s="6">
        <f t="shared" si="4"/>
        <v>116.717</v>
      </c>
      <c r="N90" s="6">
        <f t="shared" si="5"/>
        <v>60.36</v>
      </c>
      <c r="O90" s="6">
        <f t="shared" si="6"/>
        <v>56.356999999999999</v>
      </c>
      <c r="P90" s="8">
        <f t="shared" si="7"/>
        <v>0.48285168398776529</v>
      </c>
      <c r="Q90" s="5">
        <f>YEAR(SalesDataTable[[#This Row],[Order Date]])</f>
        <v>2026</v>
      </c>
      <c r="R90" s="8" t="str">
        <f>"Q"&amp;ROUNDUP(MONTH(SalesDataTable[[#This Row],[Order Date]])/3,0)</f>
        <v>Q1</v>
      </c>
      <c r="S90" s="9">
        <f>MONTH(SalesDataTable[[#This Row],[Order Date]])</f>
        <v>1</v>
      </c>
      <c r="T90" s="8" t="str">
        <f>TEXT(SalesDataTable[[#This Row],[Order Date]],"mmm")</f>
        <v>Jan</v>
      </c>
    </row>
    <row r="91" spans="1:20" ht="15.5">
      <c r="A91" s="2" t="s">
        <v>142</v>
      </c>
      <c r="B91" s="3">
        <v>46042</v>
      </c>
      <c r="C91" s="4" t="s">
        <v>1</v>
      </c>
      <c r="D91" s="4" t="s">
        <v>2</v>
      </c>
      <c r="E91" s="4" t="s">
        <v>25</v>
      </c>
      <c r="F91" s="4" t="s">
        <v>4</v>
      </c>
      <c r="G91" s="4" t="s">
        <v>49</v>
      </c>
      <c r="H91" s="4" t="s">
        <v>67</v>
      </c>
      <c r="I91" s="9">
        <v>2</v>
      </c>
      <c r="J91" s="6">
        <v>35.82</v>
      </c>
      <c r="K91" s="7">
        <v>0</v>
      </c>
      <c r="L91" s="6">
        <v>14.09</v>
      </c>
      <c r="M91" s="6">
        <f t="shared" si="4"/>
        <v>71.64</v>
      </c>
      <c r="N91" s="6">
        <f t="shared" si="5"/>
        <v>28.18</v>
      </c>
      <c r="O91" s="6">
        <f t="shared" si="6"/>
        <v>43.46</v>
      </c>
      <c r="P91" s="8">
        <f t="shared" si="7"/>
        <v>0.60664433277498608</v>
      </c>
      <c r="Q91" s="5">
        <f>YEAR(SalesDataTable[[#This Row],[Order Date]])</f>
        <v>2026</v>
      </c>
      <c r="R91" s="8" t="str">
        <f>"Q"&amp;ROUNDUP(MONTH(SalesDataTable[[#This Row],[Order Date]])/3,0)</f>
        <v>Q1</v>
      </c>
      <c r="S91" s="9">
        <f>MONTH(SalesDataTable[[#This Row],[Order Date]])</f>
        <v>1</v>
      </c>
      <c r="T91" s="8" t="str">
        <f>TEXT(SalesDataTable[[#This Row],[Order Date]],"mmm")</f>
        <v>Jan</v>
      </c>
    </row>
    <row r="92" spans="1:20" ht="15.5">
      <c r="A92" s="2" t="s">
        <v>143</v>
      </c>
      <c r="B92" s="3">
        <v>46042</v>
      </c>
      <c r="C92" s="4" t="s">
        <v>1</v>
      </c>
      <c r="D92" s="4" t="s">
        <v>2</v>
      </c>
      <c r="E92" s="4" t="s">
        <v>3</v>
      </c>
      <c r="F92" s="4" t="s">
        <v>16</v>
      </c>
      <c r="G92" s="4" t="s">
        <v>31</v>
      </c>
      <c r="H92" s="4" t="s">
        <v>90</v>
      </c>
      <c r="I92" s="9">
        <v>3</v>
      </c>
      <c r="J92" s="6">
        <v>120.29</v>
      </c>
      <c r="K92" s="7">
        <v>0.1</v>
      </c>
      <c r="L92" s="6">
        <v>62.41</v>
      </c>
      <c r="M92" s="6">
        <f t="shared" si="4"/>
        <v>324.78300000000002</v>
      </c>
      <c r="N92" s="6">
        <f t="shared" si="5"/>
        <v>187.23</v>
      </c>
      <c r="O92" s="6">
        <f t="shared" si="6"/>
        <v>137.55300000000003</v>
      </c>
      <c r="P92" s="8">
        <f t="shared" si="7"/>
        <v>0.42352278290427769</v>
      </c>
      <c r="Q92" s="5">
        <f>YEAR(SalesDataTable[[#This Row],[Order Date]])</f>
        <v>2026</v>
      </c>
      <c r="R92" s="8" t="str">
        <f>"Q"&amp;ROUNDUP(MONTH(SalesDataTable[[#This Row],[Order Date]])/3,0)</f>
        <v>Q1</v>
      </c>
      <c r="S92" s="9">
        <f>MONTH(SalesDataTable[[#This Row],[Order Date]])</f>
        <v>1</v>
      </c>
      <c r="T92" s="8" t="str">
        <f>TEXT(SalesDataTable[[#This Row],[Order Date]],"mmm")</f>
        <v>Jan</v>
      </c>
    </row>
    <row r="93" spans="1:20" ht="15.5">
      <c r="A93" s="2" t="s">
        <v>144</v>
      </c>
      <c r="B93" s="3">
        <v>46042</v>
      </c>
      <c r="C93" s="4" t="s">
        <v>8</v>
      </c>
      <c r="D93" s="4" t="s">
        <v>66</v>
      </c>
      <c r="E93" s="4" t="s">
        <v>39</v>
      </c>
      <c r="F93" s="4" t="s">
        <v>4</v>
      </c>
      <c r="G93" s="4" t="s">
        <v>31</v>
      </c>
      <c r="H93" s="4" t="s">
        <v>64</v>
      </c>
      <c r="I93" s="9">
        <v>1</v>
      </c>
      <c r="J93" s="6">
        <v>80.239999999999995</v>
      </c>
      <c r="K93" s="7">
        <v>0.1</v>
      </c>
      <c r="L93" s="6">
        <v>39.950000000000003</v>
      </c>
      <c r="M93" s="6">
        <f t="shared" si="4"/>
        <v>72.215999999999994</v>
      </c>
      <c r="N93" s="6">
        <f t="shared" si="5"/>
        <v>39.950000000000003</v>
      </c>
      <c r="O93" s="6">
        <f t="shared" si="6"/>
        <v>32.265999999999991</v>
      </c>
      <c r="P93" s="8">
        <f t="shared" si="7"/>
        <v>0.44679849340866279</v>
      </c>
      <c r="Q93" s="5">
        <f>YEAR(SalesDataTable[[#This Row],[Order Date]])</f>
        <v>2026</v>
      </c>
      <c r="R93" s="8" t="str">
        <f>"Q"&amp;ROUNDUP(MONTH(SalesDataTable[[#This Row],[Order Date]])/3,0)</f>
        <v>Q1</v>
      </c>
      <c r="S93" s="9">
        <f>MONTH(SalesDataTable[[#This Row],[Order Date]])</f>
        <v>1</v>
      </c>
      <c r="T93" s="8" t="str">
        <f>TEXT(SalesDataTable[[#This Row],[Order Date]],"mmm")</f>
        <v>Jan</v>
      </c>
    </row>
    <row r="94" spans="1:20" ht="15.5">
      <c r="A94" s="2" t="s">
        <v>145</v>
      </c>
      <c r="B94" s="3">
        <v>46043</v>
      </c>
      <c r="C94" s="4" t="s">
        <v>1</v>
      </c>
      <c r="D94" s="4" t="s">
        <v>88</v>
      </c>
      <c r="E94" s="4" t="s">
        <v>25</v>
      </c>
      <c r="F94" s="4" t="s">
        <v>16</v>
      </c>
      <c r="G94" s="4" t="s">
        <v>49</v>
      </c>
      <c r="H94" s="4" t="s">
        <v>67</v>
      </c>
      <c r="I94" s="9">
        <v>2</v>
      </c>
      <c r="J94" s="6">
        <v>35.97</v>
      </c>
      <c r="K94" s="7">
        <v>0</v>
      </c>
      <c r="L94" s="6">
        <v>13.55</v>
      </c>
      <c r="M94" s="6">
        <f t="shared" si="4"/>
        <v>71.94</v>
      </c>
      <c r="N94" s="6">
        <f t="shared" si="5"/>
        <v>27.1</v>
      </c>
      <c r="O94" s="6">
        <f t="shared" si="6"/>
        <v>44.839999999999996</v>
      </c>
      <c r="P94" s="8">
        <f t="shared" si="7"/>
        <v>0.62329719210453149</v>
      </c>
      <c r="Q94" s="5">
        <f>YEAR(SalesDataTable[[#This Row],[Order Date]])</f>
        <v>2026</v>
      </c>
      <c r="R94" s="8" t="str">
        <f>"Q"&amp;ROUNDUP(MONTH(SalesDataTable[[#This Row],[Order Date]])/3,0)</f>
        <v>Q1</v>
      </c>
      <c r="S94" s="9">
        <f>MONTH(SalesDataTable[[#This Row],[Order Date]])</f>
        <v>1</v>
      </c>
      <c r="T94" s="8" t="str">
        <f>TEXT(SalesDataTable[[#This Row],[Order Date]],"mmm")</f>
        <v>Jan</v>
      </c>
    </row>
    <row r="95" spans="1:20" ht="15.5">
      <c r="A95" s="2" t="s">
        <v>146</v>
      </c>
      <c r="B95" s="3">
        <v>46043</v>
      </c>
      <c r="C95" s="4" t="s">
        <v>8</v>
      </c>
      <c r="D95" s="4" t="s">
        <v>66</v>
      </c>
      <c r="E95" s="4" t="s">
        <v>3</v>
      </c>
      <c r="F95" s="4" t="s">
        <v>16</v>
      </c>
      <c r="G95" s="4" t="s">
        <v>11</v>
      </c>
      <c r="H95" s="4" t="s">
        <v>79</v>
      </c>
      <c r="I95" s="9">
        <v>1</v>
      </c>
      <c r="J95" s="6">
        <v>72.239999999999995</v>
      </c>
      <c r="K95" s="7">
        <v>0</v>
      </c>
      <c r="L95" s="6">
        <v>33.26</v>
      </c>
      <c r="M95" s="6">
        <f t="shared" si="4"/>
        <v>72.239999999999995</v>
      </c>
      <c r="N95" s="6">
        <f t="shared" si="5"/>
        <v>33.26</v>
      </c>
      <c r="O95" s="6">
        <f t="shared" si="6"/>
        <v>38.979999999999997</v>
      </c>
      <c r="P95" s="8">
        <f t="shared" si="7"/>
        <v>0.53959025470653377</v>
      </c>
      <c r="Q95" s="5">
        <f>YEAR(SalesDataTable[[#This Row],[Order Date]])</f>
        <v>2026</v>
      </c>
      <c r="R95" s="8" t="str">
        <f>"Q"&amp;ROUNDUP(MONTH(SalesDataTable[[#This Row],[Order Date]])/3,0)</f>
        <v>Q1</v>
      </c>
      <c r="S95" s="9">
        <f>MONTH(SalesDataTable[[#This Row],[Order Date]])</f>
        <v>1</v>
      </c>
      <c r="T95" s="8" t="str">
        <f>TEXT(SalesDataTable[[#This Row],[Order Date]],"mmm")</f>
        <v>Jan</v>
      </c>
    </row>
    <row r="96" spans="1:20" ht="15.5">
      <c r="A96" s="2" t="s">
        <v>147</v>
      </c>
      <c r="B96" s="3">
        <v>46043</v>
      </c>
      <c r="C96" s="4" t="s">
        <v>1</v>
      </c>
      <c r="D96" s="4" t="s">
        <v>88</v>
      </c>
      <c r="E96" s="4" t="s">
        <v>3</v>
      </c>
      <c r="F96" s="4" t="s">
        <v>4</v>
      </c>
      <c r="G96" s="4" t="s">
        <v>11</v>
      </c>
      <c r="H96" s="4" t="s">
        <v>53</v>
      </c>
      <c r="I96" s="9">
        <v>5</v>
      </c>
      <c r="J96" s="6">
        <v>152.81</v>
      </c>
      <c r="K96" s="7">
        <v>0</v>
      </c>
      <c r="L96" s="6">
        <v>78.989999999999995</v>
      </c>
      <c r="M96" s="6">
        <f t="shared" si="4"/>
        <v>764.05</v>
      </c>
      <c r="N96" s="6">
        <f t="shared" si="5"/>
        <v>394.95</v>
      </c>
      <c r="O96" s="6">
        <f t="shared" si="6"/>
        <v>369.09999999999997</v>
      </c>
      <c r="P96" s="8">
        <f t="shared" si="7"/>
        <v>0.48308356782933054</v>
      </c>
      <c r="Q96" s="5">
        <f>YEAR(SalesDataTable[[#This Row],[Order Date]])</f>
        <v>2026</v>
      </c>
      <c r="R96" s="8" t="str">
        <f>"Q"&amp;ROUNDUP(MONTH(SalesDataTable[[#This Row],[Order Date]])/3,0)</f>
        <v>Q1</v>
      </c>
      <c r="S96" s="9">
        <f>MONTH(SalesDataTable[[#This Row],[Order Date]])</f>
        <v>1</v>
      </c>
      <c r="T96" s="8" t="str">
        <f>TEXT(SalesDataTable[[#This Row],[Order Date]],"mmm")</f>
        <v>Jan</v>
      </c>
    </row>
    <row r="97" spans="1:20" ht="15.5">
      <c r="A97" s="2" t="s">
        <v>148</v>
      </c>
      <c r="B97" s="3">
        <v>46043</v>
      </c>
      <c r="C97" s="4" t="s">
        <v>1</v>
      </c>
      <c r="D97" s="4" t="s">
        <v>88</v>
      </c>
      <c r="E97" s="4" t="s">
        <v>3</v>
      </c>
      <c r="F97" s="4" t="s">
        <v>16</v>
      </c>
      <c r="G97" s="4" t="s">
        <v>5</v>
      </c>
      <c r="H97" s="4" t="s">
        <v>6</v>
      </c>
      <c r="I97" s="9">
        <v>3</v>
      </c>
      <c r="J97" s="6">
        <v>83.34</v>
      </c>
      <c r="K97" s="7">
        <v>0</v>
      </c>
      <c r="L97" s="6">
        <v>41.44</v>
      </c>
      <c r="M97" s="6">
        <f t="shared" si="4"/>
        <v>250.02</v>
      </c>
      <c r="N97" s="6">
        <f t="shared" si="5"/>
        <v>124.32</v>
      </c>
      <c r="O97" s="6">
        <f t="shared" si="6"/>
        <v>125.70000000000002</v>
      </c>
      <c r="P97" s="8">
        <f t="shared" si="7"/>
        <v>0.50275977921766268</v>
      </c>
      <c r="Q97" s="5">
        <f>YEAR(SalesDataTable[[#This Row],[Order Date]])</f>
        <v>2026</v>
      </c>
      <c r="R97" s="8" t="str">
        <f>"Q"&amp;ROUNDUP(MONTH(SalesDataTable[[#This Row],[Order Date]])/3,0)</f>
        <v>Q1</v>
      </c>
      <c r="S97" s="9">
        <f>MONTH(SalesDataTable[[#This Row],[Order Date]])</f>
        <v>1</v>
      </c>
      <c r="T97" s="8" t="str">
        <f>TEXT(SalesDataTable[[#This Row],[Order Date]],"mmm")</f>
        <v>Jan</v>
      </c>
    </row>
    <row r="98" spans="1:20" ht="15.5">
      <c r="A98" s="2" t="s">
        <v>149</v>
      </c>
      <c r="B98" s="3">
        <v>46043</v>
      </c>
      <c r="C98" s="4" t="s">
        <v>27</v>
      </c>
      <c r="D98" s="4" t="s">
        <v>82</v>
      </c>
      <c r="E98" s="4" t="s">
        <v>3</v>
      </c>
      <c r="F98" s="4" t="s">
        <v>4</v>
      </c>
      <c r="G98" s="4" t="s">
        <v>49</v>
      </c>
      <c r="H98" s="4" t="s">
        <v>67</v>
      </c>
      <c r="I98" s="9">
        <v>1</v>
      </c>
      <c r="J98" s="6">
        <v>35.869999999999997</v>
      </c>
      <c r="K98" s="7">
        <v>0</v>
      </c>
      <c r="L98" s="6">
        <v>13.64</v>
      </c>
      <c r="M98" s="6">
        <f t="shared" si="4"/>
        <v>35.869999999999997</v>
      </c>
      <c r="N98" s="6">
        <f t="shared" si="5"/>
        <v>13.64</v>
      </c>
      <c r="O98" s="6">
        <f t="shared" si="6"/>
        <v>22.229999999999997</v>
      </c>
      <c r="P98" s="8">
        <f t="shared" si="7"/>
        <v>0.61973794257039305</v>
      </c>
      <c r="Q98" s="5">
        <f>YEAR(SalesDataTable[[#This Row],[Order Date]])</f>
        <v>2026</v>
      </c>
      <c r="R98" s="8" t="str">
        <f>"Q"&amp;ROUNDUP(MONTH(SalesDataTable[[#This Row],[Order Date]])/3,0)</f>
        <v>Q1</v>
      </c>
      <c r="S98" s="9">
        <f>MONTH(SalesDataTable[[#This Row],[Order Date]])</f>
        <v>1</v>
      </c>
      <c r="T98" s="8" t="str">
        <f>TEXT(SalesDataTable[[#This Row],[Order Date]],"mmm")</f>
        <v>Jan</v>
      </c>
    </row>
    <row r="99" spans="1:20" ht="15.5">
      <c r="A99" s="2" t="s">
        <v>150</v>
      </c>
      <c r="B99" s="3">
        <v>46044</v>
      </c>
      <c r="C99" s="4" t="s">
        <v>27</v>
      </c>
      <c r="D99" s="4" t="s">
        <v>28</v>
      </c>
      <c r="E99" s="4" t="s">
        <v>39</v>
      </c>
      <c r="F99" s="4" t="s">
        <v>16</v>
      </c>
      <c r="G99" s="4" t="s">
        <v>31</v>
      </c>
      <c r="H99" s="4" t="s">
        <v>41</v>
      </c>
      <c r="I99" s="9">
        <v>1</v>
      </c>
      <c r="J99" s="6">
        <v>199.42</v>
      </c>
      <c r="K99" s="7">
        <v>0.05</v>
      </c>
      <c r="L99" s="6">
        <v>101.82</v>
      </c>
      <c r="M99" s="6">
        <f t="shared" si="4"/>
        <v>189.44899999999998</v>
      </c>
      <c r="N99" s="6">
        <f t="shared" si="5"/>
        <v>101.82</v>
      </c>
      <c r="O99" s="6">
        <f t="shared" si="6"/>
        <v>87.628999999999991</v>
      </c>
      <c r="P99" s="8">
        <f t="shared" si="7"/>
        <v>0.46254664843836601</v>
      </c>
      <c r="Q99" s="5">
        <f>YEAR(SalesDataTable[[#This Row],[Order Date]])</f>
        <v>2026</v>
      </c>
      <c r="R99" s="8" t="str">
        <f>"Q"&amp;ROUNDUP(MONTH(SalesDataTable[[#This Row],[Order Date]])/3,0)</f>
        <v>Q1</v>
      </c>
      <c r="S99" s="9">
        <f>MONTH(SalesDataTable[[#This Row],[Order Date]])</f>
        <v>1</v>
      </c>
      <c r="T99" s="8" t="str">
        <f>TEXT(SalesDataTable[[#This Row],[Order Date]],"mmm")</f>
        <v>Jan</v>
      </c>
    </row>
    <row r="100" spans="1:20" ht="15.5">
      <c r="A100" s="2" t="s">
        <v>151</v>
      </c>
      <c r="B100" s="3">
        <v>46044</v>
      </c>
      <c r="C100" s="4" t="s">
        <v>14</v>
      </c>
      <c r="D100" s="4" t="s">
        <v>34</v>
      </c>
      <c r="E100" s="4" t="s">
        <v>3</v>
      </c>
      <c r="F100" s="4" t="s">
        <v>16</v>
      </c>
      <c r="G100" s="4" t="s">
        <v>31</v>
      </c>
      <c r="H100" s="4" t="s">
        <v>32</v>
      </c>
      <c r="I100" s="9">
        <v>3</v>
      </c>
      <c r="J100" s="6">
        <v>347.41</v>
      </c>
      <c r="K100" s="7">
        <v>0.1</v>
      </c>
      <c r="L100" s="6">
        <v>192.13</v>
      </c>
      <c r="M100" s="6">
        <f t="shared" si="4"/>
        <v>938.00700000000006</v>
      </c>
      <c r="N100" s="6">
        <f t="shared" si="5"/>
        <v>576.39</v>
      </c>
      <c r="O100" s="6">
        <f t="shared" si="6"/>
        <v>361.61700000000008</v>
      </c>
      <c r="P100" s="8">
        <f t="shared" si="7"/>
        <v>0.38551631277804971</v>
      </c>
      <c r="Q100" s="5">
        <f>YEAR(SalesDataTable[[#This Row],[Order Date]])</f>
        <v>2026</v>
      </c>
      <c r="R100" s="8" t="str">
        <f>"Q"&amp;ROUNDUP(MONTH(SalesDataTable[[#This Row],[Order Date]])/3,0)</f>
        <v>Q1</v>
      </c>
      <c r="S100" s="9">
        <f>MONTH(SalesDataTable[[#This Row],[Order Date]])</f>
        <v>1</v>
      </c>
      <c r="T100" s="8" t="str">
        <f>TEXT(SalesDataTable[[#This Row],[Order Date]],"mmm")</f>
        <v>Jan</v>
      </c>
    </row>
    <row r="101" spans="1:20" ht="15.5">
      <c r="A101" s="2" t="s">
        <v>152</v>
      </c>
      <c r="B101" s="3">
        <v>46044</v>
      </c>
      <c r="C101" s="4" t="s">
        <v>1</v>
      </c>
      <c r="D101" s="4" t="s">
        <v>52</v>
      </c>
      <c r="E101" s="4" t="s">
        <v>3</v>
      </c>
      <c r="F101" s="4" t="s">
        <v>16</v>
      </c>
      <c r="G101" s="4" t="s">
        <v>5</v>
      </c>
      <c r="H101" s="4" t="s">
        <v>35</v>
      </c>
      <c r="I101" s="9">
        <v>1</v>
      </c>
      <c r="J101" s="6">
        <v>40.28</v>
      </c>
      <c r="K101" s="7">
        <v>0</v>
      </c>
      <c r="L101" s="6">
        <v>16.79</v>
      </c>
      <c r="M101" s="6">
        <f t="shared" si="4"/>
        <v>40.28</v>
      </c>
      <c r="N101" s="6">
        <f t="shared" si="5"/>
        <v>16.79</v>
      </c>
      <c r="O101" s="6">
        <f t="shared" si="6"/>
        <v>23.490000000000002</v>
      </c>
      <c r="P101" s="8">
        <f t="shared" si="7"/>
        <v>0.58316782522343602</v>
      </c>
      <c r="Q101" s="5">
        <f>YEAR(SalesDataTable[[#This Row],[Order Date]])</f>
        <v>2026</v>
      </c>
      <c r="R101" s="8" t="str">
        <f>"Q"&amp;ROUNDUP(MONTH(SalesDataTable[[#This Row],[Order Date]])/3,0)</f>
        <v>Q1</v>
      </c>
      <c r="S101" s="9">
        <f>MONTH(SalesDataTable[[#This Row],[Order Date]])</f>
        <v>1</v>
      </c>
      <c r="T101" s="8" t="str">
        <f>TEXT(SalesDataTable[[#This Row],[Order Date]],"mmm")</f>
        <v>Jan</v>
      </c>
    </row>
    <row r="102" spans="1:20" ht="15.5">
      <c r="A102" s="2" t="s">
        <v>153</v>
      </c>
      <c r="B102" s="3">
        <v>46044</v>
      </c>
      <c r="C102" s="4" t="s">
        <v>27</v>
      </c>
      <c r="D102" s="4" t="s">
        <v>82</v>
      </c>
      <c r="E102" s="4" t="s">
        <v>3</v>
      </c>
      <c r="F102" s="4" t="s">
        <v>4</v>
      </c>
      <c r="G102" s="4" t="s">
        <v>31</v>
      </c>
      <c r="H102" s="4" t="s">
        <v>41</v>
      </c>
      <c r="I102" s="9">
        <v>3</v>
      </c>
      <c r="J102" s="6">
        <v>195.49</v>
      </c>
      <c r="K102" s="7">
        <v>0.05</v>
      </c>
      <c r="L102" s="6">
        <v>106.38</v>
      </c>
      <c r="M102" s="6">
        <f t="shared" si="4"/>
        <v>557.14649999999995</v>
      </c>
      <c r="N102" s="6">
        <f t="shared" si="5"/>
        <v>319.14</v>
      </c>
      <c r="O102" s="6">
        <f t="shared" si="6"/>
        <v>238.00649999999996</v>
      </c>
      <c r="P102" s="8">
        <f t="shared" si="7"/>
        <v>0.42718836069148775</v>
      </c>
      <c r="Q102" s="5">
        <f>YEAR(SalesDataTable[[#This Row],[Order Date]])</f>
        <v>2026</v>
      </c>
      <c r="R102" s="8" t="str">
        <f>"Q"&amp;ROUNDUP(MONTH(SalesDataTable[[#This Row],[Order Date]])/3,0)</f>
        <v>Q1</v>
      </c>
      <c r="S102" s="9">
        <f>MONTH(SalesDataTable[[#This Row],[Order Date]])</f>
        <v>1</v>
      </c>
      <c r="T102" s="8" t="str">
        <f>TEXT(SalesDataTable[[#This Row],[Order Date]],"mmm")</f>
        <v>Jan</v>
      </c>
    </row>
    <row r="103" spans="1:20" ht="15.5">
      <c r="A103" s="2" t="s">
        <v>154</v>
      </c>
      <c r="B103" s="3">
        <v>46045</v>
      </c>
      <c r="C103" s="4" t="s">
        <v>8</v>
      </c>
      <c r="D103" s="4" t="s">
        <v>66</v>
      </c>
      <c r="E103" s="4" t="s">
        <v>3</v>
      </c>
      <c r="F103" s="4" t="s">
        <v>4</v>
      </c>
      <c r="G103" s="4" t="s">
        <v>49</v>
      </c>
      <c r="H103" s="4" t="s">
        <v>67</v>
      </c>
      <c r="I103" s="9">
        <v>2</v>
      </c>
      <c r="J103" s="6">
        <v>35.75</v>
      </c>
      <c r="K103" s="7">
        <v>0</v>
      </c>
      <c r="L103" s="6">
        <v>13.94</v>
      </c>
      <c r="M103" s="6">
        <f t="shared" si="4"/>
        <v>71.5</v>
      </c>
      <c r="N103" s="6">
        <f t="shared" si="5"/>
        <v>27.88</v>
      </c>
      <c r="O103" s="6">
        <f t="shared" si="6"/>
        <v>43.620000000000005</v>
      </c>
      <c r="P103" s="8">
        <f t="shared" si="7"/>
        <v>0.61006993006993016</v>
      </c>
      <c r="Q103" s="5">
        <f>YEAR(SalesDataTable[[#This Row],[Order Date]])</f>
        <v>2026</v>
      </c>
      <c r="R103" s="8" t="str">
        <f>"Q"&amp;ROUNDUP(MONTH(SalesDataTable[[#This Row],[Order Date]])/3,0)</f>
        <v>Q1</v>
      </c>
      <c r="S103" s="9">
        <f>MONTH(SalesDataTable[[#This Row],[Order Date]])</f>
        <v>1</v>
      </c>
      <c r="T103" s="8" t="str">
        <f>TEXT(SalesDataTable[[#This Row],[Order Date]],"mmm")</f>
        <v>Jan</v>
      </c>
    </row>
    <row r="104" spans="1:20" ht="15.5">
      <c r="A104" s="2" t="s">
        <v>155</v>
      </c>
      <c r="B104" s="3">
        <v>46045</v>
      </c>
      <c r="C104" s="4" t="s">
        <v>1</v>
      </c>
      <c r="D104" s="4" t="s">
        <v>88</v>
      </c>
      <c r="E104" s="4" t="s">
        <v>3</v>
      </c>
      <c r="F104" s="4" t="s">
        <v>4</v>
      </c>
      <c r="G104" s="4" t="s">
        <v>5</v>
      </c>
      <c r="H104" s="4" t="s">
        <v>43</v>
      </c>
      <c r="I104" s="9">
        <v>1</v>
      </c>
      <c r="J104" s="6">
        <v>103.39</v>
      </c>
      <c r="K104" s="7">
        <v>0</v>
      </c>
      <c r="L104" s="6">
        <v>51.32</v>
      </c>
      <c r="M104" s="6">
        <f t="shared" si="4"/>
        <v>103.39</v>
      </c>
      <c r="N104" s="6">
        <f t="shared" si="5"/>
        <v>51.32</v>
      </c>
      <c r="O104" s="6">
        <f t="shared" si="6"/>
        <v>52.07</v>
      </c>
      <c r="P104" s="8">
        <f t="shared" si="7"/>
        <v>0.50362704323435536</v>
      </c>
      <c r="Q104" s="5">
        <f>YEAR(SalesDataTable[[#This Row],[Order Date]])</f>
        <v>2026</v>
      </c>
      <c r="R104" s="8" t="str">
        <f>"Q"&amp;ROUNDUP(MONTH(SalesDataTable[[#This Row],[Order Date]])/3,0)</f>
        <v>Q1</v>
      </c>
      <c r="S104" s="9">
        <f>MONTH(SalesDataTable[[#This Row],[Order Date]])</f>
        <v>1</v>
      </c>
      <c r="T104" s="8" t="str">
        <f>TEXT(SalesDataTable[[#This Row],[Order Date]],"mmm")</f>
        <v>Jan</v>
      </c>
    </row>
    <row r="105" spans="1:20" ht="15.5">
      <c r="A105" s="2" t="s">
        <v>156</v>
      </c>
      <c r="B105" s="3">
        <v>46045</v>
      </c>
      <c r="C105" s="4" t="s">
        <v>1</v>
      </c>
      <c r="D105" s="4" t="s">
        <v>88</v>
      </c>
      <c r="E105" s="4" t="s">
        <v>3</v>
      </c>
      <c r="F105" s="4" t="s">
        <v>16</v>
      </c>
      <c r="G105" s="4" t="s">
        <v>31</v>
      </c>
      <c r="H105" s="4" t="s">
        <v>64</v>
      </c>
      <c r="I105" s="9">
        <v>3</v>
      </c>
      <c r="J105" s="6">
        <v>81.98</v>
      </c>
      <c r="K105" s="7">
        <v>0.1</v>
      </c>
      <c r="L105" s="6">
        <v>40.229999999999997</v>
      </c>
      <c r="M105" s="6">
        <f t="shared" si="4"/>
        <v>221.346</v>
      </c>
      <c r="N105" s="6">
        <f t="shared" si="5"/>
        <v>120.69</v>
      </c>
      <c r="O105" s="6">
        <f t="shared" si="6"/>
        <v>100.65600000000001</v>
      </c>
      <c r="P105" s="8">
        <f t="shared" si="7"/>
        <v>0.45474505977067581</v>
      </c>
      <c r="Q105" s="5">
        <f>YEAR(SalesDataTable[[#This Row],[Order Date]])</f>
        <v>2026</v>
      </c>
      <c r="R105" s="8" t="str">
        <f>"Q"&amp;ROUNDUP(MONTH(SalesDataTable[[#This Row],[Order Date]])/3,0)</f>
        <v>Q1</v>
      </c>
      <c r="S105" s="9">
        <f>MONTH(SalesDataTable[[#This Row],[Order Date]])</f>
        <v>1</v>
      </c>
      <c r="T105" s="8" t="str">
        <f>TEXT(SalesDataTable[[#This Row],[Order Date]],"mmm")</f>
        <v>Jan</v>
      </c>
    </row>
    <row r="106" spans="1:20" ht="15.5">
      <c r="A106" s="2" t="s">
        <v>157</v>
      </c>
      <c r="B106" s="3">
        <v>46045</v>
      </c>
      <c r="C106" s="4" t="s">
        <v>14</v>
      </c>
      <c r="D106" s="4" t="s">
        <v>15</v>
      </c>
      <c r="E106" s="4" t="s">
        <v>10</v>
      </c>
      <c r="F106" s="4" t="s">
        <v>20</v>
      </c>
      <c r="G106" s="4" t="s">
        <v>31</v>
      </c>
      <c r="H106" s="4" t="s">
        <v>32</v>
      </c>
      <c r="I106" s="9">
        <v>10</v>
      </c>
      <c r="J106" s="6">
        <v>337.69</v>
      </c>
      <c r="K106" s="7">
        <v>0.1</v>
      </c>
      <c r="L106" s="6">
        <v>200.27</v>
      </c>
      <c r="M106" s="6">
        <f t="shared" si="4"/>
        <v>3039.21</v>
      </c>
      <c r="N106" s="6">
        <f t="shared" si="5"/>
        <v>2002.7</v>
      </c>
      <c r="O106" s="6">
        <f t="shared" si="6"/>
        <v>1036.51</v>
      </c>
      <c r="P106" s="8">
        <f t="shared" si="7"/>
        <v>0.34104586389226149</v>
      </c>
      <c r="Q106" s="5">
        <f>YEAR(SalesDataTable[[#This Row],[Order Date]])</f>
        <v>2026</v>
      </c>
      <c r="R106" s="8" t="str">
        <f>"Q"&amp;ROUNDUP(MONTH(SalesDataTable[[#This Row],[Order Date]])/3,0)</f>
        <v>Q1</v>
      </c>
      <c r="S106" s="9">
        <f>MONTH(SalesDataTable[[#This Row],[Order Date]])</f>
        <v>1</v>
      </c>
      <c r="T106" s="8" t="str">
        <f>TEXT(SalesDataTable[[#This Row],[Order Date]],"mmm")</f>
        <v>Jan</v>
      </c>
    </row>
    <row r="107" spans="1:20" ht="15.5">
      <c r="A107" s="2" t="s">
        <v>158</v>
      </c>
      <c r="B107" s="3">
        <v>46045</v>
      </c>
      <c r="C107" s="4" t="s">
        <v>27</v>
      </c>
      <c r="D107" s="4" t="s">
        <v>48</v>
      </c>
      <c r="E107" s="4" t="s">
        <v>3</v>
      </c>
      <c r="F107" s="4" t="s">
        <v>16</v>
      </c>
      <c r="G107" s="4" t="s">
        <v>31</v>
      </c>
      <c r="H107" s="4" t="s">
        <v>32</v>
      </c>
      <c r="I107" s="9">
        <v>2</v>
      </c>
      <c r="J107" s="6">
        <v>333.29</v>
      </c>
      <c r="K107" s="7">
        <v>0</v>
      </c>
      <c r="L107" s="6">
        <v>197.18</v>
      </c>
      <c r="M107" s="6">
        <f t="shared" si="4"/>
        <v>666.58</v>
      </c>
      <c r="N107" s="6">
        <f t="shared" si="5"/>
        <v>394.36</v>
      </c>
      <c r="O107" s="6">
        <f t="shared" si="6"/>
        <v>272.22000000000003</v>
      </c>
      <c r="P107" s="8">
        <f t="shared" si="7"/>
        <v>0.40838308980167426</v>
      </c>
      <c r="Q107" s="5">
        <f>YEAR(SalesDataTable[[#This Row],[Order Date]])</f>
        <v>2026</v>
      </c>
      <c r="R107" s="8" t="str">
        <f>"Q"&amp;ROUNDUP(MONTH(SalesDataTable[[#This Row],[Order Date]])/3,0)</f>
        <v>Q1</v>
      </c>
      <c r="S107" s="9">
        <f>MONTH(SalesDataTable[[#This Row],[Order Date]])</f>
        <v>1</v>
      </c>
      <c r="T107" s="8" t="str">
        <f>TEXT(SalesDataTable[[#This Row],[Order Date]],"mmm")</f>
        <v>Jan</v>
      </c>
    </row>
    <row r="108" spans="1:20" ht="15.5">
      <c r="A108" s="2" t="s">
        <v>159</v>
      </c>
      <c r="B108" s="3">
        <v>46045</v>
      </c>
      <c r="C108" s="4" t="s">
        <v>1</v>
      </c>
      <c r="D108" s="4" t="s">
        <v>88</v>
      </c>
      <c r="E108" s="4" t="s">
        <v>25</v>
      </c>
      <c r="F108" s="4" t="s">
        <v>16</v>
      </c>
      <c r="G108" s="4" t="s">
        <v>5</v>
      </c>
      <c r="H108" s="4" t="s">
        <v>6</v>
      </c>
      <c r="I108" s="9">
        <v>1</v>
      </c>
      <c r="J108" s="6">
        <v>80.11</v>
      </c>
      <c r="K108" s="7">
        <v>0.05</v>
      </c>
      <c r="L108" s="6">
        <v>43.54</v>
      </c>
      <c r="M108" s="6">
        <f t="shared" si="4"/>
        <v>76.104500000000002</v>
      </c>
      <c r="N108" s="6">
        <f t="shared" si="5"/>
        <v>43.54</v>
      </c>
      <c r="O108" s="6">
        <f t="shared" si="6"/>
        <v>32.564500000000002</v>
      </c>
      <c r="P108" s="8">
        <f t="shared" si="7"/>
        <v>0.42789191177919839</v>
      </c>
      <c r="Q108" s="5">
        <f>YEAR(SalesDataTable[[#This Row],[Order Date]])</f>
        <v>2026</v>
      </c>
      <c r="R108" s="8" t="str">
        <f>"Q"&amp;ROUNDUP(MONTH(SalesDataTable[[#This Row],[Order Date]])/3,0)</f>
        <v>Q1</v>
      </c>
      <c r="S108" s="9">
        <f>MONTH(SalesDataTable[[#This Row],[Order Date]])</f>
        <v>1</v>
      </c>
      <c r="T108" s="8" t="str">
        <f>TEXT(SalesDataTable[[#This Row],[Order Date]],"mmm")</f>
        <v>Jan</v>
      </c>
    </row>
    <row r="109" spans="1:20" ht="15.5">
      <c r="A109" s="2" t="s">
        <v>160</v>
      </c>
      <c r="B109" s="3">
        <v>46045</v>
      </c>
      <c r="C109" s="4" t="s">
        <v>27</v>
      </c>
      <c r="D109" s="4" t="s">
        <v>82</v>
      </c>
      <c r="E109" s="4" t="s">
        <v>25</v>
      </c>
      <c r="F109" s="4" t="s">
        <v>16</v>
      </c>
      <c r="G109" s="4" t="s">
        <v>31</v>
      </c>
      <c r="H109" s="4" t="s">
        <v>64</v>
      </c>
      <c r="I109" s="9">
        <v>1</v>
      </c>
      <c r="J109" s="6">
        <v>82.6</v>
      </c>
      <c r="K109" s="7">
        <v>0.05</v>
      </c>
      <c r="L109" s="6">
        <v>38.299999999999997</v>
      </c>
      <c r="M109" s="6">
        <f t="shared" si="4"/>
        <v>78.469999999999985</v>
      </c>
      <c r="N109" s="6">
        <f t="shared" si="5"/>
        <v>38.299999999999997</v>
      </c>
      <c r="O109" s="6">
        <f t="shared" si="6"/>
        <v>40.169999999999987</v>
      </c>
      <c r="P109" s="8">
        <f t="shared" si="7"/>
        <v>0.51191538167452522</v>
      </c>
      <c r="Q109" s="5">
        <f>YEAR(SalesDataTable[[#This Row],[Order Date]])</f>
        <v>2026</v>
      </c>
      <c r="R109" s="8" t="str">
        <f>"Q"&amp;ROUNDUP(MONTH(SalesDataTable[[#This Row],[Order Date]])/3,0)</f>
        <v>Q1</v>
      </c>
      <c r="S109" s="9">
        <f>MONTH(SalesDataTable[[#This Row],[Order Date]])</f>
        <v>1</v>
      </c>
      <c r="T109" s="8" t="str">
        <f>TEXT(SalesDataTable[[#This Row],[Order Date]],"mmm")</f>
        <v>Jan</v>
      </c>
    </row>
    <row r="110" spans="1:20" ht="15.5">
      <c r="A110" s="2" t="s">
        <v>161</v>
      </c>
      <c r="B110" s="3">
        <v>46046</v>
      </c>
      <c r="C110" s="4" t="s">
        <v>1</v>
      </c>
      <c r="D110" s="4" t="s">
        <v>88</v>
      </c>
      <c r="E110" s="4" t="s">
        <v>3</v>
      </c>
      <c r="F110" s="4" t="s">
        <v>4</v>
      </c>
      <c r="G110" s="4" t="s">
        <v>11</v>
      </c>
      <c r="H110" s="4" t="s">
        <v>12</v>
      </c>
      <c r="I110" s="9">
        <v>1</v>
      </c>
      <c r="J110" s="6">
        <v>94.07</v>
      </c>
      <c r="K110" s="7">
        <v>0</v>
      </c>
      <c r="L110" s="6">
        <v>46.28</v>
      </c>
      <c r="M110" s="6">
        <f t="shared" si="4"/>
        <v>94.07</v>
      </c>
      <c r="N110" s="6">
        <f t="shared" si="5"/>
        <v>46.28</v>
      </c>
      <c r="O110" s="6">
        <f t="shared" si="6"/>
        <v>47.789999999999992</v>
      </c>
      <c r="P110" s="8">
        <f t="shared" si="7"/>
        <v>0.50802593813117891</v>
      </c>
      <c r="Q110" s="5">
        <f>YEAR(SalesDataTable[[#This Row],[Order Date]])</f>
        <v>2026</v>
      </c>
      <c r="R110" s="8" t="str">
        <f>"Q"&amp;ROUNDUP(MONTH(SalesDataTable[[#This Row],[Order Date]])/3,0)</f>
        <v>Q1</v>
      </c>
      <c r="S110" s="9">
        <f>MONTH(SalesDataTable[[#This Row],[Order Date]])</f>
        <v>1</v>
      </c>
      <c r="T110" s="8" t="str">
        <f>TEXT(SalesDataTable[[#This Row],[Order Date]],"mmm")</f>
        <v>Jan</v>
      </c>
    </row>
    <row r="111" spans="1:20" ht="15.5">
      <c r="A111" s="2" t="s">
        <v>162</v>
      </c>
      <c r="B111" s="3">
        <v>46046</v>
      </c>
      <c r="C111" s="4" t="s">
        <v>1</v>
      </c>
      <c r="D111" s="4" t="s">
        <v>88</v>
      </c>
      <c r="E111" s="4" t="s">
        <v>3</v>
      </c>
      <c r="F111" s="4" t="s">
        <v>4</v>
      </c>
      <c r="G111" s="4" t="s">
        <v>17</v>
      </c>
      <c r="H111" s="4" t="s">
        <v>83</v>
      </c>
      <c r="I111" s="9">
        <v>1</v>
      </c>
      <c r="J111" s="6">
        <v>163.71</v>
      </c>
      <c r="K111" s="7">
        <v>0</v>
      </c>
      <c r="L111" s="6">
        <v>90.06</v>
      </c>
      <c r="M111" s="6">
        <f t="shared" si="4"/>
        <v>163.71</v>
      </c>
      <c r="N111" s="6">
        <f t="shared" si="5"/>
        <v>90.06</v>
      </c>
      <c r="O111" s="6">
        <f t="shared" si="6"/>
        <v>73.650000000000006</v>
      </c>
      <c r="P111" s="8">
        <f t="shared" si="7"/>
        <v>0.44988088693421296</v>
      </c>
      <c r="Q111" s="5">
        <f>YEAR(SalesDataTable[[#This Row],[Order Date]])</f>
        <v>2026</v>
      </c>
      <c r="R111" s="8" t="str">
        <f>"Q"&amp;ROUNDUP(MONTH(SalesDataTable[[#This Row],[Order Date]])/3,0)</f>
        <v>Q1</v>
      </c>
      <c r="S111" s="9">
        <f>MONTH(SalesDataTable[[#This Row],[Order Date]])</f>
        <v>1</v>
      </c>
      <c r="T111" s="8" t="str">
        <f>TEXT(SalesDataTable[[#This Row],[Order Date]],"mmm")</f>
        <v>Jan</v>
      </c>
    </row>
    <row r="112" spans="1:20" ht="15.5">
      <c r="A112" s="2" t="s">
        <v>163</v>
      </c>
      <c r="B112" s="3">
        <v>46046</v>
      </c>
      <c r="C112" s="4" t="s">
        <v>27</v>
      </c>
      <c r="D112" s="4" t="s">
        <v>48</v>
      </c>
      <c r="E112" s="4" t="s">
        <v>25</v>
      </c>
      <c r="F112" s="4" t="s">
        <v>4</v>
      </c>
      <c r="G112" s="4" t="s">
        <v>31</v>
      </c>
      <c r="H112" s="4" t="s">
        <v>41</v>
      </c>
      <c r="I112" s="9">
        <v>4</v>
      </c>
      <c r="J112" s="6">
        <v>191.43</v>
      </c>
      <c r="K112" s="7">
        <v>0</v>
      </c>
      <c r="L112" s="6">
        <v>106.82</v>
      </c>
      <c r="M112" s="6">
        <f t="shared" si="4"/>
        <v>765.72</v>
      </c>
      <c r="N112" s="6">
        <f t="shared" si="5"/>
        <v>427.28</v>
      </c>
      <c r="O112" s="6">
        <f t="shared" si="6"/>
        <v>338.44000000000005</v>
      </c>
      <c r="P112" s="8">
        <f t="shared" si="7"/>
        <v>0.441989238886277</v>
      </c>
      <c r="Q112" s="5">
        <f>YEAR(SalesDataTable[[#This Row],[Order Date]])</f>
        <v>2026</v>
      </c>
      <c r="R112" s="8" t="str">
        <f>"Q"&amp;ROUNDUP(MONTH(SalesDataTable[[#This Row],[Order Date]])/3,0)</f>
        <v>Q1</v>
      </c>
      <c r="S112" s="9">
        <f>MONTH(SalesDataTable[[#This Row],[Order Date]])</f>
        <v>1</v>
      </c>
      <c r="T112" s="8" t="str">
        <f>TEXT(SalesDataTable[[#This Row],[Order Date]],"mmm")</f>
        <v>Jan</v>
      </c>
    </row>
    <row r="113" spans="1:20" ht="15.5">
      <c r="A113" s="2" t="s">
        <v>164</v>
      </c>
      <c r="B113" s="3">
        <v>46046</v>
      </c>
      <c r="C113" s="4" t="s">
        <v>8</v>
      </c>
      <c r="D113" s="4" t="s">
        <v>66</v>
      </c>
      <c r="E113" s="4" t="s">
        <v>10</v>
      </c>
      <c r="F113" s="4" t="s">
        <v>20</v>
      </c>
      <c r="G113" s="4" t="s">
        <v>17</v>
      </c>
      <c r="H113" s="4" t="s">
        <v>46</v>
      </c>
      <c r="I113" s="9">
        <v>3</v>
      </c>
      <c r="J113" s="6">
        <v>46.94</v>
      </c>
      <c r="K113" s="7">
        <v>0.05</v>
      </c>
      <c r="L113" s="6">
        <v>18.18</v>
      </c>
      <c r="M113" s="6">
        <f t="shared" si="4"/>
        <v>133.779</v>
      </c>
      <c r="N113" s="6">
        <f t="shared" si="5"/>
        <v>54.54</v>
      </c>
      <c r="O113" s="6">
        <f t="shared" si="6"/>
        <v>79.239000000000004</v>
      </c>
      <c r="P113" s="8">
        <f t="shared" si="7"/>
        <v>0.59231269481757232</v>
      </c>
      <c r="Q113" s="5">
        <f>YEAR(SalesDataTable[[#This Row],[Order Date]])</f>
        <v>2026</v>
      </c>
      <c r="R113" s="8" t="str">
        <f>"Q"&amp;ROUNDUP(MONTH(SalesDataTable[[#This Row],[Order Date]])/3,0)</f>
        <v>Q1</v>
      </c>
      <c r="S113" s="9">
        <f>MONTH(SalesDataTable[[#This Row],[Order Date]])</f>
        <v>1</v>
      </c>
      <c r="T113" s="8" t="str">
        <f>TEXT(SalesDataTable[[#This Row],[Order Date]],"mmm")</f>
        <v>Jan</v>
      </c>
    </row>
    <row r="114" spans="1:20" ht="15.5">
      <c r="A114" s="2" t="s">
        <v>165</v>
      </c>
      <c r="B114" s="3">
        <v>46046</v>
      </c>
      <c r="C114" s="4" t="s">
        <v>27</v>
      </c>
      <c r="D114" s="4" t="s">
        <v>45</v>
      </c>
      <c r="E114" s="4" t="s">
        <v>3</v>
      </c>
      <c r="F114" s="4" t="s">
        <v>4</v>
      </c>
      <c r="G114" s="4" t="s">
        <v>11</v>
      </c>
      <c r="H114" s="4" t="s">
        <v>21</v>
      </c>
      <c r="I114" s="9">
        <v>1</v>
      </c>
      <c r="J114" s="6">
        <v>147.21</v>
      </c>
      <c r="K114" s="7">
        <v>0</v>
      </c>
      <c r="L114" s="6">
        <v>79.510000000000005</v>
      </c>
      <c r="M114" s="6">
        <f t="shared" si="4"/>
        <v>147.21</v>
      </c>
      <c r="N114" s="6">
        <f t="shared" si="5"/>
        <v>79.510000000000005</v>
      </c>
      <c r="O114" s="6">
        <f t="shared" si="6"/>
        <v>67.7</v>
      </c>
      <c r="P114" s="8">
        <f t="shared" si="7"/>
        <v>0.45988723592147274</v>
      </c>
      <c r="Q114" s="5">
        <f>YEAR(SalesDataTable[[#This Row],[Order Date]])</f>
        <v>2026</v>
      </c>
      <c r="R114" s="8" t="str">
        <f>"Q"&amp;ROUNDUP(MONTH(SalesDataTable[[#This Row],[Order Date]])/3,0)</f>
        <v>Q1</v>
      </c>
      <c r="S114" s="9">
        <f>MONTH(SalesDataTable[[#This Row],[Order Date]])</f>
        <v>1</v>
      </c>
      <c r="T114" s="8" t="str">
        <f>TEXT(SalesDataTable[[#This Row],[Order Date]],"mmm")</f>
        <v>Jan</v>
      </c>
    </row>
    <row r="115" spans="1:20" ht="15.5">
      <c r="A115" s="2" t="s">
        <v>166</v>
      </c>
      <c r="B115" s="3">
        <v>46047</v>
      </c>
      <c r="C115" s="4" t="s">
        <v>1</v>
      </c>
      <c r="D115" s="4" t="s">
        <v>2</v>
      </c>
      <c r="E115" s="4" t="s">
        <v>3</v>
      </c>
      <c r="F115" s="4" t="s">
        <v>20</v>
      </c>
      <c r="G115" s="4" t="s">
        <v>17</v>
      </c>
      <c r="H115" s="4" t="s">
        <v>18</v>
      </c>
      <c r="I115" s="9">
        <v>1</v>
      </c>
      <c r="J115" s="6">
        <v>35.729999999999997</v>
      </c>
      <c r="K115" s="7">
        <v>0</v>
      </c>
      <c r="L115" s="6">
        <v>13.57</v>
      </c>
      <c r="M115" s="6">
        <f t="shared" si="4"/>
        <v>35.729999999999997</v>
      </c>
      <c r="N115" s="6">
        <f t="shared" si="5"/>
        <v>13.57</v>
      </c>
      <c r="O115" s="6">
        <f t="shared" si="6"/>
        <v>22.159999999999997</v>
      </c>
      <c r="P115" s="8">
        <f t="shared" si="7"/>
        <v>0.62020710887209629</v>
      </c>
      <c r="Q115" s="5">
        <f>YEAR(SalesDataTable[[#This Row],[Order Date]])</f>
        <v>2026</v>
      </c>
      <c r="R115" s="8" t="str">
        <f>"Q"&amp;ROUNDUP(MONTH(SalesDataTable[[#This Row],[Order Date]])/3,0)</f>
        <v>Q1</v>
      </c>
      <c r="S115" s="9">
        <f>MONTH(SalesDataTable[[#This Row],[Order Date]])</f>
        <v>1</v>
      </c>
      <c r="T115" s="8" t="str">
        <f>TEXT(SalesDataTable[[#This Row],[Order Date]],"mmm")</f>
        <v>Jan</v>
      </c>
    </row>
    <row r="116" spans="1:20" ht="15.5">
      <c r="A116" s="2" t="s">
        <v>167</v>
      </c>
      <c r="B116" s="3">
        <v>46047</v>
      </c>
      <c r="C116" s="4" t="s">
        <v>8</v>
      </c>
      <c r="D116" s="4" t="s">
        <v>86</v>
      </c>
      <c r="E116" s="4" t="s">
        <v>3</v>
      </c>
      <c r="F116" s="4" t="s">
        <v>16</v>
      </c>
      <c r="G116" s="4" t="s">
        <v>5</v>
      </c>
      <c r="H116" s="4" t="s">
        <v>43</v>
      </c>
      <c r="I116" s="9">
        <v>2</v>
      </c>
      <c r="J116" s="6">
        <v>103.99</v>
      </c>
      <c r="K116" s="7">
        <v>0.15</v>
      </c>
      <c r="L116" s="6">
        <v>51.94</v>
      </c>
      <c r="M116" s="6">
        <f t="shared" si="4"/>
        <v>176.78299999999999</v>
      </c>
      <c r="N116" s="6">
        <f t="shared" si="5"/>
        <v>103.88</v>
      </c>
      <c r="O116" s="6">
        <f t="shared" si="6"/>
        <v>72.902999999999992</v>
      </c>
      <c r="P116" s="8">
        <f t="shared" si="7"/>
        <v>0.41238693765803269</v>
      </c>
      <c r="Q116" s="5">
        <f>YEAR(SalesDataTable[[#This Row],[Order Date]])</f>
        <v>2026</v>
      </c>
      <c r="R116" s="8" t="str">
        <f>"Q"&amp;ROUNDUP(MONTH(SalesDataTable[[#This Row],[Order Date]])/3,0)</f>
        <v>Q1</v>
      </c>
      <c r="S116" s="9">
        <f>MONTH(SalesDataTable[[#This Row],[Order Date]])</f>
        <v>1</v>
      </c>
      <c r="T116" s="8" t="str">
        <f>TEXT(SalesDataTable[[#This Row],[Order Date]],"mmm")</f>
        <v>Jan</v>
      </c>
    </row>
    <row r="117" spans="1:20" ht="15.5">
      <c r="A117" s="2" t="s">
        <v>168</v>
      </c>
      <c r="B117" s="3">
        <v>46047</v>
      </c>
      <c r="C117" s="4" t="s">
        <v>8</v>
      </c>
      <c r="D117" s="4" t="s">
        <v>69</v>
      </c>
      <c r="E117" s="4" t="s">
        <v>3</v>
      </c>
      <c r="F117" s="4" t="s">
        <v>4</v>
      </c>
      <c r="G117" s="4" t="s">
        <v>11</v>
      </c>
      <c r="H117" s="4" t="s">
        <v>79</v>
      </c>
      <c r="I117" s="9">
        <v>2</v>
      </c>
      <c r="J117" s="6">
        <v>72.739999999999995</v>
      </c>
      <c r="K117" s="7">
        <v>0</v>
      </c>
      <c r="L117" s="6">
        <v>31.96</v>
      </c>
      <c r="M117" s="6">
        <f t="shared" si="4"/>
        <v>145.47999999999999</v>
      </c>
      <c r="N117" s="6">
        <f t="shared" si="5"/>
        <v>63.92</v>
      </c>
      <c r="O117" s="6">
        <f t="shared" si="6"/>
        <v>81.559999999999988</v>
      </c>
      <c r="P117" s="8">
        <f t="shared" si="7"/>
        <v>0.56062689029419843</v>
      </c>
      <c r="Q117" s="5">
        <f>YEAR(SalesDataTable[[#This Row],[Order Date]])</f>
        <v>2026</v>
      </c>
      <c r="R117" s="8" t="str">
        <f>"Q"&amp;ROUNDUP(MONTH(SalesDataTable[[#This Row],[Order Date]])/3,0)</f>
        <v>Q1</v>
      </c>
      <c r="S117" s="9">
        <f>MONTH(SalesDataTable[[#This Row],[Order Date]])</f>
        <v>1</v>
      </c>
      <c r="T117" s="8" t="str">
        <f>TEXT(SalesDataTable[[#This Row],[Order Date]],"mmm")</f>
        <v>Jan</v>
      </c>
    </row>
    <row r="118" spans="1:20" ht="15.5">
      <c r="A118" s="2" t="s">
        <v>169</v>
      </c>
      <c r="B118" s="3">
        <v>46048</v>
      </c>
      <c r="C118" s="4" t="s">
        <v>14</v>
      </c>
      <c r="D118" s="4" t="s">
        <v>61</v>
      </c>
      <c r="E118" s="4" t="s">
        <v>25</v>
      </c>
      <c r="F118" s="4" t="s">
        <v>4</v>
      </c>
      <c r="G118" s="4" t="s">
        <v>5</v>
      </c>
      <c r="H118" s="4" t="s">
        <v>43</v>
      </c>
      <c r="I118" s="9">
        <v>1</v>
      </c>
      <c r="J118" s="6">
        <v>100.01</v>
      </c>
      <c r="K118" s="7">
        <v>0.05</v>
      </c>
      <c r="L118" s="6">
        <v>49.41</v>
      </c>
      <c r="M118" s="6">
        <f t="shared" si="4"/>
        <v>95.009500000000003</v>
      </c>
      <c r="N118" s="6">
        <f t="shared" si="5"/>
        <v>49.41</v>
      </c>
      <c r="O118" s="6">
        <f t="shared" si="6"/>
        <v>45.599500000000006</v>
      </c>
      <c r="P118" s="8">
        <f t="shared" si="7"/>
        <v>0.47994674216788852</v>
      </c>
      <c r="Q118" s="5">
        <f>YEAR(SalesDataTable[[#This Row],[Order Date]])</f>
        <v>2026</v>
      </c>
      <c r="R118" s="8" t="str">
        <f>"Q"&amp;ROUNDUP(MONTH(SalesDataTable[[#This Row],[Order Date]])/3,0)</f>
        <v>Q1</v>
      </c>
      <c r="S118" s="9">
        <f>MONTH(SalesDataTable[[#This Row],[Order Date]])</f>
        <v>1</v>
      </c>
      <c r="T118" s="8" t="str">
        <f>TEXT(SalesDataTable[[#This Row],[Order Date]],"mmm")</f>
        <v>Jan</v>
      </c>
    </row>
    <row r="119" spans="1:20" ht="15.5">
      <c r="A119" s="2" t="s">
        <v>170</v>
      </c>
      <c r="B119" s="3">
        <v>46048</v>
      </c>
      <c r="C119" s="4" t="s">
        <v>27</v>
      </c>
      <c r="D119" s="4" t="s">
        <v>45</v>
      </c>
      <c r="E119" s="4" t="s">
        <v>3</v>
      </c>
      <c r="F119" s="4" t="s">
        <v>20</v>
      </c>
      <c r="G119" s="4" t="s">
        <v>17</v>
      </c>
      <c r="H119" s="4" t="s">
        <v>46</v>
      </c>
      <c r="I119" s="9">
        <v>2</v>
      </c>
      <c r="J119" s="6">
        <v>45.73</v>
      </c>
      <c r="K119" s="7">
        <v>0</v>
      </c>
      <c r="L119" s="6">
        <v>18.11</v>
      </c>
      <c r="M119" s="6">
        <f t="shared" si="4"/>
        <v>91.46</v>
      </c>
      <c r="N119" s="6">
        <f t="shared" si="5"/>
        <v>36.22</v>
      </c>
      <c r="O119" s="6">
        <f t="shared" si="6"/>
        <v>55.239999999999995</v>
      </c>
      <c r="P119" s="8">
        <f t="shared" si="7"/>
        <v>0.60397988191559149</v>
      </c>
      <c r="Q119" s="5">
        <f>YEAR(SalesDataTable[[#This Row],[Order Date]])</f>
        <v>2026</v>
      </c>
      <c r="R119" s="8" t="str">
        <f>"Q"&amp;ROUNDUP(MONTH(SalesDataTable[[#This Row],[Order Date]])/3,0)</f>
        <v>Q1</v>
      </c>
      <c r="S119" s="9">
        <f>MONTH(SalesDataTable[[#This Row],[Order Date]])</f>
        <v>1</v>
      </c>
      <c r="T119" s="8" t="str">
        <f>TEXT(SalesDataTable[[#This Row],[Order Date]],"mmm")</f>
        <v>Jan</v>
      </c>
    </row>
    <row r="120" spans="1:20" ht="15.5">
      <c r="A120" s="2" t="s">
        <v>171</v>
      </c>
      <c r="B120" s="3">
        <v>46048</v>
      </c>
      <c r="C120" s="4" t="s">
        <v>14</v>
      </c>
      <c r="D120" s="4" t="s">
        <v>126</v>
      </c>
      <c r="E120" s="4" t="s">
        <v>3</v>
      </c>
      <c r="F120" s="4" t="s">
        <v>4</v>
      </c>
      <c r="G120" s="4" t="s">
        <v>11</v>
      </c>
      <c r="H120" s="4" t="s">
        <v>21</v>
      </c>
      <c r="I120" s="9">
        <v>2</v>
      </c>
      <c r="J120" s="6">
        <v>143.66</v>
      </c>
      <c r="K120" s="7">
        <v>0.15</v>
      </c>
      <c r="L120" s="6">
        <v>78.14</v>
      </c>
      <c r="M120" s="6">
        <f t="shared" si="4"/>
        <v>244.22199999999998</v>
      </c>
      <c r="N120" s="6">
        <f t="shared" si="5"/>
        <v>156.28</v>
      </c>
      <c r="O120" s="6">
        <f t="shared" si="6"/>
        <v>87.941999999999979</v>
      </c>
      <c r="P120" s="8">
        <f t="shared" si="7"/>
        <v>0.36009040954541355</v>
      </c>
      <c r="Q120" s="5">
        <f>YEAR(SalesDataTable[[#This Row],[Order Date]])</f>
        <v>2026</v>
      </c>
      <c r="R120" s="8" t="str">
        <f>"Q"&amp;ROUNDUP(MONTH(SalesDataTable[[#This Row],[Order Date]])/3,0)</f>
        <v>Q1</v>
      </c>
      <c r="S120" s="9">
        <f>MONTH(SalesDataTable[[#This Row],[Order Date]])</f>
        <v>1</v>
      </c>
      <c r="T120" s="8" t="str">
        <f>TEXT(SalesDataTable[[#This Row],[Order Date]],"mmm")</f>
        <v>Jan</v>
      </c>
    </row>
    <row r="121" spans="1:20" ht="15.5">
      <c r="A121" s="2" t="s">
        <v>172</v>
      </c>
      <c r="B121" s="3">
        <v>46048</v>
      </c>
      <c r="C121" s="4" t="s">
        <v>14</v>
      </c>
      <c r="D121" s="4" t="s">
        <v>61</v>
      </c>
      <c r="E121" s="4" t="s">
        <v>3</v>
      </c>
      <c r="F121" s="4" t="s">
        <v>20</v>
      </c>
      <c r="G121" s="4" t="s">
        <v>31</v>
      </c>
      <c r="H121" s="4" t="s">
        <v>90</v>
      </c>
      <c r="I121" s="9">
        <v>2</v>
      </c>
      <c r="J121" s="6">
        <v>121.88</v>
      </c>
      <c r="K121" s="7">
        <v>0.05</v>
      </c>
      <c r="L121" s="6">
        <v>62.17</v>
      </c>
      <c r="M121" s="6">
        <f t="shared" si="4"/>
        <v>231.57199999999997</v>
      </c>
      <c r="N121" s="6">
        <f t="shared" si="5"/>
        <v>124.34</v>
      </c>
      <c r="O121" s="6">
        <f t="shared" si="6"/>
        <v>107.23199999999997</v>
      </c>
      <c r="P121" s="8">
        <f t="shared" si="7"/>
        <v>0.46306116456220953</v>
      </c>
      <c r="Q121" s="5">
        <f>YEAR(SalesDataTable[[#This Row],[Order Date]])</f>
        <v>2026</v>
      </c>
      <c r="R121" s="8" t="str">
        <f>"Q"&amp;ROUNDUP(MONTH(SalesDataTable[[#This Row],[Order Date]])/3,0)</f>
        <v>Q1</v>
      </c>
      <c r="S121" s="9">
        <f>MONTH(SalesDataTable[[#This Row],[Order Date]])</f>
        <v>1</v>
      </c>
      <c r="T121" s="8" t="str">
        <f>TEXT(SalesDataTable[[#This Row],[Order Date]],"mmm")</f>
        <v>Jan</v>
      </c>
    </row>
    <row r="122" spans="1:20" ht="15.5">
      <c r="A122" s="2" t="s">
        <v>173</v>
      </c>
      <c r="B122" s="3">
        <v>46048</v>
      </c>
      <c r="C122" s="4" t="s">
        <v>1</v>
      </c>
      <c r="D122" s="4" t="s">
        <v>88</v>
      </c>
      <c r="E122" s="4" t="s">
        <v>3</v>
      </c>
      <c r="F122" s="4" t="s">
        <v>4</v>
      </c>
      <c r="G122" s="4" t="s">
        <v>49</v>
      </c>
      <c r="H122" s="4" t="s">
        <v>74</v>
      </c>
      <c r="I122" s="9">
        <v>3</v>
      </c>
      <c r="J122" s="6">
        <v>50.92</v>
      </c>
      <c r="K122" s="7">
        <v>0.05</v>
      </c>
      <c r="L122" s="6">
        <v>21.87</v>
      </c>
      <c r="M122" s="6">
        <f t="shared" si="4"/>
        <v>145.12199999999999</v>
      </c>
      <c r="N122" s="6">
        <f t="shared" si="5"/>
        <v>65.61</v>
      </c>
      <c r="O122" s="6">
        <f t="shared" si="6"/>
        <v>79.511999999999986</v>
      </c>
      <c r="P122" s="8">
        <f t="shared" si="7"/>
        <v>0.54789763095877941</v>
      </c>
      <c r="Q122" s="5">
        <f>YEAR(SalesDataTable[[#This Row],[Order Date]])</f>
        <v>2026</v>
      </c>
      <c r="R122" s="8" t="str">
        <f>"Q"&amp;ROUNDUP(MONTH(SalesDataTable[[#This Row],[Order Date]])/3,0)</f>
        <v>Q1</v>
      </c>
      <c r="S122" s="9">
        <f>MONTH(SalesDataTable[[#This Row],[Order Date]])</f>
        <v>1</v>
      </c>
      <c r="T122" s="8" t="str">
        <f>TEXT(SalesDataTable[[#This Row],[Order Date]],"mmm")</f>
        <v>Jan</v>
      </c>
    </row>
    <row r="123" spans="1:20" ht="15.5">
      <c r="A123" s="2" t="s">
        <v>174</v>
      </c>
      <c r="B123" s="3">
        <v>46049</v>
      </c>
      <c r="C123" s="4" t="s">
        <v>1</v>
      </c>
      <c r="D123" s="4" t="s">
        <v>2</v>
      </c>
      <c r="E123" s="4" t="s">
        <v>3</v>
      </c>
      <c r="F123" s="4" t="s">
        <v>4</v>
      </c>
      <c r="G123" s="4" t="s">
        <v>5</v>
      </c>
      <c r="H123" s="4" t="s">
        <v>43</v>
      </c>
      <c r="I123" s="9">
        <v>1</v>
      </c>
      <c r="J123" s="6">
        <v>103.78</v>
      </c>
      <c r="K123" s="7">
        <v>0</v>
      </c>
      <c r="L123" s="6">
        <v>49.36</v>
      </c>
      <c r="M123" s="6">
        <f t="shared" si="4"/>
        <v>103.78</v>
      </c>
      <c r="N123" s="6">
        <f t="shared" si="5"/>
        <v>49.36</v>
      </c>
      <c r="O123" s="6">
        <f t="shared" si="6"/>
        <v>54.42</v>
      </c>
      <c r="P123" s="8">
        <f t="shared" si="7"/>
        <v>0.52437849296588934</v>
      </c>
      <c r="Q123" s="5">
        <f>YEAR(SalesDataTable[[#This Row],[Order Date]])</f>
        <v>2026</v>
      </c>
      <c r="R123" s="8" t="str">
        <f>"Q"&amp;ROUNDUP(MONTH(SalesDataTable[[#This Row],[Order Date]])/3,0)</f>
        <v>Q1</v>
      </c>
      <c r="S123" s="9">
        <f>MONTH(SalesDataTable[[#This Row],[Order Date]])</f>
        <v>1</v>
      </c>
      <c r="T123" s="8" t="str">
        <f>TEXT(SalesDataTable[[#This Row],[Order Date]],"mmm")</f>
        <v>Jan</v>
      </c>
    </row>
    <row r="124" spans="1:20" ht="15.5">
      <c r="A124" s="2" t="s">
        <v>175</v>
      </c>
      <c r="B124" s="3">
        <v>46049</v>
      </c>
      <c r="C124" s="4" t="s">
        <v>8</v>
      </c>
      <c r="D124" s="4" t="s">
        <v>38</v>
      </c>
      <c r="E124" s="4" t="s">
        <v>39</v>
      </c>
      <c r="F124" s="4" t="s">
        <v>16</v>
      </c>
      <c r="G124" s="4" t="s">
        <v>11</v>
      </c>
      <c r="H124" s="4" t="s">
        <v>53</v>
      </c>
      <c r="I124" s="9">
        <v>2</v>
      </c>
      <c r="J124" s="6">
        <v>157.16999999999999</v>
      </c>
      <c r="K124" s="7">
        <v>0</v>
      </c>
      <c r="L124" s="6">
        <v>81.260000000000005</v>
      </c>
      <c r="M124" s="6">
        <f t="shared" si="4"/>
        <v>314.33999999999997</v>
      </c>
      <c r="N124" s="6">
        <f t="shared" si="5"/>
        <v>162.52000000000001</v>
      </c>
      <c r="O124" s="6">
        <f t="shared" si="6"/>
        <v>151.81999999999996</v>
      </c>
      <c r="P124" s="8">
        <f t="shared" si="7"/>
        <v>0.4829802125087484</v>
      </c>
      <c r="Q124" s="5">
        <f>YEAR(SalesDataTable[[#This Row],[Order Date]])</f>
        <v>2026</v>
      </c>
      <c r="R124" s="8" t="str">
        <f>"Q"&amp;ROUNDUP(MONTH(SalesDataTable[[#This Row],[Order Date]])/3,0)</f>
        <v>Q1</v>
      </c>
      <c r="S124" s="9">
        <f>MONTH(SalesDataTable[[#This Row],[Order Date]])</f>
        <v>1</v>
      </c>
      <c r="T124" s="8" t="str">
        <f>TEXT(SalesDataTable[[#This Row],[Order Date]],"mmm")</f>
        <v>Jan</v>
      </c>
    </row>
    <row r="125" spans="1:20" ht="15.5">
      <c r="A125" s="2" t="s">
        <v>176</v>
      </c>
      <c r="B125" s="3">
        <v>46049</v>
      </c>
      <c r="C125" s="4" t="s">
        <v>8</v>
      </c>
      <c r="D125" s="4" t="s">
        <v>69</v>
      </c>
      <c r="E125" s="4" t="s">
        <v>3</v>
      </c>
      <c r="F125" s="4" t="s">
        <v>20</v>
      </c>
      <c r="G125" s="4" t="s">
        <v>17</v>
      </c>
      <c r="H125" s="4" t="s">
        <v>71</v>
      </c>
      <c r="I125" s="9">
        <v>2</v>
      </c>
      <c r="J125" s="6">
        <v>132.91999999999999</v>
      </c>
      <c r="K125" s="7">
        <v>0</v>
      </c>
      <c r="L125" s="6">
        <v>69.02</v>
      </c>
      <c r="M125" s="6">
        <f t="shared" si="4"/>
        <v>265.83999999999997</v>
      </c>
      <c r="N125" s="6">
        <f t="shared" si="5"/>
        <v>138.04</v>
      </c>
      <c r="O125" s="6">
        <f t="shared" si="6"/>
        <v>127.79999999999998</v>
      </c>
      <c r="P125" s="8">
        <f t="shared" si="7"/>
        <v>0.48074029491423409</v>
      </c>
      <c r="Q125" s="5">
        <f>YEAR(SalesDataTable[[#This Row],[Order Date]])</f>
        <v>2026</v>
      </c>
      <c r="R125" s="8" t="str">
        <f>"Q"&amp;ROUNDUP(MONTH(SalesDataTable[[#This Row],[Order Date]])/3,0)</f>
        <v>Q1</v>
      </c>
      <c r="S125" s="9">
        <f>MONTH(SalesDataTable[[#This Row],[Order Date]])</f>
        <v>1</v>
      </c>
      <c r="T125" s="8" t="str">
        <f>TEXT(SalesDataTable[[#This Row],[Order Date]],"mmm")</f>
        <v>Jan</v>
      </c>
    </row>
    <row r="126" spans="1:20" ht="15.5">
      <c r="A126" s="2" t="s">
        <v>177</v>
      </c>
      <c r="B126" s="3">
        <v>46049</v>
      </c>
      <c r="C126" s="4" t="s">
        <v>27</v>
      </c>
      <c r="D126" s="4" t="s">
        <v>48</v>
      </c>
      <c r="E126" s="4" t="s">
        <v>25</v>
      </c>
      <c r="F126" s="4" t="s">
        <v>4</v>
      </c>
      <c r="G126" s="4" t="s">
        <v>11</v>
      </c>
      <c r="H126" s="4" t="s">
        <v>79</v>
      </c>
      <c r="I126" s="9">
        <v>1</v>
      </c>
      <c r="J126" s="6">
        <v>71.41</v>
      </c>
      <c r="K126" s="7">
        <v>0.05</v>
      </c>
      <c r="L126" s="6">
        <v>32.28</v>
      </c>
      <c r="M126" s="6">
        <f t="shared" si="4"/>
        <v>67.839499999999987</v>
      </c>
      <c r="N126" s="6">
        <f t="shared" si="5"/>
        <v>32.28</v>
      </c>
      <c r="O126" s="6">
        <f t="shared" si="6"/>
        <v>35.559499999999986</v>
      </c>
      <c r="P126" s="8">
        <f t="shared" si="7"/>
        <v>0.52417102130764515</v>
      </c>
      <c r="Q126" s="5">
        <f>YEAR(SalesDataTable[[#This Row],[Order Date]])</f>
        <v>2026</v>
      </c>
      <c r="R126" s="8" t="str">
        <f>"Q"&amp;ROUNDUP(MONTH(SalesDataTable[[#This Row],[Order Date]])/3,0)</f>
        <v>Q1</v>
      </c>
      <c r="S126" s="9">
        <f>MONTH(SalesDataTable[[#This Row],[Order Date]])</f>
        <v>1</v>
      </c>
      <c r="T126" s="8" t="str">
        <f>TEXT(SalesDataTable[[#This Row],[Order Date]],"mmm")</f>
        <v>Jan</v>
      </c>
    </row>
    <row r="127" spans="1:20" ht="15.5">
      <c r="A127" s="2" t="s">
        <v>178</v>
      </c>
      <c r="B127" s="3">
        <v>46049</v>
      </c>
      <c r="C127" s="4" t="s">
        <v>27</v>
      </c>
      <c r="D127" s="4" t="s">
        <v>48</v>
      </c>
      <c r="E127" s="4" t="s">
        <v>3</v>
      </c>
      <c r="F127" s="4" t="s">
        <v>16</v>
      </c>
      <c r="G127" s="4" t="s">
        <v>31</v>
      </c>
      <c r="H127" s="4" t="s">
        <v>41</v>
      </c>
      <c r="I127" s="9">
        <v>1</v>
      </c>
      <c r="J127" s="6">
        <v>199.67</v>
      </c>
      <c r="K127" s="7">
        <v>0</v>
      </c>
      <c r="L127" s="6">
        <v>103.81</v>
      </c>
      <c r="M127" s="6">
        <f t="shared" si="4"/>
        <v>199.67</v>
      </c>
      <c r="N127" s="6">
        <f t="shared" si="5"/>
        <v>103.81</v>
      </c>
      <c r="O127" s="6">
        <f t="shared" si="6"/>
        <v>95.859999999999985</v>
      </c>
      <c r="P127" s="8">
        <f t="shared" si="7"/>
        <v>0.4800921520508839</v>
      </c>
      <c r="Q127" s="5">
        <f>YEAR(SalesDataTable[[#This Row],[Order Date]])</f>
        <v>2026</v>
      </c>
      <c r="R127" s="8" t="str">
        <f>"Q"&amp;ROUNDUP(MONTH(SalesDataTable[[#This Row],[Order Date]])/3,0)</f>
        <v>Q1</v>
      </c>
      <c r="S127" s="9">
        <f>MONTH(SalesDataTable[[#This Row],[Order Date]])</f>
        <v>1</v>
      </c>
      <c r="T127" s="8" t="str">
        <f>TEXT(SalesDataTable[[#This Row],[Order Date]],"mmm")</f>
        <v>Jan</v>
      </c>
    </row>
    <row r="128" spans="1:20" ht="15.5">
      <c r="A128" s="2" t="s">
        <v>179</v>
      </c>
      <c r="B128" s="3">
        <v>46049</v>
      </c>
      <c r="C128" s="4" t="s">
        <v>1</v>
      </c>
      <c r="D128" s="4" t="s">
        <v>2</v>
      </c>
      <c r="E128" s="4" t="s">
        <v>25</v>
      </c>
      <c r="F128" s="4" t="s">
        <v>4</v>
      </c>
      <c r="G128" s="4" t="s">
        <v>31</v>
      </c>
      <c r="H128" s="4" t="s">
        <v>41</v>
      </c>
      <c r="I128" s="9">
        <v>1</v>
      </c>
      <c r="J128" s="6">
        <v>196.88</v>
      </c>
      <c r="K128" s="7">
        <v>0</v>
      </c>
      <c r="L128" s="6">
        <v>102.76</v>
      </c>
      <c r="M128" s="6">
        <f t="shared" si="4"/>
        <v>196.88</v>
      </c>
      <c r="N128" s="6">
        <f t="shared" si="5"/>
        <v>102.76</v>
      </c>
      <c r="O128" s="6">
        <f t="shared" si="6"/>
        <v>94.11999999999999</v>
      </c>
      <c r="P128" s="8">
        <f t="shared" si="7"/>
        <v>0.47805770012190163</v>
      </c>
      <c r="Q128" s="5">
        <f>YEAR(SalesDataTable[[#This Row],[Order Date]])</f>
        <v>2026</v>
      </c>
      <c r="R128" s="8" t="str">
        <f>"Q"&amp;ROUNDUP(MONTH(SalesDataTable[[#This Row],[Order Date]])/3,0)</f>
        <v>Q1</v>
      </c>
      <c r="S128" s="9">
        <f>MONTH(SalesDataTable[[#This Row],[Order Date]])</f>
        <v>1</v>
      </c>
      <c r="T128" s="8" t="str">
        <f>TEXT(SalesDataTable[[#This Row],[Order Date]],"mmm")</f>
        <v>Jan</v>
      </c>
    </row>
    <row r="129" spans="1:20" ht="15.5">
      <c r="A129" s="2" t="s">
        <v>180</v>
      </c>
      <c r="B129" s="3">
        <v>46050</v>
      </c>
      <c r="C129" s="4" t="s">
        <v>27</v>
      </c>
      <c r="D129" s="4" t="s">
        <v>45</v>
      </c>
      <c r="E129" s="4" t="s">
        <v>3</v>
      </c>
      <c r="F129" s="4" t="s">
        <v>4</v>
      </c>
      <c r="G129" s="4" t="s">
        <v>5</v>
      </c>
      <c r="H129" s="4" t="s">
        <v>29</v>
      </c>
      <c r="I129" s="9">
        <v>3</v>
      </c>
      <c r="J129" s="6">
        <v>49.95</v>
      </c>
      <c r="K129" s="7">
        <v>0</v>
      </c>
      <c r="L129" s="6">
        <v>22.55</v>
      </c>
      <c r="M129" s="6">
        <f t="shared" si="4"/>
        <v>149.85000000000002</v>
      </c>
      <c r="N129" s="6">
        <f t="shared" si="5"/>
        <v>67.650000000000006</v>
      </c>
      <c r="O129" s="6">
        <f t="shared" si="6"/>
        <v>82.200000000000017</v>
      </c>
      <c r="P129" s="8">
        <f t="shared" si="7"/>
        <v>0.54854854854854862</v>
      </c>
      <c r="Q129" s="5">
        <f>YEAR(SalesDataTable[[#This Row],[Order Date]])</f>
        <v>2026</v>
      </c>
      <c r="R129" s="8" t="str">
        <f>"Q"&amp;ROUNDUP(MONTH(SalesDataTable[[#This Row],[Order Date]])/3,0)</f>
        <v>Q1</v>
      </c>
      <c r="S129" s="9">
        <f>MONTH(SalesDataTable[[#This Row],[Order Date]])</f>
        <v>1</v>
      </c>
      <c r="T129" s="8" t="str">
        <f>TEXT(SalesDataTable[[#This Row],[Order Date]],"mmm")</f>
        <v>Jan</v>
      </c>
    </row>
    <row r="130" spans="1:20" ht="15.5">
      <c r="A130" s="2" t="s">
        <v>181</v>
      </c>
      <c r="B130" s="3">
        <v>46050</v>
      </c>
      <c r="C130" s="4" t="s">
        <v>8</v>
      </c>
      <c r="D130" s="4" t="s">
        <v>38</v>
      </c>
      <c r="E130" s="4" t="s">
        <v>39</v>
      </c>
      <c r="F130" s="4" t="s">
        <v>20</v>
      </c>
      <c r="G130" s="4" t="s">
        <v>11</v>
      </c>
      <c r="H130" s="4" t="s">
        <v>79</v>
      </c>
      <c r="I130" s="9">
        <v>1</v>
      </c>
      <c r="J130" s="6">
        <v>70.41</v>
      </c>
      <c r="K130" s="7">
        <v>0</v>
      </c>
      <c r="L130" s="6">
        <v>32.74</v>
      </c>
      <c r="M130" s="6">
        <f t="shared" ref="M130:M193" si="8">I130*J130*(1-K130)</f>
        <v>70.41</v>
      </c>
      <c r="N130" s="6">
        <f t="shared" ref="N130:N193" si="9">I130*L130</f>
        <v>32.74</v>
      </c>
      <c r="O130" s="6">
        <f t="shared" ref="O130:O193" si="10">M130-N130</f>
        <v>37.669999999999995</v>
      </c>
      <c r="P130" s="8">
        <f t="shared" ref="P130:P193" si="11">IFERROR(O130/M130,0)</f>
        <v>0.53500923164323244</v>
      </c>
      <c r="Q130" s="5">
        <f>YEAR(SalesDataTable[[#This Row],[Order Date]])</f>
        <v>2026</v>
      </c>
      <c r="R130" s="8" t="str">
        <f>"Q"&amp;ROUNDUP(MONTH(SalesDataTable[[#This Row],[Order Date]])/3,0)</f>
        <v>Q1</v>
      </c>
      <c r="S130" s="9">
        <f>MONTH(SalesDataTable[[#This Row],[Order Date]])</f>
        <v>1</v>
      </c>
      <c r="T130" s="8" t="str">
        <f>TEXT(SalesDataTable[[#This Row],[Order Date]],"mmm")</f>
        <v>Jan</v>
      </c>
    </row>
    <row r="131" spans="1:20" ht="15.5">
      <c r="A131" s="2" t="s">
        <v>182</v>
      </c>
      <c r="B131" s="3">
        <v>46050</v>
      </c>
      <c r="C131" s="4" t="s">
        <v>14</v>
      </c>
      <c r="D131" s="4" t="s">
        <v>126</v>
      </c>
      <c r="E131" s="4" t="s">
        <v>39</v>
      </c>
      <c r="F131" s="4" t="s">
        <v>4</v>
      </c>
      <c r="G131" s="4" t="s">
        <v>11</v>
      </c>
      <c r="H131" s="4" t="s">
        <v>79</v>
      </c>
      <c r="I131" s="9">
        <v>2</v>
      </c>
      <c r="J131" s="6">
        <v>70.290000000000006</v>
      </c>
      <c r="K131" s="7">
        <v>0.15</v>
      </c>
      <c r="L131" s="6">
        <v>31.84</v>
      </c>
      <c r="M131" s="6">
        <f t="shared" si="8"/>
        <v>119.49300000000001</v>
      </c>
      <c r="N131" s="6">
        <f t="shared" si="9"/>
        <v>63.68</v>
      </c>
      <c r="O131" s="6">
        <f t="shared" si="10"/>
        <v>55.813000000000009</v>
      </c>
      <c r="P131" s="8">
        <f t="shared" si="11"/>
        <v>0.46708175374289712</v>
      </c>
      <c r="Q131" s="5">
        <f>YEAR(SalesDataTable[[#This Row],[Order Date]])</f>
        <v>2026</v>
      </c>
      <c r="R131" s="8" t="str">
        <f>"Q"&amp;ROUNDUP(MONTH(SalesDataTable[[#This Row],[Order Date]])/3,0)</f>
        <v>Q1</v>
      </c>
      <c r="S131" s="9">
        <f>MONTH(SalesDataTable[[#This Row],[Order Date]])</f>
        <v>1</v>
      </c>
      <c r="T131" s="8" t="str">
        <f>TEXT(SalesDataTable[[#This Row],[Order Date]],"mmm")</f>
        <v>Jan</v>
      </c>
    </row>
    <row r="132" spans="1:20" ht="15.5">
      <c r="A132" s="2" t="s">
        <v>183</v>
      </c>
      <c r="B132" s="3">
        <v>46050</v>
      </c>
      <c r="C132" s="4" t="s">
        <v>14</v>
      </c>
      <c r="D132" s="4" t="s">
        <v>126</v>
      </c>
      <c r="E132" s="4" t="s">
        <v>3</v>
      </c>
      <c r="F132" s="4" t="s">
        <v>20</v>
      </c>
      <c r="G132" s="4" t="s">
        <v>11</v>
      </c>
      <c r="H132" s="4" t="s">
        <v>12</v>
      </c>
      <c r="I132" s="9">
        <v>4</v>
      </c>
      <c r="J132" s="6">
        <v>91.46</v>
      </c>
      <c r="K132" s="7">
        <v>0</v>
      </c>
      <c r="L132" s="6">
        <v>44.04</v>
      </c>
      <c r="M132" s="6">
        <f t="shared" si="8"/>
        <v>365.84</v>
      </c>
      <c r="N132" s="6">
        <f t="shared" si="9"/>
        <v>176.16</v>
      </c>
      <c r="O132" s="6">
        <f t="shared" si="10"/>
        <v>189.67999999999998</v>
      </c>
      <c r="P132" s="8">
        <f t="shared" si="11"/>
        <v>0.51847802317953207</v>
      </c>
      <c r="Q132" s="5">
        <f>YEAR(SalesDataTable[[#This Row],[Order Date]])</f>
        <v>2026</v>
      </c>
      <c r="R132" s="8" t="str">
        <f>"Q"&amp;ROUNDUP(MONTH(SalesDataTable[[#This Row],[Order Date]])/3,0)</f>
        <v>Q1</v>
      </c>
      <c r="S132" s="9">
        <f>MONTH(SalesDataTable[[#This Row],[Order Date]])</f>
        <v>1</v>
      </c>
      <c r="T132" s="8" t="str">
        <f>TEXT(SalesDataTable[[#This Row],[Order Date]],"mmm")</f>
        <v>Jan</v>
      </c>
    </row>
    <row r="133" spans="1:20" ht="15.5">
      <c r="A133" s="2" t="s">
        <v>184</v>
      </c>
      <c r="B133" s="3">
        <v>46051</v>
      </c>
      <c r="C133" s="4" t="s">
        <v>8</v>
      </c>
      <c r="D133" s="4" t="s">
        <v>69</v>
      </c>
      <c r="E133" s="4" t="s">
        <v>3</v>
      </c>
      <c r="F133" s="4" t="s">
        <v>16</v>
      </c>
      <c r="G133" s="4" t="s">
        <v>31</v>
      </c>
      <c r="H133" s="4" t="s">
        <v>90</v>
      </c>
      <c r="I133" s="9">
        <v>2</v>
      </c>
      <c r="J133" s="6">
        <v>123.27</v>
      </c>
      <c r="K133" s="7">
        <v>0</v>
      </c>
      <c r="L133" s="6">
        <v>60.26</v>
      </c>
      <c r="M133" s="6">
        <f t="shared" si="8"/>
        <v>246.54</v>
      </c>
      <c r="N133" s="6">
        <f t="shared" si="9"/>
        <v>120.52</v>
      </c>
      <c r="O133" s="6">
        <f t="shared" si="10"/>
        <v>126.02</v>
      </c>
      <c r="P133" s="8">
        <f t="shared" si="11"/>
        <v>0.51115437657175311</v>
      </c>
      <c r="Q133" s="5">
        <f>YEAR(SalesDataTable[[#This Row],[Order Date]])</f>
        <v>2026</v>
      </c>
      <c r="R133" s="8" t="str">
        <f>"Q"&amp;ROUNDUP(MONTH(SalesDataTable[[#This Row],[Order Date]])/3,0)</f>
        <v>Q1</v>
      </c>
      <c r="S133" s="9">
        <f>MONTH(SalesDataTable[[#This Row],[Order Date]])</f>
        <v>1</v>
      </c>
      <c r="T133" s="8" t="str">
        <f>TEXT(SalesDataTable[[#This Row],[Order Date]],"mmm")</f>
        <v>Jan</v>
      </c>
    </row>
    <row r="134" spans="1:20" ht="15.5">
      <c r="A134" s="2" t="s">
        <v>185</v>
      </c>
      <c r="B134" s="3">
        <v>46051</v>
      </c>
      <c r="C134" s="4" t="s">
        <v>14</v>
      </c>
      <c r="D134" s="4" t="s">
        <v>34</v>
      </c>
      <c r="E134" s="4" t="s">
        <v>10</v>
      </c>
      <c r="F134" s="4" t="s">
        <v>20</v>
      </c>
      <c r="G134" s="4" t="s">
        <v>49</v>
      </c>
      <c r="H134" s="4" t="s">
        <v>74</v>
      </c>
      <c r="I134" s="9">
        <v>3</v>
      </c>
      <c r="J134" s="6">
        <v>49.63</v>
      </c>
      <c r="K134" s="7">
        <v>0.1</v>
      </c>
      <c r="L134" s="6">
        <v>22.06</v>
      </c>
      <c r="M134" s="6">
        <f t="shared" si="8"/>
        <v>134.001</v>
      </c>
      <c r="N134" s="6">
        <f t="shared" si="9"/>
        <v>66.179999999999993</v>
      </c>
      <c r="O134" s="6">
        <f t="shared" si="10"/>
        <v>67.821000000000012</v>
      </c>
      <c r="P134" s="8">
        <f t="shared" si="11"/>
        <v>0.50612308863366695</v>
      </c>
      <c r="Q134" s="5">
        <f>YEAR(SalesDataTable[[#This Row],[Order Date]])</f>
        <v>2026</v>
      </c>
      <c r="R134" s="8" t="str">
        <f>"Q"&amp;ROUNDUP(MONTH(SalesDataTable[[#This Row],[Order Date]])/3,0)</f>
        <v>Q1</v>
      </c>
      <c r="S134" s="9">
        <f>MONTH(SalesDataTable[[#This Row],[Order Date]])</f>
        <v>1</v>
      </c>
      <c r="T134" s="8" t="str">
        <f>TEXT(SalesDataTable[[#This Row],[Order Date]],"mmm")</f>
        <v>Jan</v>
      </c>
    </row>
    <row r="135" spans="1:20" ht="15.5">
      <c r="A135" s="2" t="s">
        <v>186</v>
      </c>
      <c r="B135" s="3">
        <v>46051</v>
      </c>
      <c r="C135" s="4" t="s">
        <v>1</v>
      </c>
      <c r="D135" s="4" t="s">
        <v>52</v>
      </c>
      <c r="E135" s="4" t="s">
        <v>10</v>
      </c>
      <c r="F135" s="4" t="s">
        <v>20</v>
      </c>
      <c r="G135" s="4" t="s">
        <v>17</v>
      </c>
      <c r="H135" s="4" t="s">
        <v>71</v>
      </c>
      <c r="I135" s="9">
        <v>12</v>
      </c>
      <c r="J135" s="6">
        <v>132.21</v>
      </c>
      <c r="K135" s="7">
        <v>0.1</v>
      </c>
      <c r="L135" s="6">
        <v>68.95</v>
      </c>
      <c r="M135" s="6">
        <f t="shared" si="8"/>
        <v>1427.8679999999999</v>
      </c>
      <c r="N135" s="6">
        <f t="shared" si="9"/>
        <v>827.40000000000009</v>
      </c>
      <c r="O135" s="6">
        <f t="shared" si="10"/>
        <v>600.46799999999985</v>
      </c>
      <c r="P135" s="8">
        <f t="shared" si="11"/>
        <v>0.42053467127213429</v>
      </c>
      <c r="Q135" s="5">
        <f>YEAR(SalesDataTable[[#This Row],[Order Date]])</f>
        <v>2026</v>
      </c>
      <c r="R135" s="8" t="str">
        <f>"Q"&amp;ROUNDUP(MONTH(SalesDataTable[[#This Row],[Order Date]])/3,0)</f>
        <v>Q1</v>
      </c>
      <c r="S135" s="9">
        <f>MONTH(SalesDataTable[[#This Row],[Order Date]])</f>
        <v>1</v>
      </c>
      <c r="T135" s="8" t="str">
        <f>TEXT(SalesDataTable[[#This Row],[Order Date]],"mmm")</f>
        <v>Jan</v>
      </c>
    </row>
    <row r="136" spans="1:20" ht="15.5">
      <c r="A136" s="2" t="s">
        <v>187</v>
      </c>
      <c r="B136" s="3">
        <v>46052</v>
      </c>
      <c r="C136" s="4" t="s">
        <v>8</v>
      </c>
      <c r="D136" s="4" t="s">
        <v>9</v>
      </c>
      <c r="E136" s="4" t="s">
        <v>25</v>
      </c>
      <c r="F136" s="4" t="s">
        <v>20</v>
      </c>
      <c r="G136" s="4" t="s">
        <v>5</v>
      </c>
      <c r="H136" s="4" t="s">
        <v>35</v>
      </c>
      <c r="I136" s="9">
        <v>1</v>
      </c>
      <c r="J136" s="6">
        <v>39.549999999999997</v>
      </c>
      <c r="K136" s="7">
        <v>0</v>
      </c>
      <c r="L136" s="6">
        <v>17.059999999999999</v>
      </c>
      <c r="M136" s="6">
        <f t="shared" si="8"/>
        <v>39.549999999999997</v>
      </c>
      <c r="N136" s="6">
        <f t="shared" si="9"/>
        <v>17.059999999999999</v>
      </c>
      <c r="O136" s="6">
        <f t="shared" si="10"/>
        <v>22.49</v>
      </c>
      <c r="P136" s="8">
        <f t="shared" si="11"/>
        <v>0.56864728192161818</v>
      </c>
      <c r="Q136" s="5">
        <f>YEAR(SalesDataTable[[#This Row],[Order Date]])</f>
        <v>2026</v>
      </c>
      <c r="R136" s="8" t="str">
        <f>"Q"&amp;ROUNDUP(MONTH(SalesDataTable[[#This Row],[Order Date]])/3,0)</f>
        <v>Q1</v>
      </c>
      <c r="S136" s="9">
        <f>MONTH(SalesDataTable[[#This Row],[Order Date]])</f>
        <v>1</v>
      </c>
      <c r="T136" s="8" t="str">
        <f>TEXT(SalesDataTable[[#This Row],[Order Date]],"mmm")</f>
        <v>Jan</v>
      </c>
    </row>
    <row r="137" spans="1:20" ht="15.5">
      <c r="A137" s="2" t="s">
        <v>188</v>
      </c>
      <c r="B137" s="3">
        <v>46052</v>
      </c>
      <c r="C137" s="4" t="s">
        <v>8</v>
      </c>
      <c r="D137" s="4" t="s">
        <v>69</v>
      </c>
      <c r="E137" s="4" t="s">
        <v>3</v>
      </c>
      <c r="F137" s="4" t="s">
        <v>16</v>
      </c>
      <c r="G137" s="4" t="s">
        <v>31</v>
      </c>
      <c r="H137" s="4" t="s">
        <v>64</v>
      </c>
      <c r="I137" s="9">
        <v>3</v>
      </c>
      <c r="J137" s="6">
        <v>80.08</v>
      </c>
      <c r="K137" s="7">
        <v>0</v>
      </c>
      <c r="L137" s="6">
        <v>39.450000000000003</v>
      </c>
      <c r="M137" s="6">
        <f t="shared" si="8"/>
        <v>240.24</v>
      </c>
      <c r="N137" s="6">
        <f t="shared" si="9"/>
        <v>118.35000000000001</v>
      </c>
      <c r="O137" s="6">
        <f t="shared" si="10"/>
        <v>121.89</v>
      </c>
      <c r="P137" s="8">
        <f t="shared" si="11"/>
        <v>0.50736763236763238</v>
      </c>
      <c r="Q137" s="5">
        <f>YEAR(SalesDataTable[[#This Row],[Order Date]])</f>
        <v>2026</v>
      </c>
      <c r="R137" s="8" t="str">
        <f>"Q"&amp;ROUNDUP(MONTH(SalesDataTable[[#This Row],[Order Date]])/3,0)</f>
        <v>Q1</v>
      </c>
      <c r="S137" s="9">
        <f>MONTH(SalesDataTable[[#This Row],[Order Date]])</f>
        <v>1</v>
      </c>
      <c r="T137" s="8" t="str">
        <f>TEXT(SalesDataTable[[#This Row],[Order Date]],"mmm")</f>
        <v>Jan</v>
      </c>
    </row>
    <row r="138" spans="1:20" ht="15.5">
      <c r="A138" s="2" t="s">
        <v>189</v>
      </c>
      <c r="B138" s="3">
        <v>46052</v>
      </c>
      <c r="C138" s="4" t="s">
        <v>14</v>
      </c>
      <c r="D138" s="4" t="s">
        <v>34</v>
      </c>
      <c r="E138" s="4" t="s">
        <v>25</v>
      </c>
      <c r="F138" s="4" t="s">
        <v>4</v>
      </c>
      <c r="G138" s="4" t="s">
        <v>49</v>
      </c>
      <c r="H138" s="4" t="s">
        <v>55</v>
      </c>
      <c r="I138" s="9">
        <v>1</v>
      </c>
      <c r="J138" s="6">
        <v>120.48</v>
      </c>
      <c r="K138" s="7">
        <v>0</v>
      </c>
      <c r="L138" s="6">
        <v>69.55</v>
      </c>
      <c r="M138" s="6">
        <f t="shared" si="8"/>
        <v>120.48</v>
      </c>
      <c r="N138" s="6">
        <f t="shared" si="9"/>
        <v>69.55</v>
      </c>
      <c r="O138" s="6">
        <f t="shared" si="10"/>
        <v>50.930000000000007</v>
      </c>
      <c r="P138" s="8">
        <f t="shared" si="11"/>
        <v>0.42272576361221786</v>
      </c>
      <c r="Q138" s="5">
        <f>YEAR(SalesDataTable[[#This Row],[Order Date]])</f>
        <v>2026</v>
      </c>
      <c r="R138" s="8" t="str">
        <f>"Q"&amp;ROUNDUP(MONTH(SalesDataTable[[#This Row],[Order Date]])/3,0)</f>
        <v>Q1</v>
      </c>
      <c r="S138" s="9">
        <f>MONTH(SalesDataTable[[#This Row],[Order Date]])</f>
        <v>1</v>
      </c>
      <c r="T138" s="8" t="str">
        <f>TEXT(SalesDataTable[[#This Row],[Order Date]],"mmm")</f>
        <v>Jan</v>
      </c>
    </row>
    <row r="139" spans="1:20" ht="15.5">
      <c r="A139" s="2" t="s">
        <v>190</v>
      </c>
      <c r="B139" s="3">
        <v>46052</v>
      </c>
      <c r="C139" s="4" t="s">
        <v>27</v>
      </c>
      <c r="D139" s="4" t="s">
        <v>45</v>
      </c>
      <c r="E139" s="4" t="s">
        <v>3</v>
      </c>
      <c r="F139" s="4" t="s">
        <v>4</v>
      </c>
      <c r="G139" s="4" t="s">
        <v>49</v>
      </c>
      <c r="H139" s="4" t="s">
        <v>50</v>
      </c>
      <c r="I139" s="9">
        <v>1</v>
      </c>
      <c r="J139" s="6">
        <v>39.369999999999997</v>
      </c>
      <c r="K139" s="7">
        <v>0.05</v>
      </c>
      <c r="L139" s="6">
        <v>14.66</v>
      </c>
      <c r="M139" s="6">
        <f t="shared" si="8"/>
        <v>37.401499999999999</v>
      </c>
      <c r="N139" s="6">
        <f t="shared" si="9"/>
        <v>14.66</v>
      </c>
      <c r="O139" s="6">
        <f t="shared" si="10"/>
        <v>22.741499999999998</v>
      </c>
      <c r="P139" s="8">
        <f t="shared" si="11"/>
        <v>0.60803711081106371</v>
      </c>
      <c r="Q139" s="5">
        <f>YEAR(SalesDataTable[[#This Row],[Order Date]])</f>
        <v>2026</v>
      </c>
      <c r="R139" s="8" t="str">
        <f>"Q"&amp;ROUNDUP(MONTH(SalesDataTable[[#This Row],[Order Date]])/3,0)</f>
        <v>Q1</v>
      </c>
      <c r="S139" s="9">
        <f>MONTH(SalesDataTable[[#This Row],[Order Date]])</f>
        <v>1</v>
      </c>
      <c r="T139" s="8" t="str">
        <f>TEXT(SalesDataTable[[#This Row],[Order Date]],"mmm")</f>
        <v>Jan</v>
      </c>
    </row>
    <row r="140" spans="1:20" ht="15.5">
      <c r="A140" s="2" t="s">
        <v>191</v>
      </c>
      <c r="B140" s="3">
        <v>46052</v>
      </c>
      <c r="C140" s="4" t="s">
        <v>8</v>
      </c>
      <c r="D140" s="4" t="s">
        <v>69</v>
      </c>
      <c r="E140" s="4" t="s">
        <v>10</v>
      </c>
      <c r="F140" s="4" t="s">
        <v>20</v>
      </c>
      <c r="G140" s="4" t="s">
        <v>31</v>
      </c>
      <c r="H140" s="4" t="s">
        <v>64</v>
      </c>
      <c r="I140" s="9">
        <v>8</v>
      </c>
      <c r="J140" s="6">
        <v>81.06</v>
      </c>
      <c r="K140" s="7">
        <v>0.15</v>
      </c>
      <c r="L140" s="6">
        <v>39.549999999999997</v>
      </c>
      <c r="M140" s="6">
        <f t="shared" si="8"/>
        <v>551.20799999999997</v>
      </c>
      <c r="N140" s="6">
        <f t="shared" si="9"/>
        <v>316.39999999999998</v>
      </c>
      <c r="O140" s="6">
        <f t="shared" si="10"/>
        <v>234.80799999999999</v>
      </c>
      <c r="P140" s="8">
        <f t="shared" si="11"/>
        <v>0.42598801178502488</v>
      </c>
      <c r="Q140" s="5">
        <f>YEAR(SalesDataTable[[#This Row],[Order Date]])</f>
        <v>2026</v>
      </c>
      <c r="R140" s="8" t="str">
        <f>"Q"&amp;ROUNDUP(MONTH(SalesDataTable[[#This Row],[Order Date]])/3,0)</f>
        <v>Q1</v>
      </c>
      <c r="S140" s="9">
        <f>MONTH(SalesDataTable[[#This Row],[Order Date]])</f>
        <v>1</v>
      </c>
      <c r="T140" s="8" t="str">
        <f>TEXT(SalesDataTable[[#This Row],[Order Date]],"mmm")</f>
        <v>Jan</v>
      </c>
    </row>
    <row r="141" spans="1:20" ht="15.5">
      <c r="A141" s="2" t="s">
        <v>192</v>
      </c>
      <c r="B141" s="3">
        <v>46052</v>
      </c>
      <c r="C141" s="4" t="s">
        <v>8</v>
      </c>
      <c r="D141" s="4" t="s">
        <v>69</v>
      </c>
      <c r="E141" s="4" t="s">
        <v>39</v>
      </c>
      <c r="F141" s="4" t="s">
        <v>4</v>
      </c>
      <c r="G141" s="4" t="s">
        <v>49</v>
      </c>
      <c r="H141" s="4" t="s">
        <v>55</v>
      </c>
      <c r="I141" s="9">
        <v>5</v>
      </c>
      <c r="J141" s="6">
        <v>120.4</v>
      </c>
      <c r="K141" s="7">
        <v>0</v>
      </c>
      <c r="L141" s="6">
        <v>69.510000000000005</v>
      </c>
      <c r="M141" s="6">
        <f t="shared" si="8"/>
        <v>602</v>
      </c>
      <c r="N141" s="6">
        <f t="shared" si="9"/>
        <v>347.55</v>
      </c>
      <c r="O141" s="6">
        <f t="shared" si="10"/>
        <v>254.45</v>
      </c>
      <c r="P141" s="8">
        <f t="shared" si="11"/>
        <v>0.42267441860465116</v>
      </c>
      <c r="Q141" s="5">
        <f>YEAR(SalesDataTable[[#This Row],[Order Date]])</f>
        <v>2026</v>
      </c>
      <c r="R141" s="8" t="str">
        <f>"Q"&amp;ROUNDUP(MONTH(SalesDataTable[[#This Row],[Order Date]])/3,0)</f>
        <v>Q1</v>
      </c>
      <c r="S141" s="9">
        <f>MONTH(SalesDataTable[[#This Row],[Order Date]])</f>
        <v>1</v>
      </c>
      <c r="T141" s="8" t="str">
        <f>TEXT(SalesDataTable[[#This Row],[Order Date]],"mmm")</f>
        <v>Jan</v>
      </c>
    </row>
    <row r="142" spans="1:20" ht="15.5">
      <c r="A142" s="2" t="s">
        <v>193</v>
      </c>
      <c r="B142" s="3">
        <v>46053</v>
      </c>
      <c r="C142" s="4" t="s">
        <v>14</v>
      </c>
      <c r="D142" s="4" t="s">
        <v>61</v>
      </c>
      <c r="E142" s="4" t="s">
        <v>10</v>
      </c>
      <c r="F142" s="4" t="s">
        <v>20</v>
      </c>
      <c r="G142" s="4" t="s">
        <v>17</v>
      </c>
      <c r="H142" s="4" t="s">
        <v>46</v>
      </c>
      <c r="I142" s="9">
        <v>10</v>
      </c>
      <c r="J142" s="6">
        <v>47.71</v>
      </c>
      <c r="K142" s="7">
        <v>0.1</v>
      </c>
      <c r="L142" s="6">
        <v>18.649999999999999</v>
      </c>
      <c r="M142" s="6">
        <f t="shared" si="8"/>
        <v>429.39000000000004</v>
      </c>
      <c r="N142" s="6">
        <f t="shared" si="9"/>
        <v>186.5</v>
      </c>
      <c r="O142" s="6">
        <f t="shared" si="10"/>
        <v>242.89000000000004</v>
      </c>
      <c r="P142" s="8">
        <f t="shared" si="11"/>
        <v>0.56566291716155481</v>
      </c>
      <c r="Q142" s="5">
        <f>YEAR(SalesDataTable[[#This Row],[Order Date]])</f>
        <v>2026</v>
      </c>
      <c r="R142" s="8" t="str">
        <f>"Q"&amp;ROUNDUP(MONTH(SalesDataTable[[#This Row],[Order Date]])/3,0)</f>
        <v>Q1</v>
      </c>
      <c r="S142" s="9">
        <f>MONTH(SalesDataTable[[#This Row],[Order Date]])</f>
        <v>1</v>
      </c>
      <c r="T142" s="8" t="str">
        <f>TEXT(SalesDataTable[[#This Row],[Order Date]],"mmm")</f>
        <v>Jan</v>
      </c>
    </row>
    <row r="143" spans="1:20" ht="15.5">
      <c r="A143" s="2" t="s">
        <v>194</v>
      </c>
      <c r="B143" s="3">
        <v>46053</v>
      </c>
      <c r="C143" s="4" t="s">
        <v>1</v>
      </c>
      <c r="D143" s="4" t="s">
        <v>52</v>
      </c>
      <c r="E143" s="4" t="s">
        <v>3</v>
      </c>
      <c r="F143" s="4" t="s">
        <v>20</v>
      </c>
      <c r="G143" s="4" t="s">
        <v>5</v>
      </c>
      <c r="H143" s="4" t="s">
        <v>43</v>
      </c>
      <c r="I143" s="9">
        <v>1</v>
      </c>
      <c r="J143" s="6">
        <v>102.92</v>
      </c>
      <c r="K143" s="7">
        <v>0.05</v>
      </c>
      <c r="L143" s="6">
        <v>50.92</v>
      </c>
      <c r="M143" s="6">
        <f t="shared" si="8"/>
        <v>97.774000000000001</v>
      </c>
      <c r="N143" s="6">
        <f t="shared" si="9"/>
        <v>50.92</v>
      </c>
      <c r="O143" s="6">
        <f t="shared" si="10"/>
        <v>46.853999999999999</v>
      </c>
      <c r="P143" s="8">
        <f t="shared" si="11"/>
        <v>0.4792071511853867</v>
      </c>
      <c r="Q143" s="5">
        <f>YEAR(SalesDataTable[[#This Row],[Order Date]])</f>
        <v>2026</v>
      </c>
      <c r="R143" s="8" t="str">
        <f>"Q"&amp;ROUNDUP(MONTH(SalesDataTable[[#This Row],[Order Date]])/3,0)</f>
        <v>Q1</v>
      </c>
      <c r="S143" s="9">
        <f>MONTH(SalesDataTable[[#This Row],[Order Date]])</f>
        <v>1</v>
      </c>
      <c r="T143" s="8" t="str">
        <f>TEXT(SalesDataTable[[#This Row],[Order Date]],"mmm")</f>
        <v>Jan</v>
      </c>
    </row>
    <row r="144" spans="1:20" ht="15.5">
      <c r="A144" s="2" t="s">
        <v>195</v>
      </c>
      <c r="B144" s="3">
        <v>46053</v>
      </c>
      <c r="C144" s="4" t="s">
        <v>8</v>
      </c>
      <c r="D144" s="4" t="s">
        <v>9</v>
      </c>
      <c r="E144" s="4" t="s">
        <v>3</v>
      </c>
      <c r="F144" s="4" t="s">
        <v>4</v>
      </c>
      <c r="G144" s="4" t="s">
        <v>11</v>
      </c>
      <c r="H144" s="4" t="s">
        <v>79</v>
      </c>
      <c r="I144" s="9">
        <v>1</v>
      </c>
      <c r="J144" s="6">
        <v>72.69</v>
      </c>
      <c r="K144" s="7">
        <v>0.1</v>
      </c>
      <c r="L144" s="6">
        <v>32.67</v>
      </c>
      <c r="M144" s="6">
        <f t="shared" si="8"/>
        <v>65.421000000000006</v>
      </c>
      <c r="N144" s="6">
        <f t="shared" si="9"/>
        <v>32.67</v>
      </c>
      <c r="O144" s="6">
        <f t="shared" si="10"/>
        <v>32.751000000000005</v>
      </c>
      <c r="P144" s="8">
        <f t="shared" si="11"/>
        <v>0.50061906727197691</v>
      </c>
      <c r="Q144" s="5">
        <f>YEAR(SalesDataTable[[#This Row],[Order Date]])</f>
        <v>2026</v>
      </c>
      <c r="R144" s="8" t="str">
        <f>"Q"&amp;ROUNDUP(MONTH(SalesDataTable[[#This Row],[Order Date]])/3,0)</f>
        <v>Q1</v>
      </c>
      <c r="S144" s="9">
        <f>MONTH(SalesDataTable[[#This Row],[Order Date]])</f>
        <v>1</v>
      </c>
      <c r="T144" s="8" t="str">
        <f>TEXT(SalesDataTable[[#This Row],[Order Date]],"mmm")</f>
        <v>Jan</v>
      </c>
    </row>
    <row r="145" spans="1:20" ht="15.5">
      <c r="A145" s="2" t="s">
        <v>196</v>
      </c>
      <c r="B145" s="3">
        <v>46053</v>
      </c>
      <c r="C145" s="4" t="s">
        <v>1</v>
      </c>
      <c r="D145" s="4" t="s">
        <v>2</v>
      </c>
      <c r="E145" s="4" t="s">
        <v>3</v>
      </c>
      <c r="F145" s="4" t="s">
        <v>16</v>
      </c>
      <c r="G145" s="4" t="s">
        <v>5</v>
      </c>
      <c r="H145" s="4" t="s">
        <v>6</v>
      </c>
      <c r="I145" s="9">
        <v>1</v>
      </c>
      <c r="J145" s="6">
        <v>79.989999999999995</v>
      </c>
      <c r="K145" s="7">
        <v>0.05</v>
      </c>
      <c r="L145" s="6">
        <v>43.02</v>
      </c>
      <c r="M145" s="6">
        <f t="shared" si="8"/>
        <v>75.990499999999997</v>
      </c>
      <c r="N145" s="6">
        <f t="shared" si="9"/>
        <v>43.02</v>
      </c>
      <c r="O145" s="6">
        <f t="shared" si="10"/>
        <v>32.970499999999994</v>
      </c>
      <c r="P145" s="8">
        <f t="shared" si="11"/>
        <v>0.43387660299642711</v>
      </c>
      <c r="Q145" s="5">
        <f>YEAR(SalesDataTable[[#This Row],[Order Date]])</f>
        <v>2026</v>
      </c>
      <c r="R145" s="8" t="str">
        <f>"Q"&amp;ROUNDUP(MONTH(SalesDataTable[[#This Row],[Order Date]])/3,0)</f>
        <v>Q1</v>
      </c>
      <c r="S145" s="9">
        <f>MONTH(SalesDataTable[[#This Row],[Order Date]])</f>
        <v>1</v>
      </c>
      <c r="T145" s="8" t="str">
        <f>TEXT(SalesDataTable[[#This Row],[Order Date]],"mmm")</f>
        <v>Jan</v>
      </c>
    </row>
    <row r="146" spans="1:20" ht="15.5">
      <c r="A146" s="2" t="s">
        <v>197</v>
      </c>
      <c r="B146" s="3">
        <v>46053</v>
      </c>
      <c r="C146" s="4" t="s">
        <v>8</v>
      </c>
      <c r="D146" s="4" t="s">
        <v>38</v>
      </c>
      <c r="E146" s="4" t="s">
        <v>10</v>
      </c>
      <c r="F146" s="4" t="s">
        <v>20</v>
      </c>
      <c r="G146" s="4" t="s">
        <v>49</v>
      </c>
      <c r="H146" s="4" t="s">
        <v>74</v>
      </c>
      <c r="I146" s="9">
        <v>4</v>
      </c>
      <c r="J146" s="6">
        <v>51.11</v>
      </c>
      <c r="K146" s="7">
        <v>0.15</v>
      </c>
      <c r="L146" s="6">
        <v>22.25</v>
      </c>
      <c r="M146" s="6">
        <f t="shared" si="8"/>
        <v>173.774</v>
      </c>
      <c r="N146" s="6">
        <f t="shared" si="9"/>
        <v>89</v>
      </c>
      <c r="O146" s="6">
        <f t="shared" si="10"/>
        <v>84.774000000000001</v>
      </c>
      <c r="P146" s="8">
        <f t="shared" si="11"/>
        <v>0.48784052850253778</v>
      </c>
      <c r="Q146" s="5">
        <f>YEAR(SalesDataTable[[#This Row],[Order Date]])</f>
        <v>2026</v>
      </c>
      <c r="R146" s="8" t="str">
        <f>"Q"&amp;ROUNDUP(MONTH(SalesDataTable[[#This Row],[Order Date]])/3,0)</f>
        <v>Q1</v>
      </c>
      <c r="S146" s="9">
        <f>MONTH(SalesDataTable[[#This Row],[Order Date]])</f>
        <v>1</v>
      </c>
      <c r="T146" s="8" t="str">
        <f>TEXT(SalesDataTable[[#This Row],[Order Date]],"mmm")</f>
        <v>Jan</v>
      </c>
    </row>
    <row r="147" spans="1:20" ht="15.5">
      <c r="A147" s="2" t="s">
        <v>198</v>
      </c>
      <c r="B147" s="3">
        <v>46053</v>
      </c>
      <c r="C147" s="4" t="s">
        <v>1</v>
      </c>
      <c r="D147" s="4" t="s">
        <v>88</v>
      </c>
      <c r="E147" s="4" t="s">
        <v>3</v>
      </c>
      <c r="F147" s="4" t="s">
        <v>4</v>
      </c>
      <c r="G147" s="4" t="s">
        <v>49</v>
      </c>
      <c r="H147" s="4" t="s">
        <v>55</v>
      </c>
      <c r="I147" s="9">
        <v>2</v>
      </c>
      <c r="J147" s="6">
        <v>124.83</v>
      </c>
      <c r="K147" s="7">
        <v>0</v>
      </c>
      <c r="L147" s="6">
        <v>70.91</v>
      </c>
      <c r="M147" s="6">
        <f t="shared" si="8"/>
        <v>249.66</v>
      </c>
      <c r="N147" s="6">
        <f t="shared" si="9"/>
        <v>141.82</v>
      </c>
      <c r="O147" s="6">
        <f t="shared" si="10"/>
        <v>107.84</v>
      </c>
      <c r="P147" s="8">
        <f t="shared" si="11"/>
        <v>0.43194744853000083</v>
      </c>
      <c r="Q147" s="5">
        <f>YEAR(SalesDataTable[[#This Row],[Order Date]])</f>
        <v>2026</v>
      </c>
      <c r="R147" s="8" t="str">
        <f>"Q"&amp;ROUNDUP(MONTH(SalesDataTable[[#This Row],[Order Date]])/3,0)</f>
        <v>Q1</v>
      </c>
      <c r="S147" s="9">
        <f>MONTH(SalesDataTable[[#This Row],[Order Date]])</f>
        <v>1</v>
      </c>
      <c r="T147" s="8" t="str">
        <f>TEXT(SalesDataTable[[#This Row],[Order Date]],"mmm")</f>
        <v>Jan</v>
      </c>
    </row>
    <row r="148" spans="1:20" ht="15.5">
      <c r="A148" s="2" t="s">
        <v>199</v>
      </c>
      <c r="B148" s="3">
        <v>46053</v>
      </c>
      <c r="C148" s="4" t="s">
        <v>8</v>
      </c>
      <c r="D148" s="4" t="s">
        <v>66</v>
      </c>
      <c r="E148" s="4" t="s">
        <v>25</v>
      </c>
      <c r="F148" s="4" t="s">
        <v>16</v>
      </c>
      <c r="G148" s="4" t="s">
        <v>5</v>
      </c>
      <c r="H148" s="4" t="s">
        <v>35</v>
      </c>
      <c r="I148" s="9">
        <v>6</v>
      </c>
      <c r="J148" s="6">
        <v>41.07</v>
      </c>
      <c r="K148" s="7">
        <v>0.1</v>
      </c>
      <c r="L148" s="6">
        <v>16.29</v>
      </c>
      <c r="M148" s="6">
        <f t="shared" si="8"/>
        <v>221.77800000000002</v>
      </c>
      <c r="N148" s="6">
        <f t="shared" si="9"/>
        <v>97.74</v>
      </c>
      <c r="O148" s="6">
        <f t="shared" si="10"/>
        <v>124.03800000000003</v>
      </c>
      <c r="P148" s="8">
        <f t="shared" si="11"/>
        <v>0.55928901874847825</v>
      </c>
      <c r="Q148" s="5">
        <f>YEAR(SalesDataTable[[#This Row],[Order Date]])</f>
        <v>2026</v>
      </c>
      <c r="R148" s="8" t="str">
        <f>"Q"&amp;ROUNDUP(MONTH(SalesDataTable[[#This Row],[Order Date]])/3,0)</f>
        <v>Q1</v>
      </c>
      <c r="S148" s="9">
        <f>MONTH(SalesDataTable[[#This Row],[Order Date]])</f>
        <v>1</v>
      </c>
      <c r="T148" s="8" t="str">
        <f>TEXT(SalesDataTable[[#This Row],[Order Date]],"mmm")</f>
        <v>Jan</v>
      </c>
    </row>
    <row r="149" spans="1:20" ht="15.5">
      <c r="A149" s="2" t="s">
        <v>200</v>
      </c>
      <c r="B149" s="3">
        <v>46053</v>
      </c>
      <c r="C149" s="4" t="s">
        <v>1</v>
      </c>
      <c r="D149" s="4" t="s">
        <v>88</v>
      </c>
      <c r="E149" s="4" t="s">
        <v>3</v>
      </c>
      <c r="F149" s="4" t="s">
        <v>16</v>
      </c>
      <c r="G149" s="4" t="s">
        <v>17</v>
      </c>
      <c r="H149" s="4" t="s">
        <v>18</v>
      </c>
      <c r="I149" s="9">
        <v>1</v>
      </c>
      <c r="J149" s="6">
        <v>36.020000000000003</v>
      </c>
      <c r="K149" s="7">
        <v>0</v>
      </c>
      <c r="L149" s="6">
        <v>13.34</v>
      </c>
      <c r="M149" s="6">
        <f t="shared" si="8"/>
        <v>36.020000000000003</v>
      </c>
      <c r="N149" s="6">
        <f t="shared" si="9"/>
        <v>13.34</v>
      </c>
      <c r="O149" s="6">
        <f t="shared" si="10"/>
        <v>22.680000000000003</v>
      </c>
      <c r="P149" s="8">
        <f t="shared" si="11"/>
        <v>0.62965019433647973</v>
      </c>
      <c r="Q149" s="5">
        <f>YEAR(SalesDataTable[[#This Row],[Order Date]])</f>
        <v>2026</v>
      </c>
      <c r="R149" s="8" t="str">
        <f>"Q"&amp;ROUNDUP(MONTH(SalesDataTable[[#This Row],[Order Date]])/3,0)</f>
        <v>Q1</v>
      </c>
      <c r="S149" s="9">
        <f>MONTH(SalesDataTable[[#This Row],[Order Date]])</f>
        <v>1</v>
      </c>
      <c r="T149" s="8" t="str">
        <f>TEXT(SalesDataTable[[#This Row],[Order Date]],"mmm")</f>
        <v>Jan</v>
      </c>
    </row>
    <row r="150" spans="1:20" ht="15.5">
      <c r="A150" s="2" t="s">
        <v>201</v>
      </c>
      <c r="B150" s="3">
        <v>46053</v>
      </c>
      <c r="C150" s="4" t="s">
        <v>1</v>
      </c>
      <c r="D150" s="4" t="s">
        <v>2</v>
      </c>
      <c r="E150" s="4" t="s">
        <v>25</v>
      </c>
      <c r="F150" s="4" t="s">
        <v>4</v>
      </c>
      <c r="G150" s="4" t="s">
        <v>49</v>
      </c>
      <c r="H150" s="4" t="s">
        <v>67</v>
      </c>
      <c r="I150" s="9">
        <v>1</v>
      </c>
      <c r="J150" s="6">
        <v>35.82</v>
      </c>
      <c r="K150" s="7">
        <v>0.05</v>
      </c>
      <c r="L150" s="6">
        <v>14.32</v>
      </c>
      <c r="M150" s="6">
        <f t="shared" si="8"/>
        <v>34.028999999999996</v>
      </c>
      <c r="N150" s="6">
        <f t="shared" si="9"/>
        <v>14.32</v>
      </c>
      <c r="O150" s="6">
        <f t="shared" si="10"/>
        <v>19.708999999999996</v>
      </c>
      <c r="P150" s="8">
        <f t="shared" si="11"/>
        <v>0.57918246201769075</v>
      </c>
      <c r="Q150" s="5">
        <f>YEAR(SalesDataTable[[#This Row],[Order Date]])</f>
        <v>2026</v>
      </c>
      <c r="R150" s="8" t="str">
        <f>"Q"&amp;ROUNDUP(MONTH(SalesDataTable[[#This Row],[Order Date]])/3,0)</f>
        <v>Q1</v>
      </c>
      <c r="S150" s="9">
        <f>MONTH(SalesDataTable[[#This Row],[Order Date]])</f>
        <v>1</v>
      </c>
      <c r="T150" s="8" t="str">
        <f>TEXT(SalesDataTable[[#This Row],[Order Date]],"mmm")</f>
        <v>Jan</v>
      </c>
    </row>
    <row r="151" spans="1:20" ht="15.5">
      <c r="A151" s="2" t="s">
        <v>202</v>
      </c>
      <c r="B151" s="3">
        <v>46053</v>
      </c>
      <c r="C151" s="4" t="s">
        <v>14</v>
      </c>
      <c r="D151" s="4" t="s">
        <v>24</v>
      </c>
      <c r="E151" s="4" t="s">
        <v>25</v>
      </c>
      <c r="F151" s="4" t="s">
        <v>4</v>
      </c>
      <c r="G151" s="4" t="s">
        <v>5</v>
      </c>
      <c r="H151" s="4" t="s">
        <v>43</v>
      </c>
      <c r="I151" s="9">
        <v>3</v>
      </c>
      <c r="J151" s="6">
        <v>103.94</v>
      </c>
      <c r="K151" s="7">
        <v>0.1</v>
      </c>
      <c r="L151" s="6">
        <v>50.67</v>
      </c>
      <c r="M151" s="6">
        <f t="shared" si="8"/>
        <v>280.63799999999998</v>
      </c>
      <c r="N151" s="6">
        <f t="shared" si="9"/>
        <v>152.01</v>
      </c>
      <c r="O151" s="6">
        <f t="shared" si="10"/>
        <v>128.62799999999999</v>
      </c>
      <c r="P151" s="8">
        <f t="shared" si="11"/>
        <v>0.45834135077929572</v>
      </c>
      <c r="Q151" s="5">
        <f>YEAR(SalesDataTable[[#This Row],[Order Date]])</f>
        <v>2026</v>
      </c>
      <c r="R151" s="8" t="str">
        <f>"Q"&amp;ROUNDUP(MONTH(SalesDataTable[[#This Row],[Order Date]])/3,0)</f>
        <v>Q1</v>
      </c>
      <c r="S151" s="9">
        <f>MONTH(SalesDataTable[[#This Row],[Order Date]])</f>
        <v>1</v>
      </c>
      <c r="T151" s="8" t="str">
        <f>TEXT(SalesDataTable[[#This Row],[Order Date]],"mmm")</f>
        <v>Jan</v>
      </c>
    </row>
    <row r="152" spans="1:20" ht="15.5">
      <c r="A152" s="2" t="s">
        <v>203</v>
      </c>
      <c r="B152" s="3">
        <v>46054</v>
      </c>
      <c r="C152" s="4" t="s">
        <v>1</v>
      </c>
      <c r="D152" s="4" t="s">
        <v>2</v>
      </c>
      <c r="E152" s="4" t="s">
        <v>3</v>
      </c>
      <c r="F152" s="4" t="s">
        <v>4</v>
      </c>
      <c r="G152" s="4" t="s">
        <v>11</v>
      </c>
      <c r="H152" s="4" t="s">
        <v>21</v>
      </c>
      <c r="I152" s="9">
        <v>1</v>
      </c>
      <c r="J152" s="6">
        <v>140.53</v>
      </c>
      <c r="K152" s="7">
        <v>0</v>
      </c>
      <c r="L152" s="6">
        <v>77.36</v>
      </c>
      <c r="M152" s="6">
        <f t="shared" si="8"/>
        <v>140.53</v>
      </c>
      <c r="N152" s="6">
        <f t="shared" si="9"/>
        <v>77.36</v>
      </c>
      <c r="O152" s="6">
        <f t="shared" si="10"/>
        <v>63.17</v>
      </c>
      <c r="P152" s="8">
        <f t="shared" si="11"/>
        <v>0.44951255959581587</v>
      </c>
      <c r="Q152" s="5">
        <f>YEAR(SalesDataTable[[#This Row],[Order Date]])</f>
        <v>2026</v>
      </c>
      <c r="R152" s="8" t="str">
        <f>"Q"&amp;ROUNDUP(MONTH(SalesDataTable[[#This Row],[Order Date]])/3,0)</f>
        <v>Q1</v>
      </c>
      <c r="S152" s="9">
        <f>MONTH(SalesDataTable[[#This Row],[Order Date]])</f>
        <v>2</v>
      </c>
      <c r="T152" s="8" t="str">
        <f>TEXT(SalesDataTable[[#This Row],[Order Date]],"mmm")</f>
        <v>Feb</v>
      </c>
    </row>
    <row r="153" spans="1:20" ht="15.5">
      <c r="A153" s="2" t="s">
        <v>204</v>
      </c>
      <c r="B153" s="3">
        <v>46054</v>
      </c>
      <c r="C153" s="4" t="s">
        <v>27</v>
      </c>
      <c r="D153" s="4" t="s">
        <v>45</v>
      </c>
      <c r="E153" s="4" t="s">
        <v>25</v>
      </c>
      <c r="F153" s="4" t="s">
        <v>4</v>
      </c>
      <c r="G153" s="4" t="s">
        <v>11</v>
      </c>
      <c r="H153" s="4" t="s">
        <v>21</v>
      </c>
      <c r="I153" s="9">
        <v>1</v>
      </c>
      <c r="J153" s="6">
        <v>142.03</v>
      </c>
      <c r="K153" s="7">
        <v>0.05</v>
      </c>
      <c r="L153" s="6">
        <v>77.069999999999993</v>
      </c>
      <c r="M153" s="6">
        <f t="shared" si="8"/>
        <v>134.92849999999999</v>
      </c>
      <c r="N153" s="6">
        <f t="shared" si="9"/>
        <v>77.069999999999993</v>
      </c>
      <c r="O153" s="6">
        <f t="shared" si="10"/>
        <v>57.858499999999992</v>
      </c>
      <c r="P153" s="8">
        <f t="shared" si="11"/>
        <v>0.42880859121682963</v>
      </c>
      <c r="Q153" s="5">
        <f>YEAR(SalesDataTable[[#This Row],[Order Date]])</f>
        <v>2026</v>
      </c>
      <c r="R153" s="8" t="str">
        <f>"Q"&amp;ROUNDUP(MONTH(SalesDataTable[[#This Row],[Order Date]])/3,0)</f>
        <v>Q1</v>
      </c>
      <c r="S153" s="9">
        <f>MONTH(SalesDataTable[[#This Row],[Order Date]])</f>
        <v>2</v>
      </c>
      <c r="T153" s="8" t="str">
        <f>TEXT(SalesDataTable[[#This Row],[Order Date]],"mmm")</f>
        <v>Feb</v>
      </c>
    </row>
    <row r="154" spans="1:20" ht="15.5">
      <c r="A154" s="2" t="s">
        <v>205</v>
      </c>
      <c r="B154" s="3">
        <v>46054</v>
      </c>
      <c r="C154" s="4" t="s">
        <v>14</v>
      </c>
      <c r="D154" s="4" t="s">
        <v>34</v>
      </c>
      <c r="E154" s="4" t="s">
        <v>10</v>
      </c>
      <c r="F154" s="4" t="s">
        <v>20</v>
      </c>
      <c r="G154" s="4" t="s">
        <v>31</v>
      </c>
      <c r="H154" s="4" t="s">
        <v>90</v>
      </c>
      <c r="I154" s="9">
        <v>12</v>
      </c>
      <c r="J154" s="6">
        <v>124.84</v>
      </c>
      <c r="K154" s="7">
        <v>0.1</v>
      </c>
      <c r="L154" s="6">
        <v>59.47</v>
      </c>
      <c r="M154" s="6">
        <f t="shared" si="8"/>
        <v>1348.2719999999999</v>
      </c>
      <c r="N154" s="6">
        <f t="shared" si="9"/>
        <v>713.64</v>
      </c>
      <c r="O154" s="6">
        <f t="shared" si="10"/>
        <v>634.63199999999995</v>
      </c>
      <c r="P154" s="8">
        <f t="shared" si="11"/>
        <v>0.47070027412866244</v>
      </c>
      <c r="Q154" s="5">
        <f>YEAR(SalesDataTable[[#This Row],[Order Date]])</f>
        <v>2026</v>
      </c>
      <c r="R154" s="8" t="str">
        <f>"Q"&amp;ROUNDUP(MONTH(SalesDataTable[[#This Row],[Order Date]])/3,0)</f>
        <v>Q1</v>
      </c>
      <c r="S154" s="9">
        <f>MONTH(SalesDataTable[[#This Row],[Order Date]])</f>
        <v>2</v>
      </c>
      <c r="T154" s="8" t="str">
        <f>TEXT(SalesDataTable[[#This Row],[Order Date]],"mmm")</f>
        <v>Feb</v>
      </c>
    </row>
    <row r="155" spans="1:20" ht="15.5">
      <c r="A155" s="2" t="s">
        <v>206</v>
      </c>
      <c r="B155" s="3">
        <v>46054</v>
      </c>
      <c r="C155" s="4" t="s">
        <v>8</v>
      </c>
      <c r="D155" s="4" t="s">
        <v>69</v>
      </c>
      <c r="E155" s="4" t="s">
        <v>3</v>
      </c>
      <c r="F155" s="4" t="s">
        <v>4</v>
      </c>
      <c r="G155" s="4" t="s">
        <v>49</v>
      </c>
      <c r="H155" s="4" t="s">
        <v>67</v>
      </c>
      <c r="I155" s="9">
        <v>3</v>
      </c>
      <c r="J155" s="6">
        <v>35.36</v>
      </c>
      <c r="K155" s="7">
        <v>0</v>
      </c>
      <c r="L155" s="6">
        <v>13.7</v>
      </c>
      <c r="M155" s="6">
        <f t="shared" si="8"/>
        <v>106.08</v>
      </c>
      <c r="N155" s="6">
        <f t="shared" si="9"/>
        <v>41.099999999999994</v>
      </c>
      <c r="O155" s="6">
        <f t="shared" si="10"/>
        <v>64.98</v>
      </c>
      <c r="P155" s="8">
        <f t="shared" si="11"/>
        <v>0.61255656108597289</v>
      </c>
      <c r="Q155" s="5">
        <f>YEAR(SalesDataTable[[#This Row],[Order Date]])</f>
        <v>2026</v>
      </c>
      <c r="R155" s="8" t="str">
        <f>"Q"&amp;ROUNDUP(MONTH(SalesDataTable[[#This Row],[Order Date]])/3,0)</f>
        <v>Q1</v>
      </c>
      <c r="S155" s="9">
        <f>MONTH(SalesDataTable[[#This Row],[Order Date]])</f>
        <v>2</v>
      </c>
      <c r="T155" s="8" t="str">
        <f>TEXT(SalesDataTable[[#This Row],[Order Date]],"mmm")</f>
        <v>Feb</v>
      </c>
    </row>
    <row r="156" spans="1:20" ht="15.5">
      <c r="A156" s="2" t="s">
        <v>207</v>
      </c>
      <c r="B156" s="3">
        <v>46054</v>
      </c>
      <c r="C156" s="4" t="s">
        <v>27</v>
      </c>
      <c r="D156" s="4" t="s">
        <v>82</v>
      </c>
      <c r="E156" s="4" t="s">
        <v>39</v>
      </c>
      <c r="F156" s="4" t="s">
        <v>4</v>
      </c>
      <c r="G156" s="4" t="s">
        <v>49</v>
      </c>
      <c r="H156" s="4" t="s">
        <v>55</v>
      </c>
      <c r="I156" s="9">
        <v>2</v>
      </c>
      <c r="J156" s="6">
        <v>122.43</v>
      </c>
      <c r="K156" s="7">
        <v>0</v>
      </c>
      <c r="L156" s="6">
        <v>69.08</v>
      </c>
      <c r="M156" s="6">
        <f t="shared" si="8"/>
        <v>244.86</v>
      </c>
      <c r="N156" s="6">
        <f t="shared" si="9"/>
        <v>138.16</v>
      </c>
      <c r="O156" s="6">
        <f t="shared" si="10"/>
        <v>106.70000000000002</v>
      </c>
      <c r="P156" s="8">
        <f t="shared" si="11"/>
        <v>0.43575920934411505</v>
      </c>
      <c r="Q156" s="5">
        <f>YEAR(SalesDataTable[[#This Row],[Order Date]])</f>
        <v>2026</v>
      </c>
      <c r="R156" s="8" t="str">
        <f>"Q"&amp;ROUNDUP(MONTH(SalesDataTable[[#This Row],[Order Date]])/3,0)</f>
        <v>Q1</v>
      </c>
      <c r="S156" s="9">
        <f>MONTH(SalesDataTable[[#This Row],[Order Date]])</f>
        <v>2</v>
      </c>
      <c r="T156" s="8" t="str">
        <f>TEXT(SalesDataTable[[#This Row],[Order Date]],"mmm")</f>
        <v>Feb</v>
      </c>
    </row>
    <row r="157" spans="1:20" ht="15.5">
      <c r="A157" s="2" t="s">
        <v>208</v>
      </c>
      <c r="B157" s="3">
        <v>46054</v>
      </c>
      <c r="C157" s="4" t="s">
        <v>1</v>
      </c>
      <c r="D157" s="4" t="s">
        <v>88</v>
      </c>
      <c r="E157" s="4" t="s">
        <v>39</v>
      </c>
      <c r="F157" s="4" t="s">
        <v>16</v>
      </c>
      <c r="G157" s="4" t="s">
        <v>11</v>
      </c>
      <c r="H157" s="4" t="s">
        <v>21</v>
      </c>
      <c r="I157" s="9">
        <v>2</v>
      </c>
      <c r="J157" s="6">
        <v>140.47</v>
      </c>
      <c r="K157" s="7">
        <v>0.05</v>
      </c>
      <c r="L157" s="6">
        <v>78.39</v>
      </c>
      <c r="M157" s="6">
        <f t="shared" si="8"/>
        <v>266.89299999999997</v>
      </c>
      <c r="N157" s="6">
        <f t="shared" si="9"/>
        <v>156.78</v>
      </c>
      <c r="O157" s="6">
        <f t="shared" si="10"/>
        <v>110.11299999999997</v>
      </c>
      <c r="P157" s="8">
        <f t="shared" si="11"/>
        <v>0.41257357817552348</v>
      </c>
      <c r="Q157" s="5">
        <f>YEAR(SalesDataTable[[#This Row],[Order Date]])</f>
        <v>2026</v>
      </c>
      <c r="R157" s="8" t="str">
        <f>"Q"&amp;ROUNDUP(MONTH(SalesDataTable[[#This Row],[Order Date]])/3,0)</f>
        <v>Q1</v>
      </c>
      <c r="S157" s="9">
        <f>MONTH(SalesDataTable[[#This Row],[Order Date]])</f>
        <v>2</v>
      </c>
      <c r="T157" s="8" t="str">
        <f>TEXT(SalesDataTable[[#This Row],[Order Date]],"mmm")</f>
        <v>Feb</v>
      </c>
    </row>
    <row r="158" spans="1:20" ht="15.5">
      <c r="A158" s="2" t="s">
        <v>209</v>
      </c>
      <c r="B158" s="3">
        <v>46055</v>
      </c>
      <c r="C158" s="4" t="s">
        <v>8</v>
      </c>
      <c r="D158" s="4" t="s">
        <v>86</v>
      </c>
      <c r="E158" s="4" t="s">
        <v>3</v>
      </c>
      <c r="F158" s="4" t="s">
        <v>4</v>
      </c>
      <c r="G158" s="4" t="s">
        <v>17</v>
      </c>
      <c r="H158" s="4" t="s">
        <v>46</v>
      </c>
      <c r="I158" s="9">
        <v>1</v>
      </c>
      <c r="J158" s="6">
        <v>45.43</v>
      </c>
      <c r="K158" s="7">
        <v>0.05</v>
      </c>
      <c r="L158" s="6">
        <v>18.670000000000002</v>
      </c>
      <c r="M158" s="6">
        <f t="shared" si="8"/>
        <v>43.158499999999997</v>
      </c>
      <c r="N158" s="6">
        <f t="shared" si="9"/>
        <v>18.670000000000002</v>
      </c>
      <c r="O158" s="6">
        <f t="shared" si="10"/>
        <v>24.488499999999995</v>
      </c>
      <c r="P158" s="8">
        <f t="shared" si="11"/>
        <v>0.56740850585632019</v>
      </c>
      <c r="Q158" s="5">
        <f>YEAR(SalesDataTable[[#This Row],[Order Date]])</f>
        <v>2026</v>
      </c>
      <c r="R158" s="8" t="str">
        <f>"Q"&amp;ROUNDUP(MONTH(SalesDataTable[[#This Row],[Order Date]])/3,0)</f>
        <v>Q1</v>
      </c>
      <c r="S158" s="9">
        <f>MONTH(SalesDataTable[[#This Row],[Order Date]])</f>
        <v>2</v>
      </c>
      <c r="T158" s="8" t="str">
        <f>TEXT(SalesDataTable[[#This Row],[Order Date]],"mmm")</f>
        <v>Feb</v>
      </c>
    </row>
    <row r="159" spans="1:20" ht="15.5">
      <c r="A159" s="2" t="s">
        <v>210</v>
      </c>
      <c r="B159" s="3">
        <v>46055</v>
      </c>
      <c r="C159" s="4" t="s">
        <v>27</v>
      </c>
      <c r="D159" s="4" t="s">
        <v>82</v>
      </c>
      <c r="E159" s="4" t="s">
        <v>10</v>
      </c>
      <c r="F159" s="4" t="s">
        <v>20</v>
      </c>
      <c r="G159" s="4" t="s">
        <v>5</v>
      </c>
      <c r="H159" s="4" t="s">
        <v>43</v>
      </c>
      <c r="I159" s="9">
        <v>8</v>
      </c>
      <c r="J159" s="6">
        <v>102.78</v>
      </c>
      <c r="K159" s="7">
        <v>0.15</v>
      </c>
      <c r="L159" s="6">
        <v>50.39</v>
      </c>
      <c r="M159" s="6">
        <f t="shared" si="8"/>
        <v>698.904</v>
      </c>
      <c r="N159" s="6">
        <f t="shared" si="9"/>
        <v>403.12</v>
      </c>
      <c r="O159" s="6">
        <f t="shared" si="10"/>
        <v>295.78399999999999</v>
      </c>
      <c r="P159" s="8">
        <f t="shared" si="11"/>
        <v>0.42321119924911005</v>
      </c>
      <c r="Q159" s="5">
        <f>YEAR(SalesDataTable[[#This Row],[Order Date]])</f>
        <v>2026</v>
      </c>
      <c r="R159" s="8" t="str">
        <f>"Q"&amp;ROUNDUP(MONTH(SalesDataTable[[#This Row],[Order Date]])/3,0)</f>
        <v>Q1</v>
      </c>
      <c r="S159" s="9">
        <f>MONTH(SalesDataTable[[#This Row],[Order Date]])</f>
        <v>2</v>
      </c>
      <c r="T159" s="8" t="str">
        <f>TEXT(SalesDataTable[[#This Row],[Order Date]],"mmm")</f>
        <v>Feb</v>
      </c>
    </row>
    <row r="160" spans="1:20" ht="15.5">
      <c r="A160" s="2" t="s">
        <v>211</v>
      </c>
      <c r="B160" s="3">
        <v>46055</v>
      </c>
      <c r="C160" s="4" t="s">
        <v>8</v>
      </c>
      <c r="D160" s="4" t="s">
        <v>66</v>
      </c>
      <c r="E160" s="4" t="s">
        <v>39</v>
      </c>
      <c r="F160" s="4" t="s">
        <v>16</v>
      </c>
      <c r="G160" s="4" t="s">
        <v>31</v>
      </c>
      <c r="H160" s="4" t="s">
        <v>90</v>
      </c>
      <c r="I160" s="9">
        <v>1</v>
      </c>
      <c r="J160" s="6">
        <v>123.95</v>
      </c>
      <c r="K160" s="7">
        <v>0</v>
      </c>
      <c r="L160" s="6">
        <v>61.32</v>
      </c>
      <c r="M160" s="6">
        <f t="shared" si="8"/>
        <v>123.95</v>
      </c>
      <c r="N160" s="6">
        <f t="shared" si="9"/>
        <v>61.32</v>
      </c>
      <c r="O160" s="6">
        <f t="shared" si="10"/>
        <v>62.63</v>
      </c>
      <c r="P160" s="8">
        <f t="shared" si="11"/>
        <v>0.50528438886647842</v>
      </c>
      <c r="Q160" s="5">
        <f>YEAR(SalesDataTable[[#This Row],[Order Date]])</f>
        <v>2026</v>
      </c>
      <c r="R160" s="8" t="str">
        <f>"Q"&amp;ROUNDUP(MONTH(SalesDataTable[[#This Row],[Order Date]])/3,0)</f>
        <v>Q1</v>
      </c>
      <c r="S160" s="9">
        <f>MONTH(SalesDataTable[[#This Row],[Order Date]])</f>
        <v>2</v>
      </c>
      <c r="T160" s="8" t="str">
        <f>TEXT(SalesDataTable[[#This Row],[Order Date]],"mmm")</f>
        <v>Feb</v>
      </c>
    </row>
    <row r="161" spans="1:20" ht="15.5">
      <c r="A161" s="2" t="s">
        <v>212</v>
      </c>
      <c r="B161" s="3">
        <v>46055</v>
      </c>
      <c r="C161" s="4" t="s">
        <v>8</v>
      </c>
      <c r="D161" s="4" t="s">
        <v>66</v>
      </c>
      <c r="E161" s="4" t="s">
        <v>39</v>
      </c>
      <c r="F161" s="4" t="s">
        <v>4</v>
      </c>
      <c r="G161" s="4" t="s">
        <v>31</v>
      </c>
      <c r="H161" s="4" t="s">
        <v>41</v>
      </c>
      <c r="I161" s="9">
        <v>3</v>
      </c>
      <c r="J161" s="6">
        <v>199.9</v>
      </c>
      <c r="K161" s="7">
        <v>0</v>
      </c>
      <c r="L161" s="6">
        <v>104.18</v>
      </c>
      <c r="M161" s="6">
        <f t="shared" si="8"/>
        <v>599.70000000000005</v>
      </c>
      <c r="N161" s="6">
        <f t="shared" si="9"/>
        <v>312.54000000000002</v>
      </c>
      <c r="O161" s="6">
        <f t="shared" si="10"/>
        <v>287.16000000000003</v>
      </c>
      <c r="P161" s="8">
        <f t="shared" si="11"/>
        <v>0.47883941970985494</v>
      </c>
      <c r="Q161" s="5">
        <f>YEAR(SalesDataTable[[#This Row],[Order Date]])</f>
        <v>2026</v>
      </c>
      <c r="R161" s="8" t="str">
        <f>"Q"&amp;ROUNDUP(MONTH(SalesDataTable[[#This Row],[Order Date]])/3,0)</f>
        <v>Q1</v>
      </c>
      <c r="S161" s="9">
        <f>MONTH(SalesDataTable[[#This Row],[Order Date]])</f>
        <v>2</v>
      </c>
      <c r="T161" s="8" t="str">
        <f>TEXT(SalesDataTable[[#This Row],[Order Date]],"mmm")</f>
        <v>Feb</v>
      </c>
    </row>
    <row r="162" spans="1:20" ht="15.5">
      <c r="A162" s="2" t="s">
        <v>213</v>
      </c>
      <c r="B162" s="3">
        <v>46055</v>
      </c>
      <c r="C162" s="4" t="s">
        <v>8</v>
      </c>
      <c r="D162" s="4" t="s">
        <v>69</v>
      </c>
      <c r="E162" s="4" t="s">
        <v>39</v>
      </c>
      <c r="F162" s="4" t="s">
        <v>4</v>
      </c>
      <c r="G162" s="4" t="s">
        <v>11</v>
      </c>
      <c r="H162" s="4" t="s">
        <v>12</v>
      </c>
      <c r="I162" s="9">
        <v>1</v>
      </c>
      <c r="J162" s="6">
        <v>93.78</v>
      </c>
      <c r="K162" s="7">
        <v>0</v>
      </c>
      <c r="L162" s="6">
        <v>44.21</v>
      </c>
      <c r="M162" s="6">
        <f t="shared" si="8"/>
        <v>93.78</v>
      </c>
      <c r="N162" s="6">
        <f t="shared" si="9"/>
        <v>44.21</v>
      </c>
      <c r="O162" s="6">
        <f t="shared" si="10"/>
        <v>49.57</v>
      </c>
      <c r="P162" s="8">
        <f t="shared" si="11"/>
        <v>0.52857752185967155</v>
      </c>
      <c r="Q162" s="5">
        <f>YEAR(SalesDataTable[[#This Row],[Order Date]])</f>
        <v>2026</v>
      </c>
      <c r="R162" s="8" t="str">
        <f>"Q"&amp;ROUNDUP(MONTH(SalesDataTable[[#This Row],[Order Date]])/3,0)</f>
        <v>Q1</v>
      </c>
      <c r="S162" s="9">
        <f>MONTH(SalesDataTable[[#This Row],[Order Date]])</f>
        <v>2</v>
      </c>
      <c r="T162" s="8" t="str">
        <f>TEXT(SalesDataTable[[#This Row],[Order Date]],"mmm")</f>
        <v>Feb</v>
      </c>
    </row>
    <row r="163" spans="1:20" ht="15.5">
      <c r="A163" s="2" t="s">
        <v>214</v>
      </c>
      <c r="B163" s="3">
        <v>46055</v>
      </c>
      <c r="C163" s="4" t="s">
        <v>1</v>
      </c>
      <c r="D163" s="4" t="s">
        <v>2</v>
      </c>
      <c r="E163" s="4" t="s">
        <v>3</v>
      </c>
      <c r="F163" s="4" t="s">
        <v>20</v>
      </c>
      <c r="G163" s="4" t="s">
        <v>49</v>
      </c>
      <c r="H163" s="4" t="s">
        <v>50</v>
      </c>
      <c r="I163" s="9">
        <v>1</v>
      </c>
      <c r="J163" s="6">
        <v>39.39</v>
      </c>
      <c r="K163" s="7">
        <v>0.1</v>
      </c>
      <c r="L163" s="6">
        <v>15.09</v>
      </c>
      <c r="M163" s="6">
        <f t="shared" si="8"/>
        <v>35.451000000000001</v>
      </c>
      <c r="N163" s="6">
        <f t="shared" si="9"/>
        <v>15.09</v>
      </c>
      <c r="O163" s="6">
        <f t="shared" si="10"/>
        <v>20.361000000000001</v>
      </c>
      <c r="P163" s="8">
        <f t="shared" si="11"/>
        <v>0.57434204958957435</v>
      </c>
      <c r="Q163" s="5">
        <f>YEAR(SalesDataTable[[#This Row],[Order Date]])</f>
        <v>2026</v>
      </c>
      <c r="R163" s="8" t="str">
        <f>"Q"&amp;ROUNDUP(MONTH(SalesDataTable[[#This Row],[Order Date]])/3,0)</f>
        <v>Q1</v>
      </c>
      <c r="S163" s="9">
        <f>MONTH(SalesDataTable[[#This Row],[Order Date]])</f>
        <v>2</v>
      </c>
      <c r="T163" s="8" t="str">
        <f>TEXT(SalesDataTable[[#This Row],[Order Date]],"mmm")</f>
        <v>Feb</v>
      </c>
    </row>
    <row r="164" spans="1:20" ht="15.5">
      <c r="A164" s="2" t="s">
        <v>215</v>
      </c>
      <c r="B164" s="3">
        <v>46055</v>
      </c>
      <c r="C164" s="4" t="s">
        <v>1</v>
      </c>
      <c r="D164" s="4" t="s">
        <v>2</v>
      </c>
      <c r="E164" s="4" t="s">
        <v>3</v>
      </c>
      <c r="F164" s="4" t="s">
        <v>16</v>
      </c>
      <c r="G164" s="4" t="s">
        <v>5</v>
      </c>
      <c r="H164" s="4" t="s">
        <v>43</v>
      </c>
      <c r="I164" s="9">
        <v>6</v>
      </c>
      <c r="J164" s="6">
        <v>101.64</v>
      </c>
      <c r="K164" s="7">
        <v>0</v>
      </c>
      <c r="L164" s="6">
        <v>51.06</v>
      </c>
      <c r="M164" s="6">
        <f t="shared" si="8"/>
        <v>609.84</v>
      </c>
      <c r="N164" s="6">
        <f t="shared" si="9"/>
        <v>306.36</v>
      </c>
      <c r="O164" s="6">
        <f t="shared" si="10"/>
        <v>303.48</v>
      </c>
      <c r="P164" s="8">
        <f t="shared" si="11"/>
        <v>0.49763872491145217</v>
      </c>
      <c r="Q164" s="5">
        <f>YEAR(SalesDataTable[[#This Row],[Order Date]])</f>
        <v>2026</v>
      </c>
      <c r="R164" s="8" t="str">
        <f>"Q"&amp;ROUNDUP(MONTH(SalesDataTable[[#This Row],[Order Date]])/3,0)</f>
        <v>Q1</v>
      </c>
      <c r="S164" s="9">
        <f>MONTH(SalesDataTable[[#This Row],[Order Date]])</f>
        <v>2</v>
      </c>
      <c r="T164" s="8" t="str">
        <f>TEXT(SalesDataTable[[#This Row],[Order Date]],"mmm")</f>
        <v>Feb</v>
      </c>
    </row>
    <row r="165" spans="1:20" ht="15.5">
      <c r="A165" s="2" t="s">
        <v>216</v>
      </c>
      <c r="B165" s="3">
        <v>46056</v>
      </c>
      <c r="C165" s="4" t="s">
        <v>1</v>
      </c>
      <c r="D165" s="4" t="s">
        <v>2</v>
      </c>
      <c r="E165" s="4" t="s">
        <v>10</v>
      </c>
      <c r="F165" s="4" t="s">
        <v>20</v>
      </c>
      <c r="G165" s="4" t="s">
        <v>49</v>
      </c>
      <c r="H165" s="4" t="s">
        <v>67</v>
      </c>
      <c r="I165" s="9">
        <v>12</v>
      </c>
      <c r="J165" s="6">
        <v>36.74</v>
      </c>
      <c r="K165" s="7">
        <v>0.2</v>
      </c>
      <c r="L165" s="6">
        <v>13.53</v>
      </c>
      <c r="M165" s="6">
        <f t="shared" si="8"/>
        <v>352.70400000000001</v>
      </c>
      <c r="N165" s="6">
        <f t="shared" si="9"/>
        <v>162.35999999999999</v>
      </c>
      <c r="O165" s="6">
        <f t="shared" si="10"/>
        <v>190.34400000000002</v>
      </c>
      <c r="P165" s="8">
        <f t="shared" si="11"/>
        <v>0.53967065868263475</v>
      </c>
      <c r="Q165" s="5">
        <f>YEAR(SalesDataTable[[#This Row],[Order Date]])</f>
        <v>2026</v>
      </c>
      <c r="R165" s="8" t="str">
        <f>"Q"&amp;ROUNDUP(MONTH(SalesDataTable[[#This Row],[Order Date]])/3,0)</f>
        <v>Q1</v>
      </c>
      <c r="S165" s="9">
        <f>MONTH(SalesDataTable[[#This Row],[Order Date]])</f>
        <v>2</v>
      </c>
      <c r="T165" s="8" t="str">
        <f>TEXT(SalesDataTable[[#This Row],[Order Date]],"mmm")</f>
        <v>Feb</v>
      </c>
    </row>
    <row r="166" spans="1:20" ht="15.5">
      <c r="A166" s="2" t="s">
        <v>217</v>
      </c>
      <c r="B166" s="3">
        <v>46056</v>
      </c>
      <c r="C166" s="4" t="s">
        <v>27</v>
      </c>
      <c r="D166" s="4" t="s">
        <v>48</v>
      </c>
      <c r="E166" s="4" t="s">
        <v>25</v>
      </c>
      <c r="F166" s="4" t="s">
        <v>16</v>
      </c>
      <c r="G166" s="4" t="s">
        <v>11</v>
      </c>
      <c r="H166" s="4" t="s">
        <v>53</v>
      </c>
      <c r="I166" s="9">
        <v>2</v>
      </c>
      <c r="J166" s="6">
        <v>154.62</v>
      </c>
      <c r="K166" s="7">
        <v>0</v>
      </c>
      <c r="L166" s="6">
        <v>78.209999999999994</v>
      </c>
      <c r="M166" s="6">
        <f t="shared" si="8"/>
        <v>309.24</v>
      </c>
      <c r="N166" s="6">
        <f t="shared" si="9"/>
        <v>156.41999999999999</v>
      </c>
      <c r="O166" s="6">
        <f t="shared" si="10"/>
        <v>152.82000000000002</v>
      </c>
      <c r="P166" s="8">
        <f t="shared" si="11"/>
        <v>0.49417927823050062</v>
      </c>
      <c r="Q166" s="5">
        <f>YEAR(SalesDataTable[[#This Row],[Order Date]])</f>
        <v>2026</v>
      </c>
      <c r="R166" s="8" t="str">
        <f>"Q"&amp;ROUNDUP(MONTH(SalesDataTable[[#This Row],[Order Date]])/3,0)</f>
        <v>Q1</v>
      </c>
      <c r="S166" s="9">
        <f>MONTH(SalesDataTable[[#This Row],[Order Date]])</f>
        <v>2</v>
      </c>
      <c r="T166" s="8" t="str">
        <f>TEXT(SalesDataTable[[#This Row],[Order Date]],"mmm")</f>
        <v>Feb</v>
      </c>
    </row>
    <row r="167" spans="1:20" ht="15.5">
      <c r="A167" s="2" t="s">
        <v>218</v>
      </c>
      <c r="B167" s="3">
        <v>46057</v>
      </c>
      <c r="C167" s="4" t="s">
        <v>1</v>
      </c>
      <c r="D167" s="4" t="s">
        <v>2</v>
      </c>
      <c r="E167" s="4" t="s">
        <v>39</v>
      </c>
      <c r="F167" s="4" t="s">
        <v>16</v>
      </c>
      <c r="G167" s="4" t="s">
        <v>31</v>
      </c>
      <c r="H167" s="4" t="s">
        <v>90</v>
      </c>
      <c r="I167" s="9">
        <v>1</v>
      </c>
      <c r="J167" s="6">
        <v>125.63</v>
      </c>
      <c r="K167" s="7">
        <v>0.1</v>
      </c>
      <c r="L167" s="6">
        <v>60.38</v>
      </c>
      <c r="M167" s="6">
        <f t="shared" si="8"/>
        <v>113.06699999999999</v>
      </c>
      <c r="N167" s="6">
        <f t="shared" si="9"/>
        <v>60.38</v>
      </c>
      <c r="O167" s="6">
        <f t="shared" si="10"/>
        <v>52.686999999999991</v>
      </c>
      <c r="P167" s="8">
        <f t="shared" si="11"/>
        <v>0.46598034793529497</v>
      </c>
      <c r="Q167" s="5">
        <f>YEAR(SalesDataTable[[#This Row],[Order Date]])</f>
        <v>2026</v>
      </c>
      <c r="R167" s="8" t="str">
        <f>"Q"&amp;ROUNDUP(MONTH(SalesDataTable[[#This Row],[Order Date]])/3,0)</f>
        <v>Q1</v>
      </c>
      <c r="S167" s="9">
        <f>MONTH(SalesDataTable[[#This Row],[Order Date]])</f>
        <v>2</v>
      </c>
      <c r="T167" s="8" t="str">
        <f>TEXT(SalesDataTable[[#This Row],[Order Date]],"mmm")</f>
        <v>Feb</v>
      </c>
    </row>
    <row r="168" spans="1:20" ht="15.5">
      <c r="A168" s="2" t="s">
        <v>219</v>
      </c>
      <c r="B168" s="3">
        <v>46057</v>
      </c>
      <c r="C168" s="4" t="s">
        <v>8</v>
      </c>
      <c r="D168" s="4" t="s">
        <v>66</v>
      </c>
      <c r="E168" s="4" t="s">
        <v>3</v>
      </c>
      <c r="F168" s="4" t="s">
        <v>16</v>
      </c>
      <c r="G168" s="4" t="s">
        <v>31</v>
      </c>
      <c r="H168" s="4" t="s">
        <v>64</v>
      </c>
      <c r="I168" s="9">
        <v>2</v>
      </c>
      <c r="J168" s="6">
        <v>81.59</v>
      </c>
      <c r="K168" s="7">
        <v>0.1</v>
      </c>
      <c r="L168" s="6">
        <v>38.64</v>
      </c>
      <c r="M168" s="6">
        <f t="shared" si="8"/>
        <v>146.86200000000002</v>
      </c>
      <c r="N168" s="6">
        <f t="shared" si="9"/>
        <v>77.28</v>
      </c>
      <c r="O168" s="6">
        <f t="shared" si="10"/>
        <v>69.582000000000022</v>
      </c>
      <c r="P168" s="8">
        <f t="shared" si="11"/>
        <v>0.47379172284185161</v>
      </c>
      <c r="Q168" s="5">
        <f>YEAR(SalesDataTable[[#This Row],[Order Date]])</f>
        <v>2026</v>
      </c>
      <c r="R168" s="8" t="str">
        <f>"Q"&amp;ROUNDUP(MONTH(SalesDataTable[[#This Row],[Order Date]])/3,0)</f>
        <v>Q1</v>
      </c>
      <c r="S168" s="9">
        <f>MONTH(SalesDataTable[[#This Row],[Order Date]])</f>
        <v>2</v>
      </c>
      <c r="T168" s="8" t="str">
        <f>TEXT(SalesDataTable[[#This Row],[Order Date]],"mmm")</f>
        <v>Feb</v>
      </c>
    </row>
    <row r="169" spans="1:20" ht="15.5">
      <c r="A169" s="2" t="s">
        <v>220</v>
      </c>
      <c r="B169" s="3">
        <v>46057</v>
      </c>
      <c r="C169" s="4" t="s">
        <v>14</v>
      </c>
      <c r="D169" s="4" t="s">
        <v>34</v>
      </c>
      <c r="E169" s="4" t="s">
        <v>3</v>
      </c>
      <c r="F169" s="4" t="s">
        <v>16</v>
      </c>
      <c r="G169" s="4" t="s">
        <v>17</v>
      </c>
      <c r="H169" s="4" t="s">
        <v>46</v>
      </c>
      <c r="I169" s="9">
        <v>2</v>
      </c>
      <c r="J169" s="6">
        <v>45.81</v>
      </c>
      <c r="K169" s="7">
        <v>0.1</v>
      </c>
      <c r="L169" s="6">
        <v>18.420000000000002</v>
      </c>
      <c r="M169" s="6">
        <f t="shared" si="8"/>
        <v>82.458000000000013</v>
      </c>
      <c r="N169" s="6">
        <f t="shared" si="9"/>
        <v>36.840000000000003</v>
      </c>
      <c r="O169" s="6">
        <f t="shared" si="10"/>
        <v>45.618000000000009</v>
      </c>
      <c r="P169" s="8">
        <f t="shared" si="11"/>
        <v>0.55322709743141962</v>
      </c>
      <c r="Q169" s="5">
        <f>YEAR(SalesDataTable[[#This Row],[Order Date]])</f>
        <v>2026</v>
      </c>
      <c r="R169" s="8" t="str">
        <f>"Q"&amp;ROUNDUP(MONTH(SalesDataTable[[#This Row],[Order Date]])/3,0)</f>
        <v>Q1</v>
      </c>
      <c r="S169" s="9">
        <f>MONTH(SalesDataTable[[#This Row],[Order Date]])</f>
        <v>2</v>
      </c>
      <c r="T169" s="8" t="str">
        <f>TEXT(SalesDataTable[[#This Row],[Order Date]],"mmm")</f>
        <v>Feb</v>
      </c>
    </row>
    <row r="170" spans="1:20" ht="15.5">
      <c r="A170" s="2" t="s">
        <v>221</v>
      </c>
      <c r="B170" s="3">
        <v>46058</v>
      </c>
      <c r="C170" s="4" t="s">
        <v>8</v>
      </c>
      <c r="D170" s="4" t="s">
        <v>69</v>
      </c>
      <c r="E170" s="4" t="s">
        <v>3</v>
      </c>
      <c r="F170" s="4" t="s">
        <v>4</v>
      </c>
      <c r="G170" s="4" t="s">
        <v>49</v>
      </c>
      <c r="H170" s="4" t="s">
        <v>55</v>
      </c>
      <c r="I170" s="9">
        <v>3</v>
      </c>
      <c r="J170" s="6">
        <v>125.63</v>
      </c>
      <c r="K170" s="7">
        <v>0</v>
      </c>
      <c r="L170" s="6">
        <v>71.05</v>
      </c>
      <c r="M170" s="6">
        <f t="shared" si="8"/>
        <v>376.89</v>
      </c>
      <c r="N170" s="6">
        <f t="shared" si="9"/>
        <v>213.14999999999998</v>
      </c>
      <c r="O170" s="6">
        <f t="shared" si="10"/>
        <v>163.74</v>
      </c>
      <c r="P170" s="8">
        <f t="shared" si="11"/>
        <v>0.43445037013452203</v>
      </c>
      <c r="Q170" s="5">
        <f>YEAR(SalesDataTable[[#This Row],[Order Date]])</f>
        <v>2026</v>
      </c>
      <c r="R170" s="8" t="str">
        <f>"Q"&amp;ROUNDUP(MONTH(SalesDataTable[[#This Row],[Order Date]])/3,0)</f>
        <v>Q1</v>
      </c>
      <c r="S170" s="9">
        <f>MONTH(SalesDataTable[[#This Row],[Order Date]])</f>
        <v>2</v>
      </c>
      <c r="T170" s="8" t="str">
        <f>TEXT(SalesDataTable[[#This Row],[Order Date]],"mmm")</f>
        <v>Feb</v>
      </c>
    </row>
    <row r="171" spans="1:20" ht="15.5">
      <c r="A171" s="2" t="s">
        <v>222</v>
      </c>
      <c r="B171" s="3">
        <v>46058</v>
      </c>
      <c r="C171" s="4" t="s">
        <v>27</v>
      </c>
      <c r="D171" s="4" t="s">
        <v>48</v>
      </c>
      <c r="E171" s="4" t="s">
        <v>3</v>
      </c>
      <c r="F171" s="4" t="s">
        <v>4</v>
      </c>
      <c r="G171" s="4" t="s">
        <v>5</v>
      </c>
      <c r="H171" s="4" t="s">
        <v>43</v>
      </c>
      <c r="I171" s="9">
        <v>2</v>
      </c>
      <c r="J171" s="6">
        <v>101.01</v>
      </c>
      <c r="K171" s="7">
        <v>0</v>
      </c>
      <c r="L171" s="6">
        <v>50.26</v>
      </c>
      <c r="M171" s="6">
        <f t="shared" si="8"/>
        <v>202.02</v>
      </c>
      <c r="N171" s="6">
        <f t="shared" si="9"/>
        <v>100.52</v>
      </c>
      <c r="O171" s="6">
        <f t="shared" si="10"/>
        <v>101.50000000000001</v>
      </c>
      <c r="P171" s="8">
        <f t="shared" si="11"/>
        <v>0.50242550242550243</v>
      </c>
      <c r="Q171" s="5">
        <f>YEAR(SalesDataTable[[#This Row],[Order Date]])</f>
        <v>2026</v>
      </c>
      <c r="R171" s="8" t="str">
        <f>"Q"&amp;ROUNDUP(MONTH(SalesDataTable[[#This Row],[Order Date]])/3,0)</f>
        <v>Q1</v>
      </c>
      <c r="S171" s="9">
        <f>MONTH(SalesDataTable[[#This Row],[Order Date]])</f>
        <v>2</v>
      </c>
      <c r="T171" s="8" t="str">
        <f>TEXT(SalesDataTable[[#This Row],[Order Date]],"mmm")</f>
        <v>Feb</v>
      </c>
    </row>
    <row r="172" spans="1:20" ht="15.5">
      <c r="A172" s="2" t="s">
        <v>223</v>
      </c>
      <c r="B172" s="3">
        <v>46058</v>
      </c>
      <c r="C172" s="4" t="s">
        <v>27</v>
      </c>
      <c r="D172" s="4" t="s">
        <v>82</v>
      </c>
      <c r="E172" s="4" t="s">
        <v>3</v>
      </c>
      <c r="F172" s="4" t="s">
        <v>4</v>
      </c>
      <c r="G172" s="4" t="s">
        <v>11</v>
      </c>
      <c r="H172" s="4" t="s">
        <v>53</v>
      </c>
      <c r="I172" s="9">
        <v>6</v>
      </c>
      <c r="J172" s="6">
        <v>154.22</v>
      </c>
      <c r="K172" s="7">
        <v>0</v>
      </c>
      <c r="L172" s="6">
        <v>79.599999999999994</v>
      </c>
      <c r="M172" s="6">
        <f t="shared" si="8"/>
        <v>925.31999999999994</v>
      </c>
      <c r="N172" s="6">
        <f t="shared" si="9"/>
        <v>477.59999999999997</v>
      </c>
      <c r="O172" s="6">
        <f t="shared" si="10"/>
        <v>447.71999999999997</v>
      </c>
      <c r="P172" s="8">
        <f t="shared" si="11"/>
        <v>0.4838542342108676</v>
      </c>
      <c r="Q172" s="5">
        <f>YEAR(SalesDataTable[[#This Row],[Order Date]])</f>
        <v>2026</v>
      </c>
      <c r="R172" s="8" t="str">
        <f>"Q"&amp;ROUNDUP(MONTH(SalesDataTable[[#This Row],[Order Date]])/3,0)</f>
        <v>Q1</v>
      </c>
      <c r="S172" s="9">
        <f>MONTH(SalesDataTable[[#This Row],[Order Date]])</f>
        <v>2</v>
      </c>
      <c r="T172" s="8" t="str">
        <f>TEXT(SalesDataTable[[#This Row],[Order Date]],"mmm")</f>
        <v>Feb</v>
      </c>
    </row>
    <row r="173" spans="1:20" ht="15.5">
      <c r="A173" s="2" t="s">
        <v>224</v>
      </c>
      <c r="B173" s="3">
        <v>46058</v>
      </c>
      <c r="C173" s="4" t="s">
        <v>8</v>
      </c>
      <c r="D173" s="4" t="s">
        <v>86</v>
      </c>
      <c r="E173" s="4" t="s">
        <v>3</v>
      </c>
      <c r="F173" s="4" t="s">
        <v>16</v>
      </c>
      <c r="G173" s="4" t="s">
        <v>11</v>
      </c>
      <c r="H173" s="4" t="s">
        <v>79</v>
      </c>
      <c r="I173" s="9">
        <v>1</v>
      </c>
      <c r="J173" s="6">
        <v>72.78</v>
      </c>
      <c r="K173" s="7">
        <v>0.05</v>
      </c>
      <c r="L173" s="6">
        <v>33.26</v>
      </c>
      <c r="M173" s="6">
        <f t="shared" si="8"/>
        <v>69.140999999999991</v>
      </c>
      <c r="N173" s="6">
        <f t="shared" si="9"/>
        <v>33.26</v>
      </c>
      <c r="O173" s="6">
        <f t="shared" si="10"/>
        <v>35.880999999999993</v>
      </c>
      <c r="P173" s="8">
        <f t="shared" si="11"/>
        <v>0.51895402149231273</v>
      </c>
      <c r="Q173" s="5">
        <f>YEAR(SalesDataTable[[#This Row],[Order Date]])</f>
        <v>2026</v>
      </c>
      <c r="R173" s="8" t="str">
        <f>"Q"&amp;ROUNDUP(MONTH(SalesDataTable[[#This Row],[Order Date]])/3,0)</f>
        <v>Q1</v>
      </c>
      <c r="S173" s="9">
        <f>MONTH(SalesDataTable[[#This Row],[Order Date]])</f>
        <v>2</v>
      </c>
      <c r="T173" s="8" t="str">
        <f>TEXT(SalesDataTable[[#This Row],[Order Date]],"mmm")</f>
        <v>Feb</v>
      </c>
    </row>
    <row r="174" spans="1:20" ht="15.5">
      <c r="A174" s="2" t="s">
        <v>225</v>
      </c>
      <c r="B174" s="3">
        <v>46058</v>
      </c>
      <c r="C174" s="4" t="s">
        <v>8</v>
      </c>
      <c r="D174" s="4" t="s">
        <v>86</v>
      </c>
      <c r="E174" s="4" t="s">
        <v>10</v>
      </c>
      <c r="F174" s="4" t="s">
        <v>20</v>
      </c>
      <c r="G174" s="4" t="s">
        <v>31</v>
      </c>
      <c r="H174" s="4" t="s">
        <v>90</v>
      </c>
      <c r="I174" s="9">
        <v>3</v>
      </c>
      <c r="J174" s="6">
        <v>122.69</v>
      </c>
      <c r="K174" s="7">
        <v>0.05</v>
      </c>
      <c r="L174" s="6">
        <v>62.08</v>
      </c>
      <c r="M174" s="6">
        <f t="shared" si="8"/>
        <v>349.66649999999998</v>
      </c>
      <c r="N174" s="6">
        <f t="shared" si="9"/>
        <v>186.24</v>
      </c>
      <c r="O174" s="6">
        <f t="shared" si="10"/>
        <v>163.42649999999998</v>
      </c>
      <c r="P174" s="8">
        <f t="shared" si="11"/>
        <v>0.46737820180085876</v>
      </c>
      <c r="Q174" s="5">
        <f>YEAR(SalesDataTable[[#This Row],[Order Date]])</f>
        <v>2026</v>
      </c>
      <c r="R174" s="8" t="str">
        <f>"Q"&amp;ROUNDUP(MONTH(SalesDataTable[[#This Row],[Order Date]])/3,0)</f>
        <v>Q1</v>
      </c>
      <c r="S174" s="9">
        <f>MONTH(SalesDataTable[[#This Row],[Order Date]])</f>
        <v>2</v>
      </c>
      <c r="T174" s="8" t="str">
        <f>TEXT(SalesDataTable[[#This Row],[Order Date]],"mmm")</f>
        <v>Feb</v>
      </c>
    </row>
    <row r="175" spans="1:20" ht="15.5">
      <c r="A175" s="2" t="s">
        <v>226</v>
      </c>
      <c r="B175" s="3">
        <v>46059</v>
      </c>
      <c r="C175" s="4" t="s">
        <v>8</v>
      </c>
      <c r="D175" s="4" t="s">
        <v>9</v>
      </c>
      <c r="E175" s="4" t="s">
        <v>3</v>
      </c>
      <c r="F175" s="4" t="s">
        <v>20</v>
      </c>
      <c r="G175" s="4" t="s">
        <v>5</v>
      </c>
      <c r="H175" s="4" t="s">
        <v>43</v>
      </c>
      <c r="I175" s="9">
        <v>3</v>
      </c>
      <c r="J175" s="6">
        <v>103.22</v>
      </c>
      <c r="K175" s="7">
        <v>0</v>
      </c>
      <c r="L175" s="6">
        <v>50.74</v>
      </c>
      <c r="M175" s="6">
        <f t="shared" si="8"/>
        <v>309.65999999999997</v>
      </c>
      <c r="N175" s="6">
        <f t="shared" si="9"/>
        <v>152.22</v>
      </c>
      <c r="O175" s="6">
        <f t="shared" si="10"/>
        <v>157.43999999999997</v>
      </c>
      <c r="P175" s="8">
        <f t="shared" si="11"/>
        <v>0.50842859910869986</v>
      </c>
      <c r="Q175" s="5">
        <f>YEAR(SalesDataTable[[#This Row],[Order Date]])</f>
        <v>2026</v>
      </c>
      <c r="R175" s="8" t="str">
        <f>"Q"&amp;ROUNDUP(MONTH(SalesDataTable[[#This Row],[Order Date]])/3,0)</f>
        <v>Q1</v>
      </c>
      <c r="S175" s="9">
        <f>MONTH(SalesDataTable[[#This Row],[Order Date]])</f>
        <v>2</v>
      </c>
      <c r="T175" s="8" t="str">
        <f>TEXT(SalesDataTable[[#This Row],[Order Date]],"mmm")</f>
        <v>Feb</v>
      </c>
    </row>
    <row r="176" spans="1:20" ht="15.5">
      <c r="A176" s="2" t="s">
        <v>227</v>
      </c>
      <c r="B176" s="3">
        <v>46059</v>
      </c>
      <c r="C176" s="4" t="s">
        <v>1</v>
      </c>
      <c r="D176" s="4" t="s">
        <v>88</v>
      </c>
      <c r="E176" s="4" t="s">
        <v>39</v>
      </c>
      <c r="F176" s="4" t="s">
        <v>16</v>
      </c>
      <c r="G176" s="4" t="s">
        <v>11</v>
      </c>
      <c r="H176" s="4" t="s">
        <v>12</v>
      </c>
      <c r="I176" s="9">
        <v>3</v>
      </c>
      <c r="J176" s="6">
        <v>92.96</v>
      </c>
      <c r="K176" s="7">
        <v>0.15</v>
      </c>
      <c r="L176" s="6">
        <v>44.56</v>
      </c>
      <c r="M176" s="6">
        <f t="shared" si="8"/>
        <v>237.048</v>
      </c>
      <c r="N176" s="6">
        <f t="shared" si="9"/>
        <v>133.68</v>
      </c>
      <c r="O176" s="6">
        <f t="shared" si="10"/>
        <v>103.36799999999999</v>
      </c>
      <c r="P176" s="8">
        <f t="shared" si="11"/>
        <v>0.43606358205932971</v>
      </c>
      <c r="Q176" s="5">
        <f>YEAR(SalesDataTable[[#This Row],[Order Date]])</f>
        <v>2026</v>
      </c>
      <c r="R176" s="8" t="str">
        <f>"Q"&amp;ROUNDUP(MONTH(SalesDataTable[[#This Row],[Order Date]])/3,0)</f>
        <v>Q1</v>
      </c>
      <c r="S176" s="9">
        <f>MONTH(SalesDataTable[[#This Row],[Order Date]])</f>
        <v>2</v>
      </c>
      <c r="T176" s="8" t="str">
        <f>TEXT(SalesDataTable[[#This Row],[Order Date]],"mmm")</f>
        <v>Feb</v>
      </c>
    </row>
    <row r="177" spans="1:20" ht="15.5">
      <c r="A177" s="2" t="s">
        <v>228</v>
      </c>
      <c r="B177" s="3">
        <v>46059</v>
      </c>
      <c r="C177" s="4" t="s">
        <v>8</v>
      </c>
      <c r="D177" s="4" t="s">
        <v>69</v>
      </c>
      <c r="E177" s="4" t="s">
        <v>25</v>
      </c>
      <c r="F177" s="4" t="s">
        <v>16</v>
      </c>
      <c r="G177" s="4" t="s">
        <v>17</v>
      </c>
      <c r="H177" s="4" t="s">
        <v>18</v>
      </c>
      <c r="I177" s="9">
        <v>1</v>
      </c>
      <c r="J177" s="6">
        <v>36.520000000000003</v>
      </c>
      <c r="K177" s="7">
        <v>0</v>
      </c>
      <c r="L177" s="6">
        <v>13.94</v>
      </c>
      <c r="M177" s="6">
        <f t="shared" si="8"/>
        <v>36.520000000000003</v>
      </c>
      <c r="N177" s="6">
        <f t="shared" si="9"/>
        <v>13.94</v>
      </c>
      <c r="O177" s="6">
        <f t="shared" si="10"/>
        <v>22.580000000000005</v>
      </c>
      <c r="P177" s="8">
        <f t="shared" si="11"/>
        <v>0.61829134720700996</v>
      </c>
      <c r="Q177" s="5">
        <f>YEAR(SalesDataTable[[#This Row],[Order Date]])</f>
        <v>2026</v>
      </c>
      <c r="R177" s="8" t="str">
        <f>"Q"&amp;ROUNDUP(MONTH(SalesDataTable[[#This Row],[Order Date]])/3,0)</f>
        <v>Q1</v>
      </c>
      <c r="S177" s="9">
        <f>MONTH(SalesDataTable[[#This Row],[Order Date]])</f>
        <v>2</v>
      </c>
      <c r="T177" s="8" t="str">
        <f>TEXT(SalesDataTable[[#This Row],[Order Date]],"mmm")</f>
        <v>Feb</v>
      </c>
    </row>
    <row r="178" spans="1:20" ht="15.5">
      <c r="A178" s="2" t="s">
        <v>229</v>
      </c>
      <c r="B178" s="3">
        <v>46059</v>
      </c>
      <c r="C178" s="4" t="s">
        <v>1</v>
      </c>
      <c r="D178" s="4" t="s">
        <v>2</v>
      </c>
      <c r="E178" s="4" t="s">
        <v>25</v>
      </c>
      <c r="F178" s="4" t="s">
        <v>4</v>
      </c>
      <c r="G178" s="4" t="s">
        <v>49</v>
      </c>
      <c r="H178" s="4" t="s">
        <v>74</v>
      </c>
      <c r="I178" s="9">
        <v>3</v>
      </c>
      <c r="J178" s="6">
        <v>50.65</v>
      </c>
      <c r="K178" s="7">
        <v>0</v>
      </c>
      <c r="L178" s="6">
        <v>21.49</v>
      </c>
      <c r="M178" s="6">
        <f t="shared" si="8"/>
        <v>151.94999999999999</v>
      </c>
      <c r="N178" s="6">
        <f t="shared" si="9"/>
        <v>64.47</v>
      </c>
      <c r="O178" s="6">
        <f t="shared" si="10"/>
        <v>87.47999999999999</v>
      </c>
      <c r="P178" s="8">
        <f t="shared" si="11"/>
        <v>0.57571569595261596</v>
      </c>
      <c r="Q178" s="5">
        <f>YEAR(SalesDataTable[[#This Row],[Order Date]])</f>
        <v>2026</v>
      </c>
      <c r="R178" s="8" t="str">
        <f>"Q"&amp;ROUNDUP(MONTH(SalesDataTable[[#This Row],[Order Date]])/3,0)</f>
        <v>Q1</v>
      </c>
      <c r="S178" s="9">
        <f>MONTH(SalesDataTable[[#This Row],[Order Date]])</f>
        <v>2</v>
      </c>
      <c r="T178" s="8" t="str">
        <f>TEXT(SalesDataTable[[#This Row],[Order Date]],"mmm")</f>
        <v>Feb</v>
      </c>
    </row>
    <row r="179" spans="1:20" ht="15.5">
      <c r="A179" s="2" t="s">
        <v>230</v>
      </c>
      <c r="B179" s="3">
        <v>46060</v>
      </c>
      <c r="C179" s="4" t="s">
        <v>27</v>
      </c>
      <c r="D179" s="4" t="s">
        <v>28</v>
      </c>
      <c r="E179" s="4" t="s">
        <v>3</v>
      </c>
      <c r="F179" s="4" t="s">
        <v>4</v>
      </c>
      <c r="G179" s="4" t="s">
        <v>17</v>
      </c>
      <c r="H179" s="4" t="s">
        <v>18</v>
      </c>
      <c r="I179" s="9">
        <v>2</v>
      </c>
      <c r="J179" s="6">
        <v>37.03</v>
      </c>
      <c r="K179" s="7">
        <v>0.15</v>
      </c>
      <c r="L179" s="6">
        <v>13.87</v>
      </c>
      <c r="M179" s="6">
        <f t="shared" si="8"/>
        <v>62.951000000000001</v>
      </c>
      <c r="N179" s="6">
        <f t="shared" si="9"/>
        <v>27.74</v>
      </c>
      <c r="O179" s="6">
        <f t="shared" si="10"/>
        <v>35.210999999999999</v>
      </c>
      <c r="P179" s="8">
        <f t="shared" si="11"/>
        <v>0.55933980397451988</v>
      </c>
      <c r="Q179" s="5">
        <f>YEAR(SalesDataTable[[#This Row],[Order Date]])</f>
        <v>2026</v>
      </c>
      <c r="R179" s="8" t="str">
        <f>"Q"&amp;ROUNDUP(MONTH(SalesDataTable[[#This Row],[Order Date]])/3,0)</f>
        <v>Q1</v>
      </c>
      <c r="S179" s="9">
        <f>MONTH(SalesDataTable[[#This Row],[Order Date]])</f>
        <v>2</v>
      </c>
      <c r="T179" s="8" t="str">
        <f>TEXT(SalesDataTable[[#This Row],[Order Date]],"mmm")</f>
        <v>Feb</v>
      </c>
    </row>
    <row r="180" spans="1:20" ht="15.5">
      <c r="A180" s="2" t="s">
        <v>231</v>
      </c>
      <c r="B180" s="3">
        <v>46060</v>
      </c>
      <c r="C180" s="4" t="s">
        <v>14</v>
      </c>
      <c r="D180" s="4" t="s">
        <v>15</v>
      </c>
      <c r="E180" s="4" t="s">
        <v>3</v>
      </c>
      <c r="F180" s="4" t="s">
        <v>16</v>
      </c>
      <c r="G180" s="4" t="s">
        <v>49</v>
      </c>
      <c r="H180" s="4" t="s">
        <v>67</v>
      </c>
      <c r="I180" s="9">
        <v>1</v>
      </c>
      <c r="J180" s="6">
        <v>36.619999999999997</v>
      </c>
      <c r="K180" s="7">
        <v>0</v>
      </c>
      <c r="L180" s="6">
        <v>13.55</v>
      </c>
      <c r="M180" s="6">
        <f t="shared" si="8"/>
        <v>36.619999999999997</v>
      </c>
      <c r="N180" s="6">
        <f t="shared" si="9"/>
        <v>13.55</v>
      </c>
      <c r="O180" s="6">
        <f t="shared" si="10"/>
        <v>23.069999999999997</v>
      </c>
      <c r="P180" s="8">
        <f t="shared" si="11"/>
        <v>0.62998361551064985</v>
      </c>
      <c r="Q180" s="5">
        <f>YEAR(SalesDataTable[[#This Row],[Order Date]])</f>
        <v>2026</v>
      </c>
      <c r="R180" s="8" t="str">
        <f>"Q"&amp;ROUNDUP(MONTH(SalesDataTable[[#This Row],[Order Date]])/3,0)</f>
        <v>Q1</v>
      </c>
      <c r="S180" s="9">
        <f>MONTH(SalesDataTable[[#This Row],[Order Date]])</f>
        <v>2</v>
      </c>
      <c r="T180" s="8" t="str">
        <f>TEXT(SalesDataTable[[#This Row],[Order Date]],"mmm")</f>
        <v>Feb</v>
      </c>
    </row>
    <row r="181" spans="1:20" ht="15.5">
      <c r="A181" s="2" t="s">
        <v>232</v>
      </c>
      <c r="B181" s="3">
        <v>46060</v>
      </c>
      <c r="C181" s="4" t="s">
        <v>14</v>
      </c>
      <c r="D181" s="4" t="s">
        <v>126</v>
      </c>
      <c r="E181" s="4" t="s">
        <v>25</v>
      </c>
      <c r="F181" s="4" t="s">
        <v>4</v>
      </c>
      <c r="G181" s="4" t="s">
        <v>31</v>
      </c>
      <c r="H181" s="4" t="s">
        <v>64</v>
      </c>
      <c r="I181" s="9">
        <v>1</v>
      </c>
      <c r="J181" s="6">
        <v>81.47</v>
      </c>
      <c r="K181" s="7">
        <v>0</v>
      </c>
      <c r="L181" s="6">
        <v>39.18</v>
      </c>
      <c r="M181" s="6">
        <f t="shared" si="8"/>
        <v>81.47</v>
      </c>
      <c r="N181" s="6">
        <f t="shared" si="9"/>
        <v>39.18</v>
      </c>
      <c r="O181" s="6">
        <f t="shared" si="10"/>
        <v>42.29</v>
      </c>
      <c r="P181" s="8">
        <f t="shared" si="11"/>
        <v>0.51908678040996681</v>
      </c>
      <c r="Q181" s="5">
        <f>YEAR(SalesDataTable[[#This Row],[Order Date]])</f>
        <v>2026</v>
      </c>
      <c r="R181" s="8" t="str">
        <f>"Q"&amp;ROUNDUP(MONTH(SalesDataTable[[#This Row],[Order Date]])/3,0)</f>
        <v>Q1</v>
      </c>
      <c r="S181" s="9">
        <f>MONTH(SalesDataTable[[#This Row],[Order Date]])</f>
        <v>2</v>
      </c>
      <c r="T181" s="8" t="str">
        <f>TEXT(SalesDataTable[[#This Row],[Order Date]],"mmm")</f>
        <v>Feb</v>
      </c>
    </row>
    <row r="182" spans="1:20" ht="15.5">
      <c r="A182" s="2" t="s">
        <v>233</v>
      </c>
      <c r="B182" s="3">
        <v>46061</v>
      </c>
      <c r="C182" s="4" t="s">
        <v>8</v>
      </c>
      <c r="D182" s="4" t="s">
        <v>9</v>
      </c>
      <c r="E182" s="4" t="s">
        <v>10</v>
      </c>
      <c r="F182" s="4" t="s">
        <v>4</v>
      </c>
      <c r="G182" s="4" t="s">
        <v>31</v>
      </c>
      <c r="H182" s="4" t="s">
        <v>90</v>
      </c>
      <c r="I182" s="9">
        <v>12</v>
      </c>
      <c r="J182" s="6">
        <v>122.75</v>
      </c>
      <c r="K182" s="7">
        <v>0.15</v>
      </c>
      <c r="L182" s="6">
        <v>62.51</v>
      </c>
      <c r="M182" s="6">
        <f t="shared" si="8"/>
        <v>1252.05</v>
      </c>
      <c r="N182" s="6">
        <f t="shared" si="9"/>
        <v>750.12</v>
      </c>
      <c r="O182" s="6">
        <f t="shared" si="10"/>
        <v>501.92999999999995</v>
      </c>
      <c r="P182" s="8">
        <f t="shared" si="11"/>
        <v>0.40088654606445429</v>
      </c>
      <c r="Q182" s="5">
        <f>YEAR(SalesDataTable[[#This Row],[Order Date]])</f>
        <v>2026</v>
      </c>
      <c r="R182" s="8" t="str">
        <f>"Q"&amp;ROUNDUP(MONTH(SalesDataTable[[#This Row],[Order Date]])/3,0)</f>
        <v>Q1</v>
      </c>
      <c r="S182" s="9">
        <f>MONTH(SalesDataTable[[#This Row],[Order Date]])</f>
        <v>2</v>
      </c>
      <c r="T182" s="8" t="str">
        <f>TEXT(SalesDataTable[[#This Row],[Order Date]],"mmm")</f>
        <v>Feb</v>
      </c>
    </row>
    <row r="183" spans="1:20" ht="15.5">
      <c r="A183" s="2" t="s">
        <v>234</v>
      </c>
      <c r="B183" s="3">
        <v>46061</v>
      </c>
      <c r="C183" s="4" t="s">
        <v>1</v>
      </c>
      <c r="D183" s="4" t="s">
        <v>52</v>
      </c>
      <c r="E183" s="4" t="s">
        <v>3</v>
      </c>
      <c r="F183" s="4" t="s">
        <v>20</v>
      </c>
      <c r="G183" s="4" t="s">
        <v>49</v>
      </c>
      <c r="H183" s="4" t="s">
        <v>74</v>
      </c>
      <c r="I183" s="9">
        <v>1</v>
      </c>
      <c r="J183" s="6">
        <v>50.38</v>
      </c>
      <c r="K183" s="7">
        <v>0.05</v>
      </c>
      <c r="L183" s="6">
        <v>21.95</v>
      </c>
      <c r="M183" s="6">
        <f t="shared" si="8"/>
        <v>47.860999999999997</v>
      </c>
      <c r="N183" s="6">
        <f t="shared" si="9"/>
        <v>21.95</v>
      </c>
      <c r="O183" s="6">
        <f t="shared" si="10"/>
        <v>25.910999999999998</v>
      </c>
      <c r="P183" s="8">
        <f t="shared" si="11"/>
        <v>0.54138024696516995</v>
      </c>
      <c r="Q183" s="5">
        <f>YEAR(SalesDataTable[[#This Row],[Order Date]])</f>
        <v>2026</v>
      </c>
      <c r="R183" s="8" t="str">
        <f>"Q"&amp;ROUNDUP(MONTH(SalesDataTable[[#This Row],[Order Date]])/3,0)</f>
        <v>Q1</v>
      </c>
      <c r="S183" s="9">
        <f>MONTH(SalesDataTable[[#This Row],[Order Date]])</f>
        <v>2</v>
      </c>
      <c r="T183" s="8" t="str">
        <f>TEXT(SalesDataTable[[#This Row],[Order Date]],"mmm")</f>
        <v>Feb</v>
      </c>
    </row>
    <row r="184" spans="1:20" ht="15.5">
      <c r="A184" s="2" t="s">
        <v>235</v>
      </c>
      <c r="B184" s="3">
        <v>46061</v>
      </c>
      <c r="C184" s="4" t="s">
        <v>27</v>
      </c>
      <c r="D184" s="4" t="s">
        <v>45</v>
      </c>
      <c r="E184" s="4" t="s">
        <v>3</v>
      </c>
      <c r="F184" s="4" t="s">
        <v>20</v>
      </c>
      <c r="G184" s="4" t="s">
        <v>49</v>
      </c>
      <c r="H184" s="4" t="s">
        <v>74</v>
      </c>
      <c r="I184" s="9">
        <v>2</v>
      </c>
      <c r="J184" s="6">
        <v>50.4</v>
      </c>
      <c r="K184" s="7">
        <v>0</v>
      </c>
      <c r="L184" s="6">
        <v>21.43</v>
      </c>
      <c r="M184" s="6">
        <f t="shared" si="8"/>
        <v>100.8</v>
      </c>
      <c r="N184" s="6">
        <f t="shared" si="9"/>
        <v>42.86</v>
      </c>
      <c r="O184" s="6">
        <f t="shared" si="10"/>
        <v>57.94</v>
      </c>
      <c r="P184" s="8">
        <f t="shared" si="11"/>
        <v>0.57480158730158726</v>
      </c>
      <c r="Q184" s="5">
        <f>YEAR(SalesDataTable[[#This Row],[Order Date]])</f>
        <v>2026</v>
      </c>
      <c r="R184" s="8" t="str">
        <f>"Q"&amp;ROUNDUP(MONTH(SalesDataTable[[#This Row],[Order Date]])/3,0)</f>
        <v>Q1</v>
      </c>
      <c r="S184" s="9">
        <f>MONTH(SalesDataTable[[#This Row],[Order Date]])</f>
        <v>2</v>
      </c>
      <c r="T184" s="8" t="str">
        <f>TEXT(SalesDataTable[[#This Row],[Order Date]],"mmm")</f>
        <v>Feb</v>
      </c>
    </row>
    <row r="185" spans="1:20" ht="15.5">
      <c r="A185" s="2" t="s">
        <v>236</v>
      </c>
      <c r="B185" s="3">
        <v>46061</v>
      </c>
      <c r="C185" s="4" t="s">
        <v>14</v>
      </c>
      <c r="D185" s="4" t="s">
        <v>34</v>
      </c>
      <c r="E185" s="4" t="s">
        <v>3</v>
      </c>
      <c r="F185" s="4" t="s">
        <v>16</v>
      </c>
      <c r="G185" s="4" t="s">
        <v>11</v>
      </c>
      <c r="H185" s="4" t="s">
        <v>79</v>
      </c>
      <c r="I185" s="9">
        <v>1</v>
      </c>
      <c r="J185" s="6">
        <v>69.98</v>
      </c>
      <c r="K185" s="7">
        <v>0</v>
      </c>
      <c r="L185" s="6">
        <v>33.21</v>
      </c>
      <c r="M185" s="6">
        <f t="shared" si="8"/>
        <v>69.98</v>
      </c>
      <c r="N185" s="6">
        <f t="shared" si="9"/>
        <v>33.21</v>
      </c>
      <c r="O185" s="6">
        <f t="shared" si="10"/>
        <v>36.770000000000003</v>
      </c>
      <c r="P185" s="8">
        <f t="shared" si="11"/>
        <v>0.52543583881108891</v>
      </c>
      <c r="Q185" s="5">
        <f>YEAR(SalesDataTable[[#This Row],[Order Date]])</f>
        <v>2026</v>
      </c>
      <c r="R185" s="8" t="str">
        <f>"Q"&amp;ROUNDUP(MONTH(SalesDataTable[[#This Row],[Order Date]])/3,0)</f>
        <v>Q1</v>
      </c>
      <c r="S185" s="9">
        <f>MONTH(SalesDataTable[[#This Row],[Order Date]])</f>
        <v>2</v>
      </c>
      <c r="T185" s="8" t="str">
        <f>TEXT(SalesDataTable[[#This Row],[Order Date]],"mmm")</f>
        <v>Feb</v>
      </c>
    </row>
    <row r="186" spans="1:20" ht="15.5">
      <c r="A186" s="2" t="s">
        <v>237</v>
      </c>
      <c r="B186" s="3">
        <v>46061</v>
      </c>
      <c r="C186" s="4" t="s">
        <v>1</v>
      </c>
      <c r="D186" s="4" t="s">
        <v>2</v>
      </c>
      <c r="E186" s="4" t="s">
        <v>25</v>
      </c>
      <c r="F186" s="4" t="s">
        <v>16</v>
      </c>
      <c r="G186" s="4" t="s">
        <v>11</v>
      </c>
      <c r="H186" s="4" t="s">
        <v>12</v>
      </c>
      <c r="I186" s="9">
        <v>3</v>
      </c>
      <c r="J186" s="6">
        <v>90.04</v>
      </c>
      <c r="K186" s="7">
        <v>0.05</v>
      </c>
      <c r="L186" s="6">
        <v>45.25</v>
      </c>
      <c r="M186" s="6">
        <f t="shared" si="8"/>
        <v>256.61399999999998</v>
      </c>
      <c r="N186" s="6">
        <f t="shared" si="9"/>
        <v>135.75</v>
      </c>
      <c r="O186" s="6">
        <f t="shared" si="10"/>
        <v>120.86399999999998</v>
      </c>
      <c r="P186" s="8">
        <f t="shared" si="11"/>
        <v>0.47099534709719654</v>
      </c>
      <c r="Q186" s="5">
        <f>YEAR(SalesDataTable[[#This Row],[Order Date]])</f>
        <v>2026</v>
      </c>
      <c r="R186" s="8" t="str">
        <f>"Q"&amp;ROUNDUP(MONTH(SalesDataTable[[#This Row],[Order Date]])/3,0)</f>
        <v>Q1</v>
      </c>
      <c r="S186" s="9">
        <f>MONTH(SalesDataTable[[#This Row],[Order Date]])</f>
        <v>2</v>
      </c>
      <c r="T186" s="8" t="str">
        <f>TEXT(SalesDataTable[[#This Row],[Order Date]],"mmm")</f>
        <v>Feb</v>
      </c>
    </row>
    <row r="187" spans="1:20" ht="15.5">
      <c r="A187" s="2" t="s">
        <v>238</v>
      </c>
      <c r="B187" s="3">
        <v>46061</v>
      </c>
      <c r="C187" s="4" t="s">
        <v>8</v>
      </c>
      <c r="D187" s="4" t="s">
        <v>86</v>
      </c>
      <c r="E187" s="4" t="s">
        <v>3</v>
      </c>
      <c r="F187" s="4" t="s">
        <v>16</v>
      </c>
      <c r="G187" s="4" t="s">
        <v>49</v>
      </c>
      <c r="H187" s="4" t="s">
        <v>74</v>
      </c>
      <c r="I187" s="9">
        <v>3</v>
      </c>
      <c r="J187" s="6">
        <v>51.18</v>
      </c>
      <c r="K187" s="7">
        <v>0</v>
      </c>
      <c r="L187" s="6">
        <v>21.95</v>
      </c>
      <c r="M187" s="6">
        <f t="shared" si="8"/>
        <v>153.54</v>
      </c>
      <c r="N187" s="6">
        <f t="shared" si="9"/>
        <v>65.849999999999994</v>
      </c>
      <c r="O187" s="6">
        <f t="shared" si="10"/>
        <v>87.69</v>
      </c>
      <c r="P187" s="8">
        <f t="shared" si="11"/>
        <v>0.57112153184837833</v>
      </c>
      <c r="Q187" s="5">
        <f>YEAR(SalesDataTable[[#This Row],[Order Date]])</f>
        <v>2026</v>
      </c>
      <c r="R187" s="8" t="str">
        <f>"Q"&amp;ROUNDUP(MONTH(SalesDataTable[[#This Row],[Order Date]])/3,0)</f>
        <v>Q1</v>
      </c>
      <c r="S187" s="9">
        <f>MONTH(SalesDataTable[[#This Row],[Order Date]])</f>
        <v>2</v>
      </c>
      <c r="T187" s="8" t="str">
        <f>TEXT(SalesDataTable[[#This Row],[Order Date]],"mmm")</f>
        <v>Feb</v>
      </c>
    </row>
    <row r="188" spans="1:20" ht="15.5">
      <c r="A188" s="2" t="s">
        <v>239</v>
      </c>
      <c r="B188" s="3">
        <v>46061</v>
      </c>
      <c r="C188" s="4" t="s">
        <v>1</v>
      </c>
      <c r="D188" s="4" t="s">
        <v>88</v>
      </c>
      <c r="E188" s="4" t="s">
        <v>3</v>
      </c>
      <c r="F188" s="4" t="s">
        <v>16</v>
      </c>
      <c r="G188" s="4" t="s">
        <v>17</v>
      </c>
      <c r="H188" s="4" t="s">
        <v>18</v>
      </c>
      <c r="I188" s="9">
        <v>1</v>
      </c>
      <c r="J188" s="6">
        <v>35.69</v>
      </c>
      <c r="K188" s="7">
        <v>0</v>
      </c>
      <c r="L188" s="6">
        <v>13.38</v>
      </c>
      <c r="M188" s="6">
        <f t="shared" si="8"/>
        <v>35.69</v>
      </c>
      <c r="N188" s="6">
        <f t="shared" si="9"/>
        <v>13.38</v>
      </c>
      <c r="O188" s="6">
        <f t="shared" si="10"/>
        <v>22.309999999999995</v>
      </c>
      <c r="P188" s="8">
        <f t="shared" si="11"/>
        <v>0.62510507144858496</v>
      </c>
      <c r="Q188" s="5">
        <f>YEAR(SalesDataTable[[#This Row],[Order Date]])</f>
        <v>2026</v>
      </c>
      <c r="R188" s="8" t="str">
        <f>"Q"&amp;ROUNDUP(MONTH(SalesDataTable[[#This Row],[Order Date]])/3,0)</f>
        <v>Q1</v>
      </c>
      <c r="S188" s="9">
        <f>MONTH(SalesDataTable[[#This Row],[Order Date]])</f>
        <v>2</v>
      </c>
      <c r="T188" s="8" t="str">
        <f>TEXT(SalesDataTable[[#This Row],[Order Date]],"mmm")</f>
        <v>Feb</v>
      </c>
    </row>
    <row r="189" spans="1:20" ht="15.5">
      <c r="A189" s="2" t="s">
        <v>240</v>
      </c>
      <c r="B189" s="3">
        <v>46061</v>
      </c>
      <c r="C189" s="4" t="s">
        <v>27</v>
      </c>
      <c r="D189" s="4" t="s">
        <v>45</v>
      </c>
      <c r="E189" s="4" t="s">
        <v>3</v>
      </c>
      <c r="F189" s="4" t="s">
        <v>16</v>
      </c>
      <c r="G189" s="4" t="s">
        <v>5</v>
      </c>
      <c r="H189" s="4" t="s">
        <v>29</v>
      </c>
      <c r="I189" s="9">
        <v>3</v>
      </c>
      <c r="J189" s="6">
        <v>50.29</v>
      </c>
      <c r="K189" s="7">
        <v>0.05</v>
      </c>
      <c r="L189" s="6">
        <v>22.87</v>
      </c>
      <c r="M189" s="6">
        <f t="shared" si="8"/>
        <v>143.32650000000001</v>
      </c>
      <c r="N189" s="6">
        <f t="shared" si="9"/>
        <v>68.61</v>
      </c>
      <c r="O189" s="6">
        <f t="shared" si="10"/>
        <v>74.716500000000011</v>
      </c>
      <c r="P189" s="8">
        <f t="shared" si="11"/>
        <v>0.52130275978273388</v>
      </c>
      <c r="Q189" s="5">
        <f>YEAR(SalesDataTable[[#This Row],[Order Date]])</f>
        <v>2026</v>
      </c>
      <c r="R189" s="8" t="str">
        <f>"Q"&amp;ROUNDUP(MONTH(SalesDataTable[[#This Row],[Order Date]])/3,0)</f>
        <v>Q1</v>
      </c>
      <c r="S189" s="9">
        <f>MONTH(SalesDataTable[[#This Row],[Order Date]])</f>
        <v>2</v>
      </c>
      <c r="T189" s="8" t="str">
        <f>TEXT(SalesDataTable[[#This Row],[Order Date]],"mmm")</f>
        <v>Feb</v>
      </c>
    </row>
    <row r="190" spans="1:20" ht="15.5">
      <c r="A190" s="2" t="s">
        <v>241</v>
      </c>
      <c r="B190" s="3">
        <v>46062</v>
      </c>
      <c r="C190" s="4" t="s">
        <v>8</v>
      </c>
      <c r="D190" s="4" t="s">
        <v>69</v>
      </c>
      <c r="E190" s="4" t="s">
        <v>39</v>
      </c>
      <c r="F190" s="4" t="s">
        <v>4</v>
      </c>
      <c r="G190" s="4" t="s">
        <v>31</v>
      </c>
      <c r="H190" s="4" t="s">
        <v>41</v>
      </c>
      <c r="I190" s="9">
        <v>1</v>
      </c>
      <c r="J190" s="6">
        <v>194.32</v>
      </c>
      <c r="K190" s="7">
        <v>0.05</v>
      </c>
      <c r="L190" s="6">
        <v>102.52</v>
      </c>
      <c r="M190" s="6">
        <f t="shared" si="8"/>
        <v>184.60399999999998</v>
      </c>
      <c r="N190" s="6">
        <f t="shared" si="9"/>
        <v>102.52</v>
      </c>
      <c r="O190" s="6">
        <f t="shared" si="10"/>
        <v>82.083999999999989</v>
      </c>
      <c r="P190" s="8">
        <f t="shared" si="11"/>
        <v>0.44464908669367942</v>
      </c>
      <c r="Q190" s="5">
        <f>YEAR(SalesDataTable[[#This Row],[Order Date]])</f>
        <v>2026</v>
      </c>
      <c r="R190" s="8" t="str">
        <f>"Q"&amp;ROUNDUP(MONTH(SalesDataTable[[#This Row],[Order Date]])/3,0)</f>
        <v>Q1</v>
      </c>
      <c r="S190" s="9">
        <f>MONTH(SalesDataTable[[#This Row],[Order Date]])</f>
        <v>2</v>
      </c>
      <c r="T190" s="8" t="str">
        <f>TEXT(SalesDataTable[[#This Row],[Order Date]],"mmm")</f>
        <v>Feb</v>
      </c>
    </row>
    <row r="191" spans="1:20" ht="15.5">
      <c r="A191" s="2" t="s">
        <v>242</v>
      </c>
      <c r="B191" s="3">
        <v>46062</v>
      </c>
      <c r="C191" s="4" t="s">
        <v>27</v>
      </c>
      <c r="D191" s="4" t="s">
        <v>82</v>
      </c>
      <c r="E191" s="4" t="s">
        <v>25</v>
      </c>
      <c r="F191" s="4" t="s">
        <v>16</v>
      </c>
      <c r="G191" s="4" t="s">
        <v>49</v>
      </c>
      <c r="H191" s="4" t="s">
        <v>50</v>
      </c>
      <c r="I191" s="9">
        <v>4</v>
      </c>
      <c r="J191" s="6">
        <v>40.44</v>
      </c>
      <c r="K191" s="7">
        <v>0</v>
      </c>
      <c r="L191" s="6">
        <v>14.75</v>
      </c>
      <c r="M191" s="6">
        <f t="shared" si="8"/>
        <v>161.76</v>
      </c>
      <c r="N191" s="6">
        <f t="shared" si="9"/>
        <v>59</v>
      </c>
      <c r="O191" s="6">
        <f t="shared" si="10"/>
        <v>102.75999999999999</v>
      </c>
      <c r="P191" s="8">
        <f t="shared" si="11"/>
        <v>0.63526211671612265</v>
      </c>
      <c r="Q191" s="5">
        <f>YEAR(SalesDataTable[[#This Row],[Order Date]])</f>
        <v>2026</v>
      </c>
      <c r="R191" s="8" t="str">
        <f>"Q"&amp;ROUNDUP(MONTH(SalesDataTable[[#This Row],[Order Date]])/3,0)</f>
        <v>Q1</v>
      </c>
      <c r="S191" s="9">
        <f>MONTH(SalesDataTable[[#This Row],[Order Date]])</f>
        <v>2</v>
      </c>
      <c r="T191" s="8" t="str">
        <f>TEXT(SalesDataTable[[#This Row],[Order Date]],"mmm")</f>
        <v>Feb</v>
      </c>
    </row>
    <row r="192" spans="1:20" ht="15.5">
      <c r="A192" s="2" t="s">
        <v>243</v>
      </c>
      <c r="B192" s="3">
        <v>46063</v>
      </c>
      <c r="C192" s="4" t="s">
        <v>27</v>
      </c>
      <c r="D192" s="4" t="s">
        <v>45</v>
      </c>
      <c r="E192" s="4" t="s">
        <v>3</v>
      </c>
      <c r="F192" s="4" t="s">
        <v>16</v>
      </c>
      <c r="G192" s="4" t="s">
        <v>17</v>
      </c>
      <c r="H192" s="4" t="s">
        <v>71</v>
      </c>
      <c r="I192" s="9">
        <v>3</v>
      </c>
      <c r="J192" s="6">
        <v>134.53</v>
      </c>
      <c r="K192" s="7">
        <v>0.1</v>
      </c>
      <c r="L192" s="6">
        <v>69.12</v>
      </c>
      <c r="M192" s="6">
        <f t="shared" si="8"/>
        <v>363.23100000000005</v>
      </c>
      <c r="N192" s="6">
        <f t="shared" si="9"/>
        <v>207.36</v>
      </c>
      <c r="O192" s="6">
        <f t="shared" si="10"/>
        <v>155.87100000000004</v>
      </c>
      <c r="P192" s="8">
        <f t="shared" si="11"/>
        <v>0.42912361555043488</v>
      </c>
      <c r="Q192" s="5">
        <f>YEAR(SalesDataTable[[#This Row],[Order Date]])</f>
        <v>2026</v>
      </c>
      <c r="R192" s="8" t="str">
        <f>"Q"&amp;ROUNDUP(MONTH(SalesDataTable[[#This Row],[Order Date]])/3,0)</f>
        <v>Q1</v>
      </c>
      <c r="S192" s="9">
        <f>MONTH(SalesDataTable[[#This Row],[Order Date]])</f>
        <v>2</v>
      </c>
      <c r="T192" s="8" t="str">
        <f>TEXT(SalesDataTable[[#This Row],[Order Date]],"mmm")</f>
        <v>Feb</v>
      </c>
    </row>
    <row r="193" spans="1:20" ht="15.5">
      <c r="A193" s="2" t="s">
        <v>244</v>
      </c>
      <c r="B193" s="3">
        <v>46063</v>
      </c>
      <c r="C193" s="4" t="s">
        <v>14</v>
      </c>
      <c r="D193" s="4" t="s">
        <v>15</v>
      </c>
      <c r="E193" s="4" t="s">
        <v>39</v>
      </c>
      <c r="F193" s="4" t="s">
        <v>16</v>
      </c>
      <c r="G193" s="4" t="s">
        <v>11</v>
      </c>
      <c r="H193" s="4" t="s">
        <v>53</v>
      </c>
      <c r="I193" s="9">
        <v>6</v>
      </c>
      <c r="J193" s="6">
        <v>154.05000000000001</v>
      </c>
      <c r="K193" s="7">
        <v>0</v>
      </c>
      <c r="L193" s="6">
        <v>79.25</v>
      </c>
      <c r="M193" s="6">
        <f t="shared" si="8"/>
        <v>924.30000000000007</v>
      </c>
      <c r="N193" s="6">
        <f t="shared" si="9"/>
        <v>475.5</v>
      </c>
      <c r="O193" s="6">
        <f t="shared" si="10"/>
        <v>448.80000000000007</v>
      </c>
      <c r="P193" s="8">
        <f t="shared" si="11"/>
        <v>0.4855566374553717</v>
      </c>
      <c r="Q193" s="5">
        <f>YEAR(SalesDataTable[[#This Row],[Order Date]])</f>
        <v>2026</v>
      </c>
      <c r="R193" s="8" t="str">
        <f>"Q"&amp;ROUNDUP(MONTH(SalesDataTable[[#This Row],[Order Date]])/3,0)</f>
        <v>Q1</v>
      </c>
      <c r="S193" s="9">
        <f>MONTH(SalesDataTable[[#This Row],[Order Date]])</f>
        <v>2</v>
      </c>
      <c r="T193" s="8" t="str">
        <f>TEXT(SalesDataTable[[#This Row],[Order Date]],"mmm")</f>
        <v>Feb</v>
      </c>
    </row>
    <row r="194" spans="1:20" ht="15.5">
      <c r="A194" s="2" t="s">
        <v>245</v>
      </c>
      <c r="B194" s="3">
        <v>46063</v>
      </c>
      <c r="C194" s="4" t="s">
        <v>14</v>
      </c>
      <c r="D194" s="4" t="s">
        <v>15</v>
      </c>
      <c r="E194" s="4" t="s">
        <v>3</v>
      </c>
      <c r="F194" s="4" t="s">
        <v>16</v>
      </c>
      <c r="G194" s="4" t="s">
        <v>17</v>
      </c>
      <c r="H194" s="4" t="s">
        <v>71</v>
      </c>
      <c r="I194" s="9">
        <v>1</v>
      </c>
      <c r="J194" s="6">
        <v>135.4</v>
      </c>
      <c r="K194" s="7">
        <v>0</v>
      </c>
      <c r="L194" s="6">
        <v>67.56</v>
      </c>
      <c r="M194" s="6">
        <f t="shared" ref="M194:M257" si="12">I194*J194*(1-K194)</f>
        <v>135.4</v>
      </c>
      <c r="N194" s="6">
        <f t="shared" ref="N194:N257" si="13">I194*L194</f>
        <v>67.56</v>
      </c>
      <c r="O194" s="6">
        <f t="shared" ref="O194:O257" si="14">M194-N194</f>
        <v>67.84</v>
      </c>
      <c r="P194" s="8">
        <f t="shared" ref="P194:P257" si="15">IFERROR(O194/M194,0)</f>
        <v>0.50103397341211231</v>
      </c>
      <c r="Q194" s="5">
        <f>YEAR(SalesDataTable[[#This Row],[Order Date]])</f>
        <v>2026</v>
      </c>
      <c r="R194" s="8" t="str">
        <f>"Q"&amp;ROUNDUP(MONTH(SalesDataTable[[#This Row],[Order Date]])/3,0)</f>
        <v>Q1</v>
      </c>
      <c r="S194" s="9">
        <f>MONTH(SalesDataTable[[#This Row],[Order Date]])</f>
        <v>2</v>
      </c>
      <c r="T194" s="8" t="str">
        <f>TEXT(SalesDataTable[[#This Row],[Order Date]],"mmm")</f>
        <v>Feb</v>
      </c>
    </row>
    <row r="195" spans="1:20" ht="15.5">
      <c r="A195" s="2" t="s">
        <v>246</v>
      </c>
      <c r="B195" s="3">
        <v>46063</v>
      </c>
      <c r="C195" s="4" t="s">
        <v>1</v>
      </c>
      <c r="D195" s="4" t="s">
        <v>2</v>
      </c>
      <c r="E195" s="4" t="s">
        <v>3</v>
      </c>
      <c r="F195" s="4" t="s">
        <v>16</v>
      </c>
      <c r="G195" s="4" t="s">
        <v>5</v>
      </c>
      <c r="H195" s="4" t="s">
        <v>35</v>
      </c>
      <c r="I195" s="9">
        <v>2</v>
      </c>
      <c r="J195" s="6">
        <v>41.03</v>
      </c>
      <c r="K195" s="7">
        <v>0</v>
      </c>
      <c r="L195" s="6">
        <v>16.260000000000002</v>
      </c>
      <c r="M195" s="6">
        <f t="shared" si="12"/>
        <v>82.06</v>
      </c>
      <c r="N195" s="6">
        <f t="shared" si="13"/>
        <v>32.520000000000003</v>
      </c>
      <c r="O195" s="6">
        <f t="shared" si="14"/>
        <v>49.54</v>
      </c>
      <c r="P195" s="8">
        <f t="shared" si="15"/>
        <v>0.60370460638557155</v>
      </c>
      <c r="Q195" s="5">
        <f>YEAR(SalesDataTable[[#This Row],[Order Date]])</f>
        <v>2026</v>
      </c>
      <c r="R195" s="8" t="str">
        <f>"Q"&amp;ROUNDUP(MONTH(SalesDataTable[[#This Row],[Order Date]])/3,0)</f>
        <v>Q1</v>
      </c>
      <c r="S195" s="9">
        <f>MONTH(SalesDataTable[[#This Row],[Order Date]])</f>
        <v>2</v>
      </c>
      <c r="T195" s="8" t="str">
        <f>TEXT(SalesDataTable[[#This Row],[Order Date]],"mmm")</f>
        <v>Feb</v>
      </c>
    </row>
    <row r="196" spans="1:20" ht="15.5">
      <c r="A196" s="2" t="s">
        <v>247</v>
      </c>
      <c r="B196" s="3">
        <v>46063</v>
      </c>
      <c r="C196" s="4" t="s">
        <v>27</v>
      </c>
      <c r="D196" s="4" t="s">
        <v>48</v>
      </c>
      <c r="E196" s="4" t="s">
        <v>39</v>
      </c>
      <c r="F196" s="4" t="s">
        <v>16</v>
      </c>
      <c r="G196" s="4" t="s">
        <v>5</v>
      </c>
      <c r="H196" s="4" t="s">
        <v>6</v>
      </c>
      <c r="I196" s="9">
        <v>1</v>
      </c>
      <c r="J196" s="6">
        <v>81.44</v>
      </c>
      <c r="K196" s="7">
        <v>0.05</v>
      </c>
      <c r="L196" s="6">
        <v>43.9</v>
      </c>
      <c r="M196" s="6">
        <f t="shared" si="12"/>
        <v>77.367999999999995</v>
      </c>
      <c r="N196" s="6">
        <f t="shared" si="13"/>
        <v>43.9</v>
      </c>
      <c r="O196" s="6">
        <f t="shared" si="14"/>
        <v>33.467999999999996</v>
      </c>
      <c r="P196" s="8">
        <f t="shared" si="15"/>
        <v>0.43258194602419603</v>
      </c>
      <c r="Q196" s="5">
        <f>YEAR(SalesDataTable[[#This Row],[Order Date]])</f>
        <v>2026</v>
      </c>
      <c r="R196" s="8" t="str">
        <f>"Q"&amp;ROUNDUP(MONTH(SalesDataTable[[#This Row],[Order Date]])/3,0)</f>
        <v>Q1</v>
      </c>
      <c r="S196" s="9">
        <f>MONTH(SalesDataTable[[#This Row],[Order Date]])</f>
        <v>2</v>
      </c>
      <c r="T196" s="8" t="str">
        <f>TEXT(SalesDataTable[[#This Row],[Order Date]],"mmm")</f>
        <v>Feb</v>
      </c>
    </row>
    <row r="197" spans="1:20" ht="15.5">
      <c r="A197" s="2" t="s">
        <v>248</v>
      </c>
      <c r="B197" s="3">
        <v>46063</v>
      </c>
      <c r="C197" s="4" t="s">
        <v>1</v>
      </c>
      <c r="D197" s="4" t="s">
        <v>2</v>
      </c>
      <c r="E197" s="4" t="s">
        <v>10</v>
      </c>
      <c r="F197" s="4" t="s">
        <v>20</v>
      </c>
      <c r="G197" s="4" t="s">
        <v>31</v>
      </c>
      <c r="H197" s="4" t="s">
        <v>90</v>
      </c>
      <c r="I197" s="9">
        <v>8</v>
      </c>
      <c r="J197" s="6">
        <v>122.19</v>
      </c>
      <c r="K197" s="7">
        <v>0.1</v>
      </c>
      <c r="L197" s="6">
        <v>60</v>
      </c>
      <c r="M197" s="6">
        <f t="shared" si="12"/>
        <v>879.76800000000003</v>
      </c>
      <c r="N197" s="6">
        <f t="shared" si="13"/>
        <v>480</v>
      </c>
      <c r="O197" s="6">
        <f t="shared" si="14"/>
        <v>399.76800000000003</v>
      </c>
      <c r="P197" s="8">
        <f t="shared" si="15"/>
        <v>0.45440161497121973</v>
      </c>
      <c r="Q197" s="5">
        <f>YEAR(SalesDataTable[[#This Row],[Order Date]])</f>
        <v>2026</v>
      </c>
      <c r="R197" s="8" t="str">
        <f>"Q"&amp;ROUNDUP(MONTH(SalesDataTable[[#This Row],[Order Date]])/3,0)</f>
        <v>Q1</v>
      </c>
      <c r="S197" s="9">
        <f>MONTH(SalesDataTable[[#This Row],[Order Date]])</f>
        <v>2</v>
      </c>
      <c r="T197" s="8" t="str">
        <f>TEXT(SalesDataTable[[#This Row],[Order Date]],"mmm")</f>
        <v>Feb</v>
      </c>
    </row>
    <row r="198" spans="1:20" ht="15.5">
      <c r="A198" s="2" t="s">
        <v>249</v>
      </c>
      <c r="B198" s="3">
        <v>46063</v>
      </c>
      <c r="C198" s="4" t="s">
        <v>14</v>
      </c>
      <c r="D198" s="4" t="s">
        <v>126</v>
      </c>
      <c r="E198" s="4" t="s">
        <v>25</v>
      </c>
      <c r="F198" s="4" t="s">
        <v>4</v>
      </c>
      <c r="G198" s="4" t="s">
        <v>11</v>
      </c>
      <c r="H198" s="4" t="s">
        <v>21</v>
      </c>
      <c r="I198" s="9">
        <v>2</v>
      </c>
      <c r="J198" s="6">
        <v>146.33000000000001</v>
      </c>
      <c r="K198" s="7">
        <v>0.1</v>
      </c>
      <c r="L198" s="6">
        <v>81.34</v>
      </c>
      <c r="M198" s="6">
        <f t="shared" si="12"/>
        <v>263.39400000000001</v>
      </c>
      <c r="N198" s="6">
        <f t="shared" si="13"/>
        <v>162.68</v>
      </c>
      <c r="O198" s="6">
        <f t="shared" si="14"/>
        <v>100.714</v>
      </c>
      <c r="P198" s="8">
        <f t="shared" si="15"/>
        <v>0.38237013751262366</v>
      </c>
      <c r="Q198" s="5">
        <f>YEAR(SalesDataTable[[#This Row],[Order Date]])</f>
        <v>2026</v>
      </c>
      <c r="R198" s="8" t="str">
        <f>"Q"&amp;ROUNDUP(MONTH(SalesDataTable[[#This Row],[Order Date]])/3,0)</f>
        <v>Q1</v>
      </c>
      <c r="S198" s="9">
        <f>MONTH(SalesDataTable[[#This Row],[Order Date]])</f>
        <v>2</v>
      </c>
      <c r="T198" s="8" t="str">
        <f>TEXT(SalesDataTable[[#This Row],[Order Date]],"mmm")</f>
        <v>Feb</v>
      </c>
    </row>
    <row r="199" spans="1:20" ht="15.5">
      <c r="A199" s="2" t="s">
        <v>250</v>
      </c>
      <c r="B199" s="3">
        <v>46063</v>
      </c>
      <c r="C199" s="4" t="s">
        <v>14</v>
      </c>
      <c r="D199" s="4" t="s">
        <v>126</v>
      </c>
      <c r="E199" s="4" t="s">
        <v>39</v>
      </c>
      <c r="F199" s="4" t="s">
        <v>4</v>
      </c>
      <c r="G199" s="4" t="s">
        <v>17</v>
      </c>
      <c r="H199" s="4" t="s">
        <v>71</v>
      </c>
      <c r="I199" s="9">
        <v>1</v>
      </c>
      <c r="J199" s="6">
        <v>131.24</v>
      </c>
      <c r="K199" s="7">
        <v>0.05</v>
      </c>
      <c r="L199" s="6">
        <v>66.14</v>
      </c>
      <c r="M199" s="6">
        <f t="shared" si="12"/>
        <v>124.678</v>
      </c>
      <c r="N199" s="6">
        <f t="shared" si="13"/>
        <v>66.14</v>
      </c>
      <c r="O199" s="6">
        <f t="shared" si="14"/>
        <v>58.537999999999997</v>
      </c>
      <c r="P199" s="8">
        <f t="shared" si="15"/>
        <v>0.46951346669019395</v>
      </c>
      <c r="Q199" s="5">
        <f>YEAR(SalesDataTable[[#This Row],[Order Date]])</f>
        <v>2026</v>
      </c>
      <c r="R199" s="8" t="str">
        <f>"Q"&amp;ROUNDUP(MONTH(SalesDataTable[[#This Row],[Order Date]])/3,0)</f>
        <v>Q1</v>
      </c>
      <c r="S199" s="9">
        <f>MONTH(SalesDataTable[[#This Row],[Order Date]])</f>
        <v>2</v>
      </c>
      <c r="T199" s="8" t="str">
        <f>TEXT(SalesDataTable[[#This Row],[Order Date]],"mmm")</f>
        <v>Feb</v>
      </c>
    </row>
    <row r="200" spans="1:20" ht="15.5">
      <c r="A200" s="2" t="s">
        <v>251</v>
      </c>
      <c r="B200" s="3">
        <v>46063</v>
      </c>
      <c r="C200" s="4" t="s">
        <v>8</v>
      </c>
      <c r="D200" s="4" t="s">
        <v>9</v>
      </c>
      <c r="E200" s="4" t="s">
        <v>10</v>
      </c>
      <c r="F200" s="4" t="s">
        <v>16</v>
      </c>
      <c r="G200" s="4" t="s">
        <v>49</v>
      </c>
      <c r="H200" s="4" t="s">
        <v>74</v>
      </c>
      <c r="I200" s="9">
        <v>5</v>
      </c>
      <c r="J200" s="6">
        <v>51.37</v>
      </c>
      <c r="K200" s="7">
        <v>0.05</v>
      </c>
      <c r="L200" s="6">
        <v>21.81</v>
      </c>
      <c r="M200" s="6">
        <f t="shared" si="12"/>
        <v>244.00749999999996</v>
      </c>
      <c r="N200" s="6">
        <f t="shared" si="13"/>
        <v>109.05</v>
      </c>
      <c r="O200" s="6">
        <f t="shared" si="14"/>
        <v>134.95749999999998</v>
      </c>
      <c r="P200" s="8">
        <f t="shared" si="15"/>
        <v>0.55308750755612024</v>
      </c>
      <c r="Q200" s="5">
        <f>YEAR(SalesDataTable[[#This Row],[Order Date]])</f>
        <v>2026</v>
      </c>
      <c r="R200" s="8" t="str">
        <f>"Q"&amp;ROUNDUP(MONTH(SalesDataTable[[#This Row],[Order Date]])/3,0)</f>
        <v>Q1</v>
      </c>
      <c r="S200" s="9">
        <f>MONTH(SalesDataTable[[#This Row],[Order Date]])</f>
        <v>2</v>
      </c>
      <c r="T200" s="8" t="str">
        <f>TEXT(SalesDataTable[[#This Row],[Order Date]],"mmm")</f>
        <v>Feb</v>
      </c>
    </row>
    <row r="201" spans="1:20" ht="15.5">
      <c r="A201" s="2" t="s">
        <v>252</v>
      </c>
      <c r="B201" s="3">
        <v>46064</v>
      </c>
      <c r="C201" s="4" t="s">
        <v>8</v>
      </c>
      <c r="D201" s="4" t="s">
        <v>69</v>
      </c>
      <c r="E201" s="4" t="s">
        <v>25</v>
      </c>
      <c r="F201" s="4" t="s">
        <v>16</v>
      </c>
      <c r="G201" s="4" t="s">
        <v>31</v>
      </c>
      <c r="H201" s="4" t="s">
        <v>90</v>
      </c>
      <c r="I201" s="9">
        <v>5</v>
      </c>
      <c r="J201" s="6">
        <v>121.94</v>
      </c>
      <c r="K201" s="7">
        <v>0</v>
      </c>
      <c r="L201" s="6">
        <v>62.3</v>
      </c>
      <c r="M201" s="6">
        <f t="shared" si="12"/>
        <v>609.70000000000005</v>
      </c>
      <c r="N201" s="6">
        <f t="shared" si="13"/>
        <v>311.5</v>
      </c>
      <c r="O201" s="6">
        <f t="shared" si="14"/>
        <v>298.20000000000005</v>
      </c>
      <c r="P201" s="8">
        <f t="shared" si="15"/>
        <v>0.48909299655568317</v>
      </c>
      <c r="Q201" s="5">
        <f>YEAR(SalesDataTable[[#This Row],[Order Date]])</f>
        <v>2026</v>
      </c>
      <c r="R201" s="8" t="str">
        <f>"Q"&amp;ROUNDUP(MONTH(SalesDataTable[[#This Row],[Order Date]])/3,0)</f>
        <v>Q1</v>
      </c>
      <c r="S201" s="9">
        <f>MONTH(SalesDataTable[[#This Row],[Order Date]])</f>
        <v>2</v>
      </c>
      <c r="T201" s="8" t="str">
        <f>TEXT(SalesDataTable[[#This Row],[Order Date]],"mmm")</f>
        <v>Feb</v>
      </c>
    </row>
    <row r="202" spans="1:20" ht="15.5">
      <c r="A202" s="2" t="s">
        <v>253</v>
      </c>
      <c r="B202" s="3">
        <v>46064</v>
      </c>
      <c r="C202" s="4" t="s">
        <v>1</v>
      </c>
      <c r="D202" s="4" t="s">
        <v>2</v>
      </c>
      <c r="E202" s="4" t="s">
        <v>3</v>
      </c>
      <c r="F202" s="4" t="s">
        <v>4</v>
      </c>
      <c r="G202" s="4" t="s">
        <v>31</v>
      </c>
      <c r="H202" s="4" t="s">
        <v>90</v>
      </c>
      <c r="I202" s="9">
        <v>4</v>
      </c>
      <c r="J202" s="6">
        <v>124.55</v>
      </c>
      <c r="K202" s="7">
        <v>0</v>
      </c>
      <c r="L202" s="6">
        <v>60.41</v>
      </c>
      <c r="M202" s="6">
        <f t="shared" si="12"/>
        <v>498.2</v>
      </c>
      <c r="N202" s="6">
        <f t="shared" si="13"/>
        <v>241.64</v>
      </c>
      <c r="O202" s="6">
        <f t="shared" si="14"/>
        <v>256.56</v>
      </c>
      <c r="P202" s="8">
        <f t="shared" si="15"/>
        <v>0.51497390606182258</v>
      </c>
      <c r="Q202" s="5">
        <f>YEAR(SalesDataTable[[#This Row],[Order Date]])</f>
        <v>2026</v>
      </c>
      <c r="R202" s="8" t="str">
        <f>"Q"&amp;ROUNDUP(MONTH(SalesDataTable[[#This Row],[Order Date]])/3,0)</f>
        <v>Q1</v>
      </c>
      <c r="S202" s="9">
        <f>MONTH(SalesDataTable[[#This Row],[Order Date]])</f>
        <v>2</v>
      </c>
      <c r="T202" s="8" t="str">
        <f>TEXT(SalesDataTable[[#This Row],[Order Date]],"mmm")</f>
        <v>Feb</v>
      </c>
    </row>
    <row r="203" spans="1:20" ht="15.5">
      <c r="A203" s="2" t="s">
        <v>254</v>
      </c>
      <c r="B203" s="3">
        <v>46064</v>
      </c>
      <c r="C203" s="4" t="s">
        <v>8</v>
      </c>
      <c r="D203" s="4" t="s">
        <v>86</v>
      </c>
      <c r="E203" s="4" t="s">
        <v>10</v>
      </c>
      <c r="F203" s="4" t="s">
        <v>20</v>
      </c>
      <c r="G203" s="4" t="s">
        <v>31</v>
      </c>
      <c r="H203" s="4" t="s">
        <v>32</v>
      </c>
      <c r="I203" s="9">
        <v>10</v>
      </c>
      <c r="J203" s="6">
        <v>343.77</v>
      </c>
      <c r="K203" s="7">
        <v>0.15</v>
      </c>
      <c r="L203" s="6">
        <v>195.29</v>
      </c>
      <c r="M203" s="6">
        <f t="shared" si="12"/>
        <v>2922.0449999999996</v>
      </c>
      <c r="N203" s="6">
        <f t="shared" si="13"/>
        <v>1952.8999999999999</v>
      </c>
      <c r="O203" s="6">
        <f t="shared" si="14"/>
        <v>969.14499999999975</v>
      </c>
      <c r="P203" s="8">
        <f t="shared" si="15"/>
        <v>0.33166669233362245</v>
      </c>
      <c r="Q203" s="5">
        <f>YEAR(SalesDataTable[[#This Row],[Order Date]])</f>
        <v>2026</v>
      </c>
      <c r="R203" s="8" t="str">
        <f>"Q"&amp;ROUNDUP(MONTH(SalesDataTable[[#This Row],[Order Date]])/3,0)</f>
        <v>Q1</v>
      </c>
      <c r="S203" s="9">
        <f>MONTH(SalesDataTable[[#This Row],[Order Date]])</f>
        <v>2</v>
      </c>
      <c r="T203" s="8" t="str">
        <f>TEXT(SalesDataTable[[#This Row],[Order Date]],"mmm")</f>
        <v>Feb</v>
      </c>
    </row>
    <row r="204" spans="1:20" ht="15.5">
      <c r="A204" s="2" t="s">
        <v>255</v>
      </c>
      <c r="B204" s="3">
        <v>46064</v>
      </c>
      <c r="C204" s="4" t="s">
        <v>8</v>
      </c>
      <c r="D204" s="4" t="s">
        <v>9</v>
      </c>
      <c r="E204" s="4" t="s">
        <v>39</v>
      </c>
      <c r="F204" s="4" t="s">
        <v>4</v>
      </c>
      <c r="G204" s="4" t="s">
        <v>5</v>
      </c>
      <c r="H204" s="4" t="s">
        <v>6</v>
      </c>
      <c r="I204" s="9">
        <v>1</v>
      </c>
      <c r="J204" s="6">
        <v>81.819999999999993</v>
      </c>
      <c r="K204" s="7">
        <v>0.05</v>
      </c>
      <c r="L204" s="6">
        <v>43.83</v>
      </c>
      <c r="M204" s="6">
        <f t="shared" si="12"/>
        <v>77.728999999999985</v>
      </c>
      <c r="N204" s="6">
        <f t="shared" si="13"/>
        <v>43.83</v>
      </c>
      <c r="O204" s="6">
        <f t="shared" si="14"/>
        <v>33.898999999999987</v>
      </c>
      <c r="P204" s="8">
        <f t="shared" si="15"/>
        <v>0.43611779387358635</v>
      </c>
      <c r="Q204" s="5">
        <f>YEAR(SalesDataTable[[#This Row],[Order Date]])</f>
        <v>2026</v>
      </c>
      <c r="R204" s="8" t="str">
        <f>"Q"&amp;ROUNDUP(MONTH(SalesDataTable[[#This Row],[Order Date]])/3,0)</f>
        <v>Q1</v>
      </c>
      <c r="S204" s="9">
        <f>MONTH(SalesDataTable[[#This Row],[Order Date]])</f>
        <v>2</v>
      </c>
      <c r="T204" s="8" t="str">
        <f>TEXT(SalesDataTable[[#This Row],[Order Date]],"mmm")</f>
        <v>Feb</v>
      </c>
    </row>
    <row r="205" spans="1:20" ht="15.5">
      <c r="A205" s="2" t="s">
        <v>256</v>
      </c>
      <c r="B205" s="3">
        <v>46065</v>
      </c>
      <c r="C205" s="4" t="s">
        <v>1</v>
      </c>
      <c r="D205" s="4" t="s">
        <v>52</v>
      </c>
      <c r="E205" s="4" t="s">
        <v>25</v>
      </c>
      <c r="F205" s="4" t="s">
        <v>16</v>
      </c>
      <c r="G205" s="4" t="s">
        <v>17</v>
      </c>
      <c r="H205" s="4" t="s">
        <v>18</v>
      </c>
      <c r="I205" s="9">
        <v>1</v>
      </c>
      <c r="J205" s="6">
        <v>36.58</v>
      </c>
      <c r="K205" s="7">
        <v>0.1</v>
      </c>
      <c r="L205" s="6">
        <v>13.76</v>
      </c>
      <c r="M205" s="6">
        <f t="shared" si="12"/>
        <v>32.921999999999997</v>
      </c>
      <c r="N205" s="6">
        <f t="shared" si="13"/>
        <v>13.76</v>
      </c>
      <c r="O205" s="6">
        <f t="shared" si="14"/>
        <v>19.161999999999999</v>
      </c>
      <c r="P205" s="8">
        <f t="shared" si="15"/>
        <v>0.58204240325618128</v>
      </c>
      <c r="Q205" s="5">
        <f>YEAR(SalesDataTable[[#This Row],[Order Date]])</f>
        <v>2026</v>
      </c>
      <c r="R205" s="8" t="str">
        <f>"Q"&amp;ROUNDUP(MONTH(SalesDataTable[[#This Row],[Order Date]])/3,0)</f>
        <v>Q1</v>
      </c>
      <c r="S205" s="9">
        <f>MONTH(SalesDataTable[[#This Row],[Order Date]])</f>
        <v>2</v>
      </c>
      <c r="T205" s="8" t="str">
        <f>TEXT(SalesDataTable[[#This Row],[Order Date]],"mmm")</f>
        <v>Feb</v>
      </c>
    </row>
    <row r="206" spans="1:20" ht="15.5">
      <c r="A206" s="2" t="s">
        <v>257</v>
      </c>
      <c r="B206" s="3">
        <v>46066</v>
      </c>
      <c r="C206" s="4" t="s">
        <v>27</v>
      </c>
      <c r="D206" s="4" t="s">
        <v>48</v>
      </c>
      <c r="E206" s="4" t="s">
        <v>25</v>
      </c>
      <c r="F206" s="4" t="s">
        <v>16</v>
      </c>
      <c r="G206" s="4" t="s">
        <v>11</v>
      </c>
      <c r="H206" s="4" t="s">
        <v>12</v>
      </c>
      <c r="I206" s="9">
        <v>4</v>
      </c>
      <c r="J206" s="6">
        <v>92.87</v>
      </c>
      <c r="K206" s="7">
        <v>0</v>
      </c>
      <c r="L206" s="6">
        <v>44.95</v>
      </c>
      <c r="M206" s="6">
        <f t="shared" si="12"/>
        <v>371.48</v>
      </c>
      <c r="N206" s="6">
        <f t="shared" si="13"/>
        <v>179.8</v>
      </c>
      <c r="O206" s="6">
        <f t="shared" si="14"/>
        <v>191.68</v>
      </c>
      <c r="P206" s="8">
        <f t="shared" si="15"/>
        <v>0.51599009367933668</v>
      </c>
      <c r="Q206" s="5">
        <f>YEAR(SalesDataTable[[#This Row],[Order Date]])</f>
        <v>2026</v>
      </c>
      <c r="R206" s="8" t="str">
        <f>"Q"&amp;ROUNDUP(MONTH(SalesDataTable[[#This Row],[Order Date]])/3,0)</f>
        <v>Q1</v>
      </c>
      <c r="S206" s="9">
        <f>MONTH(SalesDataTable[[#This Row],[Order Date]])</f>
        <v>2</v>
      </c>
      <c r="T206" s="8" t="str">
        <f>TEXT(SalesDataTable[[#This Row],[Order Date]],"mmm")</f>
        <v>Feb</v>
      </c>
    </row>
    <row r="207" spans="1:20" ht="15.5">
      <c r="A207" s="2" t="s">
        <v>258</v>
      </c>
      <c r="B207" s="3">
        <v>46066</v>
      </c>
      <c r="C207" s="4" t="s">
        <v>27</v>
      </c>
      <c r="D207" s="4" t="s">
        <v>48</v>
      </c>
      <c r="E207" s="4" t="s">
        <v>3</v>
      </c>
      <c r="F207" s="4" t="s">
        <v>16</v>
      </c>
      <c r="G207" s="4" t="s">
        <v>5</v>
      </c>
      <c r="H207" s="4" t="s">
        <v>35</v>
      </c>
      <c r="I207" s="9">
        <v>2</v>
      </c>
      <c r="J207" s="6">
        <v>41.21</v>
      </c>
      <c r="K207" s="7">
        <v>0</v>
      </c>
      <c r="L207" s="6">
        <v>16.64</v>
      </c>
      <c r="M207" s="6">
        <f t="shared" si="12"/>
        <v>82.42</v>
      </c>
      <c r="N207" s="6">
        <f t="shared" si="13"/>
        <v>33.28</v>
      </c>
      <c r="O207" s="6">
        <f t="shared" si="14"/>
        <v>49.14</v>
      </c>
      <c r="P207" s="8">
        <f t="shared" si="15"/>
        <v>0.59621451104100942</v>
      </c>
      <c r="Q207" s="5">
        <f>YEAR(SalesDataTable[[#This Row],[Order Date]])</f>
        <v>2026</v>
      </c>
      <c r="R207" s="8" t="str">
        <f>"Q"&amp;ROUNDUP(MONTH(SalesDataTable[[#This Row],[Order Date]])/3,0)</f>
        <v>Q1</v>
      </c>
      <c r="S207" s="9">
        <f>MONTH(SalesDataTable[[#This Row],[Order Date]])</f>
        <v>2</v>
      </c>
      <c r="T207" s="8" t="str">
        <f>TEXT(SalesDataTable[[#This Row],[Order Date]],"mmm")</f>
        <v>Feb</v>
      </c>
    </row>
    <row r="208" spans="1:20" ht="15.5">
      <c r="A208" s="2" t="s">
        <v>259</v>
      </c>
      <c r="B208" s="3">
        <v>46066</v>
      </c>
      <c r="C208" s="4" t="s">
        <v>1</v>
      </c>
      <c r="D208" s="4" t="s">
        <v>88</v>
      </c>
      <c r="E208" s="4" t="s">
        <v>3</v>
      </c>
      <c r="F208" s="4" t="s">
        <v>4</v>
      </c>
      <c r="G208" s="4" t="s">
        <v>11</v>
      </c>
      <c r="H208" s="4" t="s">
        <v>53</v>
      </c>
      <c r="I208" s="9">
        <v>6</v>
      </c>
      <c r="J208" s="6">
        <v>155.79</v>
      </c>
      <c r="K208" s="7">
        <v>0</v>
      </c>
      <c r="L208" s="6">
        <v>77.48</v>
      </c>
      <c r="M208" s="6">
        <f t="shared" si="12"/>
        <v>934.74</v>
      </c>
      <c r="N208" s="6">
        <f t="shared" si="13"/>
        <v>464.88</v>
      </c>
      <c r="O208" s="6">
        <f t="shared" si="14"/>
        <v>469.86</v>
      </c>
      <c r="P208" s="8">
        <f t="shared" si="15"/>
        <v>0.50266384235188399</v>
      </c>
      <c r="Q208" s="5">
        <f>YEAR(SalesDataTable[[#This Row],[Order Date]])</f>
        <v>2026</v>
      </c>
      <c r="R208" s="8" t="str">
        <f>"Q"&amp;ROUNDUP(MONTH(SalesDataTable[[#This Row],[Order Date]])/3,0)</f>
        <v>Q1</v>
      </c>
      <c r="S208" s="9">
        <f>MONTH(SalesDataTable[[#This Row],[Order Date]])</f>
        <v>2</v>
      </c>
      <c r="T208" s="8" t="str">
        <f>TEXT(SalesDataTable[[#This Row],[Order Date]],"mmm")</f>
        <v>Feb</v>
      </c>
    </row>
    <row r="209" spans="1:20" ht="15.5">
      <c r="A209" s="2" t="s">
        <v>260</v>
      </c>
      <c r="B209" s="3">
        <v>46067</v>
      </c>
      <c r="C209" s="4" t="s">
        <v>1</v>
      </c>
      <c r="D209" s="4" t="s">
        <v>2</v>
      </c>
      <c r="E209" s="4" t="s">
        <v>3</v>
      </c>
      <c r="F209" s="4" t="s">
        <v>4</v>
      </c>
      <c r="G209" s="4" t="s">
        <v>49</v>
      </c>
      <c r="H209" s="4" t="s">
        <v>74</v>
      </c>
      <c r="I209" s="9">
        <v>2</v>
      </c>
      <c r="J209" s="6">
        <v>50.16</v>
      </c>
      <c r="K209" s="7">
        <v>0.1</v>
      </c>
      <c r="L209" s="6">
        <v>21.48</v>
      </c>
      <c r="M209" s="6">
        <f t="shared" si="12"/>
        <v>90.287999999999997</v>
      </c>
      <c r="N209" s="6">
        <f t="shared" si="13"/>
        <v>42.96</v>
      </c>
      <c r="O209" s="6">
        <f t="shared" si="14"/>
        <v>47.327999999999996</v>
      </c>
      <c r="P209" s="8">
        <f t="shared" si="15"/>
        <v>0.52418926103136632</v>
      </c>
      <c r="Q209" s="5">
        <f>YEAR(SalesDataTable[[#This Row],[Order Date]])</f>
        <v>2026</v>
      </c>
      <c r="R209" s="8" t="str">
        <f>"Q"&amp;ROUNDUP(MONTH(SalesDataTable[[#This Row],[Order Date]])/3,0)</f>
        <v>Q1</v>
      </c>
      <c r="S209" s="9">
        <f>MONTH(SalesDataTable[[#This Row],[Order Date]])</f>
        <v>2</v>
      </c>
      <c r="T209" s="8" t="str">
        <f>TEXT(SalesDataTable[[#This Row],[Order Date]],"mmm")</f>
        <v>Feb</v>
      </c>
    </row>
    <row r="210" spans="1:20" ht="15.5">
      <c r="A210" s="2" t="s">
        <v>261</v>
      </c>
      <c r="B210" s="3">
        <v>46067</v>
      </c>
      <c r="C210" s="4" t="s">
        <v>27</v>
      </c>
      <c r="D210" s="4" t="s">
        <v>48</v>
      </c>
      <c r="E210" s="4" t="s">
        <v>3</v>
      </c>
      <c r="F210" s="4" t="s">
        <v>16</v>
      </c>
      <c r="G210" s="4" t="s">
        <v>11</v>
      </c>
      <c r="H210" s="4" t="s">
        <v>21</v>
      </c>
      <c r="I210" s="9">
        <v>4</v>
      </c>
      <c r="J210" s="6">
        <v>140.63999999999999</v>
      </c>
      <c r="K210" s="7">
        <v>0</v>
      </c>
      <c r="L210" s="6">
        <v>77.510000000000005</v>
      </c>
      <c r="M210" s="6">
        <f t="shared" si="12"/>
        <v>562.55999999999995</v>
      </c>
      <c r="N210" s="6">
        <f t="shared" si="13"/>
        <v>310.04000000000002</v>
      </c>
      <c r="O210" s="6">
        <f t="shared" si="14"/>
        <v>252.51999999999992</v>
      </c>
      <c r="P210" s="8">
        <f t="shared" si="15"/>
        <v>0.4488765642775881</v>
      </c>
      <c r="Q210" s="5">
        <f>YEAR(SalesDataTable[[#This Row],[Order Date]])</f>
        <v>2026</v>
      </c>
      <c r="R210" s="8" t="str">
        <f>"Q"&amp;ROUNDUP(MONTH(SalesDataTable[[#This Row],[Order Date]])/3,0)</f>
        <v>Q1</v>
      </c>
      <c r="S210" s="9">
        <f>MONTH(SalesDataTable[[#This Row],[Order Date]])</f>
        <v>2</v>
      </c>
      <c r="T210" s="8" t="str">
        <f>TEXT(SalesDataTable[[#This Row],[Order Date]],"mmm")</f>
        <v>Feb</v>
      </c>
    </row>
    <row r="211" spans="1:20" ht="15.5">
      <c r="A211" s="2" t="s">
        <v>262</v>
      </c>
      <c r="B211" s="3">
        <v>46067</v>
      </c>
      <c r="C211" s="4" t="s">
        <v>1</v>
      </c>
      <c r="D211" s="4" t="s">
        <v>2</v>
      </c>
      <c r="E211" s="4" t="s">
        <v>39</v>
      </c>
      <c r="F211" s="4" t="s">
        <v>16</v>
      </c>
      <c r="G211" s="4" t="s">
        <v>31</v>
      </c>
      <c r="H211" s="4" t="s">
        <v>64</v>
      </c>
      <c r="I211" s="9">
        <v>1</v>
      </c>
      <c r="J211" s="6">
        <v>80.680000000000007</v>
      </c>
      <c r="K211" s="7">
        <v>0</v>
      </c>
      <c r="L211" s="6">
        <v>39.630000000000003</v>
      </c>
      <c r="M211" s="6">
        <f t="shared" si="12"/>
        <v>80.680000000000007</v>
      </c>
      <c r="N211" s="6">
        <f t="shared" si="13"/>
        <v>39.630000000000003</v>
      </c>
      <c r="O211" s="6">
        <f t="shared" si="14"/>
        <v>41.050000000000004</v>
      </c>
      <c r="P211" s="8">
        <f t="shared" si="15"/>
        <v>0.50880019831432821</v>
      </c>
      <c r="Q211" s="5">
        <f>YEAR(SalesDataTable[[#This Row],[Order Date]])</f>
        <v>2026</v>
      </c>
      <c r="R211" s="8" t="str">
        <f>"Q"&amp;ROUNDUP(MONTH(SalesDataTable[[#This Row],[Order Date]])/3,0)</f>
        <v>Q1</v>
      </c>
      <c r="S211" s="9">
        <f>MONTH(SalesDataTable[[#This Row],[Order Date]])</f>
        <v>2</v>
      </c>
      <c r="T211" s="8" t="str">
        <f>TEXT(SalesDataTable[[#This Row],[Order Date]],"mmm")</f>
        <v>Feb</v>
      </c>
    </row>
    <row r="212" spans="1:20" ht="15.5">
      <c r="A212" s="2" t="s">
        <v>263</v>
      </c>
      <c r="B212" s="3">
        <v>46068</v>
      </c>
      <c r="C212" s="4" t="s">
        <v>1</v>
      </c>
      <c r="D212" s="4" t="s">
        <v>2</v>
      </c>
      <c r="E212" s="4" t="s">
        <v>10</v>
      </c>
      <c r="F212" s="4" t="s">
        <v>20</v>
      </c>
      <c r="G212" s="4" t="s">
        <v>17</v>
      </c>
      <c r="H212" s="4" t="s">
        <v>83</v>
      </c>
      <c r="I212" s="9">
        <v>3</v>
      </c>
      <c r="J212" s="6">
        <v>162.44999999999999</v>
      </c>
      <c r="K212" s="7">
        <v>0.05</v>
      </c>
      <c r="L212" s="6">
        <v>86.43</v>
      </c>
      <c r="M212" s="6">
        <f t="shared" si="12"/>
        <v>462.98249999999996</v>
      </c>
      <c r="N212" s="6">
        <f t="shared" si="13"/>
        <v>259.29000000000002</v>
      </c>
      <c r="O212" s="6">
        <f t="shared" si="14"/>
        <v>203.69249999999994</v>
      </c>
      <c r="P212" s="8">
        <f t="shared" si="15"/>
        <v>0.43995723380473334</v>
      </c>
      <c r="Q212" s="5">
        <f>YEAR(SalesDataTable[[#This Row],[Order Date]])</f>
        <v>2026</v>
      </c>
      <c r="R212" s="8" t="str">
        <f>"Q"&amp;ROUNDUP(MONTH(SalesDataTable[[#This Row],[Order Date]])/3,0)</f>
        <v>Q1</v>
      </c>
      <c r="S212" s="9">
        <f>MONTH(SalesDataTable[[#This Row],[Order Date]])</f>
        <v>2</v>
      </c>
      <c r="T212" s="8" t="str">
        <f>TEXT(SalesDataTable[[#This Row],[Order Date]],"mmm")</f>
        <v>Feb</v>
      </c>
    </row>
    <row r="213" spans="1:20" ht="15.5">
      <c r="A213" s="2" t="s">
        <v>264</v>
      </c>
      <c r="B213" s="3">
        <v>46068</v>
      </c>
      <c r="C213" s="4" t="s">
        <v>8</v>
      </c>
      <c r="D213" s="4" t="s">
        <v>38</v>
      </c>
      <c r="E213" s="4" t="s">
        <v>39</v>
      </c>
      <c r="F213" s="4" t="s">
        <v>4</v>
      </c>
      <c r="G213" s="4" t="s">
        <v>5</v>
      </c>
      <c r="H213" s="4" t="s">
        <v>43</v>
      </c>
      <c r="I213" s="9">
        <v>2</v>
      </c>
      <c r="J213" s="6">
        <v>102.12</v>
      </c>
      <c r="K213" s="7">
        <v>0.15</v>
      </c>
      <c r="L213" s="6">
        <v>51.03</v>
      </c>
      <c r="M213" s="6">
        <f t="shared" si="12"/>
        <v>173.60400000000001</v>
      </c>
      <c r="N213" s="6">
        <f t="shared" si="13"/>
        <v>102.06</v>
      </c>
      <c r="O213" s="6">
        <f t="shared" si="14"/>
        <v>71.544000000000011</v>
      </c>
      <c r="P213" s="8">
        <f t="shared" si="15"/>
        <v>0.41211032003870884</v>
      </c>
      <c r="Q213" s="5">
        <f>YEAR(SalesDataTable[[#This Row],[Order Date]])</f>
        <v>2026</v>
      </c>
      <c r="R213" s="8" t="str">
        <f>"Q"&amp;ROUNDUP(MONTH(SalesDataTable[[#This Row],[Order Date]])/3,0)</f>
        <v>Q1</v>
      </c>
      <c r="S213" s="9">
        <f>MONTH(SalesDataTable[[#This Row],[Order Date]])</f>
        <v>2</v>
      </c>
      <c r="T213" s="8" t="str">
        <f>TEXT(SalesDataTable[[#This Row],[Order Date]],"mmm")</f>
        <v>Feb</v>
      </c>
    </row>
    <row r="214" spans="1:20" ht="15.5">
      <c r="A214" s="2" t="s">
        <v>265</v>
      </c>
      <c r="B214" s="3">
        <v>46069</v>
      </c>
      <c r="C214" s="4" t="s">
        <v>14</v>
      </c>
      <c r="D214" s="4" t="s">
        <v>24</v>
      </c>
      <c r="E214" s="4" t="s">
        <v>3</v>
      </c>
      <c r="F214" s="4" t="s">
        <v>16</v>
      </c>
      <c r="G214" s="4" t="s">
        <v>5</v>
      </c>
      <c r="H214" s="4" t="s">
        <v>43</v>
      </c>
      <c r="I214" s="9">
        <v>2</v>
      </c>
      <c r="J214" s="6">
        <v>101.77</v>
      </c>
      <c r="K214" s="7">
        <v>0</v>
      </c>
      <c r="L214" s="6">
        <v>51.34</v>
      </c>
      <c r="M214" s="6">
        <f t="shared" si="12"/>
        <v>203.54</v>
      </c>
      <c r="N214" s="6">
        <f t="shared" si="13"/>
        <v>102.68</v>
      </c>
      <c r="O214" s="6">
        <f t="shared" si="14"/>
        <v>100.85999999999999</v>
      </c>
      <c r="P214" s="8">
        <f t="shared" si="15"/>
        <v>0.49552913432249185</v>
      </c>
      <c r="Q214" s="5">
        <f>YEAR(SalesDataTable[[#This Row],[Order Date]])</f>
        <v>2026</v>
      </c>
      <c r="R214" s="8" t="str">
        <f>"Q"&amp;ROUNDUP(MONTH(SalesDataTable[[#This Row],[Order Date]])/3,0)</f>
        <v>Q1</v>
      </c>
      <c r="S214" s="9">
        <f>MONTH(SalesDataTable[[#This Row],[Order Date]])</f>
        <v>2</v>
      </c>
      <c r="T214" s="8" t="str">
        <f>TEXT(SalesDataTable[[#This Row],[Order Date]],"mmm")</f>
        <v>Feb</v>
      </c>
    </row>
    <row r="215" spans="1:20" ht="15.5">
      <c r="A215" s="2" t="s">
        <v>266</v>
      </c>
      <c r="B215" s="3">
        <v>46069</v>
      </c>
      <c r="C215" s="4" t="s">
        <v>1</v>
      </c>
      <c r="D215" s="4" t="s">
        <v>88</v>
      </c>
      <c r="E215" s="4" t="s">
        <v>3</v>
      </c>
      <c r="F215" s="4" t="s">
        <v>20</v>
      </c>
      <c r="G215" s="4" t="s">
        <v>11</v>
      </c>
      <c r="H215" s="4" t="s">
        <v>53</v>
      </c>
      <c r="I215" s="9">
        <v>3</v>
      </c>
      <c r="J215" s="6">
        <v>153.24</v>
      </c>
      <c r="K215" s="7">
        <v>0.15</v>
      </c>
      <c r="L215" s="6">
        <v>77.61</v>
      </c>
      <c r="M215" s="6">
        <f t="shared" si="12"/>
        <v>390.762</v>
      </c>
      <c r="N215" s="6">
        <f t="shared" si="13"/>
        <v>232.82999999999998</v>
      </c>
      <c r="O215" s="6">
        <f t="shared" si="14"/>
        <v>157.93200000000002</v>
      </c>
      <c r="P215" s="8">
        <f t="shared" si="15"/>
        <v>0.40416417154175693</v>
      </c>
      <c r="Q215" s="5">
        <f>YEAR(SalesDataTable[[#This Row],[Order Date]])</f>
        <v>2026</v>
      </c>
      <c r="R215" s="8" t="str">
        <f>"Q"&amp;ROUNDUP(MONTH(SalesDataTable[[#This Row],[Order Date]])/3,0)</f>
        <v>Q1</v>
      </c>
      <c r="S215" s="9">
        <f>MONTH(SalesDataTable[[#This Row],[Order Date]])</f>
        <v>2</v>
      </c>
      <c r="T215" s="8" t="str">
        <f>TEXT(SalesDataTable[[#This Row],[Order Date]],"mmm")</f>
        <v>Feb</v>
      </c>
    </row>
    <row r="216" spans="1:20" ht="15.5">
      <c r="A216" s="2" t="s">
        <v>267</v>
      </c>
      <c r="B216" s="3">
        <v>46069</v>
      </c>
      <c r="C216" s="4" t="s">
        <v>27</v>
      </c>
      <c r="D216" s="4" t="s">
        <v>28</v>
      </c>
      <c r="E216" s="4" t="s">
        <v>39</v>
      </c>
      <c r="F216" s="4" t="s">
        <v>4</v>
      </c>
      <c r="G216" s="4" t="s">
        <v>11</v>
      </c>
      <c r="H216" s="4" t="s">
        <v>21</v>
      </c>
      <c r="I216" s="9">
        <v>1</v>
      </c>
      <c r="J216" s="6">
        <v>140.47</v>
      </c>
      <c r="K216" s="7">
        <v>0</v>
      </c>
      <c r="L216" s="6">
        <v>79.66</v>
      </c>
      <c r="M216" s="6">
        <f t="shared" si="12"/>
        <v>140.47</v>
      </c>
      <c r="N216" s="6">
        <f t="shared" si="13"/>
        <v>79.66</v>
      </c>
      <c r="O216" s="6">
        <f t="shared" si="14"/>
        <v>60.81</v>
      </c>
      <c r="P216" s="8">
        <f t="shared" si="15"/>
        <v>0.43290382288033036</v>
      </c>
      <c r="Q216" s="5">
        <f>YEAR(SalesDataTable[[#This Row],[Order Date]])</f>
        <v>2026</v>
      </c>
      <c r="R216" s="8" t="str">
        <f>"Q"&amp;ROUNDUP(MONTH(SalesDataTable[[#This Row],[Order Date]])/3,0)</f>
        <v>Q1</v>
      </c>
      <c r="S216" s="9">
        <f>MONTH(SalesDataTable[[#This Row],[Order Date]])</f>
        <v>2</v>
      </c>
      <c r="T216" s="8" t="str">
        <f>TEXT(SalesDataTable[[#This Row],[Order Date]],"mmm")</f>
        <v>Feb</v>
      </c>
    </row>
    <row r="217" spans="1:20" ht="15.5">
      <c r="A217" s="2" t="s">
        <v>268</v>
      </c>
      <c r="B217" s="3">
        <v>46069</v>
      </c>
      <c r="C217" s="4" t="s">
        <v>27</v>
      </c>
      <c r="D217" s="4" t="s">
        <v>45</v>
      </c>
      <c r="E217" s="4" t="s">
        <v>25</v>
      </c>
      <c r="F217" s="4" t="s">
        <v>16</v>
      </c>
      <c r="G217" s="4" t="s">
        <v>11</v>
      </c>
      <c r="H217" s="4" t="s">
        <v>79</v>
      </c>
      <c r="I217" s="9">
        <v>4</v>
      </c>
      <c r="J217" s="6">
        <v>70.67</v>
      </c>
      <c r="K217" s="7">
        <v>0.05</v>
      </c>
      <c r="L217" s="6">
        <v>32.96</v>
      </c>
      <c r="M217" s="6">
        <f t="shared" si="12"/>
        <v>268.54599999999999</v>
      </c>
      <c r="N217" s="6">
        <f t="shared" si="13"/>
        <v>131.84</v>
      </c>
      <c r="O217" s="6">
        <f t="shared" si="14"/>
        <v>136.70599999999999</v>
      </c>
      <c r="P217" s="8">
        <f t="shared" si="15"/>
        <v>0.50905990035226734</v>
      </c>
      <c r="Q217" s="5">
        <f>YEAR(SalesDataTable[[#This Row],[Order Date]])</f>
        <v>2026</v>
      </c>
      <c r="R217" s="8" t="str">
        <f>"Q"&amp;ROUNDUP(MONTH(SalesDataTable[[#This Row],[Order Date]])/3,0)</f>
        <v>Q1</v>
      </c>
      <c r="S217" s="9">
        <f>MONTH(SalesDataTable[[#This Row],[Order Date]])</f>
        <v>2</v>
      </c>
      <c r="T217" s="8" t="str">
        <f>TEXT(SalesDataTable[[#This Row],[Order Date]],"mmm")</f>
        <v>Feb</v>
      </c>
    </row>
    <row r="218" spans="1:20" ht="15.5">
      <c r="A218" s="2" t="s">
        <v>269</v>
      </c>
      <c r="B218" s="3">
        <v>46070</v>
      </c>
      <c r="C218" s="4" t="s">
        <v>1</v>
      </c>
      <c r="D218" s="4" t="s">
        <v>88</v>
      </c>
      <c r="E218" s="4" t="s">
        <v>25</v>
      </c>
      <c r="F218" s="4" t="s">
        <v>20</v>
      </c>
      <c r="G218" s="4" t="s">
        <v>17</v>
      </c>
      <c r="H218" s="4" t="s">
        <v>71</v>
      </c>
      <c r="I218" s="9">
        <v>3</v>
      </c>
      <c r="J218" s="6">
        <v>134.91</v>
      </c>
      <c r="K218" s="7">
        <v>0</v>
      </c>
      <c r="L218" s="6">
        <v>67.69</v>
      </c>
      <c r="M218" s="6">
        <f t="shared" si="12"/>
        <v>404.73</v>
      </c>
      <c r="N218" s="6">
        <f t="shared" si="13"/>
        <v>203.07</v>
      </c>
      <c r="O218" s="6">
        <f t="shared" si="14"/>
        <v>201.66000000000003</v>
      </c>
      <c r="P218" s="8">
        <f t="shared" si="15"/>
        <v>0.49825809799125348</v>
      </c>
      <c r="Q218" s="5">
        <f>YEAR(SalesDataTable[[#This Row],[Order Date]])</f>
        <v>2026</v>
      </c>
      <c r="R218" s="8" t="str">
        <f>"Q"&amp;ROUNDUP(MONTH(SalesDataTable[[#This Row],[Order Date]])/3,0)</f>
        <v>Q1</v>
      </c>
      <c r="S218" s="9">
        <f>MONTH(SalesDataTable[[#This Row],[Order Date]])</f>
        <v>2</v>
      </c>
      <c r="T218" s="8" t="str">
        <f>TEXT(SalesDataTable[[#This Row],[Order Date]],"mmm")</f>
        <v>Feb</v>
      </c>
    </row>
    <row r="219" spans="1:20" ht="15.5">
      <c r="A219" s="2" t="s">
        <v>270</v>
      </c>
      <c r="B219" s="3">
        <v>46070</v>
      </c>
      <c r="C219" s="4" t="s">
        <v>14</v>
      </c>
      <c r="D219" s="4" t="s">
        <v>15</v>
      </c>
      <c r="E219" s="4" t="s">
        <v>3</v>
      </c>
      <c r="F219" s="4" t="s">
        <v>20</v>
      </c>
      <c r="G219" s="4" t="s">
        <v>11</v>
      </c>
      <c r="H219" s="4" t="s">
        <v>79</v>
      </c>
      <c r="I219" s="9">
        <v>1</v>
      </c>
      <c r="J219" s="6">
        <v>70.86</v>
      </c>
      <c r="K219" s="7">
        <v>0.1</v>
      </c>
      <c r="L219" s="6">
        <v>33.299999999999997</v>
      </c>
      <c r="M219" s="6">
        <f t="shared" si="12"/>
        <v>63.774000000000001</v>
      </c>
      <c r="N219" s="6">
        <f t="shared" si="13"/>
        <v>33.299999999999997</v>
      </c>
      <c r="O219" s="6">
        <f t="shared" si="14"/>
        <v>30.474000000000004</v>
      </c>
      <c r="P219" s="8">
        <f t="shared" si="15"/>
        <v>0.47784363533728486</v>
      </c>
      <c r="Q219" s="5">
        <f>YEAR(SalesDataTable[[#This Row],[Order Date]])</f>
        <v>2026</v>
      </c>
      <c r="R219" s="8" t="str">
        <f>"Q"&amp;ROUNDUP(MONTH(SalesDataTable[[#This Row],[Order Date]])/3,0)</f>
        <v>Q1</v>
      </c>
      <c r="S219" s="9">
        <f>MONTH(SalesDataTable[[#This Row],[Order Date]])</f>
        <v>2</v>
      </c>
      <c r="T219" s="8" t="str">
        <f>TEXT(SalesDataTable[[#This Row],[Order Date]],"mmm")</f>
        <v>Feb</v>
      </c>
    </row>
    <row r="220" spans="1:20" ht="15.5">
      <c r="A220" s="2" t="s">
        <v>271</v>
      </c>
      <c r="B220" s="3">
        <v>46070</v>
      </c>
      <c r="C220" s="4" t="s">
        <v>8</v>
      </c>
      <c r="D220" s="4" t="s">
        <v>69</v>
      </c>
      <c r="E220" s="4" t="s">
        <v>25</v>
      </c>
      <c r="F220" s="4" t="s">
        <v>16</v>
      </c>
      <c r="G220" s="4" t="s">
        <v>5</v>
      </c>
      <c r="H220" s="4" t="s">
        <v>43</v>
      </c>
      <c r="I220" s="9">
        <v>1</v>
      </c>
      <c r="J220" s="6">
        <v>104.35</v>
      </c>
      <c r="K220" s="7">
        <v>0</v>
      </c>
      <c r="L220" s="6">
        <v>51.49</v>
      </c>
      <c r="M220" s="6">
        <f t="shared" si="12"/>
        <v>104.35</v>
      </c>
      <c r="N220" s="6">
        <f t="shared" si="13"/>
        <v>51.49</v>
      </c>
      <c r="O220" s="6">
        <f t="shared" si="14"/>
        <v>52.859999999999992</v>
      </c>
      <c r="P220" s="8">
        <f t="shared" si="15"/>
        <v>0.50656444657402966</v>
      </c>
      <c r="Q220" s="5">
        <f>YEAR(SalesDataTable[[#This Row],[Order Date]])</f>
        <v>2026</v>
      </c>
      <c r="R220" s="8" t="str">
        <f>"Q"&amp;ROUNDUP(MONTH(SalesDataTable[[#This Row],[Order Date]])/3,0)</f>
        <v>Q1</v>
      </c>
      <c r="S220" s="9">
        <f>MONTH(SalesDataTable[[#This Row],[Order Date]])</f>
        <v>2</v>
      </c>
      <c r="T220" s="8" t="str">
        <f>TEXT(SalesDataTable[[#This Row],[Order Date]],"mmm")</f>
        <v>Feb</v>
      </c>
    </row>
    <row r="221" spans="1:20" ht="15.5">
      <c r="A221" s="2" t="s">
        <v>272</v>
      </c>
      <c r="B221" s="3">
        <v>46070</v>
      </c>
      <c r="C221" s="4" t="s">
        <v>27</v>
      </c>
      <c r="D221" s="4" t="s">
        <v>48</v>
      </c>
      <c r="E221" s="4" t="s">
        <v>3</v>
      </c>
      <c r="F221" s="4" t="s">
        <v>4</v>
      </c>
      <c r="G221" s="4" t="s">
        <v>49</v>
      </c>
      <c r="H221" s="4" t="s">
        <v>55</v>
      </c>
      <c r="I221" s="9">
        <v>2</v>
      </c>
      <c r="J221" s="6">
        <v>120.48</v>
      </c>
      <c r="K221" s="7">
        <v>0</v>
      </c>
      <c r="L221" s="6">
        <v>70.680000000000007</v>
      </c>
      <c r="M221" s="6">
        <f t="shared" si="12"/>
        <v>240.96</v>
      </c>
      <c r="N221" s="6">
        <f t="shared" si="13"/>
        <v>141.36000000000001</v>
      </c>
      <c r="O221" s="6">
        <f t="shared" si="14"/>
        <v>99.6</v>
      </c>
      <c r="P221" s="8">
        <f t="shared" si="15"/>
        <v>0.4133466135458167</v>
      </c>
      <c r="Q221" s="5">
        <f>YEAR(SalesDataTable[[#This Row],[Order Date]])</f>
        <v>2026</v>
      </c>
      <c r="R221" s="8" t="str">
        <f>"Q"&amp;ROUNDUP(MONTH(SalesDataTable[[#This Row],[Order Date]])/3,0)</f>
        <v>Q1</v>
      </c>
      <c r="S221" s="9">
        <f>MONTH(SalesDataTable[[#This Row],[Order Date]])</f>
        <v>2</v>
      </c>
      <c r="T221" s="8" t="str">
        <f>TEXT(SalesDataTable[[#This Row],[Order Date]],"mmm")</f>
        <v>Feb</v>
      </c>
    </row>
    <row r="222" spans="1:20" ht="15.5">
      <c r="A222" s="2" t="s">
        <v>273</v>
      </c>
      <c r="B222" s="3">
        <v>46070</v>
      </c>
      <c r="C222" s="4" t="s">
        <v>8</v>
      </c>
      <c r="D222" s="4" t="s">
        <v>69</v>
      </c>
      <c r="E222" s="4" t="s">
        <v>3</v>
      </c>
      <c r="F222" s="4" t="s">
        <v>4</v>
      </c>
      <c r="G222" s="4" t="s">
        <v>31</v>
      </c>
      <c r="H222" s="4" t="s">
        <v>32</v>
      </c>
      <c r="I222" s="9">
        <v>1</v>
      </c>
      <c r="J222" s="6">
        <v>339.52</v>
      </c>
      <c r="K222" s="7">
        <v>0.1</v>
      </c>
      <c r="L222" s="6">
        <v>191.19</v>
      </c>
      <c r="M222" s="6">
        <f t="shared" si="12"/>
        <v>305.56799999999998</v>
      </c>
      <c r="N222" s="6">
        <f t="shared" si="13"/>
        <v>191.19</v>
      </c>
      <c r="O222" s="6">
        <f t="shared" si="14"/>
        <v>114.37799999999999</v>
      </c>
      <c r="P222" s="8">
        <f t="shared" si="15"/>
        <v>0.3743127552623311</v>
      </c>
      <c r="Q222" s="5">
        <f>YEAR(SalesDataTable[[#This Row],[Order Date]])</f>
        <v>2026</v>
      </c>
      <c r="R222" s="8" t="str">
        <f>"Q"&amp;ROUNDUP(MONTH(SalesDataTable[[#This Row],[Order Date]])/3,0)</f>
        <v>Q1</v>
      </c>
      <c r="S222" s="9">
        <f>MONTH(SalesDataTable[[#This Row],[Order Date]])</f>
        <v>2</v>
      </c>
      <c r="T222" s="8" t="str">
        <f>TEXT(SalesDataTable[[#This Row],[Order Date]],"mmm")</f>
        <v>Feb</v>
      </c>
    </row>
    <row r="223" spans="1:20" ht="15.5">
      <c r="A223" s="2" t="s">
        <v>274</v>
      </c>
      <c r="B223" s="3">
        <v>46070</v>
      </c>
      <c r="C223" s="4" t="s">
        <v>8</v>
      </c>
      <c r="D223" s="4" t="s">
        <v>86</v>
      </c>
      <c r="E223" s="4" t="s">
        <v>10</v>
      </c>
      <c r="F223" s="4" t="s">
        <v>20</v>
      </c>
      <c r="G223" s="4" t="s">
        <v>11</v>
      </c>
      <c r="H223" s="4" t="s">
        <v>53</v>
      </c>
      <c r="I223" s="9">
        <v>5</v>
      </c>
      <c r="J223" s="6">
        <v>154.72999999999999</v>
      </c>
      <c r="K223" s="7">
        <v>0.1</v>
      </c>
      <c r="L223" s="6">
        <v>77.42</v>
      </c>
      <c r="M223" s="6">
        <f t="shared" si="12"/>
        <v>696.28499999999997</v>
      </c>
      <c r="N223" s="6">
        <f t="shared" si="13"/>
        <v>387.1</v>
      </c>
      <c r="O223" s="6">
        <f t="shared" si="14"/>
        <v>309.18499999999995</v>
      </c>
      <c r="P223" s="8">
        <f t="shared" si="15"/>
        <v>0.44404949122844806</v>
      </c>
      <c r="Q223" s="5">
        <f>YEAR(SalesDataTable[[#This Row],[Order Date]])</f>
        <v>2026</v>
      </c>
      <c r="R223" s="8" t="str">
        <f>"Q"&amp;ROUNDUP(MONTH(SalesDataTable[[#This Row],[Order Date]])/3,0)</f>
        <v>Q1</v>
      </c>
      <c r="S223" s="9">
        <f>MONTH(SalesDataTable[[#This Row],[Order Date]])</f>
        <v>2</v>
      </c>
      <c r="T223" s="8" t="str">
        <f>TEXT(SalesDataTable[[#This Row],[Order Date]],"mmm")</f>
        <v>Feb</v>
      </c>
    </row>
    <row r="224" spans="1:20" ht="15.5">
      <c r="A224" s="2" t="s">
        <v>275</v>
      </c>
      <c r="B224" s="3">
        <v>46070</v>
      </c>
      <c r="C224" s="4" t="s">
        <v>14</v>
      </c>
      <c r="D224" s="4" t="s">
        <v>34</v>
      </c>
      <c r="E224" s="4" t="s">
        <v>25</v>
      </c>
      <c r="F224" s="4" t="s">
        <v>20</v>
      </c>
      <c r="G224" s="4" t="s">
        <v>11</v>
      </c>
      <c r="H224" s="4" t="s">
        <v>12</v>
      </c>
      <c r="I224" s="9">
        <v>4</v>
      </c>
      <c r="J224" s="6">
        <v>93.98</v>
      </c>
      <c r="K224" s="7">
        <v>0.05</v>
      </c>
      <c r="L224" s="6">
        <v>44.6</v>
      </c>
      <c r="M224" s="6">
        <f t="shared" si="12"/>
        <v>357.12400000000002</v>
      </c>
      <c r="N224" s="6">
        <f t="shared" si="13"/>
        <v>178.4</v>
      </c>
      <c r="O224" s="6">
        <f t="shared" si="14"/>
        <v>178.72400000000002</v>
      </c>
      <c r="P224" s="8">
        <f t="shared" si="15"/>
        <v>0.50045362395134463</v>
      </c>
      <c r="Q224" s="5">
        <f>YEAR(SalesDataTable[[#This Row],[Order Date]])</f>
        <v>2026</v>
      </c>
      <c r="R224" s="8" t="str">
        <f>"Q"&amp;ROUNDUP(MONTH(SalesDataTable[[#This Row],[Order Date]])/3,0)</f>
        <v>Q1</v>
      </c>
      <c r="S224" s="9">
        <f>MONTH(SalesDataTable[[#This Row],[Order Date]])</f>
        <v>2</v>
      </c>
      <c r="T224" s="8" t="str">
        <f>TEXT(SalesDataTable[[#This Row],[Order Date]],"mmm")</f>
        <v>Feb</v>
      </c>
    </row>
    <row r="225" spans="1:20" ht="15.5">
      <c r="A225" s="2" t="s">
        <v>276</v>
      </c>
      <c r="B225" s="3">
        <v>46070</v>
      </c>
      <c r="C225" s="4" t="s">
        <v>1</v>
      </c>
      <c r="D225" s="4" t="s">
        <v>2</v>
      </c>
      <c r="E225" s="4" t="s">
        <v>3</v>
      </c>
      <c r="F225" s="4" t="s">
        <v>16</v>
      </c>
      <c r="G225" s="4" t="s">
        <v>31</v>
      </c>
      <c r="H225" s="4" t="s">
        <v>32</v>
      </c>
      <c r="I225" s="9">
        <v>2</v>
      </c>
      <c r="J225" s="6">
        <v>336.83</v>
      </c>
      <c r="K225" s="7">
        <v>0</v>
      </c>
      <c r="L225" s="6">
        <v>194.42</v>
      </c>
      <c r="M225" s="6">
        <f t="shared" si="12"/>
        <v>673.66</v>
      </c>
      <c r="N225" s="6">
        <f t="shared" si="13"/>
        <v>388.84</v>
      </c>
      <c r="O225" s="6">
        <f t="shared" si="14"/>
        <v>284.82</v>
      </c>
      <c r="P225" s="8">
        <f t="shared" si="15"/>
        <v>0.42279488169106078</v>
      </c>
      <c r="Q225" s="5">
        <f>YEAR(SalesDataTable[[#This Row],[Order Date]])</f>
        <v>2026</v>
      </c>
      <c r="R225" s="8" t="str">
        <f>"Q"&amp;ROUNDUP(MONTH(SalesDataTable[[#This Row],[Order Date]])/3,0)</f>
        <v>Q1</v>
      </c>
      <c r="S225" s="9">
        <f>MONTH(SalesDataTable[[#This Row],[Order Date]])</f>
        <v>2</v>
      </c>
      <c r="T225" s="8" t="str">
        <f>TEXT(SalesDataTable[[#This Row],[Order Date]],"mmm")</f>
        <v>Feb</v>
      </c>
    </row>
    <row r="226" spans="1:20" ht="15.5">
      <c r="A226" s="2" t="s">
        <v>277</v>
      </c>
      <c r="B226" s="3">
        <v>46071</v>
      </c>
      <c r="C226" s="4" t="s">
        <v>27</v>
      </c>
      <c r="D226" s="4" t="s">
        <v>48</v>
      </c>
      <c r="E226" s="4" t="s">
        <v>25</v>
      </c>
      <c r="F226" s="4" t="s">
        <v>4</v>
      </c>
      <c r="G226" s="4" t="s">
        <v>31</v>
      </c>
      <c r="H226" s="4" t="s">
        <v>32</v>
      </c>
      <c r="I226" s="9">
        <v>1</v>
      </c>
      <c r="J226" s="6">
        <v>338.93</v>
      </c>
      <c r="K226" s="7">
        <v>0</v>
      </c>
      <c r="L226" s="6">
        <v>197.92</v>
      </c>
      <c r="M226" s="6">
        <f t="shared" si="12"/>
        <v>338.93</v>
      </c>
      <c r="N226" s="6">
        <f t="shared" si="13"/>
        <v>197.92</v>
      </c>
      <c r="O226" s="6">
        <f t="shared" si="14"/>
        <v>141.01000000000002</v>
      </c>
      <c r="P226" s="8">
        <f t="shared" si="15"/>
        <v>0.41604461098161866</v>
      </c>
      <c r="Q226" s="5">
        <f>YEAR(SalesDataTable[[#This Row],[Order Date]])</f>
        <v>2026</v>
      </c>
      <c r="R226" s="8" t="str">
        <f>"Q"&amp;ROUNDUP(MONTH(SalesDataTable[[#This Row],[Order Date]])/3,0)</f>
        <v>Q1</v>
      </c>
      <c r="S226" s="9">
        <f>MONTH(SalesDataTable[[#This Row],[Order Date]])</f>
        <v>2</v>
      </c>
      <c r="T226" s="8" t="str">
        <f>TEXT(SalesDataTable[[#This Row],[Order Date]],"mmm")</f>
        <v>Feb</v>
      </c>
    </row>
    <row r="227" spans="1:20" ht="15.5">
      <c r="A227" s="2" t="s">
        <v>278</v>
      </c>
      <c r="B227" s="3">
        <v>46071</v>
      </c>
      <c r="C227" s="4" t="s">
        <v>1</v>
      </c>
      <c r="D227" s="4" t="s">
        <v>52</v>
      </c>
      <c r="E227" s="4" t="s">
        <v>3</v>
      </c>
      <c r="F227" s="4" t="s">
        <v>16</v>
      </c>
      <c r="G227" s="4" t="s">
        <v>31</v>
      </c>
      <c r="H227" s="4" t="s">
        <v>90</v>
      </c>
      <c r="I227" s="9">
        <v>5</v>
      </c>
      <c r="J227" s="6">
        <v>122.72</v>
      </c>
      <c r="K227" s="7">
        <v>0</v>
      </c>
      <c r="L227" s="6">
        <v>62.41</v>
      </c>
      <c r="M227" s="6">
        <f t="shared" si="12"/>
        <v>613.6</v>
      </c>
      <c r="N227" s="6">
        <f t="shared" si="13"/>
        <v>312.04999999999995</v>
      </c>
      <c r="O227" s="6">
        <f t="shared" si="14"/>
        <v>301.55000000000007</v>
      </c>
      <c r="P227" s="8">
        <f t="shared" si="15"/>
        <v>0.49144393741851378</v>
      </c>
      <c r="Q227" s="5">
        <f>YEAR(SalesDataTable[[#This Row],[Order Date]])</f>
        <v>2026</v>
      </c>
      <c r="R227" s="8" t="str">
        <f>"Q"&amp;ROUNDUP(MONTH(SalesDataTable[[#This Row],[Order Date]])/3,0)</f>
        <v>Q1</v>
      </c>
      <c r="S227" s="9">
        <f>MONTH(SalesDataTable[[#This Row],[Order Date]])</f>
        <v>2</v>
      </c>
      <c r="T227" s="8" t="str">
        <f>TEXT(SalesDataTable[[#This Row],[Order Date]],"mmm")</f>
        <v>Feb</v>
      </c>
    </row>
    <row r="228" spans="1:20" ht="15.5">
      <c r="A228" s="2" t="s">
        <v>279</v>
      </c>
      <c r="B228" s="3">
        <v>46071</v>
      </c>
      <c r="C228" s="4" t="s">
        <v>27</v>
      </c>
      <c r="D228" s="4" t="s">
        <v>28</v>
      </c>
      <c r="E228" s="4" t="s">
        <v>3</v>
      </c>
      <c r="F228" s="4" t="s">
        <v>16</v>
      </c>
      <c r="G228" s="4" t="s">
        <v>17</v>
      </c>
      <c r="H228" s="4" t="s">
        <v>71</v>
      </c>
      <c r="I228" s="9">
        <v>4</v>
      </c>
      <c r="J228" s="6">
        <v>135.63</v>
      </c>
      <c r="K228" s="7">
        <v>0.05</v>
      </c>
      <c r="L228" s="6">
        <v>65.900000000000006</v>
      </c>
      <c r="M228" s="6">
        <f t="shared" si="12"/>
        <v>515.39400000000001</v>
      </c>
      <c r="N228" s="6">
        <f t="shared" si="13"/>
        <v>263.60000000000002</v>
      </c>
      <c r="O228" s="6">
        <f t="shared" si="14"/>
        <v>251.79399999999998</v>
      </c>
      <c r="P228" s="8">
        <f t="shared" si="15"/>
        <v>0.4885466264644136</v>
      </c>
      <c r="Q228" s="5">
        <f>YEAR(SalesDataTable[[#This Row],[Order Date]])</f>
        <v>2026</v>
      </c>
      <c r="R228" s="8" t="str">
        <f>"Q"&amp;ROUNDUP(MONTH(SalesDataTable[[#This Row],[Order Date]])/3,0)</f>
        <v>Q1</v>
      </c>
      <c r="S228" s="9">
        <f>MONTH(SalesDataTable[[#This Row],[Order Date]])</f>
        <v>2</v>
      </c>
      <c r="T228" s="8" t="str">
        <f>TEXT(SalesDataTable[[#This Row],[Order Date]],"mmm")</f>
        <v>Feb</v>
      </c>
    </row>
    <row r="229" spans="1:20" ht="15.5">
      <c r="A229" s="2" t="s">
        <v>280</v>
      </c>
      <c r="B229" s="3">
        <v>46072</v>
      </c>
      <c r="C229" s="4" t="s">
        <v>14</v>
      </c>
      <c r="D229" s="4" t="s">
        <v>126</v>
      </c>
      <c r="E229" s="4" t="s">
        <v>3</v>
      </c>
      <c r="F229" s="4" t="s">
        <v>4</v>
      </c>
      <c r="G229" s="4" t="s">
        <v>31</v>
      </c>
      <c r="H229" s="4" t="s">
        <v>64</v>
      </c>
      <c r="I229" s="9">
        <v>2</v>
      </c>
      <c r="J229" s="6">
        <v>81.34</v>
      </c>
      <c r="K229" s="7">
        <v>0.05</v>
      </c>
      <c r="L229" s="6">
        <v>40.64</v>
      </c>
      <c r="M229" s="6">
        <f t="shared" si="12"/>
        <v>154.54599999999999</v>
      </c>
      <c r="N229" s="6">
        <f t="shared" si="13"/>
        <v>81.28</v>
      </c>
      <c r="O229" s="6">
        <f t="shared" si="14"/>
        <v>73.265999999999991</v>
      </c>
      <c r="P229" s="8">
        <f t="shared" si="15"/>
        <v>0.47407244445019603</v>
      </c>
      <c r="Q229" s="5">
        <f>YEAR(SalesDataTable[[#This Row],[Order Date]])</f>
        <v>2026</v>
      </c>
      <c r="R229" s="8" t="str">
        <f>"Q"&amp;ROUNDUP(MONTH(SalesDataTable[[#This Row],[Order Date]])/3,0)</f>
        <v>Q1</v>
      </c>
      <c r="S229" s="9">
        <f>MONTH(SalesDataTable[[#This Row],[Order Date]])</f>
        <v>2</v>
      </c>
      <c r="T229" s="8" t="str">
        <f>TEXT(SalesDataTable[[#This Row],[Order Date]],"mmm")</f>
        <v>Feb</v>
      </c>
    </row>
    <row r="230" spans="1:20" ht="15.5">
      <c r="A230" s="2" t="s">
        <v>281</v>
      </c>
      <c r="B230" s="3">
        <v>46072</v>
      </c>
      <c r="C230" s="4" t="s">
        <v>14</v>
      </c>
      <c r="D230" s="4" t="s">
        <v>24</v>
      </c>
      <c r="E230" s="4" t="s">
        <v>3</v>
      </c>
      <c r="F230" s="4" t="s">
        <v>16</v>
      </c>
      <c r="G230" s="4" t="s">
        <v>5</v>
      </c>
      <c r="H230" s="4" t="s">
        <v>35</v>
      </c>
      <c r="I230" s="9">
        <v>1</v>
      </c>
      <c r="J230" s="6">
        <v>41.01</v>
      </c>
      <c r="K230" s="7">
        <v>0.05</v>
      </c>
      <c r="L230" s="6">
        <v>16.489999999999998</v>
      </c>
      <c r="M230" s="6">
        <f t="shared" si="12"/>
        <v>38.959499999999998</v>
      </c>
      <c r="N230" s="6">
        <f t="shared" si="13"/>
        <v>16.489999999999998</v>
      </c>
      <c r="O230" s="6">
        <f t="shared" si="14"/>
        <v>22.4695</v>
      </c>
      <c r="P230" s="8">
        <f t="shared" si="15"/>
        <v>0.57673994789460847</v>
      </c>
      <c r="Q230" s="5">
        <f>YEAR(SalesDataTable[[#This Row],[Order Date]])</f>
        <v>2026</v>
      </c>
      <c r="R230" s="8" t="str">
        <f>"Q"&amp;ROUNDUP(MONTH(SalesDataTable[[#This Row],[Order Date]])/3,0)</f>
        <v>Q1</v>
      </c>
      <c r="S230" s="9">
        <f>MONTH(SalesDataTable[[#This Row],[Order Date]])</f>
        <v>2</v>
      </c>
      <c r="T230" s="8" t="str">
        <f>TEXT(SalesDataTable[[#This Row],[Order Date]],"mmm")</f>
        <v>Feb</v>
      </c>
    </row>
    <row r="231" spans="1:20" ht="15.5">
      <c r="A231" s="2" t="s">
        <v>282</v>
      </c>
      <c r="B231" s="3">
        <v>46072</v>
      </c>
      <c r="C231" s="4" t="s">
        <v>8</v>
      </c>
      <c r="D231" s="4" t="s">
        <v>66</v>
      </c>
      <c r="E231" s="4" t="s">
        <v>39</v>
      </c>
      <c r="F231" s="4" t="s">
        <v>20</v>
      </c>
      <c r="G231" s="4" t="s">
        <v>11</v>
      </c>
      <c r="H231" s="4" t="s">
        <v>53</v>
      </c>
      <c r="I231" s="9">
        <v>2</v>
      </c>
      <c r="J231" s="6">
        <v>153.03</v>
      </c>
      <c r="K231" s="7">
        <v>0</v>
      </c>
      <c r="L231" s="6">
        <v>81.02</v>
      </c>
      <c r="M231" s="6">
        <f t="shared" si="12"/>
        <v>306.06</v>
      </c>
      <c r="N231" s="6">
        <f t="shared" si="13"/>
        <v>162.04</v>
      </c>
      <c r="O231" s="6">
        <f t="shared" si="14"/>
        <v>144.02000000000001</v>
      </c>
      <c r="P231" s="8">
        <f t="shared" si="15"/>
        <v>0.47056132784421356</v>
      </c>
      <c r="Q231" s="5">
        <f>YEAR(SalesDataTable[[#This Row],[Order Date]])</f>
        <v>2026</v>
      </c>
      <c r="R231" s="8" t="str">
        <f>"Q"&amp;ROUNDUP(MONTH(SalesDataTable[[#This Row],[Order Date]])/3,0)</f>
        <v>Q1</v>
      </c>
      <c r="S231" s="9">
        <f>MONTH(SalesDataTable[[#This Row],[Order Date]])</f>
        <v>2</v>
      </c>
      <c r="T231" s="8" t="str">
        <f>TEXT(SalesDataTable[[#This Row],[Order Date]],"mmm")</f>
        <v>Feb</v>
      </c>
    </row>
    <row r="232" spans="1:20" ht="15.5">
      <c r="A232" s="2" t="s">
        <v>283</v>
      </c>
      <c r="B232" s="3">
        <v>46073</v>
      </c>
      <c r="C232" s="4" t="s">
        <v>8</v>
      </c>
      <c r="D232" s="4" t="s">
        <v>66</v>
      </c>
      <c r="E232" s="4" t="s">
        <v>3</v>
      </c>
      <c r="F232" s="4" t="s">
        <v>16</v>
      </c>
      <c r="G232" s="4" t="s">
        <v>49</v>
      </c>
      <c r="H232" s="4" t="s">
        <v>55</v>
      </c>
      <c r="I232" s="9">
        <v>2</v>
      </c>
      <c r="J232" s="6">
        <v>124.92</v>
      </c>
      <c r="K232" s="7">
        <v>0</v>
      </c>
      <c r="L232" s="6">
        <v>69.98</v>
      </c>
      <c r="M232" s="6">
        <f t="shared" si="12"/>
        <v>249.84</v>
      </c>
      <c r="N232" s="6">
        <f t="shared" si="13"/>
        <v>139.96</v>
      </c>
      <c r="O232" s="6">
        <f t="shared" si="14"/>
        <v>109.88</v>
      </c>
      <c r="P232" s="8">
        <f t="shared" si="15"/>
        <v>0.43980147294268329</v>
      </c>
      <c r="Q232" s="5">
        <f>YEAR(SalesDataTable[[#This Row],[Order Date]])</f>
        <v>2026</v>
      </c>
      <c r="R232" s="8" t="str">
        <f>"Q"&amp;ROUNDUP(MONTH(SalesDataTable[[#This Row],[Order Date]])/3,0)</f>
        <v>Q1</v>
      </c>
      <c r="S232" s="9">
        <f>MONTH(SalesDataTable[[#This Row],[Order Date]])</f>
        <v>2</v>
      </c>
      <c r="T232" s="8" t="str">
        <f>TEXT(SalesDataTable[[#This Row],[Order Date]],"mmm")</f>
        <v>Feb</v>
      </c>
    </row>
    <row r="233" spans="1:20" ht="15.5">
      <c r="A233" s="2" t="s">
        <v>284</v>
      </c>
      <c r="B233" s="3">
        <v>46073</v>
      </c>
      <c r="C233" s="4" t="s">
        <v>8</v>
      </c>
      <c r="D233" s="4" t="s">
        <v>69</v>
      </c>
      <c r="E233" s="4" t="s">
        <v>3</v>
      </c>
      <c r="F233" s="4" t="s">
        <v>20</v>
      </c>
      <c r="G233" s="4" t="s">
        <v>17</v>
      </c>
      <c r="H233" s="4" t="s">
        <v>71</v>
      </c>
      <c r="I233" s="9">
        <v>2</v>
      </c>
      <c r="J233" s="6">
        <v>136.55000000000001</v>
      </c>
      <c r="K233" s="7">
        <v>0</v>
      </c>
      <c r="L233" s="6">
        <v>68.84</v>
      </c>
      <c r="M233" s="6">
        <f t="shared" si="12"/>
        <v>273.10000000000002</v>
      </c>
      <c r="N233" s="6">
        <f t="shared" si="13"/>
        <v>137.68</v>
      </c>
      <c r="O233" s="6">
        <f t="shared" si="14"/>
        <v>135.42000000000002</v>
      </c>
      <c r="P233" s="8">
        <f t="shared" si="15"/>
        <v>0.49586232149395826</v>
      </c>
      <c r="Q233" s="5">
        <f>YEAR(SalesDataTable[[#This Row],[Order Date]])</f>
        <v>2026</v>
      </c>
      <c r="R233" s="8" t="str">
        <f>"Q"&amp;ROUNDUP(MONTH(SalesDataTable[[#This Row],[Order Date]])/3,0)</f>
        <v>Q1</v>
      </c>
      <c r="S233" s="9">
        <f>MONTH(SalesDataTable[[#This Row],[Order Date]])</f>
        <v>2</v>
      </c>
      <c r="T233" s="8" t="str">
        <f>TEXT(SalesDataTable[[#This Row],[Order Date]],"mmm")</f>
        <v>Feb</v>
      </c>
    </row>
    <row r="234" spans="1:20" ht="15.5">
      <c r="A234" s="2" t="s">
        <v>285</v>
      </c>
      <c r="B234" s="3">
        <v>46073</v>
      </c>
      <c r="C234" s="4" t="s">
        <v>14</v>
      </c>
      <c r="D234" s="4" t="s">
        <v>34</v>
      </c>
      <c r="E234" s="4" t="s">
        <v>10</v>
      </c>
      <c r="F234" s="4" t="s">
        <v>20</v>
      </c>
      <c r="G234" s="4" t="s">
        <v>31</v>
      </c>
      <c r="H234" s="4" t="s">
        <v>90</v>
      </c>
      <c r="I234" s="9">
        <v>15</v>
      </c>
      <c r="J234" s="6">
        <v>121.98</v>
      </c>
      <c r="K234" s="7">
        <v>0.1</v>
      </c>
      <c r="L234" s="6">
        <v>59.86</v>
      </c>
      <c r="M234" s="6">
        <f t="shared" si="12"/>
        <v>1646.73</v>
      </c>
      <c r="N234" s="6">
        <f t="shared" si="13"/>
        <v>897.9</v>
      </c>
      <c r="O234" s="6">
        <f t="shared" si="14"/>
        <v>748.83</v>
      </c>
      <c r="P234" s="8">
        <f t="shared" si="15"/>
        <v>0.45473757082217486</v>
      </c>
      <c r="Q234" s="5">
        <f>YEAR(SalesDataTable[[#This Row],[Order Date]])</f>
        <v>2026</v>
      </c>
      <c r="R234" s="8" t="str">
        <f>"Q"&amp;ROUNDUP(MONTH(SalesDataTable[[#This Row],[Order Date]])/3,0)</f>
        <v>Q1</v>
      </c>
      <c r="S234" s="9">
        <f>MONTH(SalesDataTable[[#This Row],[Order Date]])</f>
        <v>2</v>
      </c>
      <c r="T234" s="8" t="str">
        <f>TEXT(SalesDataTable[[#This Row],[Order Date]],"mmm")</f>
        <v>Feb</v>
      </c>
    </row>
    <row r="235" spans="1:20" ht="15.5">
      <c r="A235" s="2" t="s">
        <v>286</v>
      </c>
      <c r="B235" s="3">
        <v>46073</v>
      </c>
      <c r="C235" s="4" t="s">
        <v>8</v>
      </c>
      <c r="D235" s="4" t="s">
        <v>69</v>
      </c>
      <c r="E235" s="4" t="s">
        <v>3</v>
      </c>
      <c r="F235" s="4" t="s">
        <v>16</v>
      </c>
      <c r="G235" s="4" t="s">
        <v>17</v>
      </c>
      <c r="H235" s="4" t="s">
        <v>46</v>
      </c>
      <c r="I235" s="9">
        <v>1</v>
      </c>
      <c r="J235" s="6">
        <v>45.54</v>
      </c>
      <c r="K235" s="7">
        <v>0</v>
      </c>
      <c r="L235" s="6">
        <v>18.29</v>
      </c>
      <c r="M235" s="6">
        <f t="shared" si="12"/>
        <v>45.54</v>
      </c>
      <c r="N235" s="6">
        <f t="shared" si="13"/>
        <v>18.29</v>
      </c>
      <c r="O235" s="6">
        <f t="shared" si="14"/>
        <v>27.25</v>
      </c>
      <c r="P235" s="8">
        <f t="shared" si="15"/>
        <v>0.59837505489679399</v>
      </c>
      <c r="Q235" s="5">
        <f>YEAR(SalesDataTable[[#This Row],[Order Date]])</f>
        <v>2026</v>
      </c>
      <c r="R235" s="8" t="str">
        <f>"Q"&amp;ROUNDUP(MONTH(SalesDataTable[[#This Row],[Order Date]])/3,0)</f>
        <v>Q1</v>
      </c>
      <c r="S235" s="9">
        <f>MONTH(SalesDataTable[[#This Row],[Order Date]])</f>
        <v>2</v>
      </c>
      <c r="T235" s="8" t="str">
        <f>TEXT(SalesDataTable[[#This Row],[Order Date]],"mmm")</f>
        <v>Feb</v>
      </c>
    </row>
    <row r="236" spans="1:20" ht="15.5">
      <c r="A236" s="2" t="s">
        <v>287</v>
      </c>
      <c r="B236" s="3">
        <v>46073</v>
      </c>
      <c r="C236" s="4" t="s">
        <v>14</v>
      </c>
      <c r="D236" s="4" t="s">
        <v>24</v>
      </c>
      <c r="E236" s="4" t="s">
        <v>39</v>
      </c>
      <c r="F236" s="4" t="s">
        <v>4</v>
      </c>
      <c r="G236" s="4" t="s">
        <v>49</v>
      </c>
      <c r="H236" s="4" t="s">
        <v>74</v>
      </c>
      <c r="I236" s="9">
        <v>1</v>
      </c>
      <c r="J236" s="6">
        <v>51.73</v>
      </c>
      <c r="K236" s="7">
        <v>0</v>
      </c>
      <c r="L236" s="6">
        <v>21.83</v>
      </c>
      <c r="M236" s="6">
        <f t="shared" si="12"/>
        <v>51.73</v>
      </c>
      <c r="N236" s="6">
        <f t="shared" si="13"/>
        <v>21.83</v>
      </c>
      <c r="O236" s="6">
        <f t="shared" si="14"/>
        <v>29.9</v>
      </c>
      <c r="P236" s="8">
        <f t="shared" si="15"/>
        <v>0.57800115986854828</v>
      </c>
      <c r="Q236" s="5">
        <f>YEAR(SalesDataTable[[#This Row],[Order Date]])</f>
        <v>2026</v>
      </c>
      <c r="R236" s="8" t="str">
        <f>"Q"&amp;ROUNDUP(MONTH(SalesDataTable[[#This Row],[Order Date]])/3,0)</f>
        <v>Q1</v>
      </c>
      <c r="S236" s="9">
        <f>MONTH(SalesDataTable[[#This Row],[Order Date]])</f>
        <v>2</v>
      </c>
      <c r="T236" s="8" t="str">
        <f>TEXT(SalesDataTable[[#This Row],[Order Date]],"mmm")</f>
        <v>Feb</v>
      </c>
    </row>
    <row r="237" spans="1:20" ht="15.5">
      <c r="A237" s="2" t="s">
        <v>288</v>
      </c>
      <c r="B237" s="3">
        <v>46073</v>
      </c>
      <c r="C237" s="4" t="s">
        <v>8</v>
      </c>
      <c r="D237" s="4" t="s">
        <v>69</v>
      </c>
      <c r="E237" s="4" t="s">
        <v>39</v>
      </c>
      <c r="F237" s="4" t="s">
        <v>4</v>
      </c>
      <c r="G237" s="4" t="s">
        <v>31</v>
      </c>
      <c r="H237" s="4" t="s">
        <v>64</v>
      </c>
      <c r="I237" s="9">
        <v>2</v>
      </c>
      <c r="J237" s="6">
        <v>80.510000000000005</v>
      </c>
      <c r="K237" s="7">
        <v>0.05</v>
      </c>
      <c r="L237" s="6">
        <v>38.630000000000003</v>
      </c>
      <c r="M237" s="6">
        <f t="shared" si="12"/>
        <v>152.96899999999999</v>
      </c>
      <c r="N237" s="6">
        <f t="shared" si="13"/>
        <v>77.260000000000005</v>
      </c>
      <c r="O237" s="6">
        <f t="shared" si="14"/>
        <v>75.708999999999989</v>
      </c>
      <c r="P237" s="8">
        <f t="shared" si="15"/>
        <v>0.4949303453640933</v>
      </c>
      <c r="Q237" s="5">
        <f>YEAR(SalesDataTable[[#This Row],[Order Date]])</f>
        <v>2026</v>
      </c>
      <c r="R237" s="8" t="str">
        <f>"Q"&amp;ROUNDUP(MONTH(SalesDataTable[[#This Row],[Order Date]])/3,0)</f>
        <v>Q1</v>
      </c>
      <c r="S237" s="9">
        <f>MONTH(SalesDataTable[[#This Row],[Order Date]])</f>
        <v>2</v>
      </c>
      <c r="T237" s="8" t="str">
        <f>TEXT(SalesDataTable[[#This Row],[Order Date]],"mmm")</f>
        <v>Feb</v>
      </c>
    </row>
    <row r="238" spans="1:20" ht="15.5">
      <c r="A238" s="2" t="s">
        <v>289</v>
      </c>
      <c r="B238" s="3">
        <v>46073</v>
      </c>
      <c r="C238" s="4" t="s">
        <v>27</v>
      </c>
      <c r="D238" s="4" t="s">
        <v>45</v>
      </c>
      <c r="E238" s="4" t="s">
        <v>3</v>
      </c>
      <c r="F238" s="4" t="s">
        <v>16</v>
      </c>
      <c r="G238" s="4" t="s">
        <v>49</v>
      </c>
      <c r="H238" s="4" t="s">
        <v>67</v>
      </c>
      <c r="I238" s="9">
        <v>1</v>
      </c>
      <c r="J238" s="6">
        <v>36.31</v>
      </c>
      <c r="K238" s="7">
        <v>0</v>
      </c>
      <c r="L238" s="6">
        <v>14</v>
      </c>
      <c r="M238" s="6">
        <f t="shared" si="12"/>
        <v>36.31</v>
      </c>
      <c r="N238" s="6">
        <f t="shared" si="13"/>
        <v>14</v>
      </c>
      <c r="O238" s="6">
        <f t="shared" si="14"/>
        <v>22.310000000000002</v>
      </c>
      <c r="P238" s="8">
        <f t="shared" si="15"/>
        <v>0.61443128614706699</v>
      </c>
      <c r="Q238" s="5">
        <f>YEAR(SalesDataTable[[#This Row],[Order Date]])</f>
        <v>2026</v>
      </c>
      <c r="R238" s="8" t="str">
        <f>"Q"&amp;ROUNDUP(MONTH(SalesDataTable[[#This Row],[Order Date]])/3,0)</f>
        <v>Q1</v>
      </c>
      <c r="S238" s="9">
        <f>MONTH(SalesDataTable[[#This Row],[Order Date]])</f>
        <v>2</v>
      </c>
      <c r="T238" s="8" t="str">
        <f>TEXT(SalesDataTable[[#This Row],[Order Date]],"mmm")</f>
        <v>Feb</v>
      </c>
    </row>
    <row r="239" spans="1:20" ht="15.5">
      <c r="A239" s="2" t="s">
        <v>290</v>
      </c>
      <c r="B239" s="3">
        <v>46073</v>
      </c>
      <c r="C239" s="4" t="s">
        <v>14</v>
      </c>
      <c r="D239" s="4" t="s">
        <v>126</v>
      </c>
      <c r="E239" s="4" t="s">
        <v>3</v>
      </c>
      <c r="F239" s="4" t="s">
        <v>4</v>
      </c>
      <c r="G239" s="4" t="s">
        <v>5</v>
      </c>
      <c r="H239" s="4" t="s">
        <v>6</v>
      </c>
      <c r="I239" s="9">
        <v>1</v>
      </c>
      <c r="J239" s="6">
        <v>82.86</v>
      </c>
      <c r="K239" s="7">
        <v>0.05</v>
      </c>
      <c r="L239" s="6">
        <v>42.3</v>
      </c>
      <c r="M239" s="6">
        <f t="shared" si="12"/>
        <v>78.716999999999999</v>
      </c>
      <c r="N239" s="6">
        <f t="shared" si="13"/>
        <v>42.3</v>
      </c>
      <c r="O239" s="6">
        <f t="shared" si="14"/>
        <v>36.417000000000002</v>
      </c>
      <c r="P239" s="8">
        <f t="shared" si="15"/>
        <v>0.46263196005945351</v>
      </c>
      <c r="Q239" s="5">
        <f>YEAR(SalesDataTable[[#This Row],[Order Date]])</f>
        <v>2026</v>
      </c>
      <c r="R239" s="8" t="str">
        <f>"Q"&amp;ROUNDUP(MONTH(SalesDataTable[[#This Row],[Order Date]])/3,0)</f>
        <v>Q1</v>
      </c>
      <c r="S239" s="9">
        <f>MONTH(SalesDataTable[[#This Row],[Order Date]])</f>
        <v>2</v>
      </c>
      <c r="T239" s="8" t="str">
        <f>TEXT(SalesDataTable[[#This Row],[Order Date]],"mmm")</f>
        <v>Feb</v>
      </c>
    </row>
    <row r="240" spans="1:20" ht="15.5">
      <c r="A240" s="2" t="s">
        <v>291</v>
      </c>
      <c r="B240" s="3">
        <v>46074</v>
      </c>
      <c r="C240" s="4" t="s">
        <v>1</v>
      </c>
      <c r="D240" s="4" t="s">
        <v>2</v>
      </c>
      <c r="E240" s="4" t="s">
        <v>25</v>
      </c>
      <c r="F240" s="4" t="s">
        <v>16</v>
      </c>
      <c r="G240" s="4" t="s">
        <v>5</v>
      </c>
      <c r="H240" s="4" t="s">
        <v>43</v>
      </c>
      <c r="I240" s="9">
        <v>2</v>
      </c>
      <c r="J240" s="6">
        <v>103.03</v>
      </c>
      <c r="K240" s="7">
        <v>0.05</v>
      </c>
      <c r="L240" s="6">
        <v>50.73</v>
      </c>
      <c r="M240" s="6">
        <f t="shared" si="12"/>
        <v>195.75700000000001</v>
      </c>
      <c r="N240" s="6">
        <f t="shared" si="13"/>
        <v>101.46</v>
      </c>
      <c r="O240" s="6">
        <f t="shared" si="14"/>
        <v>94.297000000000011</v>
      </c>
      <c r="P240" s="8">
        <f t="shared" si="15"/>
        <v>0.48170435795399402</v>
      </c>
      <c r="Q240" s="5">
        <f>YEAR(SalesDataTable[[#This Row],[Order Date]])</f>
        <v>2026</v>
      </c>
      <c r="R240" s="8" t="str">
        <f>"Q"&amp;ROUNDUP(MONTH(SalesDataTable[[#This Row],[Order Date]])/3,0)</f>
        <v>Q1</v>
      </c>
      <c r="S240" s="9">
        <f>MONTH(SalesDataTable[[#This Row],[Order Date]])</f>
        <v>2</v>
      </c>
      <c r="T240" s="8" t="str">
        <f>TEXT(SalesDataTable[[#This Row],[Order Date]],"mmm")</f>
        <v>Feb</v>
      </c>
    </row>
    <row r="241" spans="1:20" ht="15.5">
      <c r="A241" s="2" t="s">
        <v>292</v>
      </c>
      <c r="B241" s="3">
        <v>46074</v>
      </c>
      <c r="C241" s="4" t="s">
        <v>8</v>
      </c>
      <c r="D241" s="4" t="s">
        <v>86</v>
      </c>
      <c r="E241" s="4" t="s">
        <v>3</v>
      </c>
      <c r="F241" s="4" t="s">
        <v>20</v>
      </c>
      <c r="G241" s="4" t="s">
        <v>17</v>
      </c>
      <c r="H241" s="4" t="s">
        <v>18</v>
      </c>
      <c r="I241" s="9">
        <v>1</v>
      </c>
      <c r="J241" s="6">
        <v>36.39</v>
      </c>
      <c r="K241" s="7">
        <v>0</v>
      </c>
      <c r="L241" s="6">
        <v>13.49</v>
      </c>
      <c r="M241" s="6">
        <f t="shared" si="12"/>
        <v>36.39</v>
      </c>
      <c r="N241" s="6">
        <f t="shared" si="13"/>
        <v>13.49</v>
      </c>
      <c r="O241" s="6">
        <f t="shared" si="14"/>
        <v>22.9</v>
      </c>
      <c r="P241" s="8">
        <f t="shared" si="15"/>
        <v>0.62929376202253362</v>
      </c>
      <c r="Q241" s="5">
        <f>YEAR(SalesDataTable[[#This Row],[Order Date]])</f>
        <v>2026</v>
      </c>
      <c r="R241" s="8" t="str">
        <f>"Q"&amp;ROUNDUP(MONTH(SalesDataTable[[#This Row],[Order Date]])/3,0)</f>
        <v>Q1</v>
      </c>
      <c r="S241" s="9">
        <f>MONTH(SalesDataTable[[#This Row],[Order Date]])</f>
        <v>2</v>
      </c>
      <c r="T241" s="8" t="str">
        <f>TEXT(SalesDataTable[[#This Row],[Order Date]],"mmm")</f>
        <v>Feb</v>
      </c>
    </row>
    <row r="242" spans="1:20" ht="15.5">
      <c r="A242" s="2" t="s">
        <v>293</v>
      </c>
      <c r="B242" s="3">
        <v>46075</v>
      </c>
      <c r="C242" s="4" t="s">
        <v>14</v>
      </c>
      <c r="D242" s="4" t="s">
        <v>34</v>
      </c>
      <c r="E242" s="4" t="s">
        <v>3</v>
      </c>
      <c r="F242" s="4" t="s">
        <v>4</v>
      </c>
      <c r="G242" s="4" t="s">
        <v>31</v>
      </c>
      <c r="H242" s="4" t="s">
        <v>90</v>
      </c>
      <c r="I242" s="9">
        <v>1</v>
      </c>
      <c r="J242" s="6">
        <v>124.93</v>
      </c>
      <c r="K242" s="7">
        <v>0.1</v>
      </c>
      <c r="L242" s="6">
        <v>59.74</v>
      </c>
      <c r="M242" s="6">
        <f t="shared" si="12"/>
        <v>112.43700000000001</v>
      </c>
      <c r="N242" s="6">
        <f t="shared" si="13"/>
        <v>59.74</v>
      </c>
      <c r="O242" s="6">
        <f t="shared" si="14"/>
        <v>52.69700000000001</v>
      </c>
      <c r="P242" s="8">
        <f t="shared" si="15"/>
        <v>0.46868023871145625</v>
      </c>
      <c r="Q242" s="5">
        <f>YEAR(SalesDataTable[[#This Row],[Order Date]])</f>
        <v>2026</v>
      </c>
      <c r="R242" s="8" t="str">
        <f>"Q"&amp;ROUNDUP(MONTH(SalesDataTable[[#This Row],[Order Date]])/3,0)</f>
        <v>Q1</v>
      </c>
      <c r="S242" s="9">
        <f>MONTH(SalesDataTable[[#This Row],[Order Date]])</f>
        <v>2</v>
      </c>
      <c r="T242" s="8" t="str">
        <f>TEXT(SalesDataTable[[#This Row],[Order Date]],"mmm")</f>
        <v>Feb</v>
      </c>
    </row>
    <row r="243" spans="1:20" ht="15.5">
      <c r="A243" s="2" t="s">
        <v>294</v>
      </c>
      <c r="B243" s="3">
        <v>46075</v>
      </c>
      <c r="C243" s="4" t="s">
        <v>8</v>
      </c>
      <c r="D243" s="4" t="s">
        <v>66</v>
      </c>
      <c r="E243" s="4" t="s">
        <v>39</v>
      </c>
      <c r="F243" s="4" t="s">
        <v>4</v>
      </c>
      <c r="G243" s="4" t="s">
        <v>5</v>
      </c>
      <c r="H243" s="4" t="s">
        <v>43</v>
      </c>
      <c r="I243" s="9">
        <v>1</v>
      </c>
      <c r="J243" s="6">
        <v>101.19</v>
      </c>
      <c r="K243" s="7">
        <v>0.05</v>
      </c>
      <c r="L243" s="6">
        <v>49.14</v>
      </c>
      <c r="M243" s="6">
        <f t="shared" si="12"/>
        <v>96.130499999999998</v>
      </c>
      <c r="N243" s="6">
        <f t="shared" si="13"/>
        <v>49.14</v>
      </c>
      <c r="O243" s="6">
        <f t="shared" si="14"/>
        <v>46.990499999999997</v>
      </c>
      <c r="P243" s="8">
        <f t="shared" si="15"/>
        <v>0.48881988546819166</v>
      </c>
      <c r="Q243" s="5">
        <f>YEAR(SalesDataTable[[#This Row],[Order Date]])</f>
        <v>2026</v>
      </c>
      <c r="R243" s="8" t="str">
        <f>"Q"&amp;ROUNDUP(MONTH(SalesDataTable[[#This Row],[Order Date]])/3,0)</f>
        <v>Q1</v>
      </c>
      <c r="S243" s="9">
        <f>MONTH(SalesDataTable[[#This Row],[Order Date]])</f>
        <v>2</v>
      </c>
      <c r="T243" s="8" t="str">
        <f>TEXT(SalesDataTable[[#This Row],[Order Date]],"mmm")</f>
        <v>Feb</v>
      </c>
    </row>
    <row r="244" spans="1:20" ht="15.5">
      <c r="A244" s="2" t="s">
        <v>295</v>
      </c>
      <c r="B244" s="3">
        <v>46075</v>
      </c>
      <c r="C244" s="4" t="s">
        <v>27</v>
      </c>
      <c r="D244" s="4" t="s">
        <v>48</v>
      </c>
      <c r="E244" s="4" t="s">
        <v>3</v>
      </c>
      <c r="F244" s="4" t="s">
        <v>4</v>
      </c>
      <c r="G244" s="4" t="s">
        <v>49</v>
      </c>
      <c r="H244" s="4" t="s">
        <v>74</v>
      </c>
      <c r="I244" s="9">
        <v>2</v>
      </c>
      <c r="J244" s="6">
        <v>51.2</v>
      </c>
      <c r="K244" s="7">
        <v>0</v>
      </c>
      <c r="L244" s="6">
        <v>21.38</v>
      </c>
      <c r="M244" s="6">
        <f t="shared" si="12"/>
        <v>102.4</v>
      </c>
      <c r="N244" s="6">
        <f t="shared" si="13"/>
        <v>42.76</v>
      </c>
      <c r="O244" s="6">
        <f t="shared" si="14"/>
        <v>59.640000000000008</v>
      </c>
      <c r="P244" s="8">
        <f t="shared" si="15"/>
        <v>0.58242187500000009</v>
      </c>
      <c r="Q244" s="5">
        <f>YEAR(SalesDataTable[[#This Row],[Order Date]])</f>
        <v>2026</v>
      </c>
      <c r="R244" s="8" t="str">
        <f>"Q"&amp;ROUNDUP(MONTH(SalesDataTable[[#This Row],[Order Date]])/3,0)</f>
        <v>Q1</v>
      </c>
      <c r="S244" s="9">
        <f>MONTH(SalesDataTable[[#This Row],[Order Date]])</f>
        <v>2</v>
      </c>
      <c r="T244" s="8" t="str">
        <f>TEXT(SalesDataTable[[#This Row],[Order Date]],"mmm")</f>
        <v>Feb</v>
      </c>
    </row>
    <row r="245" spans="1:20" ht="15.5">
      <c r="A245" s="2" t="s">
        <v>296</v>
      </c>
      <c r="B245" s="3">
        <v>46075</v>
      </c>
      <c r="C245" s="4" t="s">
        <v>27</v>
      </c>
      <c r="D245" s="4" t="s">
        <v>28</v>
      </c>
      <c r="E245" s="4" t="s">
        <v>3</v>
      </c>
      <c r="F245" s="4" t="s">
        <v>4</v>
      </c>
      <c r="G245" s="4" t="s">
        <v>31</v>
      </c>
      <c r="H245" s="4" t="s">
        <v>64</v>
      </c>
      <c r="I245" s="9">
        <v>1</v>
      </c>
      <c r="J245" s="6">
        <v>81.81</v>
      </c>
      <c r="K245" s="7">
        <v>0</v>
      </c>
      <c r="L245" s="6">
        <v>40.32</v>
      </c>
      <c r="M245" s="6">
        <f t="shared" si="12"/>
        <v>81.81</v>
      </c>
      <c r="N245" s="6">
        <f t="shared" si="13"/>
        <v>40.32</v>
      </c>
      <c r="O245" s="6">
        <f t="shared" si="14"/>
        <v>41.49</v>
      </c>
      <c r="P245" s="8">
        <f t="shared" si="15"/>
        <v>0.50715071507150711</v>
      </c>
      <c r="Q245" s="5">
        <f>YEAR(SalesDataTable[[#This Row],[Order Date]])</f>
        <v>2026</v>
      </c>
      <c r="R245" s="8" t="str">
        <f>"Q"&amp;ROUNDUP(MONTH(SalesDataTable[[#This Row],[Order Date]])/3,0)</f>
        <v>Q1</v>
      </c>
      <c r="S245" s="9">
        <f>MONTH(SalesDataTable[[#This Row],[Order Date]])</f>
        <v>2</v>
      </c>
      <c r="T245" s="8" t="str">
        <f>TEXT(SalesDataTable[[#This Row],[Order Date]],"mmm")</f>
        <v>Feb</v>
      </c>
    </row>
    <row r="246" spans="1:20" ht="15.5">
      <c r="A246" s="2" t="s">
        <v>297</v>
      </c>
      <c r="B246" s="3">
        <v>46075</v>
      </c>
      <c r="C246" s="4" t="s">
        <v>1</v>
      </c>
      <c r="D246" s="4" t="s">
        <v>88</v>
      </c>
      <c r="E246" s="4" t="s">
        <v>25</v>
      </c>
      <c r="F246" s="4" t="s">
        <v>20</v>
      </c>
      <c r="G246" s="4" t="s">
        <v>11</v>
      </c>
      <c r="H246" s="4" t="s">
        <v>53</v>
      </c>
      <c r="I246" s="9">
        <v>1</v>
      </c>
      <c r="J246" s="6">
        <v>152.96</v>
      </c>
      <c r="K246" s="7">
        <v>0</v>
      </c>
      <c r="L246" s="6">
        <v>79.510000000000005</v>
      </c>
      <c r="M246" s="6">
        <f t="shared" si="12"/>
        <v>152.96</v>
      </c>
      <c r="N246" s="6">
        <f t="shared" si="13"/>
        <v>79.510000000000005</v>
      </c>
      <c r="O246" s="6">
        <f t="shared" si="14"/>
        <v>73.45</v>
      </c>
      <c r="P246" s="8">
        <f t="shared" si="15"/>
        <v>0.48019089958158995</v>
      </c>
      <c r="Q246" s="5">
        <f>YEAR(SalesDataTable[[#This Row],[Order Date]])</f>
        <v>2026</v>
      </c>
      <c r="R246" s="8" t="str">
        <f>"Q"&amp;ROUNDUP(MONTH(SalesDataTable[[#This Row],[Order Date]])/3,0)</f>
        <v>Q1</v>
      </c>
      <c r="S246" s="9">
        <f>MONTH(SalesDataTable[[#This Row],[Order Date]])</f>
        <v>2</v>
      </c>
      <c r="T246" s="8" t="str">
        <f>TEXT(SalesDataTable[[#This Row],[Order Date]],"mmm")</f>
        <v>Feb</v>
      </c>
    </row>
    <row r="247" spans="1:20" ht="15.5">
      <c r="A247" s="2" t="s">
        <v>298</v>
      </c>
      <c r="B247" s="3">
        <v>46076</v>
      </c>
      <c r="C247" s="4" t="s">
        <v>27</v>
      </c>
      <c r="D247" s="4" t="s">
        <v>45</v>
      </c>
      <c r="E247" s="4" t="s">
        <v>39</v>
      </c>
      <c r="F247" s="4" t="s">
        <v>20</v>
      </c>
      <c r="G247" s="4" t="s">
        <v>17</v>
      </c>
      <c r="H247" s="4" t="s">
        <v>83</v>
      </c>
      <c r="I247" s="9">
        <v>1</v>
      </c>
      <c r="J247" s="6">
        <v>166.13</v>
      </c>
      <c r="K247" s="7">
        <v>0.05</v>
      </c>
      <c r="L247" s="6">
        <v>85.7</v>
      </c>
      <c r="M247" s="6">
        <f t="shared" si="12"/>
        <v>157.8235</v>
      </c>
      <c r="N247" s="6">
        <f t="shared" si="13"/>
        <v>85.7</v>
      </c>
      <c r="O247" s="6">
        <f t="shared" si="14"/>
        <v>72.123499999999993</v>
      </c>
      <c r="P247" s="8">
        <f t="shared" si="15"/>
        <v>0.45698834457479398</v>
      </c>
      <c r="Q247" s="5">
        <f>YEAR(SalesDataTable[[#This Row],[Order Date]])</f>
        <v>2026</v>
      </c>
      <c r="R247" s="8" t="str">
        <f>"Q"&amp;ROUNDUP(MONTH(SalesDataTable[[#This Row],[Order Date]])/3,0)</f>
        <v>Q1</v>
      </c>
      <c r="S247" s="9">
        <f>MONTH(SalesDataTable[[#This Row],[Order Date]])</f>
        <v>2</v>
      </c>
      <c r="T247" s="8" t="str">
        <f>TEXT(SalesDataTable[[#This Row],[Order Date]],"mmm")</f>
        <v>Feb</v>
      </c>
    </row>
    <row r="248" spans="1:20" ht="15.5">
      <c r="A248" s="2" t="s">
        <v>299</v>
      </c>
      <c r="B248" s="3">
        <v>46076</v>
      </c>
      <c r="C248" s="4" t="s">
        <v>1</v>
      </c>
      <c r="D248" s="4" t="s">
        <v>88</v>
      </c>
      <c r="E248" s="4" t="s">
        <v>3</v>
      </c>
      <c r="F248" s="4" t="s">
        <v>16</v>
      </c>
      <c r="G248" s="4" t="s">
        <v>31</v>
      </c>
      <c r="H248" s="4" t="s">
        <v>41</v>
      </c>
      <c r="I248" s="9">
        <v>3</v>
      </c>
      <c r="J248" s="6">
        <v>193.18</v>
      </c>
      <c r="K248" s="7">
        <v>0.05</v>
      </c>
      <c r="L248" s="6">
        <v>106.19</v>
      </c>
      <c r="M248" s="6">
        <f t="shared" si="12"/>
        <v>550.56299999999999</v>
      </c>
      <c r="N248" s="6">
        <f t="shared" si="13"/>
        <v>318.57</v>
      </c>
      <c r="O248" s="6">
        <f t="shared" si="14"/>
        <v>231.99299999999999</v>
      </c>
      <c r="P248" s="8">
        <f t="shared" si="15"/>
        <v>0.42137412067283853</v>
      </c>
      <c r="Q248" s="5">
        <f>YEAR(SalesDataTable[[#This Row],[Order Date]])</f>
        <v>2026</v>
      </c>
      <c r="R248" s="8" t="str">
        <f>"Q"&amp;ROUNDUP(MONTH(SalesDataTable[[#This Row],[Order Date]])/3,0)</f>
        <v>Q1</v>
      </c>
      <c r="S248" s="9">
        <f>MONTH(SalesDataTable[[#This Row],[Order Date]])</f>
        <v>2</v>
      </c>
      <c r="T248" s="8" t="str">
        <f>TEXT(SalesDataTable[[#This Row],[Order Date]],"mmm")</f>
        <v>Feb</v>
      </c>
    </row>
    <row r="249" spans="1:20" ht="15.5">
      <c r="A249" s="2" t="s">
        <v>300</v>
      </c>
      <c r="B249" s="3">
        <v>46076</v>
      </c>
      <c r="C249" s="4" t="s">
        <v>14</v>
      </c>
      <c r="D249" s="4" t="s">
        <v>61</v>
      </c>
      <c r="E249" s="4" t="s">
        <v>3</v>
      </c>
      <c r="F249" s="4" t="s">
        <v>4</v>
      </c>
      <c r="G249" s="4" t="s">
        <v>5</v>
      </c>
      <c r="H249" s="4" t="s">
        <v>6</v>
      </c>
      <c r="I249" s="9">
        <v>1</v>
      </c>
      <c r="J249" s="6">
        <v>80.42</v>
      </c>
      <c r="K249" s="7">
        <v>0</v>
      </c>
      <c r="L249" s="6">
        <v>41.72</v>
      </c>
      <c r="M249" s="6">
        <f t="shared" si="12"/>
        <v>80.42</v>
      </c>
      <c r="N249" s="6">
        <f t="shared" si="13"/>
        <v>41.72</v>
      </c>
      <c r="O249" s="6">
        <f t="shared" si="14"/>
        <v>38.700000000000003</v>
      </c>
      <c r="P249" s="8">
        <f t="shared" si="15"/>
        <v>0.4812235762248197</v>
      </c>
      <c r="Q249" s="5">
        <f>YEAR(SalesDataTable[[#This Row],[Order Date]])</f>
        <v>2026</v>
      </c>
      <c r="R249" s="8" t="str">
        <f>"Q"&amp;ROUNDUP(MONTH(SalesDataTable[[#This Row],[Order Date]])/3,0)</f>
        <v>Q1</v>
      </c>
      <c r="S249" s="9">
        <f>MONTH(SalesDataTable[[#This Row],[Order Date]])</f>
        <v>2</v>
      </c>
      <c r="T249" s="8" t="str">
        <f>TEXT(SalesDataTable[[#This Row],[Order Date]],"mmm")</f>
        <v>Feb</v>
      </c>
    </row>
    <row r="250" spans="1:20" ht="15.5">
      <c r="A250" s="2" t="s">
        <v>301</v>
      </c>
      <c r="B250" s="3">
        <v>46076</v>
      </c>
      <c r="C250" s="4" t="s">
        <v>27</v>
      </c>
      <c r="D250" s="4" t="s">
        <v>82</v>
      </c>
      <c r="E250" s="4" t="s">
        <v>3</v>
      </c>
      <c r="F250" s="4" t="s">
        <v>4</v>
      </c>
      <c r="G250" s="4" t="s">
        <v>31</v>
      </c>
      <c r="H250" s="4" t="s">
        <v>90</v>
      </c>
      <c r="I250" s="9">
        <v>2</v>
      </c>
      <c r="J250" s="6">
        <v>122.17</v>
      </c>
      <c r="K250" s="7">
        <v>0</v>
      </c>
      <c r="L250" s="6">
        <v>60.62</v>
      </c>
      <c r="M250" s="6">
        <f t="shared" si="12"/>
        <v>244.34</v>
      </c>
      <c r="N250" s="6">
        <f t="shared" si="13"/>
        <v>121.24</v>
      </c>
      <c r="O250" s="6">
        <f t="shared" si="14"/>
        <v>123.10000000000001</v>
      </c>
      <c r="P250" s="8">
        <f t="shared" si="15"/>
        <v>0.50380617172792019</v>
      </c>
      <c r="Q250" s="5">
        <f>YEAR(SalesDataTable[[#This Row],[Order Date]])</f>
        <v>2026</v>
      </c>
      <c r="R250" s="8" t="str">
        <f>"Q"&amp;ROUNDUP(MONTH(SalesDataTable[[#This Row],[Order Date]])/3,0)</f>
        <v>Q1</v>
      </c>
      <c r="S250" s="9">
        <f>MONTH(SalesDataTable[[#This Row],[Order Date]])</f>
        <v>2</v>
      </c>
      <c r="T250" s="8" t="str">
        <f>TEXT(SalesDataTable[[#This Row],[Order Date]],"mmm")</f>
        <v>Feb</v>
      </c>
    </row>
    <row r="251" spans="1:20" ht="15.5">
      <c r="A251" s="2" t="s">
        <v>302</v>
      </c>
      <c r="B251" s="3">
        <v>46077</v>
      </c>
      <c r="C251" s="4" t="s">
        <v>8</v>
      </c>
      <c r="D251" s="4" t="s">
        <v>38</v>
      </c>
      <c r="E251" s="4" t="s">
        <v>39</v>
      </c>
      <c r="F251" s="4" t="s">
        <v>16</v>
      </c>
      <c r="G251" s="4" t="s">
        <v>17</v>
      </c>
      <c r="H251" s="4" t="s">
        <v>83</v>
      </c>
      <c r="I251" s="9">
        <v>1</v>
      </c>
      <c r="J251" s="6">
        <v>164.6</v>
      </c>
      <c r="K251" s="7">
        <v>0</v>
      </c>
      <c r="L251" s="6">
        <v>85.07</v>
      </c>
      <c r="M251" s="6">
        <f t="shared" si="12"/>
        <v>164.6</v>
      </c>
      <c r="N251" s="6">
        <f t="shared" si="13"/>
        <v>85.07</v>
      </c>
      <c r="O251" s="6">
        <f t="shared" si="14"/>
        <v>79.53</v>
      </c>
      <c r="P251" s="8">
        <f t="shared" si="15"/>
        <v>0.48317132442284327</v>
      </c>
      <c r="Q251" s="5">
        <f>YEAR(SalesDataTable[[#This Row],[Order Date]])</f>
        <v>2026</v>
      </c>
      <c r="R251" s="8" t="str">
        <f>"Q"&amp;ROUNDUP(MONTH(SalesDataTable[[#This Row],[Order Date]])/3,0)</f>
        <v>Q1</v>
      </c>
      <c r="S251" s="9">
        <f>MONTH(SalesDataTable[[#This Row],[Order Date]])</f>
        <v>2</v>
      </c>
      <c r="T251" s="8" t="str">
        <f>TEXT(SalesDataTable[[#This Row],[Order Date]],"mmm")</f>
        <v>Feb</v>
      </c>
    </row>
    <row r="252" spans="1:20" ht="15.5">
      <c r="A252" s="2" t="s">
        <v>303</v>
      </c>
      <c r="B252" s="3">
        <v>46077</v>
      </c>
      <c r="C252" s="4" t="s">
        <v>8</v>
      </c>
      <c r="D252" s="4" t="s">
        <v>86</v>
      </c>
      <c r="E252" s="4" t="s">
        <v>3</v>
      </c>
      <c r="F252" s="4" t="s">
        <v>16</v>
      </c>
      <c r="G252" s="4" t="s">
        <v>17</v>
      </c>
      <c r="H252" s="4" t="s">
        <v>71</v>
      </c>
      <c r="I252" s="9">
        <v>1</v>
      </c>
      <c r="J252" s="6">
        <v>132.19999999999999</v>
      </c>
      <c r="K252" s="7">
        <v>0</v>
      </c>
      <c r="L252" s="6">
        <v>67.180000000000007</v>
      </c>
      <c r="M252" s="6">
        <f t="shared" si="12"/>
        <v>132.19999999999999</v>
      </c>
      <c r="N252" s="6">
        <f t="shared" si="13"/>
        <v>67.180000000000007</v>
      </c>
      <c r="O252" s="6">
        <f t="shared" si="14"/>
        <v>65.019999999999982</v>
      </c>
      <c r="P252" s="8">
        <f t="shared" si="15"/>
        <v>0.49183055975794243</v>
      </c>
      <c r="Q252" s="5">
        <f>YEAR(SalesDataTable[[#This Row],[Order Date]])</f>
        <v>2026</v>
      </c>
      <c r="R252" s="8" t="str">
        <f>"Q"&amp;ROUNDUP(MONTH(SalesDataTable[[#This Row],[Order Date]])/3,0)</f>
        <v>Q1</v>
      </c>
      <c r="S252" s="9">
        <f>MONTH(SalesDataTable[[#This Row],[Order Date]])</f>
        <v>2</v>
      </c>
      <c r="T252" s="8" t="str">
        <f>TEXT(SalesDataTable[[#This Row],[Order Date]],"mmm")</f>
        <v>Feb</v>
      </c>
    </row>
    <row r="253" spans="1:20" ht="15.5">
      <c r="A253" s="2" t="s">
        <v>304</v>
      </c>
      <c r="B253" s="3">
        <v>46077</v>
      </c>
      <c r="C253" s="4" t="s">
        <v>27</v>
      </c>
      <c r="D253" s="4" t="s">
        <v>28</v>
      </c>
      <c r="E253" s="4" t="s">
        <v>3</v>
      </c>
      <c r="F253" s="4" t="s">
        <v>4</v>
      </c>
      <c r="G253" s="4" t="s">
        <v>5</v>
      </c>
      <c r="H253" s="4" t="s">
        <v>35</v>
      </c>
      <c r="I253" s="9">
        <v>2</v>
      </c>
      <c r="J253" s="6">
        <v>40.700000000000003</v>
      </c>
      <c r="K253" s="7">
        <v>0</v>
      </c>
      <c r="L253" s="6">
        <v>16.63</v>
      </c>
      <c r="M253" s="6">
        <f t="shared" si="12"/>
        <v>81.400000000000006</v>
      </c>
      <c r="N253" s="6">
        <f t="shared" si="13"/>
        <v>33.26</v>
      </c>
      <c r="O253" s="6">
        <f t="shared" si="14"/>
        <v>48.140000000000008</v>
      </c>
      <c r="P253" s="8">
        <f t="shared" si="15"/>
        <v>0.59140049140049145</v>
      </c>
      <c r="Q253" s="5">
        <f>YEAR(SalesDataTable[[#This Row],[Order Date]])</f>
        <v>2026</v>
      </c>
      <c r="R253" s="8" t="str">
        <f>"Q"&amp;ROUNDUP(MONTH(SalesDataTable[[#This Row],[Order Date]])/3,0)</f>
        <v>Q1</v>
      </c>
      <c r="S253" s="9">
        <f>MONTH(SalesDataTable[[#This Row],[Order Date]])</f>
        <v>2</v>
      </c>
      <c r="T253" s="8" t="str">
        <f>TEXT(SalesDataTable[[#This Row],[Order Date]],"mmm")</f>
        <v>Feb</v>
      </c>
    </row>
    <row r="254" spans="1:20" ht="15.5">
      <c r="A254" s="2" t="s">
        <v>305</v>
      </c>
      <c r="B254" s="3">
        <v>46077</v>
      </c>
      <c r="C254" s="4" t="s">
        <v>8</v>
      </c>
      <c r="D254" s="4" t="s">
        <v>69</v>
      </c>
      <c r="E254" s="4" t="s">
        <v>3</v>
      </c>
      <c r="F254" s="4" t="s">
        <v>4</v>
      </c>
      <c r="G254" s="4" t="s">
        <v>17</v>
      </c>
      <c r="H254" s="4" t="s">
        <v>18</v>
      </c>
      <c r="I254" s="9">
        <v>1</v>
      </c>
      <c r="J254" s="6">
        <v>35.39</v>
      </c>
      <c r="K254" s="7">
        <v>0</v>
      </c>
      <c r="L254" s="6">
        <v>13.93</v>
      </c>
      <c r="M254" s="6">
        <f t="shared" si="12"/>
        <v>35.39</v>
      </c>
      <c r="N254" s="6">
        <f t="shared" si="13"/>
        <v>13.93</v>
      </c>
      <c r="O254" s="6">
        <f t="shared" si="14"/>
        <v>21.46</v>
      </c>
      <c r="P254" s="8">
        <f t="shared" si="15"/>
        <v>0.60638598474145244</v>
      </c>
      <c r="Q254" s="5">
        <f>YEAR(SalesDataTable[[#This Row],[Order Date]])</f>
        <v>2026</v>
      </c>
      <c r="R254" s="8" t="str">
        <f>"Q"&amp;ROUNDUP(MONTH(SalesDataTable[[#This Row],[Order Date]])/3,0)</f>
        <v>Q1</v>
      </c>
      <c r="S254" s="9">
        <f>MONTH(SalesDataTable[[#This Row],[Order Date]])</f>
        <v>2</v>
      </c>
      <c r="T254" s="8" t="str">
        <f>TEXT(SalesDataTable[[#This Row],[Order Date]],"mmm")</f>
        <v>Feb</v>
      </c>
    </row>
    <row r="255" spans="1:20" ht="15.5">
      <c r="A255" s="2" t="s">
        <v>306</v>
      </c>
      <c r="B255" s="3">
        <v>46078</v>
      </c>
      <c r="C255" s="4" t="s">
        <v>1</v>
      </c>
      <c r="D255" s="4" t="s">
        <v>2</v>
      </c>
      <c r="E255" s="4" t="s">
        <v>3</v>
      </c>
      <c r="F255" s="4" t="s">
        <v>20</v>
      </c>
      <c r="G255" s="4" t="s">
        <v>5</v>
      </c>
      <c r="H255" s="4" t="s">
        <v>29</v>
      </c>
      <c r="I255" s="9">
        <v>5</v>
      </c>
      <c r="J255" s="6">
        <v>50.58</v>
      </c>
      <c r="K255" s="7">
        <v>0.1</v>
      </c>
      <c r="L255" s="6">
        <v>22.42</v>
      </c>
      <c r="M255" s="6">
        <f t="shared" si="12"/>
        <v>227.60999999999999</v>
      </c>
      <c r="N255" s="6">
        <f t="shared" si="13"/>
        <v>112.10000000000001</v>
      </c>
      <c r="O255" s="6">
        <f t="shared" si="14"/>
        <v>115.50999999999998</v>
      </c>
      <c r="P255" s="8">
        <f t="shared" si="15"/>
        <v>0.50749088352884308</v>
      </c>
      <c r="Q255" s="5">
        <f>YEAR(SalesDataTable[[#This Row],[Order Date]])</f>
        <v>2026</v>
      </c>
      <c r="R255" s="8" t="str">
        <f>"Q"&amp;ROUNDUP(MONTH(SalesDataTable[[#This Row],[Order Date]])/3,0)</f>
        <v>Q1</v>
      </c>
      <c r="S255" s="9">
        <f>MONTH(SalesDataTable[[#This Row],[Order Date]])</f>
        <v>2</v>
      </c>
      <c r="T255" s="8" t="str">
        <f>TEXT(SalesDataTable[[#This Row],[Order Date]],"mmm")</f>
        <v>Feb</v>
      </c>
    </row>
    <row r="256" spans="1:20" ht="15.5">
      <c r="A256" s="2" t="s">
        <v>307</v>
      </c>
      <c r="B256" s="3">
        <v>46078</v>
      </c>
      <c r="C256" s="4" t="s">
        <v>8</v>
      </c>
      <c r="D256" s="4" t="s">
        <v>66</v>
      </c>
      <c r="E256" s="4" t="s">
        <v>39</v>
      </c>
      <c r="F256" s="4" t="s">
        <v>20</v>
      </c>
      <c r="G256" s="4" t="s">
        <v>49</v>
      </c>
      <c r="H256" s="4" t="s">
        <v>74</v>
      </c>
      <c r="I256" s="9">
        <v>2</v>
      </c>
      <c r="J256" s="6">
        <v>49.48</v>
      </c>
      <c r="K256" s="7">
        <v>0</v>
      </c>
      <c r="L256" s="6">
        <v>21.37</v>
      </c>
      <c r="M256" s="6">
        <f t="shared" si="12"/>
        <v>98.96</v>
      </c>
      <c r="N256" s="6">
        <f t="shared" si="13"/>
        <v>42.74</v>
      </c>
      <c r="O256" s="6">
        <f t="shared" si="14"/>
        <v>56.219999999999992</v>
      </c>
      <c r="P256" s="8">
        <f t="shared" si="15"/>
        <v>0.5681083265966046</v>
      </c>
      <c r="Q256" s="5">
        <f>YEAR(SalesDataTable[[#This Row],[Order Date]])</f>
        <v>2026</v>
      </c>
      <c r="R256" s="8" t="str">
        <f>"Q"&amp;ROUNDUP(MONTH(SalesDataTable[[#This Row],[Order Date]])/3,0)</f>
        <v>Q1</v>
      </c>
      <c r="S256" s="9">
        <f>MONTH(SalesDataTable[[#This Row],[Order Date]])</f>
        <v>2</v>
      </c>
      <c r="T256" s="8" t="str">
        <f>TEXT(SalesDataTable[[#This Row],[Order Date]],"mmm")</f>
        <v>Feb</v>
      </c>
    </row>
    <row r="257" spans="1:20" ht="15.5">
      <c r="A257" s="2" t="s">
        <v>308</v>
      </c>
      <c r="B257" s="3">
        <v>46078</v>
      </c>
      <c r="C257" s="4" t="s">
        <v>27</v>
      </c>
      <c r="D257" s="4" t="s">
        <v>82</v>
      </c>
      <c r="E257" s="4" t="s">
        <v>25</v>
      </c>
      <c r="F257" s="4" t="s">
        <v>16</v>
      </c>
      <c r="G257" s="4" t="s">
        <v>49</v>
      </c>
      <c r="H257" s="4" t="s">
        <v>74</v>
      </c>
      <c r="I257" s="9">
        <v>1</v>
      </c>
      <c r="J257" s="6">
        <v>50.51</v>
      </c>
      <c r="K257" s="7">
        <v>0</v>
      </c>
      <c r="L257" s="6">
        <v>21.4</v>
      </c>
      <c r="M257" s="6">
        <f t="shared" si="12"/>
        <v>50.51</v>
      </c>
      <c r="N257" s="6">
        <f t="shared" si="13"/>
        <v>21.4</v>
      </c>
      <c r="O257" s="6">
        <f t="shared" si="14"/>
        <v>29.11</v>
      </c>
      <c r="P257" s="8">
        <f t="shared" si="15"/>
        <v>0.57632152049099195</v>
      </c>
      <c r="Q257" s="5">
        <f>YEAR(SalesDataTable[[#This Row],[Order Date]])</f>
        <v>2026</v>
      </c>
      <c r="R257" s="8" t="str">
        <f>"Q"&amp;ROUNDUP(MONTH(SalesDataTable[[#This Row],[Order Date]])/3,0)</f>
        <v>Q1</v>
      </c>
      <c r="S257" s="9">
        <f>MONTH(SalesDataTable[[#This Row],[Order Date]])</f>
        <v>2</v>
      </c>
      <c r="T257" s="8" t="str">
        <f>TEXT(SalesDataTable[[#This Row],[Order Date]],"mmm")</f>
        <v>Feb</v>
      </c>
    </row>
    <row r="258" spans="1:20" ht="15.5">
      <c r="A258" s="2" t="s">
        <v>309</v>
      </c>
      <c r="B258" s="3">
        <v>46079</v>
      </c>
      <c r="C258" s="4" t="s">
        <v>1</v>
      </c>
      <c r="D258" s="4" t="s">
        <v>88</v>
      </c>
      <c r="E258" s="4" t="s">
        <v>3</v>
      </c>
      <c r="F258" s="4" t="s">
        <v>16</v>
      </c>
      <c r="G258" s="4" t="s">
        <v>31</v>
      </c>
      <c r="H258" s="4" t="s">
        <v>90</v>
      </c>
      <c r="I258" s="9">
        <v>2</v>
      </c>
      <c r="J258" s="6">
        <v>122.16</v>
      </c>
      <c r="K258" s="7">
        <v>0</v>
      </c>
      <c r="L258" s="6">
        <v>61.31</v>
      </c>
      <c r="M258" s="6">
        <f t="shared" ref="M258:M321" si="16">I258*J258*(1-K258)</f>
        <v>244.32</v>
      </c>
      <c r="N258" s="6">
        <f t="shared" ref="N258:N321" si="17">I258*L258</f>
        <v>122.62</v>
      </c>
      <c r="O258" s="6">
        <f t="shared" ref="O258:O321" si="18">M258-N258</f>
        <v>121.69999999999999</v>
      </c>
      <c r="P258" s="8">
        <f t="shared" ref="P258:P321" si="19">IFERROR(O258/M258,0)</f>
        <v>0.49811722331368691</v>
      </c>
      <c r="Q258" s="5">
        <f>YEAR(SalesDataTable[[#This Row],[Order Date]])</f>
        <v>2026</v>
      </c>
      <c r="R258" s="8" t="str">
        <f>"Q"&amp;ROUNDUP(MONTH(SalesDataTable[[#This Row],[Order Date]])/3,0)</f>
        <v>Q1</v>
      </c>
      <c r="S258" s="9">
        <f>MONTH(SalesDataTable[[#This Row],[Order Date]])</f>
        <v>2</v>
      </c>
      <c r="T258" s="8" t="str">
        <f>TEXT(SalesDataTable[[#This Row],[Order Date]],"mmm")</f>
        <v>Feb</v>
      </c>
    </row>
    <row r="259" spans="1:20" ht="15.5">
      <c r="A259" s="2" t="s">
        <v>310</v>
      </c>
      <c r="B259" s="3">
        <v>46079</v>
      </c>
      <c r="C259" s="4" t="s">
        <v>27</v>
      </c>
      <c r="D259" s="4" t="s">
        <v>45</v>
      </c>
      <c r="E259" s="4" t="s">
        <v>25</v>
      </c>
      <c r="F259" s="4" t="s">
        <v>4</v>
      </c>
      <c r="G259" s="4" t="s">
        <v>5</v>
      </c>
      <c r="H259" s="4" t="s">
        <v>29</v>
      </c>
      <c r="I259" s="9">
        <v>3</v>
      </c>
      <c r="J259" s="6">
        <v>51.32</v>
      </c>
      <c r="K259" s="7">
        <v>0.1</v>
      </c>
      <c r="L259" s="6">
        <v>22.62</v>
      </c>
      <c r="M259" s="6">
        <f t="shared" si="16"/>
        <v>138.56400000000002</v>
      </c>
      <c r="N259" s="6">
        <f t="shared" si="17"/>
        <v>67.86</v>
      </c>
      <c r="O259" s="6">
        <f t="shared" si="18"/>
        <v>70.704000000000022</v>
      </c>
      <c r="P259" s="8">
        <f t="shared" si="19"/>
        <v>0.51026240581969351</v>
      </c>
      <c r="Q259" s="5">
        <f>YEAR(SalesDataTable[[#This Row],[Order Date]])</f>
        <v>2026</v>
      </c>
      <c r="R259" s="8" t="str">
        <f>"Q"&amp;ROUNDUP(MONTH(SalesDataTable[[#This Row],[Order Date]])/3,0)</f>
        <v>Q1</v>
      </c>
      <c r="S259" s="9">
        <f>MONTH(SalesDataTable[[#This Row],[Order Date]])</f>
        <v>2</v>
      </c>
      <c r="T259" s="8" t="str">
        <f>TEXT(SalesDataTable[[#This Row],[Order Date]],"mmm")</f>
        <v>Feb</v>
      </c>
    </row>
    <row r="260" spans="1:20" ht="15.5">
      <c r="A260" s="2" t="s">
        <v>311</v>
      </c>
      <c r="B260" s="3">
        <v>46079</v>
      </c>
      <c r="C260" s="4" t="s">
        <v>14</v>
      </c>
      <c r="D260" s="4" t="s">
        <v>61</v>
      </c>
      <c r="E260" s="4" t="s">
        <v>3</v>
      </c>
      <c r="F260" s="4" t="s">
        <v>4</v>
      </c>
      <c r="G260" s="4" t="s">
        <v>31</v>
      </c>
      <c r="H260" s="4" t="s">
        <v>41</v>
      </c>
      <c r="I260" s="9">
        <v>2</v>
      </c>
      <c r="J260" s="6">
        <v>195.92</v>
      </c>
      <c r="K260" s="7">
        <v>0.05</v>
      </c>
      <c r="L260" s="6">
        <v>104.13</v>
      </c>
      <c r="M260" s="6">
        <f t="shared" si="16"/>
        <v>372.24799999999993</v>
      </c>
      <c r="N260" s="6">
        <f t="shared" si="17"/>
        <v>208.26</v>
      </c>
      <c r="O260" s="6">
        <f t="shared" si="18"/>
        <v>163.98799999999994</v>
      </c>
      <c r="P260" s="8">
        <f t="shared" si="19"/>
        <v>0.4405342674775955</v>
      </c>
      <c r="Q260" s="5">
        <f>YEAR(SalesDataTable[[#This Row],[Order Date]])</f>
        <v>2026</v>
      </c>
      <c r="R260" s="8" t="str">
        <f>"Q"&amp;ROUNDUP(MONTH(SalesDataTable[[#This Row],[Order Date]])/3,0)</f>
        <v>Q1</v>
      </c>
      <c r="S260" s="9">
        <f>MONTH(SalesDataTable[[#This Row],[Order Date]])</f>
        <v>2</v>
      </c>
      <c r="T260" s="8" t="str">
        <f>TEXT(SalesDataTable[[#This Row],[Order Date]],"mmm")</f>
        <v>Feb</v>
      </c>
    </row>
    <row r="261" spans="1:20" ht="15.5">
      <c r="A261" s="2" t="s">
        <v>312</v>
      </c>
      <c r="B261" s="3">
        <v>46079</v>
      </c>
      <c r="C261" s="4" t="s">
        <v>1</v>
      </c>
      <c r="D261" s="4" t="s">
        <v>88</v>
      </c>
      <c r="E261" s="4" t="s">
        <v>3</v>
      </c>
      <c r="F261" s="4" t="s">
        <v>4</v>
      </c>
      <c r="G261" s="4" t="s">
        <v>17</v>
      </c>
      <c r="H261" s="4" t="s">
        <v>18</v>
      </c>
      <c r="I261" s="9">
        <v>1</v>
      </c>
      <c r="J261" s="6">
        <v>36.19</v>
      </c>
      <c r="K261" s="7">
        <v>0.1</v>
      </c>
      <c r="L261" s="6">
        <v>13.62</v>
      </c>
      <c r="M261" s="6">
        <f t="shared" si="16"/>
        <v>32.570999999999998</v>
      </c>
      <c r="N261" s="6">
        <f t="shared" si="17"/>
        <v>13.62</v>
      </c>
      <c r="O261" s="6">
        <f t="shared" si="18"/>
        <v>18.951000000000001</v>
      </c>
      <c r="P261" s="8">
        <f t="shared" si="19"/>
        <v>0.58183660311319896</v>
      </c>
      <c r="Q261" s="5">
        <f>YEAR(SalesDataTable[[#This Row],[Order Date]])</f>
        <v>2026</v>
      </c>
      <c r="R261" s="8" t="str">
        <f>"Q"&amp;ROUNDUP(MONTH(SalesDataTable[[#This Row],[Order Date]])/3,0)</f>
        <v>Q1</v>
      </c>
      <c r="S261" s="9">
        <f>MONTH(SalesDataTable[[#This Row],[Order Date]])</f>
        <v>2</v>
      </c>
      <c r="T261" s="8" t="str">
        <f>TEXT(SalesDataTable[[#This Row],[Order Date]],"mmm")</f>
        <v>Feb</v>
      </c>
    </row>
    <row r="262" spans="1:20" ht="15.5">
      <c r="A262" s="2" t="s">
        <v>313</v>
      </c>
      <c r="B262" s="3">
        <v>46080</v>
      </c>
      <c r="C262" s="4" t="s">
        <v>14</v>
      </c>
      <c r="D262" s="4" t="s">
        <v>15</v>
      </c>
      <c r="E262" s="4" t="s">
        <v>3</v>
      </c>
      <c r="F262" s="4" t="s">
        <v>16</v>
      </c>
      <c r="G262" s="4" t="s">
        <v>11</v>
      </c>
      <c r="H262" s="4" t="s">
        <v>79</v>
      </c>
      <c r="I262" s="9">
        <v>1</v>
      </c>
      <c r="J262" s="6">
        <v>72.97</v>
      </c>
      <c r="K262" s="7">
        <v>0</v>
      </c>
      <c r="L262" s="6">
        <v>32.43</v>
      </c>
      <c r="M262" s="6">
        <f t="shared" si="16"/>
        <v>72.97</v>
      </c>
      <c r="N262" s="6">
        <f t="shared" si="17"/>
        <v>32.43</v>
      </c>
      <c r="O262" s="6">
        <f t="shared" si="18"/>
        <v>40.54</v>
      </c>
      <c r="P262" s="8">
        <f t="shared" si="19"/>
        <v>0.55557078251336167</v>
      </c>
      <c r="Q262" s="5">
        <f>YEAR(SalesDataTable[[#This Row],[Order Date]])</f>
        <v>2026</v>
      </c>
      <c r="R262" s="8" t="str">
        <f>"Q"&amp;ROUNDUP(MONTH(SalesDataTable[[#This Row],[Order Date]])/3,0)</f>
        <v>Q1</v>
      </c>
      <c r="S262" s="9">
        <f>MONTH(SalesDataTable[[#This Row],[Order Date]])</f>
        <v>2</v>
      </c>
      <c r="T262" s="8" t="str">
        <f>TEXT(SalesDataTable[[#This Row],[Order Date]],"mmm")</f>
        <v>Feb</v>
      </c>
    </row>
    <row r="263" spans="1:20" ht="15.5">
      <c r="A263" s="2" t="s">
        <v>314</v>
      </c>
      <c r="B263" s="3">
        <v>46080</v>
      </c>
      <c r="C263" s="4" t="s">
        <v>27</v>
      </c>
      <c r="D263" s="4" t="s">
        <v>45</v>
      </c>
      <c r="E263" s="4" t="s">
        <v>10</v>
      </c>
      <c r="F263" s="4" t="s">
        <v>20</v>
      </c>
      <c r="G263" s="4" t="s">
        <v>17</v>
      </c>
      <c r="H263" s="4" t="s">
        <v>46</v>
      </c>
      <c r="I263" s="9">
        <v>12</v>
      </c>
      <c r="J263" s="6">
        <v>47.15</v>
      </c>
      <c r="K263" s="7">
        <v>0.1</v>
      </c>
      <c r="L263" s="6">
        <v>17.829999999999998</v>
      </c>
      <c r="M263" s="6">
        <f t="shared" si="16"/>
        <v>509.21999999999997</v>
      </c>
      <c r="N263" s="6">
        <f t="shared" si="17"/>
        <v>213.95999999999998</v>
      </c>
      <c r="O263" s="6">
        <f t="shared" si="18"/>
        <v>295.26</v>
      </c>
      <c r="P263" s="8">
        <f t="shared" si="19"/>
        <v>0.57982797219276538</v>
      </c>
      <c r="Q263" s="5">
        <f>YEAR(SalesDataTable[[#This Row],[Order Date]])</f>
        <v>2026</v>
      </c>
      <c r="R263" s="8" t="str">
        <f>"Q"&amp;ROUNDUP(MONTH(SalesDataTable[[#This Row],[Order Date]])/3,0)</f>
        <v>Q1</v>
      </c>
      <c r="S263" s="9">
        <f>MONTH(SalesDataTable[[#This Row],[Order Date]])</f>
        <v>2</v>
      </c>
      <c r="T263" s="8" t="str">
        <f>TEXT(SalesDataTable[[#This Row],[Order Date]],"mmm")</f>
        <v>Feb</v>
      </c>
    </row>
    <row r="264" spans="1:20" ht="15.5">
      <c r="A264" s="2" t="s">
        <v>315</v>
      </c>
      <c r="B264" s="3">
        <v>46080</v>
      </c>
      <c r="C264" s="4" t="s">
        <v>1</v>
      </c>
      <c r="D264" s="4" t="s">
        <v>2</v>
      </c>
      <c r="E264" s="4" t="s">
        <v>25</v>
      </c>
      <c r="F264" s="4" t="s">
        <v>20</v>
      </c>
      <c r="G264" s="4" t="s">
        <v>17</v>
      </c>
      <c r="H264" s="4" t="s">
        <v>83</v>
      </c>
      <c r="I264" s="9">
        <v>3</v>
      </c>
      <c r="J264" s="6">
        <v>161.19999999999999</v>
      </c>
      <c r="K264" s="7">
        <v>0.1</v>
      </c>
      <c r="L264" s="6">
        <v>87.37</v>
      </c>
      <c r="M264" s="6">
        <f t="shared" si="16"/>
        <v>435.23999999999995</v>
      </c>
      <c r="N264" s="6">
        <f t="shared" si="17"/>
        <v>262.11</v>
      </c>
      <c r="O264" s="6">
        <f t="shared" si="18"/>
        <v>173.12999999999994</v>
      </c>
      <c r="P264" s="8">
        <f t="shared" si="19"/>
        <v>0.39778053487730897</v>
      </c>
      <c r="Q264" s="5">
        <f>YEAR(SalesDataTable[[#This Row],[Order Date]])</f>
        <v>2026</v>
      </c>
      <c r="R264" s="8" t="str">
        <f>"Q"&amp;ROUNDUP(MONTH(SalesDataTable[[#This Row],[Order Date]])/3,0)</f>
        <v>Q1</v>
      </c>
      <c r="S264" s="9">
        <f>MONTH(SalesDataTable[[#This Row],[Order Date]])</f>
        <v>2</v>
      </c>
      <c r="T264" s="8" t="str">
        <f>TEXT(SalesDataTable[[#This Row],[Order Date]],"mmm")</f>
        <v>Feb</v>
      </c>
    </row>
    <row r="265" spans="1:20" ht="15.5">
      <c r="A265" s="2" t="s">
        <v>316</v>
      </c>
      <c r="B265" s="3">
        <v>46080</v>
      </c>
      <c r="C265" s="4" t="s">
        <v>1</v>
      </c>
      <c r="D265" s="4" t="s">
        <v>52</v>
      </c>
      <c r="E265" s="4" t="s">
        <v>25</v>
      </c>
      <c r="F265" s="4" t="s">
        <v>20</v>
      </c>
      <c r="G265" s="4" t="s">
        <v>5</v>
      </c>
      <c r="H265" s="4" t="s">
        <v>29</v>
      </c>
      <c r="I265" s="9">
        <v>1</v>
      </c>
      <c r="J265" s="6">
        <v>49.73</v>
      </c>
      <c r="K265" s="7">
        <v>0</v>
      </c>
      <c r="L265" s="6">
        <v>22</v>
      </c>
      <c r="M265" s="6">
        <f t="shared" si="16"/>
        <v>49.73</v>
      </c>
      <c r="N265" s="6">
        <f t="shared" si="17"/>
        <v>22</v>
      </c>
      <c r="O265" s="6">
        <f t="shared" si="18"/>
        <v>27.729999999999997</v>
      </c>
      <c r="P265" s="8">
        <f t="shared" si="19"/>
        <v>0.55761109993967417</v>
      </c>
      <c r="Q265" s="5">
        <f>YEAR(SalesDataTable[[#This Row],[Order Date]])</f>
        <v>2026</v>
      </c>
      <c r="R265" s="8" t="str">
        <f>"Q"&amp;ROUNDUP(MONTH(SalesDataTable[[#This Row],[Order Date]])/3,0)</f>
        <v>Q1</v>
      </c>
      <c r="S265" s="9">
        <f>MONTH(SalesDataTable[[#This Row],[Order Date]])</f>
        <v>2</v>
      </c>
      <c r="T265" s="8" t="str">
        <f>TEXT(SalesDataTable[[#This Row],[Order Date]],"mmm")</f>
        <v>Feb</v>
      </c>
    </row>
    <row r="266" spans="1:20" ht="15.5">
      <c r="A266" s="2" t="s">
        <v>317</v>
      </c>
      <c r="B266" s="3">
        <v>46080</v>
      </c>
      <c r="C266" s="4" t="s">
        <v>14</v>
      </c>
      <c r="D266" s="4" t="s">
        <v>126</v>
      </c>
      <c r="E266" s="4" t="s">
        <v>3</v>
      </c>
      <c r="F266" s="4" t="s">
        <v>4</v>
      </c>
      <c r="G266" s="4" t="s">
        <v>31</v>
      </c>
      <c r="H266" s="4" t="s">
        <v>90</v>
      </c>
      <c r="I266" s="9">
        <v>2</v>
      </c>
      <c r="J266" s="6">
        <v>126.19</v>
      </c>
      <c r="K266" s="7">
        <v>0</v>
      </c>
      <c r="L266" s="6">
        <v>58.99</v>
      </c>
      <c r="M266" s="6">
        <f t="shared" si="16"/>
        <v>252.38</v>
      </c>
      <c r="N266" s="6">
        <f t="shared" si="17"/>
        <v>117.98</v>
      </c>
      <c r="O266" s="6">
        <f t="shared" si="18"/>
        <v>134.39999999999998</v>
      </c>
      <c r="P266" s="8">
        <f t="shared" si="19"/>
        <v>0.5325303114351374</v>
      </c>
      <c r="Q266" s="5">
        <f>YEAR(SalesDataTable[[#This Row],[Order Date]])</f>
        <v>2026</v>
      </c>
      <c r="R266" s="8" t="str">
        <f>"Q"&amp;ROUNDUP(MONTH(SalesDataTable[[#This Row],[Order Date]])/3,0)</f>
        <v>Q1</v>
      </c>
      <c r="S266" s="9">
        <f>MONTH(SalesDataTable[[#This Row],[Order Date]])</f>
        <v>2</v>
      </c>
      <c r="T266" s="8" t="str">
        <f>TEXT(SalesDataTable[[#This Row],[Order Date]],"mmm")</f>
        <v>Feb</v>
      </c>
    </row>
    <row r="267" spans="1:20" ht="15.5">
      <c r="A267" s="2" t="s">
        <v>318</v>
      </c>
      <c r="B267" s="3">
        <v>46080</v>
      </c>
      <c r="C267" s="4" t="s">
        <v>8</v>
      </c>
      <c r="D267" s="4" t="s">
        <v>69</v>
      </c>
      <c r="E267" s="4" t="s">
        <v>3</v>
      </c>
      <c r="F267" s="4" t="s">
        <v>4</v>
      </c>
      <c r="G267" s="4" t="s">
        <v>17</v>
      </c>
      <c r="H267" s="4" t="s">
        <v>71</v>
      </c>
      <c r="I267" s="9">
        <v>2</v>
      </c>
      <c r="J267" s="6">
        <v>135.38999999999999</v>
      </c>
      <c r="K267" s="7">
        <v>0.05</v>
      </c>
      <c r="L267" s="6">
        <v>65.69</v>
      </c>
      <c r="M267" s="6">
        <f t="shared" si="16"/>
        <v>257.24099999999999</v>
      </c>
      <c r="N267" s="6">
        <f t="shared" si="17"/>
        <v>131.38</v>
      </c>
      <c r="O267" s="6">
        <f t="shared" si="18"/>
        <v>125.86099999999999</v>
      </c>
      <c r="P267" s="8">
        <f t="shared" si="19"/>
        <v>0.48927270536189799</v>
      </c>
      <c r="Q267" s="5">
        <f>YEAR(SalesDataTable[[#This Row],[Order Date]])</f>
        <v>2026</v>
      </c>
      <c r="R267" s="8" t="str">
        <f>"Q"&amp;ROUNDUP(MONTH(SalesDataTable[[#This Row],[Order Date]])/3,0)</f>
        <v>Q1</v>
      </c>
      <c r="S267" s="9">
        <f>MONTH(SalesDataTable[[#This Row],[Order Date]])</f>
        <v>2</v>
      </c>
      <c r="T267" s="8" t="str">
        <f>TEXT(SalesDataTable[[#This Row],[Order Date]],"mmm")</f>
        <v>Feb</v>
      </c>
    </row>
    <row r="268" spans="1:20" ht="15.5">
      <c r="A268" s="2" t="s">
        <v>319</v>
      </c>
      <c r="B268" s="3">
        <v>46080</v>
      </c>
      <c r="C268" s="4" t="s">
        <v>8</v>
      </c>
      <c r="D268" s="4" t="s">
        <v>86</v>
      </c>
      <c r="E268" s="4" t="s">
        <v>10</v>
      </c>
      <c r="F268" s="4" t="s">
        <v>20</v>
      </c>
      <c r="G268" s="4" t="s">
        <v>49</v>
      </c>
      <c r="H268" s="4" t="s">
        <v>50</v>
      </c>
      <c r="I268" s="9">
        <v>12</v>
      </c>
      <c r="J268" s="6">
        <v>41.27</v>
      </c>
      <c r="K268" s="7">
        <v>0.1</v>
      </c>
      <c r="L268" s="6">
        <v>14.71</v>
      </c>
      <c r="M268" s="6">
        <f t="shared" si="16"/>
        <v>445.71600000000001</v>
      </c>
      <c r="N268" s="6">
        <f t="shared" si="17"/>
        <v>176.52</v>
      </c>
      <c r="O268" s="6">
        <f t="shared" si="18"/>
        <v>269.19600000000003</v>
      </c>
      <c r="P268" s="8">
        <f t="shared" si="19"/>
        <v>0.60396306168053204</v>
      </c>
      <c r="Q268" s="5">
        <f>YEAR(SalesDataTable[[#This Row],[Order Date]])</f>
        <v>2026</v>
      </c>
      <c r="R268" s="8" t="str">
        <f>"Q"&amp;ROUNDUP(MONTH(SalesDataTable[[#This Row],[Order Date]])/3,0)</f>
        <v>Q1</v>
      </c>
      <c r="S268" s="9">
        <f>MONTH(SalesDataTable[[#This Row],[Order Date]])</f>
        <v>2</v>
      </c>
      <c r="T268" s="8" t="str">
        <f>TEXT(SalesDataTable[[#This Row],[Order Date]],"mmm")</f>
        <v>Feb</v>
      </c>
    </row>
    <row r="269" spans="1:20" ht="15.5">
      <c r="A269" s="2" t="s">
        <v>320</v>
      </c>
      <c r="B269" s="3">
        <v>46080</v>
      </c>
      <c r="C269" s="4" t="s">
        <v>1</v>
      </c>
      <c r="D269" s="4" t="s">
        <v>2</v>
      </c>
      <c r="E269" s="4" t="s">
        <v>25</v>
      </c>
      <c r="F269" s="4" t="s">
        <v>4</v>
      </c>
      <c r="G269" s="4" t="s">
        <v>5</v>
      </c>
      <c r="H269" s="4" t="s">
        <v>6</v>
      </c>
      <c r="I269" s="9">
        <v>1</v>
      </c>
      <c r="J269" s="6">
        <v>82.04</v>
      </c>
      <c r="K269" s="7">
        <v>0.1</v>
      </c>
      <c r="L269" s="6">
        <v>41.46</v>
      </c>
      <c r="M269" s="6">
        <f t="shared" si="16"/>
        <v>73.836000000000013</v>
      </c>
      <c r="N269" s="6">
        <f t="shared" si="17"/>
        <v>41.46</v>
      </c>
      <c r="O269" s="6">
        <f t="shared" si="18"/>
        <v>32.376000000000012</v>
      </c>
      <c r="P269" s="8">
        <f t="shared" si="19"/>
        <v>0.43848529172761264</v>
      </c>
      <c r="Q269" s="5">
        <f>YEAR(SalesDataTable[[#This Row],[Order Date]])</f>
        <v>2026</v>
      </c>
      <c r="R269" s="8" t="str">
        <f>"Q"&amp;ROUNDUP(MONTH(SalesDataTable[[#This Row],[Order Date]])/3,0)</f>
        <v>Q1</v>
      </c>
      <c r="S269" s="9">
        <f>MONTH(SalesDataTable[[#This Row],[Order Date]])</f>
        <v>2</v>
      </c>
      <c r="T269" s="8" t="str">
        <f>TEXT(SalesDataTable[[#This Row],[Order Date]],"mmm")</f>
        <v>Feb</v>
      </c>
    </row>
    <row r="270" spans="1:20" ht="15.5">
      <c r="A270" s="2" t="s">
        <v>321</v>
      </c>
      <c r="B270" s="3">
        <v>46080</v>
      </c>
      <c r="C270" s="4" t="s">
        <v>27</v>
      </c>
      <c r="D270" s="4" t="s">
        <v>28</v>
      </c>
      <c r="E270" s="4" t="s">
        <v>3</v>
      </c>
      <c r="F270" s="4" t="s">
        <v>4</v>
      </c>
      <c r="G270" s="4" t="s">
        <v>17</v>
      </c>
      <c r="H270" s="4" t="s">
        <v>18</v>
      </c>
      <c r="I270" s="9">
        <v>3</v>
      </c>
      <c r="J270" s="6">
        <v>36.630000000000003</v>
      </c>
      <c r="K270" s="7">
        <v>0</v>
      </c>
      <c r="L270" s="6">
        <v>13.26</v>
      </c>
      <c r="M270" s="6">
        <f t="shared" si="16"/>
        <v>109.89000000000001</v>
      </c>
      <c r="N270" s="6">
        <f t="shared" si="17"/>
        <v>39.78</v>
      </c>
      <c r="O270" s="6">
        <f t="shared" si="18"/>
        <v>70.110000000000014</v>
      </c>
      <c r="P270" s="8">
        <f t="shared" si="19"/>
        <v>0.63800163800163801</v>
      </c>
      <c r="Q270" s="5">
        <f>YEAR(SalesDataTable[[#This Row],[Order Date]])</f>
        <v>2026</v>
      </c>
      <c r="R270" s="8" t="str">
        <f>"Q"&amp;ROUNDUP(MONTH(SalesDataTable[[#This Row],[Order Date]])/3,0)</f>
        <v>Q1</v>
      </c>
      <c r="S270" s="9">
        <f>MONTH(SalesDataTable[[#This Row],[Order Date]])</f>
        <v>2</v>
      </c>
      <c r="T270" s="8" t="str">
        <f>TEXT(SalesDataTable[[#This Row],[Order Date]],"mmm")</f>
        <v>Feb</v>
      </c>
    </row>
    <row r="271" spans="1:20" ht="15.5">
      <c r="A271" s="2" t="s">
        <v>322</v>
      </c>
      <c r="B271" s="3">
        <v>46080</v>
      </c>
      <c r="C271" s="4" t="s">
        <v>27</v>
      </c>
      <c r="D271" s="4" t="s">
        <v>45</v>
      </c>
      <c r="E271" s="4" t="s">
        <v>25</v>
      </c>
      <c r="F271" s="4" t="s">
        <v>4</v>
      </c>
      <c r="G271" s="4" t="s">
        <v>11</v>
      </c>
      <c r="H271" s="4" t="s">
        <v>12</v>
      </c>
      <c r="I271" s="9">
        <v>5</v>
      </c>
      <c r="J271" s="6">
        <v>92.94</v>
      </c>
      <c r="K271" s="7">
        <v>0.05</v>
      </c>
      <c r="L271" s="6">
        <v>46.47</v>
      </c>
      <c r="M271" s="6">
        <f t="shared" si="16"/>
        <v>441.46499999999997</v>
      </c>
      <c r="N271" s="6">
        <f t="shared" si="17"/>
        <v>232.35</v>
      </c>
      <c r="O271" s="6">
        <f t="shared" si="18"/>
        <v>209.11499999999998</v>
      </c>
      <c r="P271" s="8">
        <f t="shared" si="19"/>
        <v>0.47368421052631576</v>
      </c>
      <c r="Q271" s="5">
        <f>YEAR(SalesDataTable[[#This Row],[Order Date]])</f>
        <v>2026</v>
      </c>
      <c r="R271" s="8" t="str">
        <f>"Q"&amp;ROUNDUP(MONTH(SalesDataTable[[#This Row],[Order Date]])/3,0)</f>
        <v>Q1</v>
      </c>
      <c r="S271" s="9">
        <f>MONTH(SalesDataTable[[#This Row],[Order Date]])</f>
        <v>2</v>
      </c>
      <c r="T271" s="8" t="str">
        <f>TEXT(SalesDataTable[[#This Row],[Order Date]],"mmm")</f>
        <v>Feb</v>
      </c>
    </row>
    <row r="272" spans="1:20" ht="15.5">
      <c r="A272" s="2" t="s">
        <v>323</v>
      </c>
      <c r="B272" s="3">
        <v>46080</v>
      </c>
      <c r="C272" s="4" t="s">
        <v>8</v>
      </c>
      <c r="D272" s="4" t="s">
        <v>69</v>
      </c>
      <c r="E272" s="4" t="s">
        <v>25</v>
      </c>
      <c r="F272" s="4" t="s">
        <v>4</v>
      </c>
      <c r="G272" s="4" t="s">
        <v>49</v>
      </c>
      <c r="H272" s="4" t="s">
        <v>55</v>
      </c>
      <c r="I272" s="9">
        <v>2</v>
      </c>
      <c r="J272" s="6">
        <v>120.44</v>
      </c>
      <c r="K272" s="7">
        <v>0.05</v>
      </c>
      <c r="L272" s="6">
        <v>68.98</v>
      </c>
      <c r="M272" s="6">
        <f t="shared" si="16"/>
        <v>228.83599999999998</v>
      </c>
      <c r="N272" s="6">
        <f t="shared" si="17"/>
        <v>137.96</v>
      </c>
      <c r="O272" s="6">
        <f t="shared" si="18"/>
        <v>90.875999999999976</v>
      </c>
      <c r="P272" s="8">
        <f t="shared" si="19"/>
        <v>0.3971228303239</v>
      </c>
      <c r="Q272" s="5">
        <f>YEAR(SalesDataTable[[#This Row],[Order Date]])</f>
        <v>2026</v>
      </c>
      <c r="R272" s="8" t="str">
        <f>"Q"&amp;ROUNDUP(MONTH(SalesDataTable[[#This Row],[Order Date]])/3,0)</f>
        <v>Q1</v>
      </c>
      <c r="S272" s="9">
        <f>MONTH(SalesDataTable[[#This Row],[Order Date]])</f>
        <v>2</v>
      </c>
      <c r="T272" s="8" t="str">
        <f>TEXT(SalesDataTable[[#This Row],[Order Date]],"mmm")</f>
        <v>Feb</v>
      </c>
    </row>
    <row r="273" spans="1:20" ht="15.5">
      <c r="A273" s="2" t="s">
        <v>324</v>
      </c>
      <c r="B273" s="3">
        <v>46080</v>
      </c>
      <c r="C273" s="4" t="s">
        <v>8</v>
      </c>
      <c r="D273" s="4" t="s">
        <v>38</v>
      </c>
      <c r="E273" s="4" t="s">
        <v>39</v>
      </c>
      <c r="F273" s="4" t="s">
        <v>16</v>
      </c>
      <c r="G273" s="4" t="s">
        <v>17</v>
      </c>
      <c r="H273" s="4" t="s">
        <v>18</v>
      </c>
      <c r="I273" s="9">
        <v>2</v>
      </c>
      <c r="J273" s="6">
        <v>36.130000000000003</v>
      </c>
      <c r="K273" s="7">
        <v>0</v>
      </c>
      <c r="L273" s="6">
        <v>13.72</v>
      </c>
      <c r="M273" s="6">
        <f t="shared" si="16"/>
        <v>72.260000000000005</v>
      </c>
      <c r="N273" s="6">
        <f t="shared" si="17"/>
        <v>27.44</v>
      </c>
      <c r="O273" s="6">
        <f t="shared" si="18"/>
        <v>44.820000000000007</v>
      </c>
      <c r="P273" s="8">
        <f t="shared" si="19"/>
        <v>0.62026017160254643</v>
      </c>
      <c r="Q273" s="5">
        <f>YEAR(SalesDataTable[[#This Row],[Order Date]])</f>
        <v>2026</v>
      </c>
      <c r="R273" s="8" t="str">
        <f>"Q"&amp;ROUNDUP(MONTH(SalesDataTable[[#This Row],[Order Date]])/3,0)</f>
        <v>Q1</v>
      </c>
      <c r="S273" s="9">
        <f>MONTH(SalesDataTable[[#This Row],[Order Date]])</f>
        <v>2</v>
      </c>
      <c r="T273" s="8" t="str">
        <f>TEXT(SalesDataTable[[#This Row],[Order Date]],"mmm")</f>
        <v>Feb</v>
      </c>
    </row>
    <row r="274" spans="1:20" ht="15.5">
      <c r="A274" s="2" t="s">
        <v>325</v>
      </c>
      <c r="B274" s="3">
        <v>46081</v>
      </c>
      <c r="C274" s="4" t="s">
        <v>8</v>
      </c>
      <c r="D274" s="4" t="s">
        <v>9</v>
      </c>
      <c r="E274" s="4" t="s">
        <v>25</v>
      </c>
      <c r="F274" s="4" t="s">
        <v>4</v>
      </c>
      <c r="G274" s="4" t="s">
        <v>49</v>
      </c>
      <c r="H274" s="4" t="s">
        <v>55</v>
      </c>
      <c r="I274" s="9">
        <v>1</v>
      </c>
      <c r="J274" s="6">
        <v>124.97</v>
      </c>
      <c r="K274" s="7">
        <v>0.1</v>
      </c>
      <c r="L274" s="6">
        <v>69.790000000000006</v>
      </c>
      <c r="M274" s="6">
        <f t="shared" si="16"/>
        <v>112.473</v>
      </c>
      <c r="N274" s="6">
        <f t="shared" si="17"/>
        <v>69.790000000000006</v>
      </c>
      <c r="O274" s="6">
        <f t="shared" si="18"/>
        <v>42.682999999999993</v>
      </c>
      <c r="P274" s="8">
        <f t="shared" si="19"/>
        <v>0.37949552337005321</v>
      </c>
      <c r="Q274" s="5">
        <f>YEAR(SalesDataTable[[#This Row],[Order Date]])</f>
        <v>2026</v>
      </c>
      <c r="R274" s="8" t="str">
        <f>"Q"&amp;ROUNDUP(MONTH(SalesDataTable[[#This Row],[Order Date]])/3,0)</f>
        <v>Q1</v>
      </c>
      <c r="S274" s="9">
        <f>MONTH(SalesDataTable[[#This Row],[Order Date]])</f>
        <v>2</v>
      </c>
      <c r="T274" s="8" t="str">
        <f>TEXT(SalesDataTable[[#This Row],[Order Date]],"mmm")</f>
        <v>Feb</v>
      </c>
    </row>
    <row r="275" spans="1:20" ht="15.5">
      <c r="A275" s="2" t="s">
        <v>326</v>
      </c>
      <c r="B275" s="3">
        <v>46081</v>
      </c>
      <c r="C275" s="4" t="s">
        <v>27</v>
      </c>
      <c r="D275" s="4" t="s">
        <v>82</v>
      </c>
      <c r="E275" s="4" t="s">
        <v>3</v>
      </c>
      <c r="F275" s="4" t="s">
        <v>4</v>
      </c>
      <c r="G275" s="4" t="s">
        <v>17</v>
      </c>
      <c r="H275" s="4" t="s">
        <v>83</v>
      </c>
      <c r="I275" s="9">
        <v>1</v>
      </c>
      <c r="J275" s="6">
        <v>163.31</v>
      </c>
      <c r="K275" s="7">
        <v>0.05</v>
      </c>
      <c r="L275" s="6">
        <v>87.22</v>
      </c>
      <c r="M275" s="6">
        <f t="shared" si="16"/>
        <v>155.14449999999999</v>
      </c>
      <c r="N275" s="6">
        <f t="shared" si="17"/>
        <v>87.22</v>
      </c>
      <c r="O275" s="6">
        <f t="shared" si="18"/>
        <v>67.924499999999995</v>
      </c>
      <c r="P275" s="8">
        <f t="shared" si="19"/>
        <v>0.43781442461705056</v>
      </c>
      <c r="Q275" s="5">
        <f>YEAR(SalesDataTable[[#This Row],[Order Date]])</f>
        <v>2026</v>
      </c>
      <c r="R275" s="8" t="str">
        <f>"Q"&amp;ROUNDUP(MONTH(SalesDataTable[[#This Row],[Order Date]])/3,0)</f>
        <v>Q1</v>
      </c>
      <c r="S275" s="9">
        <f>MONTH(SalesDataTable[[#This Row],[Order Date]])</f>
        <v>2</v>
      </c>
      <c r="T275" s="8" t="str">
        <f>TEXT(SalesDataTable[[#This Row],[Order Date]],"mmm")</f>
        <v>Feb</v>
      </c>
    </row>
    <row r="276" spans="1:20" ht="15.5">
      <c r="A276" s="2" t="s">
        <v>327</v>
      </c>
      <c r="B276" s="3">
        <v>46082</v>
      </c>
      <c r="C276" s="4" t="s">
        <v>14</v>
      </c>
      <c r="D276" s="4" t="s">
        <v>15</v>
      </c>
      <c r="E276" s="4" t="s">
        <v>25</v>
      </c>
      <c r="F276" s="4" t="s">
        <v>4</v>
      </c>
      <c r="G276" s="4" t="s">
        <v>11</v>
      </c>
      <c r="H276" s="4" t="s">
        <v>12</v>
      </c>
      <c r="I276" s="9">
        <v>3</v>
      </c>
      <c r="J276" s="6">
        <v>92.76</v>
      </c>
      <c r="K276" s="7">
        <v>0</v>
      </c>
      <c r="L276" s="6">
        <v>45.84</v>
      </c>
      <c r="M276" s="6">
        <f t="shared" si="16"/>
        <v>278.28000000000003</v>
      </c>
      <c r="N276" s="6">
        <f t="shared" si="17"/>
        <v>137.52000000000001</v>
      </c>
      <c r="O276" s="6">
        <f t="shared" si="18"/>
        <v>140.76000000000002</v>
      </c>
      <c r="P276" s="8">
        <f t="shared" si="19"/>
        <v>0.50582147477360928</v>
      </c>
      <c r="Q276" s="5">
        <f>YEAR(SalesDataTable[[#This Row],[Order Date]])</f>
        <v>2026</v>
      </c>
      <c r="R276" s="8" t="str">
        <f>"Q"&amp;ROUNDUP(MONTH(SalesDataTable[[#This Row],[Order Date]])/3,0)</f>
        <v>Q1</v>
      </c>
      <c r="S276" s="9">
        <f>MONTH(SalesDataTable[[#This Row],[Order Date]])</f>
        <v>3</v>
      </c>
      <c r="T276" s="8" t="str">
        <f>TEXT(SalesDataTable[[#This Row],[Order Date]],"mmm")</f>
        <v>Mar</v>
      </c>
    </row>
    <row r="277" spans="1:20" ht="15.5">
      <c r="A277" s="2" t="s">
        <v>328</v>
      </c>
      <c r="B277" s="3">
        <v>46082</v>
      </c>
      <c r="C277" s="4" t="s">
        <v>1</v>
      </c>
      <c r="D277" s="4" t="s">
        <v>88</v>
      </c>
      <c r="E277" s="4" t="s">
        <v>10</v>
      </c>
      <c r="F277" s="4" t="s">
        <v>20</v>
      </c>
      <c r="G277" s="4" t="s">
        <v>49</v>
      </c>
      <c r="H277" s="4" t="s">
        <v>50</v>
      </c>
      <c r="I277" s="9">
        <v>5</v>
      </c>
      <c r="J277" s="6">
        <v>41.31</v>
      </c>
      <c r="K277" s="7">
        <v>0.1</v>
      </c>
      <c r="L277" s="6">
        <v>15.14</v>
      </c>
      <c r="M277" s="6">
        <f t="shared" si="16"/>
        <v>185.89500000000001</v>
      </c>
      <c r="N277" s="6">
        <f t="shared" si="17"/>
        <v>75.7</v>
      </c>
      <c r="O277" s="6">
        <f t="shared" si="18"/>
        <v>110.19500000000001</v>
      </c>
      <c r="P277" s="8">
        <f t="shared" si="19"/>
        <v>0.59278087092175691</v>
      </c>
      <c r="Q277" s="5">
        <f>YEAR(SalesDataTable[[#This Row],[Order Date]])</f>
        <v>2026</v>
      </c>
      <c r="R277" s="8" t="str">
        <f>"Q"&amp;ROUNDUP(MONTH(SalesDataTable[[#This Row],[Order Date]])/3,0)</f>
        <v>Q1</v>
      </c>
      <c r="S277" s="9">
        <f>MONTH(SalesDataTable[[#This Row],[Order Date]])</f>
        <v>3</v>
      </c>
      <c r="T277" s="8" t="str">
        <f>TEXT(SalesDataTable[[#This Row],[Order Date]],"mmm")</f>
        <v>Mar</v>
      </c>
    </row>
    <row r="278" spans="1:20" ht="15.5">
      <c r="A278" s="2" t="s">
        <v>329</v>
      </c>
      <c r="B278" s="3">
        <v>46082</v>
      </c>
      <c r="C278" s="4" t="s">
        <v>8</v>
      </c>
      <c r="D278" s="4" t="s">
        <v>86</v>
      </c>
      <c r="E278" s="4" t="s">
        <v>39</v>
      </c>
      <c r="F278" s="4" t="s">
        <v>16</v>
      </c>
      <c r="G278" s="4" t="s">
        <v>49</v>
      </c>
      <c r="H278" s="4" t="s">
        <v>50</v>
      </c>
      <c r="I278" s="9">
        <v>2</v>
      </c>
      <c r="J278" s="6">
        <v>41.23</v>
      </c>
      <c r="K278" s="7">
        <v>0</v>
      </c>
      <c r="L278" s="6">
        <v>14.28</v>
      </c>
      <c r="M278" s="6">
        <f t="shared" si="16"/>
        <v>82.46</v>
      </c>
      <c r="N278" s="6">
        <f t="shared" si="17"/>
        <v>28.56</v>
      </c>
      <c r="O278" s="6">
        <f t="shared" si="18"/>
        <v>53.899999999999991</v>
      </c>
      <c r="P278" s="8">
        <f t="shared" si="19"/>
        <v>0.65365025466893034</v>
      </c>
      <c r="Q278" s="5">
        <f>YEAR(SalesDataTable[[#This Row],[Order Date]])</f>
        <v>2026</v>
      </c>
      <c r="R278" s="8" t="str">
        <f>"Q"&amp;ROUNDUP(MONTH(SalesDataTable[[#This Row],[Order Date]])/3,0)</f>
        <v>Q1</v>
      </c>
      <c r="S278" s="9">
        <f>MONTH(SalesDataTable[[#This Row],[Order Date]])</f>
        <v>3</v>
      </c>
      <c r="T278" s="8" t="str">
        <f>TEXT(SalesDataTable[[#This Row],[Order Date]],"mmm")</f>
        <v>Mar</v>
      </c>
    </row>
    <row r="279" spans="1:20" ht="15.5">
      <c r="A279" s="2" t="s">
        <v>330</v>
      </c>
      <c r="B279" s="3">
        <v>46082</v>
      </c>
      <c r="C279" s="4" t="s">
        <v>8</v>
      </c>
      <c r="D279" s="4" t="s">
        <v>9</v>
      </c>
      <c r="E279" s="4" t="s">
        <v>3</v>
      </c>
      <c r="F279" s="4" t="s">
        <v>16</v>
      </c>
      <c r="G279" s="4" t="s">
        <v>17</v>
      </c>
      <c r="H279" s="4" t="s">
        <v>18</v>
      </c>
      <c r="I279" s="9">
        <v>1</v>
      </c>
      <c r="J279" s="6">
        <v>36.47</v>
      </c>
      <c r="K279" s="7">
        <v>0.05</v>
      </c>
      <c r="L279" s="6">
        <v>13.21</v>
      </c>
      <c r="M279" s="6">
        <f t="shared" si="16"/>
        <v>34.646499999999996</v>
      </c>
      <c r="N279" s="6">
        <f t="shared" si="17"/>
        <v>13.21</v>
      </c>
      <c r="O279" s="6">
        <f t="shared" si="18"/>
        <v>21.436499999999995</v>
      </c>
      <c r="P279" s="8">
        <f t="shared" si="19"/>
        <v>0.61872050567878423</v>
      </c>
      <c r="Q279" s="5">
        <f>YEAR(SalesDataTable[[#This Row],[Order Date]])</f>
        <v>2026</v>
      </c>
      <c r="R279" s="8" t="str">
        <f>"Q"&amp;ROUNDUP(MONTH(SalesDataTable[[#This Row],[Order Date]])/3,0)</f>
        <v>Q1</v>
      </c>
      <c r="S279" s="9">
        <f>MONTH(SalesDataTable[[#This Row],[Order Date]])</f>
        <v>3</v>
      </c>
      <c r="T279" s="8" t="str">
        <f>TEXT(SalesDataTable[[#This Row],[Order Date]],"mmm")</f>
        <v>Mar</v>
      </c>
    </row>
    <row r="280" spans="1:20" ht="15.5">
      <c r="A280" s="2" t="s">
        <v>331</v>
      </c>
      <c r="B280" s="3">
        <v>46082</v>
      </c>
      <c r="C280" s="4" t="s">
        <v>1</v>
      </c>
      <c r="D280" s="4" t="s">
        <v>88</v>
      </c>
      <c r="E280" s="4" t="s">
        <v>39</v>
      </c>
      <c r="F280" s="4" t="s">
        <v>16</v>
      </c>
      <c r="G280" s="4" t="s">
        <v>49</v>
      </c>
      <c r="H280" s="4" t="s">
        <v>67</v>
      </c>
      <c r="I280" s="9">
        <v>1</v>
      </c>
      <c r="J280" s="6">
        <v>36.67</v>
      </c>
      <c r="K280" s="7">
        <v>0</v>
      </c>
      <c r="L280" s="6">
        <v>13.97</v>
      </c>
      <c r="M280" s="6">
        <f t="shared" si="16"/>
        <v>36.67</v>
      </c>
      <c r="N280" s="6">
        <f t="shared" si="17"/>
        <v>13.97</v>
      </c>
      <c r="O280" s="6">
        <f t="shared" si="18"/>
        <v>22.700000000000003</v>
      </c>
      <c r="P280" s="8">
        <f t="shared" si="19"/>
        <v>0.61903463321516228</v>
      </c>
      <c r="Q280" s="5">
        <f>YEAR(SalesDataTable[[#This Row],[Order Date]])</f>
        <v>2026</v>
      </c>
      <c r="R280" s="8" t="str">
        <f>"Q"&amp;ROUNDUP(MONTH(SalesDataTable[[#This Row],[Order Date]])/3,0)</f>
        <v>Q1</v>
      </c>
      <c r="S280" s="9">
        <f>MONTH(SalesDataTable[[#This Row],[Order Date]])</f>
        <v>3</v>
      </c>
      <c r="T280" s="8" t="str">
        <f>TEXT(SalesDataTable[[#This Row],[Order Date]],"mmm")</f>
        <v>Mar</v>
      </c>
    </row>
    <row r="281" spans="1:20" ht="15.5">
      <c r="A281" s="2" t="s">
        <v>332</v>
      </c>
      <c r="B281" s="3">
        <v>46082</v>
      </c>
      <c r="C281" s="4" t="s">
        <v>8</v>
      </c>
      <c r="D281" s="4" t="s">
        <v>66</v>
      </c>
      <c r="E281" s="4" t="s">
        <v>3</v>
      </c>
      <c r="F281" s="4" t="s">
        <v>20</v>
      </c>
      <c r="G281" s="4" t="s">
        <v>5</v>
      </c>
      <c r="H281" s="4" t="s">
        <v>29</v>
      </c>
      <c r="I281" s="9">
        <v>2</v>
      </c>
      <c r="J281" s="6">
        <v>51.87</v>
      </c>
      <c r="K281" s="7">
        <v>0.1</v>
      </c>
      <c r="L281" s="6">
        <v>22.95</v>
      </c>
      <c r="M281" s="6">
        <f t="shared" si="16"/>
        <v>93.366</v>
      </c>
      <c r="N281" s="6">
        <f t="shared" si="17"/>
        <v>45.9</v>
      </c>
      <c r="O281" s="6">
        <f t="shared" si="18"/>
        <v>47.466000000000001</v>
      </c>
      <c r="P281" s="8">
        <f t="shared" si="19"/>
        <v>0.50838635049161363</v>
      </c>
      <c r="Q281" s="5">
        <f>YEAR(SalesDataTable[[#This Row],[Order Date]])</f>
        <v>2026</v>
      </c>
      <c r="R281" s="8" t="str">
        <f>"Q"&amp;ROUNDUP(MONTH(SalesDataTable[[#This Row],[Order Date]])/3,0)</f>
        <v>Q1</v>
      </c>
      <c r="S281" s="9">
        <f>MONTH(SalesDataTable[[#This Row],[Order Date]])</f>
        <v>3</v>
      </c>
      <c r="T281" s="8" t="str">
        <f>TEXT(SalesDataTable[[#This Row],[Order Date]],"mmm")</f>
        <v>Mar</v>
      </c>
    </row>
    <row r="282" spans="1:20" ht="15.5">
      <c r="A282" s="2" t="s">
        <v>333</v>
      </c>
      <c r="B282" s="3">
        <v>46082</v>
      </c>
      <c r="C282" s="4" t="s">
        <v>14</v>
      </c>
      <c r="D282" s="4" t="s">
        <v>15</v>
      </c>
      <c r="E282" s="4" t="s">
        <v>25</v>
      </c>
      <c r="F282" s="4" t="s">
        <v>20</v>
      </c>
      <c r="G282" s="4" t="s">
        <v>31</v>
      </c>
      <c r="H282" s="4" t="s">
        <v>41</v>
      </c>
      <c r="I282" s="9">
        <v>1</v>
      </c>
      <c r="J282" s="6">
        <v>195.06</v>
      </c>
      <c r="K282" s="7">
        <v>0.1</v>
      </c>
      <c r="L282" s="6">
        <v>106.68</v>
      </c>
      <c r="M282" s="6">
        <f t="shared" si="16"/>
        <v>175.554</v>
      </c>
      <c r="N282" s="6">
        <f t="shared" si="17"/>
        <v>106.68</v>
      </c>
      <c r="O282" s="6">
        <f t="shared" si="18"/>
        <v>68.873999999999995</v>
      </c>
      <c r="P282" s="8">
        <f t="shared" si="19"/>
        <v>0.39232372945076727</v>
      </c>
      <c r="Q282" s="5">
        <f>YEAR(SalesDataTable[[#This Row],[Order Date]])</f>
        <v>2026</v>
      </c>
      <c r="R282" s="8" t="str">
        <f>"Q"&amp;ROUNDUP(MONTH(SalesDataTable[[#This Row],[Order Date]])/3,0)</f>
        <v>Q1</v>
      </c>
      <c r="S282" s="9">
        <f>MONTH(SalesDataTable[[#This Row],[Order Date]])</f>
        <v>3</v>
      </c>
      <c r="T282" s="8" t="str">
        <f>TEXT(SalesDataTable[[#This Row],[Order Date]],"mmm")</f>
        <v>Mar</v>
      </c>
    </row>
    <row r="283" spans="1:20" ht="15.5">
      <c r="A283" s="2" t="s">
        <v>334</v>
      </c>
      <c r="B283" s="3">
        <v>46082</v>
      </c>
      <c r="C283" s="4" t="s">
        <v>8</v>
      </c>
      <c r="D283" s="4" t="s">
        <v>66</v>
      </c>
      <c r="E283" s="4" t="s">
        <v>39</v>
      </c>
      <c r="F283" s="4" t="s">
        <v>4</v>
      </c>
      <c r="G283" s="4" t="s">
        <v>5</v>
      </c>
      <c r="H283" s="4" t="s">
        <v>43</v>
      </c>
      <c r="I283" s="9">
        <v>2</v>
      </c>
      <c r="J283" s="6">
        <v>100.79</v>
      </c>
      <c r="K283" s="7">
        <v>0.05</v>
      </c>
      <c r="L283" s="6">
        <v>49</v>
      </c>
      <c r="M283" s="6">
        <f t="shared" si="16"/>
        <v>191.501</v>
      </c>
      <c r="N283" s="6">
        <f t="shared" si="17"/>
        <v>98</v>
      </c>
      <c r="O283" s="6">
        <f t="shared" si="18"/>
        <v>93.501000000000005</v>
      </c>
      <c r="P283" s="8">
        <f t="shared" si="19"/>
        <v>0.48825332504791097</v>
      </c>
      <c r="Q283" s="5">
        <f>YEAR(SalesDataTable[[#This Row],[Order Date]])</f>
        <v>2026</v>
      </c>
      <c r="R283" s="8" t="str">
        <f>"Q"&amp;ROUNDUP(MONTH(SalesDataTable[[#This Row],[Order Date]])/3,0)</f>
        <v>Q1</v>
      </c>
      <c r="S283" s="9">
        <f>MONTH(SalesDataTable[[#This Row],[Order Date]])</f>
        <v>3</v>
      </c>
      <c r="T283" s="8" t="str">
        <f>TEXT(SalesDataTable[[#This Row],[Order Date]],"mmm")</f>
        <v>Mar</v>
      </c>
    </row>
    <row r="284" spans="1:20" ht="15.5">
      <c r="A284" s="2" t="s">
        <v>335</v>
      </c>
      <c r="B284" s="3">
        <v>46082</v>
      </c>
      <c r="C284" s="4" t="s">
        <v>27</v>
      </c>
      <c r="D284" s="4" t="s">
        <v>48</v>
      </c>
      <c r="E284" s="4" t="s">
        <v>3</v>
      </c>
      <c r="F284" s="4" t="s">
        <v>16</v>
      </c>
      <c r="G284" s="4" t="s">
        <v>5</v>
      </c>
      <c r="H284" s="4" t="s">
        <v>29</v>
      </c>
      <c r="I284" s="9">
        <v>5</v>
      </c>
      <c r="J284" s="6">
        <v>51.92</v>
      </c>
      <c r="K284" s="7">
        <v>0.15</v>
      </c>
      <c r="L284" s="6">
        <v>22.24</v>
      </c>
      <c r="M284" s="6">
        <f t="shared" si="16"/>
        <v>220.66000000000003</v>
      </c>
      <c r="N284" s="6">
        <f t="shared" si="17"/>
        <v>111.19999999999999</v>
      </c>
      <c r="O284" s="6">
        <f t="shared" si="18"/>
        <v>109.46000000000004</v>
      </c>
      <c r="P284" s="8">
        <f t="shared" si="19"/>
        <v>0.49605728269736254</v>
      </c>
      <c r="Q284" s="5">
        <f>YEAR(SalesDataTable[[#This Row],[Order Date]])</f>
        <v>2026</v>
      </c>
      <c r="R284" s="8" t="str">
        <f>"Q"&amp;ROUNDUP(MONTH(SalesDataTable[[#This Row],[Order Date]])/3,0)</f>
        <v>Q1</v>
      </c>
      <c r="S284" s="9">
        <f>MONTH(SalesDataTable[[#This Row],[Order Date]])</f>
        <v>3</v>
      </c>
      <c r="T284" s="8" t="str">
        <f>TEXT(SalesDataTable[[#This Row],[Order Date]],"mmm")</f>
        <v>Mar</v>
      </c>
    </row>
    <row r="285" spans="1:20" ht="15.5">
      <c r="A285" s="2" t="s">
        <v>336</v>
      </c>
      <c r="B285" s="3">
        <v>46082</v>
      </c>
      <c r="C285" s="4" t="s">
        <v>27</v>
      </c>
      <c r="D285" s="4" t="s">
        <v>45</v>
      </c>
      <c r="E285" s="4" t="s">
        <v>3</v>
      </c>
      <c r="F285" s="4" t="s">
        <v>16</v>
      </c>
      <c r="G285" s="4" t="s">
        <v>31</v>
      </c>
      <c r="H285" s="4" t="s">
        <v>90</v>
      </c>
      <c r="I285" s="9">
        <v>1</v>
      </c>
      <c r="J285" s="6">
        <v>123.99</v>
      </c>
      <c r="K285" s="7">
        <v>0.05</v>
      </c>
      <c r="L285" s="6">
        <v>61.67</v>
      </c>
      <c r="M285" s="6">
        <f t="shared" si="16"/>
        <v>117.79049999999999</v>
      </c>
      <c r="N285" s="6">
        <f t="shared" si="17"/>
        <v>61.67</v>
      </c>
      <c r="O285" s="6">
        <f t="shared" si="18"/>
        <v>56.120499999999993</v>
      </c>
      <c r="P285" s="8">
        <f t="shared" si="19"/>
        <v>0.47644334644984099</v>
      </c>
      <c r="Q285" s="5">
        <f>YEAR(SalesDataTable[[#This Row],[Order Date]])</f>
        <v>2026</v>
      </c>
      <c r="R285" s="8" t="str">
        <f>"Q"&amp;ROUNDUP(MONTH(SalesDataTable[[#This Row],[Order Date]])/3,0)</f>
        <v>Q1</v>
      </c>
      <c r="S285" s="9">
        <f>MONTH(SalesDataTable[[#This Row],[Order Date]])</f>
        <v>3</v>
      </c>
      <c r="T285" s="8" t="str">
        <f>TEXT(SalesDataTable[[#This Row],[Order Date]],"mmm")</f>
        <v>Mar</v>
      </c>
    </row>
    <row r="286" spans="1:20" ht="15.5">
      <c r="A286" s="2" t="s">
        <v>337</v>
      </c>
      <c r="B286" s="3">
        <v>46082</v>
      </c>
      <c r="C286" s="4" t="s">
        <v>8</v>
      </c>
      <c r="D286" s="4" t="s">
        <v>86</v>
      </c>
      <c r="E286" s="4" t="s">
        <v>3</v>
      </c>
      <c r="F286" s="4" t="s">
        <v>16</v>
      </c>
      <c r="G286" s="4" t="s">
        <v>31</v>
      </c>
      <c r="H286" s="4" t="s">
        <v>32</v>
      </c>
      <c r="I286" s="9">
        <v>1</v>
      </c>
      <c r="J286" s="6">
        <v>344.8</v>
      </c>
      <c r="K286" s="7">
        <v>0.05</v>
      </c>
      <c r="L286" s="6">
        <v>196.14</v>
      </c>
      <c r="M286" s="6">
        <f t="shared" si="16"/>
        <v>327.56</v>
      </c>
      <c r="N286" s="6">
        <f t="shared" si="17"/>
        <v>196.14</v>
      </c>
      <c r="O286" s="6">
        <f t="shared" si="18"/>
        <v>131.42000000000002</v>
      </c>
      <c r="P286" s="8">
        <f t="shared" si="19"/>
        <v>0.40120893882036884</v>
      </c>
      <c r="Q286" s="5">
        <f>YEAR(SalesDataTable[[#This Row],[Order Date]])</f>
        <v>2026</v>
      </c>
      <c r="R286" s="8" t="str">
        <f>"Q"&amp;ROUNDUP(MONTH(SalesDataTable[[#This Row],[Order Date]])/3,0)</f>
        <v>Q1</v>
      </c>
      <c r="S286" s="9">
        <f>MONTH(SalesDataTable[[#This Row],[Order Date]])</f>
        <v>3</v>
      </c>
      <c r="T286" s="8" t="str">
        <f>TEXT(SalesDataTable[[#This Row],[Order Date]],"mmm")</f>
        <v>Mar</v>
      </c>
    </row>
    <row r="287" spans="1:20" ht="15.5">
      <c r="A287" s="2" t="s">
        <v>338</v>
      </c>
      <c r="B287" s="3">
        <v>46083</v>
      </c>
      <c r="C287" s="4" t="s">
        <v>27</v>
      </c>
      <c r="D287" s="4" t="s">
        <v>48</v>
      </c>
      <c r="E287" s="4" t="s">
        <v>39</v>
      </c>
      <c r="F287" s="4" t="s">
        <v>4</v>
      </c>
      <c r="G287" s="4" t="s">
        <v>17</v>
      </c>
      <c r="H287" s="4" t="s">
        <v>71</v>
      </c>
      <c r="I287" s="9">
        <v>3</v>
      </c>
      <c r="J287" s="6">
        <v>131.91999999999999</v>
      </c>
      <c r="K287" s="7">
        <v>0.05</v>
      </c>
      <c r="L287" s="6">
        <v>67.47</v>
      </c>
      <c r="M287" s="6">
        <f t="shared" si="16"/>
        <v>375.97199999999998</v>
      </c>
      <c r="N287" s="6">
        <f t="shared" si="17"/>
        <v>202.41</v>
      </c>
      <c r="O287" s="6">
        <f t="shared" si="18"/>
        <v>173.56199999999998</v>
      </c>
      <c r="P287" s="8">
        <f t="shared" si="19"/>
        <v>0.46163544093709102</v>
      </c>
      <c r="Q287" s="5">
        <f>YEAR(SalesDataTable[[#This Row],[Order Date]])</f>
        <v>2026</v>
      </c>
      <c r="R287" s="8" t="str">
        <f>"Q"&amp;ROUNDUP(MONTH(SalesDataTable[[#This Row],[Order Date]])/3,0)</f>
        <v>Q1</v>
      </c>
      <c r="S287" s="9">
        <f>MONTH(SalesDataTable[[#This Row],[Order Date]])</f>
        <v>3</v>
      </c>
      <c r="T287" s="8" t="str">
        <f>TEXT(SalesDataTable[[#This Row],[Order Date]],"mmm")</f>
        <v>Mar</v>
      </c>
    </row>
    <row r="288" spans="1:20" ht="15.5">
      <c r="A288" s="2" t="s">
        <v>339</v>
      </c>
      <c r="B288" s="3">
        <v>46083</v>
      </c>
      <c r="C288" s="4" t="s">
        <v>14</v>
      </c>
      <c r="D288" s="4" t="s">
        <v>126</v>
      </c>
      <c r="E288" s="4" t="s">
        <v>3</v>
      </c>
      <c r="F288" s="4" t="s">
        <v>20</v>
      </c>
      <c r="G288" s="4" t="s">
        <v>11</v>
      </c>
      <c r="H288" s="4" t="s">
        <v>21</v>
      </c>
      <c r="I288" s="9">
        <v>3</v>
      </c>
      <c r="J288" s="6">
        <v>146.99</v>
      </c>
      <c r="K288" s="7">
        <v>0</v>
      </c>
      <c r="L288" s="6">
        <v>80.069999999999993</v>
      </c>
      <c r="M288" s="6">
        <f t="shared" si="16"/>
        <v>440.97</v>
      </c>
      <c r="N288" s="6">
        <f t="shared" si="17"/>
        <v>240.20999999999998</v>
      </c>
      <c r="O288" s="6">
        <f t="shared" si="18"/>
        <v>200.76000000000005</v>
      </c>
      <c r="P288" s="8">
        <f t="shared" si="19"/>
        <v>0.45526906592285199</v>
      </c>
      <c r="Q288" s="5">
        <f>YEAR(SalesDataTable[[#This Row],[Order Date]])</f>
        <v>2026</v>
      </c>
      <c r="R288" s="8" t="str">
        <f>"Q"&amp;ROUNDUP(MONTH(SalesDataTable[[#This Row],[Order Date]])/3,0)</f>
        <v>Q1</v>
      </c>
      <c r="S288" s="9">
        <f>MONTH(SalesDataTable[[#This Row],[Order Date]])</f>
        <v>3</v>
      </c>
      <c r="T288" s="8" t="str">
        <f>TEXT(SalesDataTable[[#This Row],[Order Date]],"mmm")</f>
        <v>Mar</v>
      </c>
    </row>
    <row r="289" spans="1:20" ht="15.5">
      <c r="A289" s="2" t="s">
        <v>340</v>
      </c>
      <c r="B289" s="3">
        <v>46083</v>
      </c>
      <c r="C289" s="4" t="s">
        <v>27</v>
      </c>
      <c r="D289" s="4" t="s">
        <v>45</v>
      </c>
      <c r="E289" s="4" t="s">
        <v>3</v>
      </c>
      <c r="F289" s="4" t="s">
        <v>20</v>
      </c>
      <c r="G289" s="4" t="s">
        <v>17</v>
      </c>
      <c r="H289" s="4" t="s">
        <v>83</v>
      </c>
      <c r="I289" s="9">
        <v>2</v>
      </c>
      <c r="J289" s="6">
        <v>164.74</v>
      </c>
      <c r="K289" s="7">
        <v>0.05</v>
      </c>
      <c r="L289" s="6">
        <v>89.9</v>
      </c>
      <c r="M289" s="6">
        <f t="shared" si="16"/>
        <v>313.00600000000003</v>
      </c>
      <c r="N289" s="6">
        <f t="shared" si="17"/>
        <v>179.8</v>
      </c>
      <c r="O289" s="6">
        <f t="shared" si="18"/>
        <v>133.20600000000002</v>
      </c>
      <c r="P289" s="8">
        <f t="shared" si="19"/>
        <v>0.42557011686676932</v>
      </c>
      <c r="Q289" s="5">
        <f>YEAR(SalesDataTable[[#This Row],[Order Date]])</f>
        <v>2026</v>
      </c>
      <c r="R289" s="8" t="str">
        <f>"Q"&amp;ROUNDUP(MONTH(SalesDataTable[[#This Row],[Order Date]])/3,0)</f>
        <v>Q1</v>
      </c>
      <c r="S289" s="9">
        <f>MONTH(SalesDataTable[[#This Row],[Order Date]])</f>
        <v>3</v>
      </c>
      <c r="T289" s="8" t="str">
        <f>TEXT(SalesDataTable[[#This Row],[Order Date]],"mmm")</f>
        <v>Mar</v>
      </c>
    </row>
    <row r="290" spans="1:20" ht="15.5">
      <c r="A290" s="2" t="s">
        <v>341</v>
      </c>
      <c r="B290" s="3">
        <v>46083</v>
      </c>
      <c r="C290" s="4" t="s">
        <v>27</v>
      </c>
      <c r="D290" s="4" t="s">
        <v>45</v>
      </c>
      <c r="E290" s="4" t="s">
        <v>3</v>
      </c>
      <c r="F290" s="4" t="s">
        <v>4</v>
      </c>
      <c r="G290" s="4" t="s">
        <v>11</v>
      </c>
      <c r="H290" s="4" t="s">
        <v>12</v>
      </c>
      <c r="I290" s="9">
        <v>2</v>
      </c>
      <c r="J290" s="6">
        <v>89.81</v>
      </c>
      <c r="K290" s="7">
        <v>0</v>
      </c>
      <c r="L290" s="6">
        <v>46.44</v>
      </c>
      <c r="M290" s="6">
        <f t="shared" si="16"/>
        <v>179.62</v>
      </c>
      <c r="N290" s="6">
        <f t="shared" si="17"/>
        <v>92.88</v>
      </c>
      <c r="O290" s="6">
        <f t="shared" si="18"/>
        <v>86.740000000000009</v>
      </c>
      <c r="P290" s="8">
        <f t="shared" si="19"/>
        <v>0.482908362097762</v>
      </c>
      <c r="Q290" s="5">
        <f>YEAR(SalesDataTable[[#This Row],[Order Date]])</f>
        <v>2026</v>
      </c>
      <c r="R290" s="8" t="str">
        <f>"Q"&amp;ROUNDUP(MONTH(SalesDataTable[[#This Row],[Order Date]])/3,0)</f>
        <v>Q1</v>
      </c>
      <c r="S290" s="9">
        <f>MONTH(SalesDataTable[[#This Row],[Order Date]])</f>
        <v>3</v>
      </c>
      <c r="T290" s="8" t="str">
        <f>TEXT(SalesDataTable[[#This Row],[Order Date]],"mmm")</f>
        <v>Mar</v>
      </c>
    </row>
    <row r="291" spans="1:20" ht="15.5">
      <c r="A291" s="2" t="s">
        <v>342</v>
      </c>
      <c r="B291" s="3">
        <v>46084</v>
      </c>
      <c r="C291" s="4" t="s">
        <v>14</v>
      </c>
      <c r="D291" s="4" t="s">
        <v>126</v>
      </c>
      <c r="E291" s="4" t="s">
        <v>25</v>
      </c>
      <c r="F291" s="4" t="s">
        <v>4</v>
      </c>
      <c r="G291" s="4" t="s">
        <v>49</v>
      </c>
      <c r="H291" s="4" t="s">
        <v>67</v>
      </c>
      <c r="I291" s="9">
        <v>1</v>
      </c>
      <c r="J291" s="6">
        <v>35.369999999999997</v>
      </c>
      <c r="K291" s="7">
        <v>0</v>
      </c>
      <c r="L291" s="6">
        <v>13.88</v>
      </c>
      <c r="M291" s="6">
        <f t="shared" si="16"/>
        <v>35.369999999999997</v>
      </c>
      <c r="N291" s="6">
        <f t="shared" si="17"/>
        <v>13.88</v>
      </c>
      <c r="O291" s="6">
        <f t="shared" si="18"/>
        <v>21.489999999999995</v>
      </c>
      <c r="P291" s="8">
        <f t="shared" si="19"/>
        <v>0.60757704269154644</v>
      </c>
      <c r="Q291" s="5">
        <f>YEAR(SalesDataTable[[#This Row],[Order Date]])</f>
        <v>2026</v>
      </c>
      <c r="R291" s="8" t="str">
        <f>"Q"&amp;ROUNDUP(MONTH(SalesDataTable[[#This Row],[Order Date]])/3,0)</f>
        <v>Q1</v>
      </c>
      <c r="S291" s="9">
        <f>MONTH(SalesDataTable[[#This Row],[Order Date]])</f>
        <v>3</v>
      </c>
      <c r="T291" s="8" t="str">
        <f>TEXT(SalesDataTable[[#This Row],[Order Date]],"mmm")</f>
        <v>Mar</v>
      </c>
    </row>
    <row r="292" spans="1:20" ht="15.5">
      <c r="A292" s="2" t="s">
        <v>343</v>
      </c>
      <c r="B292" s="3">
        <v>46084</v>
      </c>
      <c r="C292" s="4" t="s">
        <v>8</v>
      </c>
      <c r="D292" s="4" t="s">
        <v>69</v>
      </c>
      <c r="E292" s="4" t="s">
        <v>39</v>
      </c>
      <c r="F292" s="4" t="s">
        <v>16</v>
      </c>
      <c r="G292" s="4" t="s">
        <v>5</v>
      </c>
      <c r="H292" s="4" t="s">
        <v>29</v>
      </c>
      <c r="I292" s="9">
        <v>4</v>
      </c>
      <c r="J292" s="6">
        <v>50.64</v>
      </c>
      <c r="K292" s="7">
        <v>0</v>
      </c>
      <c r="L292" s="6">
        <v>23.09</v>
      </c>
      <c r="M292" s="6">
        <f t="shared" si="16"/>
        <v>202.56</v>
      </c>
      <c r="N292" s="6">
        <f t="shared" si="17"/>
        <v>92.36</v>
      </c>
      <c r="O292" s="6">
        <f t="shared" si="18"/>
        <v>110.2</v>
      </c>
      <c r="P292" s="8">
        <f t="shared" si="19"/>
        <v>0.54403633491311221</v>
      </c>
      <c r="Q292" s="5">
        <f>YEAR(SalesDataTable[[#This Row],[Order Date]])</f>
        <v>2026</v>
      </c>
      <c r="R292" s="8" t="str">
        <f>"Q"&amp;ROUNDUP(MONTH(SalesDataTable[[#This Row],[Order Date]])/3,0)</f>
        <v>Q1</v>
      </c>
      <c r="S292" s="9">
        <f>MONTH(SalesDataTable[[#This Row],[Order Date]])</f>
        <v>3</v>
      </c>
      <c r="T292" s="8" t="str">
        <f>TEXT(SalesDataTable[[#This Row],[Order Date]],"mmm")</f>
        <v>Mar</v>
      </c>
    </row>
    <row r="293" spans="1:20" ht="15.5">
      <c r="A293" s="2" t="s">
        <v>344</v>
      </c>
      <c r="B293" s="3">
        <v>46084</v>
      </c>
      <c r="C293" s="4" t="s">
        <v>27</v>
      </c>
      <c r="D293" s="4" t="s">
        <v>45</v>
      </c>
      <c r="E293" s="4" t="s">
        <v>25</v>
      </c>
      <c r="F293" s="4" t="s">
        <v>4</v>
      </c>
      <c r="G293" s="4" t="s">
        <v>11</v>
      </c>
      <c r="H293" s="4" t="s">
        <v>21</v>
      </c>
      <c r="I293" s="9">
        <v>1</v>
      </c>
      <c r="J293" s="6">
        <v>146.37</v>
      </c>
      <c r="K293" s="7">
        <v>0</v>
      </c>
      <c r="L293" s="6">
        <v>78.3</v>
      </c>
      <c r="M293" s="6">
        <f t="shared" si="16"/>
        <v>146.37</v>
      </c>
      <c r="N293" s="6">
        <f t="shared" si="17"/>
        <v>78.3</v>
      </c>
      <c r="O293" s="6">
        <f t="shared" si="18"/>
        <v>68.070000000000007</v>
      </c>
      <c r="P293" s="8">
        <f t="shared" si="19"/>
        <v>0.46505431440869033</v>
      </c>
      <c r="Q293" s="5">
        <f>YEAR(SalesDataTable[[#This Row],[Order Date]])</f>
        <v>2026</v>
      </c>
      <c r="R293" s="8" t="str">
        <f>"Q"&amp;ROUNDUP(MONTH(SalesDataTable[[#This Row],[Order Date]])/3,0)</f>
        <v>Q1</v>
      </c>
      <c r="S293" s="9">
        <f>MONTH(SalesDataTable[[#This Row],[Order Date]])</f>
        <v>3</v>
      </c>
      <c r="T293" s="8" t="str">
        <f>TEXT(SalesDataTable[[#This Row],[Order Date]],"mmm")</f>
        <v>Mar</v>
      </c>
    </row>
    <row r="294" spans="1:20" ht="15.5">
      <c r="A294" s="2" t="s">
        <v>345</v>
      </c>
      <c r="B294" s="3">
        <v>46084</v>
      </c>
      <c r="C294" s="4" t="s">
        <v>14</v>
      </c>
      <c r="D294" s="4" t="s">
        <v>15</v>
      </c>
      <c r="E294" s="4" t="s">
        <v>3</v>
      </c>
      <c r="F294" s="4" t="s">
        <v>4</v>
      </c>
      <c r="G294" s="4" t="s">
        <v>11</v>
      </c>
      <c r="H294" s="4" t="s">
        <v>21</v>
      </c>
      <c r="I294" s="9">
        <v>3</v>
      </c>
      <c r="J294" s="6">
        <v>143.74</v>
      </c>
      <c r="K294" s="7">
        <v>0</v>
      </c>
      <c r="L294" s="6">
        <v>81.58</v>
      </c>
      <c r="M294" s="6">
        <f t="shared" si="16"/>
        <v>431.22</v>
      </c>
      <c r="N294" s="6">
        <f t="shared" si="17"/>
        <v>244.74</v>
      </c>
      <c r="O294" s="6">
        <f t="shared" si="18"/>
        <v>186.48000000000002</v>
      </c>
      <c r="P294" s="8">
        <f t="shared" si="19"/>
        <v>0.43244747460692917</v>
      </c>
      <c r="Q294" s="5">
        <f>YEAR(SalesDataTable[[#This Row],[Order Date]])</f>
        <v>2026</v>
      </c>
      <c r="R294" s="8" t="str">
        <f>"Q"&amp;ROUNDUP(MONTH(SalesDataTable[[#This Row],[Order Date]])/3,0)</f>
        <v>Q1</v>
      </c>
      <c r="S294" s="9">
        <f>MONTH(SalesDataTable[[#This Row],[Order Date]])</f>
        <v>3</v>
      </c>
      <c r="T294" s="8" t="str">
        <f>TEXT(SalesDataTable[[#This Row],[Order Date]],"mmm")</f>
        <v>Mar</v>
      </c>
    </row>
    <row r="295" spans="1:20" ht="15.5">
      <c r="A295" s="2" t="s">
        <v>346</v>
      </c>
      <c r="B295" s="3">
        <v>46084</v>
      </c>
      <c r="C295" s="4" t="s">
        <v>27</v>
      </c>
      <c r="D295" s="4" t="s">
        <v>45</v>
      </c>
      <c r="E295" s="4" t="s">
        <v>39</v>
      </c>
      <c r="F295" s="4" t="s">
        <v>16</v>
      </c>
      <c r="G295" s="4" t="s">
        <v>31</v>
      </c>
      <c r="H295" s="4" t="s">
        <v>64</v>
      </c>
      <c r="I295" s="9">
        <v>2</v>
      </c>
      <c r="J295" s="6">
        <v>81.94</v>
      </c>
      <c r="K295" s="7">
        <v>0.1</v>
      </c>
      <c r="L295" s="6">
        <v>39.9</v>
      </c>
      <c r="M295" s="6">
        <f t="shared" si="16"/>
        <v>147.49199999999999</v>
      </c>
      <c r="N295" s="6">
        <f t="shared" si="17"/>
        <v>79.8</v>
      </c>
      <c r="O295" s="6">
        <f t="shared" si="18"/>
        <v>67.691999999999993</v>
      </c>
      <c r="P295" s="8">
        <f t="shared" si="19"/>
        <v>0.45895370596371327</v>
      </c>
      <c r="Q295" s="5">
        <f>YEAR(SalesDataTable[[#This Row],[Order Date]])</f>
        <v>2026</v>
      </c>
      <c r="R295" s="8" t="str">
        <f>"Q"&amp;ROUNDUP(MONTH(SalesDataTable[[#This Row],[Order Date]])/3,0)</f>
        <v>Q1</v>
      </c>
      <c r="S295" s="9">
        <f>MONTH(SalesDataTable[[#This Row],[Order Date]])</f>
        <v>3</v>
      </c>
      <c r="T295" s="8" t="str">
        <f>TEXT(SalesDataTable[[#This Row],[Order Date]],"mmm")</f>
        <v>Mar</v>
      </c>
    </row>
    <row r="296" spans="1:20" ht="15.5">
      <c r="A296" s="2" t="s">
        <v>347</v>
      </c>
      <c r="B296" s="3">
        <v>46084</v>
      </c>
      <c r="C296" s="4" t="s">
        <v>14</v>
      </c>
      <c r="D296" s="4" t="s">
        <v>34</v>
      </c>
      <c r="E296" s="4" t="s">
        <v>3</v>
      </c>
      <c r="F296" s="4" t="s">
        <v>16</v>
      </c>
      <c r="G296" s="4" t="s">
        <v>17</v>
      </c>
      <c r="H296" s="4" t="s">
        <v>46</v>
      </c>
      <c r="I296" s="9">
        <v>1</v>
      </c>
      <c r="J296" s="6">
        <v>46.46</v>
      </c>
      <c r="K296" s="7">
        <v>0.1</v>
      </c>
      <c r="L296" s="6">
        <v>17.989999999999998</v>
      </c>
      <c r="M296" s="6">
        <f t="shared" si="16"/>
        <v>41.814</v>
      </c>
      <c r="N296" s="6">
        <f t="shared" si="17"/>
        <v>17.989999999999998</v>
      </c>
      <c r="O296" s="6">
        <f t="shared" si="18"/>
        <v>23.824000000000002</v>
      </c>
      <c r="P296" s="8">
        <f t="shared" si="19"/>
        <v>0.56976132395848289</v>
      </c>
      <c r="Q296" s="5">
        <f>YEAR(SalesDataTable[[#This Row],[Order Date]])</f>
        <v>2026</v>
      </c>
      <c r="R296" s="8" t="str">
        <f>"Q"&amp;ROUNDUP(MONTH(SalesDataTable[[#This Row],[Order Date]])/3,0)</f>
        <v>Q1</v>
      </c>
      <c r="S296" s="9">
        <f>MONTH(SalesDataTable[[#This Row],[Order Date]])</f>
        <v>3</v>
      </c>
      <c r="T296" s="8" t="str">
        <f>TEXT(SalesDataTable[[#This Row],[Order Date]],"mmm")</f>
        <v>Mar</v>
      </c>
    </row>
    <row r="297" spans="1:20" ht="15.5">
      <c r="A297" s="2" t="s">
        <v>348</v>
      </c>
      <c r="B297" s="3">
        <v>46085</v>
      </c>
      <c r="C297" s="4" t="s">
        <v>8</v>
      </c>
      <c r="D297" s="4" t="s">
        <v>66</v>
      </c>
      <c r="E297" s="4" t="s">
        <v>3</v>
      </c>
      <c r="F297" s="4" t="s">
        <v>16</v>
      </c>
      <c r="G297" s="4" t="s">
        <v>5</v>
      </c>
      <c r="H297" s="4" t="s">
        <v>35</v>
      </c>
      <c r="I297" s="9">
        <v>3</v>
      </c>
      <c r="J297" s="6">
        <v>39.49</v>
      </c>
      <c r="K297" s="7">
        <v>0</v>
      </c>
      <c r="L297" s="6">
        <v>16.420000000000002</v>
      </c>
      <c r="M297" s="6">
        <f t="shared" si="16"/>
        <v>118.47</v>
      </c>
      <c r="N297" s="6">
        <f t="shared" si="17"/>
        <v>49.260000000000005</v>
      </c>
      <c r="O297" s="6">
        <f t="shared" si="18"/>
        <v>69.209999999999994</v>
      </c>
      <c r="P297" s="8">
        <f t="shared" si="19"/>
        <v>0.58419853127374011</v>
      </c>
      <c r="Q297" s="5">
        <f>YEAR(SalesDataTable[[#This Row],[Order Date]])</f>
        <v>2026</v>
      </c>
      <c r="R297" s="8" t="str">
        <f>"Q"&amp;ROUNDUP(MONTH(SalesDataTable[[#This Row],[Order Date]])/3,0)</f>
        <v>Q1</v>
      </c>
      <c r="S297" s="9">
        <f>MONTH(SalesDataTable[[#This Row],[Order Date]])</f>
        <v>3</v>
      </c>
      <c r="T297" s="8" t="str">
        <f>TEXT(SalesDataTable[[#This Row],[Order Date]],"mmm")</f>
        <v>Mar</v>
      </c>
    </row>
    <row r="298" spans="1:20" ht="15.5">
      <c r="A298" s="2" t="s">
        <v>349</v>
      </c>
      <c r="B298" s="3">
        <v>46085</v>
      </c>
      <c r="C298" s="4" t="s">
        <v>27</v>
      </c>
      <c r="D298" s="4" t="s">
        <v>82</v>
      </c>
      <c r="E298" s="4" t="s">
        <v>3</v>
      </c>
      <c r="F298" s="4" t="s">
        <v>4</v>
      </c>
      <c r="G298" s="4" t="s">
        <v>49</v>
      </c>
      <c r="H298" s="4" t="s">
        <v>50</v>
      </c>
      <c r="I298" s="9">
        <v>1</v>
      </c>
      <c r="J298" s="6">
        <v>40.909999999999997</v>
      </c>
      <c r="K298" s="7">
        <v>0</v>
      </c>
      <c r="L298" s="6">
        <v>14.89</v>
      </c>
      <c r="M298" s="6">
        <f t="shared" si="16"/>
        <v>40.909999999999997</v>
      </c>
      <c r="N298" s="6">
        <f t="shared" si="17"/>
        <v>14.89</v>
      </c>
      <c r="O298" s="6">
        <f t="shared" si="18"/>
        <v>26.019999999999996</v>
      </c>
      <c r="P298" s="8">
        <f t="shared" si="19"/>
        <v>0.63603031043754577</v>
      </c>
      <c r="Q298" s="5">
        <f>YEAR(SalesDataTable[[#This Row],[Order Date]])</f>
        <v>2026</v>
      </c>
      <c r="R298" s="8" t="str">
        <f>"Q"&amp;ROUNDUP(MONTH(SalesDataTable[[#This Row],[Order Date]])/3,0)</f>
        <v>Q1</v>
      </c>
      <c r="S298" s="9">
        <f>MONTH(SalesDataTable[[#This Row],[Order Date]])</f>
        <v>3</v>
      </c>
      <c r="T298" s="8" t="str">
        <f>TEXT(SalesDataTable[[#This Row],[Order Date]],"mmm")</f>
        <v>Mar</v>
      </c>
    </row>
    <row r="299" spans="1:20" ht="15.5">
      <c r="A299" s="2" t="s">
        <v>350</v>
      </c>
      <c r="B299" s="3">
        <v>46085</v>
      </c>
      <c r="C299" s="4" t="s">
        <v>27</v>
      </c>
      <c r="D299" s="4" t="s">
        <v>48</v>
      </c>
      <c r="E299" s="4" t="s">
        <v>39</v>
      </c>
      <c r="F299" s="4" t="s">
        <v>16</v>
      </c>
      <c r="G299" s="4" t="s">
        <v>5</v>
      </c>
      <c r="H299" s="4" t="s">
        <v>29</v>
      </c>
      <c r="I299" s="9">
        <v>1</v>
      </c>
      <c r="J299" s="6">
        <v>49.94</v>
      </c>
      <c r="K299" s="7">
        <v>0.1</v>
      </c>
      <c r="L299" s="6">
        <v>21.84</v>
      </c>
      <c r="M299" s="6">
        <f t="shared" si="16"/>
        <v>44.945999999999998</v>
      </c>
      <c r="N299" s="6">
        <f t="shared" si="17"/>
        <v>21.84</v>
      </c>
      <c r="O299" s="6">
        <f t="shared" si="18"/>
        <v>23.105999999999998</v>
      </c>
      <c r="P299" s="8">
        <f t="shared" si="19"/>
        <v>0.51408356694700308</v>
      </c>
      <c r="Q299" s="5">
        <f>YEAR(SalesDataTable[[#This Row],[Order Date]])</f>
        <v>2026</v>
      </c>
      <c r="R299" s="8" t="str">
        <f>"Q"&amp;ROUNDUP(MONTH(SalesDataTable[[#This Row],[Order Date]])/3,0)</f>
        <v>Q1</v>
      </c>
      <c r="S299" s="9">
        <f>MONTH(SalesDataTable[[#This Row],[Order Date]])</f>
        <v>3</v>
      </c>
      <c r="T299" s="8" t="str">
        <f>TEXT(SalesDataTable[[#This Row],[Order Date]],"mmm")</f>
        <v>Mar</v>
      </c>
    </row>
    <row r="300" spans="1:20" ht="15.5">
      <c r="A300" s="2" t="s">
        <v>351</v>
      </c>
      <c r="B300" s="3">
        <v>46085</v>
      </c>
      <c r="C300" s="4" t="s">
        <v>14</v>
      </c>
      <c r="D300" s="4" t="s">
        <v>34</v>
      </c>
      <c r="E300" s="4" t="s">
        <v>3</v>
      </c>
      <c r="F300" s="4" t="s">
        <v>20</v>
      </c>
      <c r="G300" s="4" t="s">
        <v>17</v>
      </c>
      <c r="H300" s="4" t="s">
        <v>18</v>
      </c>
      <c r="I300" s="9">
        <v>1</v>
      </c>
      <c r="J300" s="6">
        <v>35.520000000000003</v>
      </c>
      <c r="K300" s="7">
        <v>0</v>
      </c>
      <c r="L300" s="6">
        <v>13.21</v>
      </c>
      <c r="M300" s="6">
        <f t="shared" si="16"/>
        <v>35.520000000000003</v>
      </c>
      <c r="N300" s="6">
        <f t="shared" si="17"/>
        <v>13.21</v>
      </c>
      <c r="O300" s="6">
        <f t="shared" si="18"/>
        <v>22.310000000000002</v>
      </c>
      <c r="P300" s="8">
        <f t="shared" si="19"/>
        <v>0.62809684684684686</v>
      </c>
      <c r="Q300" s="5">
        <f>YEAR(SalesDataTable[[#This Row],[Order Date]])</f>
        <v>2026</v>
      </c>
      <c r="R300" s="8" t="str">
        <f>"Q"&amp;ROUNDUP(MONTH(SalesDataTable[[#This Row],[Order Date]])/3,0)</f>
        <v>Q1</v>
      </c>
      <c r="S300" s="9">
        <f>MONTH(SalesDataTable[[#This Row],[Order Date]])</f>
        <v>3</v>
      </c>
      <c r="T300" s="8" t="str">
        <f>TEXT(SalesDataTable[[#This Row],[Order Date]],"mmm")</f>
        <v>Mar</v>
      </c>
    </row>
    <row r="301" spans="1:20" ht="15.5">
      <c r="A301" s="2" t="s">
        <v>352</v>
      </c>
      <c r="B301" s="3">
        <v>46085</v>
      </c>
      <c r="C301" s="4" t="s">
        <v>27</v>
      </c>
      <c r="D301" s="4" t="s">
        <v>45</v>
      </c>
      <c r="E301" s="4" t="s">
        <v>25</v>
      </c>
      <c r="F301" s="4" t="s">
        <v>16</v>
      </c>
      <c r="G301" s="4" t="s">
        <v>31</v>
      </c>
      <c r="H301" s="4" t="s">
        <v>32</v>
      </c>
      <c r="I301" s="9">
        <v>2</v>
      </c>
      <c r="J301" s="6">
        <v>341.1</v>
      </c>
      <c r="K301" s="7">
        <v>0</v>
      </c>
      <c r="L301" s="6">
        <v>200.19</v>
      </c>
      <c r="M301" s="6">
        <f t="shared" si="16"/>
        <v>682.2</v>
      </c>
      <c r="N301" s="6">
        <f t="shared" si="17"/>
        <v>400.38</v>
      </c>
      <c r="O301" s="6">
        <f t="shared" si="18"/>
        <v>281.82000000000005</v>
      </c>
      <c r="P301" s="8">
        <f t="shared" si="19"/>
        <v>0.41310466138962187</v>
      </c>
      <c r="Q301" s="5">
        <f>YEAR(SalesDataTable[[#This Row],[Order Date]])</f>
        <v>2026</v>
      </c>
      <c r="R301" s="8" t="str">
        <f>"Q"&amp;ROUNDUP(MONTH(SalesDataTable[[#This Row],[Order Date]])/3,0)</f>
        <v>Q1</v>
      </c>
      <c r="S301" s="9">
        <f>MONTH(SalesDataTable[[#This Row],[Order Date]])</f>
        <v>3</v>
      </c>
      <c r="T301" s="8" t="str">
        <f>TEXT(SalesDataTable[[#This Row],[Order Date]],"mmm")</f>
        <v>Mar</v>
      </c>
    </row>
    <row r="302" spans="1:20" ht="15.5">
      <c r="A302" s="2" t="s">
        <v>353</v>
      </c>
      <c r="B302" s="3">
        <v>46085</v>
      </c>
      <c r="C302" s="4" t="s">
        <v>14</v>
      </c>
      <c r="D302" s="4" t="s">
        <v>126</v>
      </c>
      <c r="E302" s="4" t="s">
        <v>39</v>
      </c>
      <c r="F302" s="4" t="s">
        <v>16</v>
      </c>
      <c r="G302" s="4" t="s">
        <v>49</v>
      </c>
      <c r="H302" s="4" t="s">
        <v>67</v>
      </c>
      <c r="I302" s="9">
        <v>4</v>
      </c>
      <c r="J302" s="6">
        <v>36.08</v>
      </c>
      <c r="K302" s="7">
        <v>0</v>
      </c>
      <c r="L302" s="6">
        <v>13.89</v>
      </c>
      <c r="M302" s="6">
        <f t="shared" si="16"/>
        <v>144.32</v>
      </c>
      <c r="N302" s="6">
        <f t="shared" si="17"/>
        <v>55.56</v>
      </c>
      <c r="O302" s="6">
        <f t="shared" si="18"/>
        <v>88.759999999999991</v>
      </c>
      <c r="P302" s="8">
        <f t="shared" si="19"/>
        <v>0.61502217294900219</v>
      </c>
      <c r="Q302" s="5">
        <f>YEAR(SalesDataTable[[#This Row],[Order Date]])</f>
        <v>2026</v>
      </c>
      <c r="R302" s="8" t="str">
        <f>"Q"&amp;ROUNDUP(MONTH(SalesDataTable[[#This Row],[Order Date]])/3,0)</f>
        <v>Q1</v>
      </c>
      <c r="S302" s="9">
        <f>MONTH(SalesDataTable[[#This Row],[Order Date]])</f>
        <v>3</v>
      </c>
      <c r="T302" s="8" t="str">
        <f>TEXT(SalesDataTable[[#This Row],[Order Date]],"mmm")</f>
        <v>Mar</v>
      </c>
    </row>
    <row r="303" spans="1:20" ht="15.5">
      <c r="A303" s="2" t="s">
        <v>354</v>
      </c>
      <c r="B303" s="3">
        <v>46085</v>
      </c>
      <c r="C303" s="4" t="s">
        <v>27</v>
      </c>
      <c r="D303" s="4" t="s">
        <v>28</v>
      </c>
      <c r="E303" s="4" t="s">
        <v>3</v>
      </c>
      <c r="F303" s="4" t="s">
        <v>20</v>
      </c>
      <c r="G303" s="4" t="s">
        <v>11</v>
      </c>
      <c r="H303" s="4" t="s">
        <v>53</v>
      </c>
      <c r="I303" s="9">
        <v>2</v>
      </c>
      <c r="J303" s="6">
        <v>151.69999999999999</v>
      </c>
      <c r="K303" s="7">
        <v>0</v>
      </c>
      <c r="L303" s="6">
        <v>80.44</v>
      </c>
      <c r="M303" s="6">
        <f t="shared" si="16"/>
        <v>303.39999999999998</v>
      </c>
      <c r="N303" s="6">
        <f t="shared" si="17"/>
        <v>160.88</v>
      </c>
      <c r="O303" s="6">
        <f t="shared" si="18"/>
        <v>142.51999999999998</v>
      </c>
      <c r="P303" s="8">
        <f t="shared" si="19"/>
        <v>0.46974291364535264</v>
      </c>
      <c r="Q303" s="5">
        <f>YEAR(SalesDataTable[[#This Row],[Order Date]])</f>
        <v>2026</v>
      </c>
      <c r="R303" s="8" t="str">
        <f>"Q"&amp;ROUNDUP(MONTH(SalesDataTable[[#This Row],[Order Date]])/3,0)</f>
        <v>Q1</v>
      </c>
      <c r="S303" s="9">
        <f>MONTH(SalesDataTable[[#This Row],[Order Date]])</f>
        <v>3</v>
      </c>
      <c r="T303" s="8" t="str">
        <f>TEXT(SalesDataTable[[#This Row],[Order Date]],"mmm")</f>
        <v>Mar</v>
      </c>
    </row>
    <row r="304" spans="1:20" ht="15.5">
      <c r="A304" s="2" t="s">
        <v>355</v>
      </c>
      <c r="B304" s="3">
        <v>46085</v>
      </c>
      <c r="C304" s="4" t="s">
        <v>8</v>
      </c>
      <c r="D304" s="4" t="s">
        <v>38</v>
      </c>
      <c r="E304" s="4" t="s">
        <v>39</v>
      </c>
      <c r="F304" s="4" t="s">
        <v>16</v>
      </c>
      <c r="G304" s="4" t="s">
        <v>11</v>
      </c>
      <c r="H304" s="4" t="s">
        <v>53</v>
      </c>
      <c r="I304" s="9">
        <v>2</v>
      </c>
      <c r="J304" s="6">
        <v>151.55000000000001</v>
      </c>
      <c r="K304" s="7">
        <v>0.1</v>
      </c>
      <c r="L304" s="6">
        <v>80.680000000000007</v>
      </c>
      <c r="M304" s="6">
        <f t="shared" si="16"/>
        <v>272.79000000000002</v>
      </c>
      <c r="N304" s="6">
        <f t="shared" si="17"/>
        <v>161.36000000000001</v>
      </c>
      <c r="O304" s="6">
        <f t="shared" si="18"/>
        <v>111.43</v>
      </c>
      <c r="P304" s="8">
        <f t="shared" si="19"/>
        <v>0.40848271564206901</v>
      </c>
      <c r="Q304" s="5">
        <f>YEAR(SalesDataTable[[#This Row],[Order Date]])</f>
        <v>2026</v>
      </c>
      <c r="R304" s="8" t="str">
        <f>"Q"&amp;ROUNDUP(MONTH(SalesDataTable[[#This Row],[Order Date]])/3,0)</f>
        <v>Q1</v>
      </c>
      <c r="S304" s="9">
        <f>MONTH(SalesDataTable[[#This Row],[Order Date]])</f>
        <v>3</v>
      </c>
      <c r="T304" s="8" t="str">
        <f>TEXT(SalesDataTable[[#This Row],[Order Date]],"mmm")</f>
        <v>Mar</v>
      </c>
    </row>
    <row r="305" spans="1:20" ht="15.5">
      <c r="A305" s="2" t="s">
        <v>356</v>
      </c>
      <c r="B305" s="3">
        <v>46085</v>
      </c>
      <c r="C305" s="4" t="s">
        <v>14</v>
      </c>
      <c r="D305" s="4" t="s">
        <v>15</v>
      </c>
      <c r="E305" s="4" t="s">
        <v>10</v>
      </c>
      <c r="F305" s="4" t="s">
        <v>20</v>
      </c>
      <c r="G305" s="4" t="s">
        <v>5</v>
      </c>
      <c r="H305" s="4" t="s">
        <v>6</v>
      </c>
      <c r="I305" s="9">
        <v>5</v>
      </c>
      <c r="J305" s="6">
        <v>82.44</v>
      </c>
      <c r="K305" s="7">
        <v>0.1</v>
      </c>
      <c r="L305" s="6">
        <v>41.57</v>
      </c>
      <c r="M305" s="6">
        <f t="shared" si="16"/>
        <v>370.98</v>
      </c>
      <c r="N305" s="6">
        <f t="shared" si="17"/>
        <v>207.85</v>
      </c>
      <c r="O305" s="6">
        <f t="shared" si="18"/>
        <v>163.13000000000002</v>
      </c>
      <c r="P305" s="8">
        <f t="shared" si="19"/>
        <v>0.43972720901396306</v>
      </c>
      <c r="Q305" s="5">
        <f>YEAR(SalesDataTable[[#This Row],[Order Date]])</f>
        <v>2026</v>
      </c>
      <c r="R305" s="8" t="str">
        <f>"Q"&amp;ROUNDUP(MONTH(SalesDataTable[[#This Row],[Order Date]])/3,0)</f>
        <v>Q1</v>
      </c>
      <c r="S305" s="9">
        <f>MONTH(SalesDataTable[[#This Row],[Order Date]])</f>
        <v>3</v>
      </c>
      <c r="T305" s="8" t="str">
        <f>TEXT(SalesDataTable[[#This Row],[Order Date]],"mmm")</f>
        <v>Mar</v>
      </c>
    </row>
    <row r="306" spans="1:20" ht="15.5">
      <c r="A306" s="2" t="s">
        <v>357</v>
      </c>
      <c r="B306" s="3">
        <v>46086</v>
      </c>
      <c r="C306" s="4" t="s">
        <v>27</v>
      </c>
      <c r="D306" s="4" t="s">
        <v>48</v>
      </c>
      <c r="E306" s="4" t="s">
        <v>3</v>
      </c>
      <c r="F306" s="4" t="s">
        <v>4</v>
      </c>
      <c r="G306" s="4" t="s">
        <v>49</v>
      </c>
      <c r="H306" s="4" t="s">
        <v>67</v>
      </c>
      <c r="I306" s="9">
        <v>1</v>
      </c>
      <c r="J306" s="6">
        <v>35.61</v>
      </c>
      <c r="K306" s="7">
        <v>0.05</v>
      </c>
      <c r="L306" s="6">
        <v>13.8</v>
      </c>
      <c r="M306" s="6">
        <f t="shared" si="16"/>
        <v>33.829499999999996</v>
      </c>
      <c r="N306" s="6">
        <f t="shared" si="17"/>
        <v>13.8</v>
      </c>
      <c r="O306" s="6">
        <f t="shared" si="18"/>
        <v>20.029499999999995</v>
      </c>
      <c r="P306" s="8">
        <f t="shared" si="19"/>
        <v>0.59207200815855976</v>
      </c>
      <c r="Q306" s="5">
        <f>YEAR(SalesDataTable[[#This Row],[Order Date]])</f>
        <v>2026</v>
      </c>
      <c r="R306" s="8" t="str">
        <f>"Q"&amp;ROUNDUP(MONTH(SalesDataTable[[#This Row],[Order Date]])/3,0)</f>
        <v>Q1</v>
      </c>
      <c r="S306" s="9">
        <f>MONTH(SalesDataTable[[#This Row],[Order Date]])</f>
        <v>3</v>
      </c>
      <c r="T306" s="8" t="str">
        <f>TEXT(SalesDataTable[[#This Row],[Order Date]],"mmm")</f>
        <v>Mar</v>
      </c>
    </row>
    <row r="307" spans="1:20" ht="15.5">
      <c r="A307" s="2" t="s">
        <v>358</v>
      </c>
      <c r="B307" s="3">
        <v>46086</v>
      </c>
      <c r="C307" s="4" t="s">
        <v>1</v>
      </c>
      <c r="D307" s="4" t="s">
        <v>2</v>
      </c>
      <c r="E307" s="4" t="s">
        <v>39</v>
      </c>
      <c r="F307" s="4" t="s">
        <v>16</v>
      </c>
      <c r="G307" s="4" t="s">
        <v>11</v>
      </c>
      <c r="H307" s="4" t="s">
        <v>53</v>
      </c>
      <c r="I307" s="9">
        <v>5</v>
      </c>
      <c r="J307" s="6">
        <v>156.13</v>
      </c>
      <c r="K307" s="7">
        <v>0</v>
      </c>
      <c r="L307" s="6">
        <v>77.03</v>
      </c>
      <c r="M307" s="6">
        <f t="shared" si="16"/>
        <v>780.65</v>
      </c>
      <c r="N307" s="6">
        <f t="shared" si="17"/>
        <v>385.15</v>
      </c>
      <c r="O307" s="6">
        <f t="shared" si="18"/>
        <v>395.5</v>
      </c>
      <c r="P307" s="8">
        <f t="shared" si="19"/>
        <v>0.50662909114199706</v>
      </c>
      <c r="Q307" s="5">
        <f>YEAR(SalesDataTable[[#This Row],[Order Date]])</f>
        <v>2026</v>
      </c>
      <c r="R307" s="8" t="str">
        <f>"Q"&amp;ROUNDUP(MONTH(SalesDataTable[[#This Row],[Order Date]])/3,0)</f>
        <v>Q1</v>
      </c>
      <c r="S307" s="9">
        <f>MONTH(SalesDataTable[[#This Row],[Order Date]])</f>
        <v>3</v>
      </c>
      <c r="T307" s="8" t="str">
        <f>TEXT(SalesDataTable[[#This Row],[Order Date]],"mmm")</f>
        <v>Mar</v>
      </c>
    </row>
    <row r="308" spans="1:20" ht="15.5">
      <c r="A308" s="2" t="s">
        <v>359</v>
      </c>
      <c r="B308" s="3">
        <v>46086</v>
      </c>
      <c r="C308" s="4" t="s">
        <v>1</v>
      </c>
      <c r="D308" s="4" t="s">
        <v>88</v>
      </c>
      <c r="E308" s="4" t="s">
        <v>3</v>
      </c>
      <c r="F308" s="4" t="s">
        <v>4</v>
      </c>
      <c r="G308" s="4" t="s">
        <v>31</v>
      </c>
      <c r="H308" s="4" t="s">
        <v>90</v>
      </c>
      <c r="I308" s="9">
        <v>1</v>
      </c>
      <c r="J308" s="6">
        <v>124.31</v>
      </c>
      <c r="K308" s="7">
        <v>0</v>
      </c>
      <c r="L308" s="6">
        <v>61.16</v>
      </c>
      <c r="M308" s="6">
        <f t="shared" si="16"/>
        <v>124.31</v>
      </c>
      <c r="N308" s="6">
        <f t="shared" si="17"/>
        <v>61.16</v>
      </c>
      <c r="O308" s="6">
        <f t="shared" si="18"/>
        <v>63.150000000000006</v>
      </c>
      <c r="P308" s="8">
        <f t="shared" si="19"/>
        <v>0.50800418309066053</v>
      </c>
      <c r="Q308" s="5">
        <f>YEAR(SalesDataTable[[#This Row],[Order Date]])</f>
        <v>2026</v>
      </c>
      <c r="R308" s="8" t="str">
        <f>"Q"&amp;ROUNDUP(MONTH(SalesDataTable[[#This Row],[Order Date]])/3,0)</f>
        <v>Q1</v>
      </c>
      <c r="S308" s="9">
        <f>MONTH(SalesDataTable[[#This Row],[Order Date]])</f>
        <v>3</v>
      </c>
      <c r="T308" s="8" t="str">
        <f>TEXT(SalesDataTable[[#This Row],[Order Date]],"mmm")</f>
        <v>Mar</v>
      </c>
    </row>
    <row r="309" spans="1:20" ht="15.5">
      <c r="A309" s="2" t="s">
        <v>360</v>
      </c>
      <c r="B309" s="3">
        <v>46086</v>
      </c>
      <c r="C309" s="4" t="s">
        <v>8</v>
      </c>
      <c r="D309" s="4" t="s">
        <v>86</v>
      </c>
      <c r="E309" s="4" t="s">
        <v>25</v>
      </c>
      <c r="F309" s="4" t="s">
        <v>20</v>
      </c>
      <c r="G309" s="4" t="s">
        <v>31</v>
      </c>
      <c r="H309" s="4" t="s">
        <v>64</v>
      </c>
      <c r="I309" s="9">
        <v>3</v>
      </c>
      <c r="J309" s="6">
        <v>82.9</v>
      </c>
      <c r="K309" s="7">
        <v>0.1</v>
      </c>
      <c r="L309" s="6">
        <v>38.31</v>
      </c>
      <c r="M309" s="6">
        <f t="shared" si="16"/>
        <v>223.83</v>
      </c>
      <c r="N309" s="6">
        <f t="shared" si="17"/>
        <v>114.93</v>
      </c>
      <c r="O309" s="6">
        <f t="shared" si="18"/>
        <v>108.9</v>
      </c>
      <c r="P309" s="8">
        <f t="shared" si="19"/>
        <v>0.48652995577000402</v>
      </c>
      <c r="Q309" s="5">
        <f>YEAR(SalesDataTable[[#This Row],[Order Date]])</f>
        <v>2026</v>
      </c>
      <c r="R309" s="8" t="str">
        <f>"Q"&amp;ROUNDUP(MONTH(SalesDataTable[[#This Row],[Order Date]])/3,0)</f>
        <v>Q1</v>
      </c>
      <c r="S309" s="9">
        <f>MONTH(SalesDataTable[[#This Row],[Order Date]])</f>
        <v>3</v>
      </c>
      <c r="T309" s="8" t="str">
        <f>TEXT(SalesDataTable[[#This Row],[Order Date]],"mmm")</f>
        <v>Mar</v>
      </c>
    </row>
    <row r="310" spans="1:20" ht="15.5">
      <c r="A310" s="2" t="s">
        <v>361</v>
      </c>
      <c r="B310" s="3">
        <v>46086</v>
      </c>
      <c r="C310" s="4" t="s">
        <v>8</v>
      </c>
      <c r="D310" s="4" t="s">
        <v>66</v>
      </c>
      <c r="E310" s="4" t="s">
        <v>25</v>
      </c>
      <c r="F310" s="4" t="s">
        <v>20</v>
      </c>
      <c r="G310" s="4" t="s">
        <v>5</v>
      </c>
      <c r="H310" s="4" t="s">
        <v>35</v>
      </c>
      <c r="I310" s="9">
        <v>1</v>
      </c>
      <c r="J310" s="6">
        <v>41.1</v>
      </c>
      <c r="K310" s="7">
        <v>0</v>
      </c>
      <c r="L310" s="6">
        <v>16.34</v>
      </c>
      <c r="M310" s="6">
        <f t="shared" si="16"/>
        <v>41.1</v>
      </c>
      <c r="N310" s="6">
        <f t="shared" si="17"/>
        <v>16.34</v>
      </c>
      <c r="O310" s="6">
        <f t="shared" si="18"/>
        <v>24.76</v>
      </c>
      <c r="P310" s="8">
        <f t="shared" si="19"/>
        <v>0.60243309002433088</v>
      </c>
      <c r="Q310" s="5">
        <f>YEAR(SalesDataTable[[#This Row],[Order Date]])</f>
        <v>2026</v>
      </c>
      <c r="R310" s="8" t="str">
        <f>"Q"&amp;ROUNDUP(MONTH(SalesDataTable[[#This Row],[Order Date]])/3,0)</f>
        <v>Q1</v>
      </c>
      <c r="S310" s="9">
        <f>MONTH(SalesDataTable[[#This Row],[Order Date]])</f>
        <v>3</v>
      </c>
      <c r="T310" s="8" t="str">
        <f>TEXT(SalesDataTable[[#This Row],[Order Date]],"mmm")</f>
        <v>Mar</v>
      </c>
    </row>
    <row r="311" spans="1:20" ht="15.5">
      <c r="A311" s="2" t="s">
        <v>362</v>
      </c>
      <c r="B311" s="3">
        <v>46087</v>
      </c>
      <c r="C311" s="4" t="s">
        <v>1</v>
      </c>
      <c r="D311" s="4" t="s">
        <v>2</v>
      </c>
      <c r="E311" s="4" t="s">
        <v>3</v>
      </c>
      <c r="F311" s="4" t="s">
        <v>20</v>
      </c>
      <c r="G311" s="4" t="s">
        <v>5</v>
      </c>
      <c r="H311" s="4" t="s">
        <v>35</v>
      </c>
      <c r="I311" s="9">
        <v>1</v>
      </c>
      <c r="J311" s="6">
        <v>40.380000000000003</v>
      </c>
      <c r="K311" s="7">
        <v>0</v>
      </c>
      <c r="L311" s="6">
        <v>16.41</v>
      </c>
      <c r="M311" s="6">
        <f t="shared" si="16"/>
        <v>40.380000000000003</v>
      </c>
      <c r="N311" s="6">
        <f t="shared" si="17"/>
        <v>16.41</v>
      </c>
      <c r="O311" s="6">
        <f t="shared" si="18"/>
        <v>23.970000000000002</v>
      </c>
      <c r="P311" s="8">
        <f t="shared" si="19"/>
        <v>0.59361069836552749</v>
      </c>
      <c r="Q311" s="5">
        <f>YEAR(SalesDataTable[[#This Row],[Order Date]])</f>
        <v>2026</v>
      </c>
      <c r="R311" s="8" t="str">
        <f>"Q"&amp;ROUNDUP(MONTH(SalesDataTable[[#This Row],[Order Date]])/3,0)</f>
        <v>Q1</v>
      </c>
      <c r="S311" s="9">
        <f>MONTH(SalesDataTable[[#This Row],[Order Date]])</f>
        <v>3</v>
      </c>
      <c r="T311" s="8" t="str">
        <f>TEXT(SalesDataTable[[#This Row],[Order Date]],"mmm")</f>
        <v>Mar</v>
      </c>
    </row>
    <row r="312" spans="1:20" ht="15.5">
      <c r="A312" s="2" t="s">
        <v>363</v>
      </c>
      <c r="B312" s="3">
        <v>46087</v>
      </c>
      <c r="C312" s="4" t="s">
        <v>14</v>
      </c>
      <c r="D312" s="4" t="s">
        <v>15</v>
      </c>
      <c r="E312" s="4" t="s">
        <v>3</v>
      </c>
      <c r="F312" s="4" t="s">
        <v>4</v>
      </c>
      <c r="G312" s="4" t="s">
        <v>5</v>
      </c>
      <c r="H312" s="4" t="s">
        <v>6</v>
      </c>
      <c r="I312" s="9">
        <v>1</v>
      </c>
      <c r="J312" s="6">
        <v>80.349999999999994</v>
      </c>
      <c r="K312" s="7">
        <v>0.1</v>
      </c>
      <c r="L312" s="6">
        <v>42.43</v>
      </c>
      <c r="M312" s="6">
        <f t="shared" si="16"/>
        <v>72.314999999999998</v>
      </c>
      <c r="N312" s="6">
        <f t="shared" si="17"/>
        <v>42.43</v>
      </c>
      <c r="O312" s="6">
        <f t="shared" si="18"/>
        <v>29.884999999999998</v>
      </c>
      <c r="P312" s="8">
        <f t="shared" si="19"/>
        <v>0.41326142570697638</v>
      </c>
      <c r="Q312" s="5">
        <f>YEAR(SalesDataTable[[#This Row],[Order Date]])</f>
        <v>2026</v>
      </c>
      <c r="R312" s="8" t="str">
        <f>"Q"&amp;ROUNDUP(MONTH(SalesDataTable[[#This Row],[Order Date]])/3,0)</f>
        <v>Q1</v>
      </c>
      <c r="S312" s="9">
        <f>MONTH(SalesDataTable[[#This Row],[Order Date]])</f>
        <v>3</v>
      </c>
      <c r="T312" s="8" t="str">
        <f>TEXT(SalesDataTable[[#This Row],[Order Date]],"mmm")</f>
        <v>Mar</v>
      </c>
    </row>
    <row r="313" spans="1:20" ht="15.5">
      <c r="A313" s="2" t="s">
        <v>364</v>
      </c>
      <c r="B313" s="3">
        <v>46087</v>
      </c>
      <c r="C313" s="4" t="s">
        <v>27</v>
      </c>
      <c r="D313" s="4" t="s">
        <v>82</v>
      </c>
      <c r="E313" s="4" t="s">
        <v>3</v>
      </c>
      <c r="F313" s="4" t="s">
        <v>4</v>
      </c>
      <c r="G313" s="4" t="s">
        <v>5</v>
      </c>
      <c r="H313" s="4" t="s">
        <v>35</v>
      </c>
      <c r="I313" s="9">
        <v>1</v>
      </c>
      <c r="J313" s="6">
        <v>40.44</v>
      </c>
      <c r="K313" s="7">
        <v>0.05</v>
      </c>
      <c r="L313" s="6">
        <v>16.829999999999998</v>
      </c>
      <c r="M313" s="6">
        <f t="shared" si="16"/>
        <v>38.417999999999999</v>
      </c>
      <c r="N313" s="6">
        <f t="shared" si="17"/>
        <v>16.829999999999998</v>
      </c>
      <c r="O313" s="6">
        <f t="shared" si="18"/>
        <v>21.588000000000001</v>
      </c>
      <c r="P313" s="8">
        <f t="shared" si="19"/>
        <v>0.56192409807902555</v>
      </c>
      <c r="Q313" s="5">
        <f>YEAR(SalesDataTable[[#This Row],[Order Date]])</f>
        <v>2026</v>
      </c>
      <c r="R313" s="8" t="str">
        <f>"Q"&amp;ROUNDUP(MONTH(SalesDataTable[[#This Row],[Order Date]])/3,0)</f>
        <v>Q1</v>
      </c>
      <c r="S313" s="9">
        <f>MONTH(SalesDataTable[[#This Row],[Order Date]])</f>
        <v>3</v>
      </c>
      <c r="T313" s="8" t="str">
        <f>TEXT(SalesDataTable[[#This Row],[Order Date]],"mmm")</f>
        <v>Mar</v>
      </c>
    </row>
    <row r="314" spans="1:20" ht="15.5">
      <c r="A314" s="2" t="s">
        <v>365</v>
      </c>
      <c r="B314" s="3">
        <v>46087</v>
      </c>
      <c r="C314" s="4" t="s">
        <v>14</v>
      </c>
      <c r="D314" s="4" t="s">
        <v>126</v>
      </c>
      <c r="E314" s="4" t="s">
        <v>3</v>
      </c>
      <c r="F314" s="4" t="s">
        <v>4</v>
      </c>
      <c r="G314" s="4" t="s">
        <v>17</v>
      </c>
      <c r="H314" s="4" t="s">
        <v>18</v>
      </c>
      <c r="I314" s="9">
        <v>3</v>
      </c>
      <c r="J314" s="6">
        <v>35.89</v>
      </c>
      <c r="K314" s="7">
        <v>0</v>
      </c>
      <c r="L314" s="6">
        <v>13.25</v>
      </c>
      <c r="M314" s="6">
        <f t="shared" si="16"/>
        <v>107.67</v>
      </c>
      <c r="N314" s="6">
        <f t="shared" si="17"/>
        <v>39.75</v>
      </c>
      <c r="O314" s="6">
        <f t="shared" si="18"/>
        <v>67.92</v>
      </c>
      <c r="P314" s="8">
        <f t="shared" si="19"/>
        <v>0.63081638339370294</v>
      </c>
      <c r="Q314" s="5">
        <f>YEAR(SalesDataTable[[#This Row],[Order Date]])</f>
        <v>2026</v>
      </c>
      <c r="R314" s="8" t="str">
        <f>"Q"&amp;ROUNDUP(MONTH(SalesDataTable[[#This Row],[Order Date]])/3,0)</f>
        <v>Q1</v>
      </c>
      <c r="S314" s="9">
        <f>MONTH(SalesDataTable[[#This Row],[Order Date]])</f>
        <v>3</v>
      </c>
      <c r="T314" s="8" t="str">
        <f>TEXT(SalesDataTable[[#This Row],[Order Date]],"mmm")</f>
        <v>Mar</v>
      </c>
    </row>
    <row r="315" spans="1:20" ht="15.5">
      <c r="A315" s="2" t="s">
        <v>366</v>
      </c>
      <c r="B315" s="3">
        <v>46087</v>
      </c>
      <c r="C315" s="4" t="s">
        <v>8</v>
      </c>
      <c r="D315" s="4" t="s">
        <v>69</v>
      </c>
      <c r="E315" s="4" t="s">
        <v>39</v>
      </c>
      <c r="F315" s="4" t="s">
        <v>4</v>
      </c>
      <c r="G315" s="4" t="s">
        <v>17</v>
      </c>
      <c r="H315" s="4" t="s">
        <v>83</v>
      </c>
      <c r="I315" s="9">
        <v>3</v>
      </c>
      <c r="J315" s="6">
        <v>163.44999999999999</v>
      </c>
      <c r="K315" s="7">
        <v>0</v>
      </c>
      <c r="L315" s="6">
        <v>86.88</v>
      </c>
      <c r="M315" s="6">
        <f t="shared" si="16"/>
        <v>490.34999999999997</v>
      </c>
      <c r="N315" s="6">
        <f t="shared" si="17"/>
        <v>260.64</v>
      </c>
      <c r="O315" s="6">
        <f t="shared" si="18"/>
        <v>229.70999999999998</v>
      </c>
      <c r="P315" s="8">
        <f t="shared" si="19"/>
        <v>0.46846130315081064</v>
      </c>
      <c r="Q315" s="5">
        <f>YEAR(SalesDataTable[[#This Row],[Order Date]])</f>
        <v>2026</v>
      </c>
      <c r="R315" s="8" t="str">
        <f>"Q"&amp;ROUNDUP(MONTH(SalesDataTable[[#This Row],[Order Date]])/3,0)</f>
        <v>Q1</v>
      </c>
      <c r="S315" s="9">
        <f>MONTH(SalesDataTable[[#This Row],[Order Date]])</f>
        <v>3</v>
      </c>
      <c r="T315" s="8" t="str">
        <f>TEXT(SalesDataTable[[#This Row],[Order Date]],"mmm")</f>
        <v>Mar</v>
      </c>
    </row>
    <row r="316" spans="1:20" ht="15.5">
      <c r="A316" s="2" t="s">
        <v>367</v>
      </c>
      <c r="B316" s="3">
        <v>46088</v>
      </c>
      <c r="C316" s="4" t="s">
        <v>8</v>
      </c>
      <c r="D316" s="4" t="s">
        <v>9</v>
      </c>
      <c r="E316" s="4" t="s">
        <v>25</v>
      </c>
      <c r="F316" s="4" t="s">
        <v>4</v>
      </c>
      <c r="G316" s="4" t="s">
        <v>49</v>
      </c>
      <c r="H316" s="4" t="s">
        <v>50</v>
      </c>
      <c r="I316" s="9">
        <v>2</v>
      </c>
      <c r="J316" s="6">
        <v>40.020000000000003</v>
      </c>
      <c r="K316" s="7">
        <v>0</v>
      </c>
      <c r="L316" s="6">
        <v>14.38</v>
      </c>
      <c r="M316" s="6">
        <f t="shared" si="16"/>
        <v>80.040000000000006</v>
      </c>
      <c r="N316" s="6">
        <f t="shared" si="17"/>
        <v>28.76</v>
      </c>
      <c r="O316" s="6">
        <f t="shared" si="18"/>
        <v>51.28</v>
      </c>
      <c r="P316" s="8">
        <f t="shared" si="19"/>
        <v>0.64067966016991496</v>
      </c>
      <c r="Q316" s="5">
        <f>YEAR(SalesDataTable[[#This Row],[Order Date]])</f>
        <v>2026</v>
      </c>
      <c r="R316" s="8" t="str">
        <f>"Q"&amp;ROUNDUP(MONTH(SalesDataTable[[#This Row],[Order Date]])/3,0)</f>
        <v>Q1</v>
      </c>
      <c r="S316" s="9">
        <f>MONTH(SalesDataTable[[#This Row],[Order Date]])</f>
        <v>3</v>
      </c>
      <c r="T316" s="8" t="str">
        <f>TEXT(SalesDataTable[[#This Row],[Order Date]],"mmm")</f>
        <v>Mar</v>
      </c>
    </row>
    <row r="317" spans="1:20" ht="15.5">
      <c r="A317" s="2" t="s">
        <v>368</v>
      </c>
      <c r="B317" s="3">
        <v>46088</v>
      </c>
      <c r="C317" s="4" t="s">
        <v>1</v>
      </c>
      <c r="D317" s="4" t="s">
        <v>88</v>
      </c>
      <c r="E317" s="4" t="s">
        <v>3</v>
      </c>
      <c r="F317" s="4" t="s">
        <v>16</v>
      </c>
      <c r="G317" s="4" t="s">
        <v>49</v>
      </c>
      <c r="H317" s="4" t="s">
        <v>50</v>
      </c>
      <c r="I317" s="9">
        <v>1</v>
      </c>
      <c r="J317" s="6">
        <v>40.01</v>
      </c>
      <c r="K317" s="7">
        <v>0.05</v>
      </c>
      <c r="L317" s="6">
        <v>14.35</v>
      </c>
      <c r="M317" s="6">
        <f t="shared" si="16"/>
        <v>38.009499999999996</v>
      </c>
      <c r="N317" s="6">
        <f t="shared" si="17"/>
        <v>14.35</v>
      </c>
      <c r="O317" s="6">
        <f t="shared" si="18"/>
        <v>23.659499999999994</v>
      </c>
      <c r="P317" s="8">
        <f t="shared" si="19"/>
        <v>0.62246280535129372</v>
      </c>
      <c r="Q317" s="5">
        <f>YEAR(SalesDataTable[[#This Row],[Order Date]])</f>
        <v>2026</v>
      </c>
      <c r="R317" s="8" t="str">
        <f>"Q"&amp;ROUNDUP(MONTH(SalesDataTable[[#This Row],[Order Date]])/3,0)</f>
        <v>Q1</v>
      </c>
      <c r="S317" s="9">
        <f>MONTH(SalesDataTable[[#This Row],[Order Date]])</f>
        <v>3</v>
      </c>
      <c r="T317" s="8" t="str">
        <f>TEXT(SalesDataTable[[#This Row],[Order Date]],"mmm")</f>
        <v>Mar</v>
      </c>
    </row>
    <row r="318" spans="1:20" ht="15.5">
      <c r="A318" s="2" t="s">
        <v>369</v>
      </c>
      <c r="B318" s="3">
        <v>46088</v>
      </c>
      <c r="C318" s="4" t="s">
        <v>8</v>
      </c>
      <c r="D318" s="4" t="s">
        <v>69</v>
      </c>
      <c r="E318" s="4" t="s">
        <v>3</v>
      </c>
      <c r="F318" s="4" t="s">
        <v>4</v>
      </c>
      <c r="G318" s="4" t="s">
        <v>11</v>
      </c>
      <c r="H318" s="4" t="s">
        <v>53</v>
      </c>
      <c r="I318" s="9">
        <v>3</v>
      </c>
      <c r="J318" s="6">
        <v>155.16</v>
      </c>
      <c r="K318" s="7">
        <v>0</v>
      </c>
      <c r="L318" s="6">
        <v>76.849999999999994</v>
      </c>
      <c r="M318" s="6">
        <f t="shared" si="16"/>
        <v>465.48</v>
      </c>
      <c r="N318" s="6">
        <f t="shared" si="17"/>
        <v>230.54999999999998</v>
      </c>
      <c r="O318" s="6">
        <f t="shared" si="18"/>
        <v>234.93000000000004</v>
      </c>
      <c r="P318" s="8">
        <f t="shared" si="19"/>
        <v>0.50470482083011092</v>
      </c>
      <c r="Q318" s="5">
        <f>YEAR(SalesDataTable[[#This Row],[Order Date]])</f>
        <v>2026</v>
      </c>
      <c r="R318" s="8" t="str">
        <f>"Q"&amp;ROUNDUP(MONTH(SalesDataTable[[#This Row],[Order Date]])/3,0)</f>
        <v>Q1</v>
      </c>
      <c r="S318" s="9">
        <f>MONTH(SalesDataTable[[#This Row],[Order Date]])</f>
        <v>3</v>
      </c>
      <c r="T318" s="8" t="str">
        <f>TEXT(SalesDataTable[[#This Row],[Order Date]],"mmm")</f>
        <v>Mar</v>
      </c>
    </row>
    <row r="319" spans="1:20" ht="15.5">
      <c r="A319" s="2" t="s">
        <v>370</v>
      </c>
      <c r="B319" s="3">
        <v>46088</v>
      </c>
      <c r="C319" s="4" t="s">
        <v>8</v>
      </c>
      <c r="D319" s="4" t="s">
        <v>86</v>
      </c>
      <c r="E319" s="4" t="s">
        <v>39</v>
      </c>
      <c r="F319" s="4" t="s">
        <v>16</v>
      </c>
      <c r="G319" s="4" t="s">
        <v>49</v>
      </c>
      <c r="H319" s="4" t="s">
        <v>50</v>
      </c>
      <c r="I319" s="9">
        <v>1</v>
      </c>
      <c r="J319" s="6">
        <v>39.96</v>
      </c>
      <c r="K319" s="7">
        <v>0</v>
      </c>
      <c r="L319" s="6">
        <v>14.5</v>
      </c>
      <c r="M319" s="6">
        <f t="shared" si="16"/>
        <v>39.96</v>
      </c>
      <c r="N319" s="6">
        <f t="shared" si="17"/>
        <v>14.5</v>
      </c>
      <c r="O319" s="6">
        <f t="shared" si="18"/>
        <v>25.46</v>
      </c>
      <c r="P319" s="8">
        <f t="shared" si="19"/>
        <v>0.63713713713713716</v>
      </c>
      <c r="Q319" s="5">
        <f>YEAR(SalesDataTable[[#This Row],[Order Date]])</f>
        <v>2026</v>
      </c>
      <c r="R319" s="8" t="str">
        <f>"Q"&amp;ROUNDUP(MONTH(SalesDataTable[[#This Row],[Order Date]])/3,0)</f>
        <v>Q1</v>
      </c>
      <c r="S319" s="9">
        <f>MONTH(SalesDataTable[[#This Row],[Order Date]])</f>
        <v>3</v>
      </c>
      <c r="T319" s="8" t="str">
        <f>TEXT(SalesDataTable[[#This Row],[Order Date]],"mmm")</f>
        <v>Mar</v>
      </c>
    </row>
    <row r="320" spans="1:20" ht="15.5">
      <c r="A320" s="2" t="s">
        <v>371</v>
      </c>
      <c r="B320" s="3">
        <v>46089</v>
      </c>
      <c r="C320" s="4" t="s">
        <v>8</v>
      </c>
      <c r="D320" s="4" t="s">
        <v>9</v>
      </c>
      <c r="E320" s="4" t="s">
        <v>3</v>
      </c>
      <c r="F320" s="4" t="s">
        <v>16</v>
      </c>
      <c r="G320" s="4" t="s">
        <v>11</v>
      </c>
      <c r="H320" s="4" t="s">
        <v>21</v>
      </c>
      <c r="I320" s="9">
        <v>1</v>
      </c>
      <c r="J320" s="6">
        <v>146.6</v>
      </c>
      <c r="K320" s="7">
        <v>0</v>
      </c>
      <c r="L320" s="6">
        <v>78.92</v>
      </c>
      <c r="M320" s="6">
        <f t="shared" si="16"/>
        <v>146.6</v>
      </c>
      <c r="N320" s="6">
        <f t="shared" si="17"/>
        <v>78.92</v>
      </c>
      <c r="O320" s="6">
        <f t="shared" si="18"/>
        <v>67.679999999999993</v>
      </c>
      <c r="P320" s="8">
        <f t="shared" si="19"/>
        <v>0.46166439290586625</v>
      </c>
      <c r="Q320" s="5">
        <f>YEAR(SalesDataTable[[#This Row],[Order Date]])</f>
        <v>2026</v>
      </c>
      <c r="R320" s="8" t="str">
        <f>"Q"&amp;ROUNDUP(MONTH(SalesDataTable[[#This Row],[Order Date]])/3,0)</f>
        <v>Q1</v>
      </c>
      <c r="S320" s="9">
        <f>MONTH(SalesDataTable[[#This Row],[Order Date]])</f>
        <v>3</v>
      </c>
      <c r="T320" s="8" t="str">
        <f>TEXT(SalesDataTable[[#This Row],[Order Date]],"mmm")</f>
        <v>Mar</v>
      </c>
    </row>
    <row r="321" spans="1:20" ht="15.5">
      <c r="A321" s="2" t="s">
        <v>372</v>
      </c>
      <c r="B321" s="3">
        <v>46089</v>
      </c>
      <c r="C321" s="4" t="s">
        <v>8</v>
      </c>
      <c r="D321" s="4" t="s">
        <v>86</v>
      </c>
      <c r="E321" s="4" t="s">
        <v>25</v>
      </c>
      <c r="F321" s="4" t="s">
        <v>4</v>
      </c>
      <c r="G321" s="4" t="s">
        <v>11</v>
      </c>
      <c r="H321" s="4" t="s">
        <v>12</v>
      </c>
      <c r="I321" s="9">
        <v>1</v>
      </c>
      <c r="J321" s="6">
        <v>94.38</v>
      </c>
      <c r="K321" s="7">
        <v>0</v>
      </c>
      <c r="L321" s="6">
        <v>44.78</v>
      </c>
      <c r="M321" s="6">
        <f t="shared" si="16"/>
        <v>94.38</v>
      </c>
      <c r="N321" s="6">
        <f t="shared" si="17"/>
        <v>44.78</v>
      </c>
      <c r="O321" s="6">
        <f t="shared" si="18"/>
        <v>49.599999999999994</v>
      </c>
      <c r="P321" s="8">
        <f t="shared" si="19"/>
        <v>0.52553507098961638</v>
      </c>
      <c r="Q321" s="5">
        <f>YEAR(SalesDataTable[[#This Row],[Order Date]])</f>
        <v>2026</v>
      </c>
      <c r="R321" s="8" t="str">
        <f>"Q"&amp;ROUNDUP(MONTH(SalesDataTable[[#This Row],[Order Date]])/3,0)</f>
        <v>Q1</v>
      </c>
      <c r="S321" s="9">
        <f>MONTH(SalesDataTable[[#This Row],[Order Date]])</f>
        <v>3</v>
      </c>
      <c r="T321" s="8" t="str">
        <f>TEXT(SalesDataTable[[#This Row],[Order Date]],"mmm")</f>
        <v>Mar</v>
      </c>
    </row>
    <row r="322" spans="1:20" ht="15.5">
      <c r="A322" s="2" t="s">
        <v>373</v>
      </c>
      <c r="B322" s="3">
        <v>46089</v>
      </c>
      <c r="C322" s="4" t="s">
        <v>8</v>
      </c>
      <c r="D322" s="4" t="s">
        <v>69</v>
      </c>
      <c r="E322" s="4" t="s">
        <v>25</v>
      </c>
      <c r="F322" s="4" t="s">
        <v>4</v>
      </c>
      <c r="G322" s="4" t="s">
        <v>49</v>
      </c>
      <c r="H322" s="4" t="s">
        <v>55</v>
      </c>
      <c r="I322" s="9">
        <v>1</v>
      </c>
      <c r="J322" s="6">
        <v>121.77</v>
      </c>
      <c r="K322" s="7">
        <v>0</v>
      </c>
      <c r="L322" s="6">
        <v>67.52</v>
      </c>
      <c r="M322" s="6">
        <f t="shared" ref="M322:M385" si="20">I322*J322*(1-K322)</f>
        <v>121.77</v>
      </c>
      <c r="N322" s="6">
        <f t="shared" ref="N322:N385" si="21">I322*L322</f>
        <v>67.52</v>
      </c>
      <c r="O322" s="6">
        <f t="shared" ref="O322:O385" si="22">M322-N322</f>
        <v>54.25</v>
      </c>
      <c r="P322" s="8">
        <f t="shared" ref="P322:P385" si="23">IFERROR(O322/M322,0)</f>
        <v>0.44551203087788455</v>
      </c>
      <c r="Q322" s="5">
        <f>YEAR(SalesDataTable[[#This Row],[Order Date]])</f>
        <v>2026</v>
      </c>
      <c r="R322" s="8" t="str">
        <f>"Q"&amp;ROUNDUP(MONTH(SalesDataTable[[#This Row],[Order Date]])/3,0)</f>
        <v>Q1</v>
      </c>
      <c r="S322" s="9">
        <f>MONTH(SalesDataTable[[#This Row],[Order Date]])</f>
        <v>3</v>
      </c>
      <c r="T322" s="8" t="str">
        <f>TEXT(SalesDataTable[[#This Row],[Order Date]],"mmm")</f>
        <v>Mar</v>
      </c>
    </row>
    <row r="323" spans="1:20" ht="15.5">
      <c r="A323" s="2" t="s">
        <v>374</v>
      </c>
      <c r="B323" s="3">
        <v>46089</v>
      </c>
      <c r="C323" s="4" t="s">
        <v>27</v>
      </c>
      <c r="D323" s="4" t="s">
        <v>48</v>
      </c>
      <c r="E323" s="4" t="s">
        <v>39</v>
      </c>
      <c r="F323" s="4" t="s">
        <v>4</v>
      </c>
      <c r="G323" s="4" t="s">
        <v>31</v>
      </c>
      <c r="H323" s="4" t="s">
        <v>90</v>
      </c>
      <c r="I323" s="9">
        <v>5</v>
      </c>
      <c r="J323" s="6">
        <v>123.29</v>
      </c>
      <c r="K323" s="7">
        <v>0</v>
      </c>
      <c r="L323" s="6">
        <v>61.34</v>
      </c>
      <c r="M323" s="6">
        <f t="shared" si="20"/>
        <v>616.45000000000005</v>
      </c>
      <c r="N323" s="6">
        <f t="shared" si="21"/>
        <v>306.70000000000005</v>
      </c>
      <c r="O323" s="6">
        <f t="shared" si="22"/>
        <v>309.75</v>
      </c>
      <c r="P323" s="8">
        <f t="shared" si="23"/>
        <v>0.50247384216075919</v>
      </c>
      <c r="Q323" s="5">
        <f>YEAR(SalesDataTable[[#This Row],[Order Date]])</f>
        <v>2026</v>
      </c>
      <c r="R323" s="8" t="str">
        <f>"Q"&amp;ROUNDUP(MONTH(SalesDataTable[[#This Row],[Order Date]])/3,0)</f>
        <v>Q1</v>
      </c>
      <c r="S323" s="9">
        <f>MONTH(SalesDataTable[[#This Row],[Order Date]])</f>
        <v>3</v>
      </c>
      <c r="T323" s="8" t="str">
        <f>TEXT(SalesDataTable[[#This Row],[Order Date]],"mmm")</f>
        <v>Mar</v>
      </c>
    </row>
    <row r="324" spans="1:20" ht="15.5">
      <c r="A324" s="2" t="s">
        <v>375</v>
      </c>
      <c r="B324" s="3">
        <v>46090</v>
      </c>
      <c r="C324" s="4" t="s">
        <v>8</v>
      </c>
      <c r="D324" s="4" t="s">
        <v>69</v>
      </c>
      <c r="E324" s="4" t="s">
        <v>3</v>
      </c>
      <c r="F324" s="4" t="s">
        <v>16</v>
      </c>
      <c r="G324" s="4" t="s">
        <v>49</v>
      </c>
      <c r="H324" s="4" t="s">
        <v>50</v>
      </c>
      <c r="I324" s="9">
        <v>1</v>
      </c>
      <c r="J324" s="6">
        <v>41.15</v>
      </c>
      <c r="K324" s="7">
        <v>0.05</v>
      </c>
      <c r="L324" s="6">
        <v>14.4</v>
      </c>
      <c r="M324" s="6">
        <f t="shared" si="20"/>
        <v>39.092499999999994</v>
      </c>
      <c r="N324" s="6">
        <f t="shared" si="21"/>
        <v>14.4</v>
      </c>
      <c r="O324" s="6">
        <f t="shared" si="22"/>
        <v>24.692499999999995</v>
      </c>
      <c r="P324" s="8">
        <f t="shared" si="23"/>
        <v>0.63164289825414077</v>
      </c>
      <c r="Q324" s="5">
        <f>YEAR(SalesDataTable[[#This Row],[Order Date]])</f>
        <v>2026</v>
      </c>
      <c r="R324" s="8" t="str">
        <f>"Q"&amp;ROUNDUP(MONTH(SalesDataTable[[#This Row],[Order Date]])/3,0)</f>
        <v>Q1</v>
      </c>
      <c r="S324" s="9">
        <f>MONTH(SalesDataTable[[#This Row],[Order Date]])</f>
        <v>3</v>
      </c>
      <c r="T324" s="8" t="str">
        <f>TEXT(SalesDataTable[[#This Row],[Order Date]],"mmm")</f>
        <v>Mar</v>
      </c>
    </row>
    <row r="325" spans="1:20" ht="15.5">
      <c r="A325" s="2" t="s">
        <v>376</v>
      </c>
      <c r="B325" s="3">
        <v>46090</v>
      </c>
      <c r="C325" s="4" t="s">
        <v>27</v>
      </c>
      <c r="D325" s="4" t="s">
        <v>28</v>
      </c>
      <c r="E325" s="4" t="s">
        <v>39</v>
      </c>
      <c r="F325" s="4" t="s">
        <v>16</v>
      </c>
      <c r="G325" s="4" t="s">
        <v>17</v>
      </c>
      <c r="H325" s="4" t="s">
        <v>18</v>
      </c>
      <c r="I325" s="9">
        <v>4</v>
      </c>
      <c r="J325" s="6">
        <v>35.42</v>
      </c>
      <c r="K325" s="7">
        <v>0</v>
      </c>
      <c r="L325" s="6">
        <v>13.31</v>
      </c>
      <c r="M325" s="6">
        <f t="shared" si="20"/>
        <v>141.68</v>
      </c>
      <c r="N325" s="6">
        <f t="shared" si="21"/>
        <v>53.24</v>
      </c>
      <c r="O325" s="6">
        <f t="shared" si="22"/>
        <v>88.44</v>
      </c>
      <c r="P325" s="8">
        <f t="shared" si="23"/>
        <v>0.62422360248447195</v>
      </c>
      <c r="Q325" s="5">
        <f>YEAR(SalesDataTable[[#This Row],[Order Date]])</f>
        <v>2026</v>
      </c>
      <c r="R325" s="8" t="str">
        <f>"Q"&amp;ROUNDUP(MONTH(SalesDataTable[[#This Row],[Order Date]])/3,0)</f>
        <v>Q1</v>
      </c>
      <c r="S325" s="9">
        <f>MONTH(SalesDataTable[[#This Row],[Order Date]])</f>
        <v>3</v>
      </c>
      <c r="T325" s="8" t="str">
        <f>TEXT(SalesDataTable[[#This Row],[Order Date]],"mmm")</f>
        <v>Mar</v>
      </c>
    </row>
    <row r="326" spans="1:20" ht="15.5">
      <c r="A326" s="2" t="s">
        <v>377</v>
      </c>
      <c r="B326" s="3">
        <v>46090</v>
      </c>
      <c r="C326" s="4" t="s">
        <v>8</v>
      </c>
      <c r="D326" s="4" t="s">
        <v>69</v>
      </c>
      <c r="E326" s="4" t="s">
        <v>3</v>
      </c>
      <c r="F326" s="4" t="s">
        <v>20</v>
      </c>
      <c r="G326" s="4" t="s">
        <v>5</v>
      </c>
      <c r="H326" s="4" t="s">
        <v>43</v>
      </c>
      <c r="I326" s="9">
        <v>1</v>
      </c>
      <c r="J326" s="6">
        <v>103.74</v>
      </c>
      <c r="K326" s="7">
        <v>0.1</v>
      </c>
      <c r="L326" s="6">
        <v>51.32</v>
      </c>
      <c r="M326" s="6">
        <f t="shared" si="20"/>
        <v>93.366</v>
      </c>
      <c r="N326" s="6">
        <f t="shared" si="21"/>
        <v>51.32</v>
      </c>
      <c r="O326" s="6">
        <f t="shared" si="22"/>
        <v>42.045999999999999</v>
      </c>
      <c r="P326" s="8">
        <f t="shared" si="23"/>
        <v>0.45033523980892404</v>
      </c>
      <c r="Q326" s="5">
        <f>YEAR(SalesDataTable[[#This Row],[Order Date]])</f>
        <v>2026</v>
      </c>
      <c r="R326" s="8" t="str">
        <f>"Q"&amp;ROUNDUP(MONTH(SalesDataTable[[#This Row],[Order Date]])/3,0)</f>
        <v>Q1</v>
      </c>
      <c r="S326" s="9">
        <f>MONTH(SalesDataTable[[#This Row],[Order Date]])</f>
        <v>3</v>
      </c>
      <c r="T326" s="8" t="str">
        <f>TEXT(SalesDataTable[[#This Row],[Order Date]],"mmm")</f>
        <v>Mar</v>
      </c>
    </row>
    <row r="327" spans="1:20" ht="15.5">
      <c r="A327" s="2" t="s">
        <v>378</v>
      </c>
      <c r="B327" s="3">
        <v>46090</v>
      </c>
      <c r="C327" s="4" t="s">
        <v>14</v>
      </c>
      <c r="D327" s="4" t="s">
        <v>126</v>
      </c>
      <c r="E327" s="4" t="s">
        <v>39</v>
      </c>
      <c r="F327" s="4" t="s">
        <v>20</v>
      </c>
      <c r="G327" s="4" t="s">
        <v>17</v>
      </c>
      <c r="H327" s="4" t="s">
        <v>83</v>
      </c>
      <c r="I327" s="9">
        <v>2</v>
      </c>
      <c r="J327" s="6">
        <v>165.49</v>
      </c>
      <c r="K327" s="7">
        <v>0.05</v>
      </c>
      <c r="L327" s="6">
        <v>89.82</v>
      </c>
      <c r="M327" s="6">
        <f t="shared" si="20"/>
        <v>314.43099999999998</v>
      </c>
      <c r="N327" s="6">
        <f t="shared" si="21"/>
        <v>179.64</v>
      </c>
      <c r="O327" s="6">
        <f t="shared" si="22"/>
        <v>134.791</v>
      </c>
      <c r="P327" s="8">
        <f t="shared" si="23"/>
        <v>0.4286822864157796</v>
      </c>
      <c r="Q327" s="5">
        <f>YEAR(SalesDataTable[[#This Row],[Order Date]])</f>
        <v>2026</v>
      </c>
      <c r="R327" s="8" t="str">
        <f>"Q"&amp;ROUNDUP(MONTH(SalesDataTable[[#This Row],[Order Date]])/3,0)</f>
        <v>Q1</v>
      </c>
      <c r="S327" s="9">
        <f>MONTH(SalesDataTable[[#This Row],[Order Date]])</f>
        <v>3</v>
      </c>
      <c r="T327" s="8" t="str">
        <f>TEXT(SalesDataTable[[#This Row],[Order Date]],"mmm")</f>
        <v>Mar</v>
      </c>
    </row>
    <row r="328" spans="1:20" ht="15.5">
      <c r="A328" s="2" t="s">
        <v>379</v>
      </c>
      <c r="B328" s="3">
        <v>46090</v>
      </c>
      <c r="C328" s="4" t="s">
        <v>8</v>
      </c>
      <c r="D328" s="4" t="s">
        <v>38</v>
      </c>
      <c r="E328" s="4" t="s">
        <v>39</v>
      </c>
      <c r="F328" s="4" t="s">
        <v>16</v>
      </c>
      <c r="G328" s="4" t="s">
        <v>11</v>
      </c>
      <c r="H328" s="4" t="s">
        <v>79</v>
      </c>
      <c r="I328" s="9">
        <v>1</v>
      </c>
      <c r="J328" s="6">
        <v>72.87</v>
      </c>
      <c r="K328" s="7">
        <v>0.05</v>
      </c>
      <c r="L328" s="6">
        <v>32</v>
      </c>
      <c r="M328" s="6">
        <f t="shared" si="20"/>
        <v>69.226500000000001</v>
      </c>
      <c r="N328" s="6">
        <f t="shared" si="21"/>
        <v>32</v>
      </c>
      <c r="O328" s="6">
        <f t="shared" si="22"/>
        <v>37.226500000000001</v>
      </c>
      <c r="P328" s="8">
        <f t="shared" si="23"/>
        <v>0.53774927231623726</v>
      </c>
      <c r="Q328" s="5">
        <f>YEAR(SalesDataTable[[#This Row],[Order Date]])</f>
        <v>2026</v>
      </c>
      <c r="R328" s="8" t="str">
        <f>"Q"&amp;ROUNDUP(MONTH(SalesDataTable[[#This Row],[Order Date]])/3,0)</f>
        <v>Q1</v>
      </c>
      <c r="S328" s="9">
        <f>MONTH(SalesDataTable[[#This Row],[Order Date]])</f>
        <v>3</v>
      </c>
      <c r="T328" s="8" t="str">
        <f>TEXT(SalesDataTable[[#This Row],[Order Date]],"mmm")</f>
        <v>Mar</v>
      </c>
    </row>
    <row r="329" spans="1:20" ht="15.5">
      <c r="A329" s="2" t="s">
        <v>380</v>
      </c>
      <c r="B329" s="3">
        <v>46090</v>
      </c>
      <c r="C329" s="4" t="s">
        <v>27</v>
      </c>
      <c r="D329" s="4" t="s">
        <v>82</v>
      </c>
      <c r="E329" s="4" t="s">
        <v>25</v>
      </c>
      <c r="F329" s="4" t="s">
        <v>4</v>
      </c>
      <c r="G329" s="4" t="s">
        <v>17</v>
      </c>
      <c r="H329" s="4" t="s">
        <v>83</v>
      </c>
      <c r="I329" s="9">
        <v>1</v>
      </c>
      <c r="J329" s="6">
        <v>161.04</v>
      </c>
      <c r="K329" s="7">
        <v>0</v>
      </c>
      <c r="L329" s="6">
        <v>85.83</v>
      </c>
      <c r="M329" s="6">
        <f t="shared" si="20"/>
        <v>161.04</v>
      </c>
      <c r="N329" s="6">
        <f t="shared" si="21"/>
        <v>85.83</v>
      </c>
      <c r="O329" s="6">
        <f t="shared" si="22"/>
        <v>75.209999999999994</v>
      </c>
      <c r="P329" s="8">
        <f t="shared" si="23"/>
        <v>0.46702682563338299</v>
      </c>
      <c r="Q329" s="5">
        <f>YEAR(SalesDataTable[[#This Row],[Order Date]])</f>
        <v>2026</v>
      </c>
      <c r="R329" s="8" t="str">
        <f>"Q"&amp;ROUNDUP(MONTH(SalesDataTable[[#This Row],[Order Date]])/3,0)</f>
        <v>Q1</v>
      </c>
      <c r="S329" s="9">
        <f>MONTH(SalesDataTable[[#This Row],[Order Date]])</f>
        <v>3</v>
      </c>
      <c r="T329" s="8" t="str">
        <f>TEXT(SalesDataTable[[#This Row],[Order Date]],"mmm")</f>
        <v>Mar</v>
      </c>
    </row>
    <row r="330" spans="1:20" ht="15.5">
      <c r="A330" s="2" t="s">
        <v>381</v>
      </c>
      <c r="B330" s="3">
        <v>46091</v>
      </c>
      <c r="C330" s="4" t="s">
        <v>1</v>
      </c>
      <c r="D330" s="4" t="s">
        <v>2</v>
      </c>
      <c r="E330" s="4" t="s">
        <v>3</v>
      </c>
      <c r="F330" s="4" t="s">
        <v>16</v>
      </c>
      <c r="G330" s="4" t="s">
        <v>17</v>
      </c>
      <c r="H330" s="4" t="s">
        <v>71</v>
      </c>
      <c r="I330" s="9">
        <v>3</v>
      </c>
      <c r="J330" s="6">
        <v>130.6</v>
      </c>
      <c r="K330" s="7">
        <v>0.05</v>
      </c>
      <c r="L330" s="6">
        <v>65.62</v>
      </c>
      <c r="M330" s="6">
        <f t="shared" si="20"/>
        <v>372.20999999999992</v>
      </c>
      <c r="N330" s="6">
        <f t="shared" si="21"/>
        <v>196.86</v>
      </c>
      <c r="O330" s="6">
        <f t="shared" si="22"/>
        <v>175.34999999999991</v>
      </c>
      <c r="P330" s="8">
        <f t="shared" si="23"/>
        <v>0.47110502135891014</v>
      </c>
      <c r="Q330" s="5">
        <f>YEAR(SalesDataTable[[#This Row],[Order Date]])</f>
        <v>2026</v>
      </c>
      <c r="R330" s="8" t="str">
        <f>"Q"&amp;ROUNDUP(MONTH(SalesDataTable[[#This Row],[Order Date]])/3,0)</f>
        <v>Q1</v>
      </c>
      <c r="S330" s="9">
        <f>MONTH(SalesDataTable[[#This Row],[Order Date]])</f>
        <v>3</v>
      </c>
      <c r="T330" s="8" t="str">
        <f>TEXT(SalesDataTable[[#This Row],[Order Date]],"mmm")</f>
        <v>Mar</v>
      </c>
    </row>
    <row r="331" spans="1:20" ht="15.5">
      <c r="A331" s="2" t="s">
        <v>382</v>
      </c>
      <c r="B331" s="3">
        <v>46091</v>
      </c>
      <c r="C331" s="4" t="s">
        <v>14</v>
      </c>
      <c r="D331" s="4" t="s">
        <v>61</v>
      </c>
      <c r="E331" s="4" t="s">
        <v>39</v>
      </c>
      <c r="F331" s="4" t="s">
        <v>4</v>
      </c>
      <c r="G331" s="4" t="s">
        <v>5</v>
      </c>
      <c r="H331" s="4" t="s">
        <v>6</v>
      </c>
      <c r="I331" s="9">
        <v>2</v>
      </c>
      <c r="J331" s="6">
        <v>81.290000000000006</v>
      </c>
      <c r="K331" s="7">
        <v>0</v>
      </c>
      <c r="L331" s="6">
        <v>43.9</v>
      </c>
      <c r="M331" s="6">
        <f t="shared" si="20"/>
        <v>162.58000000000001</v>
      </c>
      <c r="N331" s="6">
        <f t="shared" si="21"/>
        <v>87.8</v>
      </c>
      <c r="O331" s="6">
        <f t="shared" si="22"/>
        <v>74.780000000000015</v>
      </c>
      <c r="P331" s="8">
        <f t="shared" si="23"/>
        <v>0.45995817443720022</v>
      </c>
      <c r="Q331" s="5">
        <f>YEAR(SalesDataTable[[#This Row],[Order Date]])</f>
        <v>2026</v>
      </c>
      <c r="R331" s="8" t="str">
        <f>"Q"&amp;ROUNDUP(MONTH(SalesDataTable[[#This Row],[Order Date]])/3,0)</f>
        <v>Q1</v>
      </c>
      <c r="S331" s="9">
        <f>MONTH(SalesDataTable[[#This Row],[Order Date]])</f>
        <v>3</v>
      </c>
      <c r="T331" s="8" t="str">
        <f>TEXT(SalesDataTable[[#This Row],[Order Date]],"mmm")</f>
        <v>Mar</v>
      </c>
    </row>
    <row r="332" spans="1:20" ht="15.5">
      <c r="A332" s="2" t="s">
        <v>383</v>
      </c>
      <c r="B332" s="3">
        <v>46091</v>
      </c>
      <c r="C332" s="4" t="s">
        <v>8</v>
      </c>
      <c r="D332" s="4" t="s">
        <v>69</v>
      </c>
      <c r="E332" s="4" t="s">
        <v>39</v>
      </c>
      <c r="F332" s="4" t="s">
        <v>16</v>
      </c>
      <c r="G332" s="4" t="s">
        <v>5</v>
      </c>
      <c r="H332" s="4" t="s">
        <v>43</v>
      </c>
      <c r="I332" s="9">
        <v>2</v>
      </c>
      <c r="J332" s="6">
        <v>103.33</v>
      </c>
      <c r="K332" s="7">
        <v>0.05</v>
      </c>
      <c r="L332" s="6">
        <v>51.58</v>
      </c>
      <c r="M332" s="6">
        <f t="shared" si="20"/>
        <v>196.327</v>
      </c>
      <c r="N332" s="6">
        <f t="shared" si="21"/>
        <v>103.16</v>
      </c>
      <c r="O332" s="6">
        <f t="shared" si="22"/>
        <v>93.167000000000002</v>
      </c>
      <c r="P332" s="8">
        <f t="shared" si="23"/>
        <v>0.47455011282197557</v>
      </c>
      <c r="Q332" s="5">
        <f>YEAR(SalesDataTable[[#This Row],[Order Date]])</f>
        <v>2026</v>
      </c>
      <c r="R332" s="8" t="str">
        <f>"Q"&amp;ROUNDUP(MONTH(SalesDataTable[[#This Row],[Order Date]])/3,0)</f>
        <v>Q1</v>
      </c>
      <c r="S332" s="9">
        <f>MONTH(SalesDataTable[[#This Row],[Order Date]])</f>
        <v>3</v>
      </c>
      <c r="T332" s="8" t="str">
        <f>TEXT(SalesDataTable[[#This Row],[Order Date]],"mmm")</f>
        <v>Mar</v>
      </c>
    </row>
    <row r="333" spans="1:20" ht="15.5">
      <c r="A333" s="2" t="s">
        <v>384</v>
      </c>
      <c r="B333" s="3">
        <v>46091</v>
      </c>
      <c r="C333" s="4" t="s">
        <v>27</v>
      </c>
      <c r="D333" s="4" t="s">
        <v>45</v>
      </c>
      <c r="E333" s="4" t="s">
        <v>25</v>
      </c>
      <c r="F333" s="4" t="s">
        <v>20</v>
      </c>
      <c r="G333" s="4" t="s">
        <v>49</v>
      </c>
      <c r="H333" s="4" t="s">
        <v>74</v>
      </c>
      <c r="I333" s="9">
        <v>2</v>
      </c>
      <c r="J333" s="6">
        <v>51.14</v>
      </c>
      <c r="K333" s="7">
        <v>0</v>
      </c>
      <c r="L333" s="6">
        <v>21.58</v>
      </c>
      <c r="M333" s="6">
        <f t="shared" si="20"/>
        <v>102.28</v>
      </c>
      <c r="N333" s="6">
        <f t="shared" si="21"/>
        <v>43.16</v>
      </c>
      <c r="O333" s="6">
        <f t="shared" si="22"/>
        <v>59.120000000000005</v>
      </c>
      <c r="P333" s="8">
        <f t="shared" si="23"/>
        <v>0.57802111849824012</v>
      </c>
      <c r="Q333" s="5">
        <f>YEAR(SalesDataTable[[#This Row],[Order Date]])</f>
        <v>2026</v>
      </c>
      <c r="R333" s="8" t="str">
        <f>"Q"&amp;ROUNDUP(MONTH(SalesDataTable[[#This Row],[Order Date]])/3,0)</f>
        <v>Q1</v>
      </c>
      <c r="S333" s="9">
        <f>MONTH(SalesDataTable[[#This Row],[Order Date]])</f>
        <v>3</v>
      </c>
      <c r="T333" s="8" t="str">
        <f>TEXT(SalesDataTable[[#This Row],[Order Date]],"mmm")</f>
        <v>Mar</v>
      </c>
    </row>
    <row r="334" spans="1:20" ht="15.5">
      <c r="A334" s="2" t="s">
        <v>385</v>
      </c>
      <c r="B334" s="3">
        <v>46091</v>
      </c>
      <c r="C334" s="4" t="s">
        <v>8</v>
      </c>
      <c r="D334" s="4" t="s">
        <v>69</v>
      </c>
      <c r="E334" s="4" t="s">
        <v>39</v>
      </c>
      <c r="F334" s="4" t="s">
        <v>4</v>
      </c>
      <c r="G334" s="4" t="s">
        <v>5</v>
      </c>
      <c r="H334" s="4" t="s">
        <v>29</v>
      </c>
      <c r="I334" s="9">
        <v>2</v>
      </c>
      <c r="J334" s="6">
        <v>49.7</v>
      </c>
      <c r="K334" s="7">
        <v>0</v>
      </c>
      <c r="L334" s="6">
        <v>23.14</v>
      </c>
      <c r="M334" s="6">
        <f t="shared" si="20"/>
        <v>99.4</v>
      </c>
      <c r="N334" s="6">
        <f t="shared" si="21"/>
        <v>46.28</v>
      </c>
      <c r="O334" s="6">
        <f t="shared" si="22"/>
        <v>53.120000000000005</v>
      </c>
      <c r="P334" s="8">
        <f t="shared" si="23"/>
        <v>0.53440643863179071</v>
      </c>
      <c r="Q334" s="5">
        <f>YEAR(SalesDataTable[[#This Row],[Order Date]])</f>
        <v>2026</v>
      </c>
      <c r="R334" s="8" t="str">
        <f>"Q"&amp;ROUNDUP(MONTH(SalesDataTable[[#This Row],[Order Date]])/3,0)</f>
        <v>Q1</v>
      </c>
      <c r="S334" s="9">
        <f>MONTH(SalesDataTable[[#This Row],[Order Date]])</f>
        <v>3</v>
      </c>
      <c r="T334" s="8" t="str">
        <f>TEXT(SalesDataTable[[#This Row],[Order Date]],"mmm")</f>
        <v>Mar</v>
      </c>
    </row>
    <row r="335" spans="1:20" ht="15.5">
      <c r="A335" s="2" t="s">
        <v>386</v>
      </c>
      <c r="B335" s="3">
        <v>46091</v>
      </c>
      <c r="C335" s="4" t="s">
        <v>27</v>
      </c>
      <c r="D335" s="4" t="s">
        <v>28</v>
      </c>
      <c r="E335" s="4" t="s">
        <v>3</v>
      </c>
      <c r="F335" s="4" t="s">
        <v>4</v>
      </c>
      <c r="G335" s="4" t="s">
        <v>5</v>
      </c>
      <c r="H335" s="4" t="s">
        <v>35</v>
      </c>
      <c r="I335" s="9">
        <v>1</v>
      </c>
      <c r="J335" s="6">
        <v>39.659999999999997</v>
      </c>
      <c r="K335" s="7">
        <v>0.05</v>
      </c>
      <c r="L335" s="6">
        <v>16.93</v>
      </c>
      <c r="M335" s="6">
        <f t="shared" si="20"/>
        <v>37.676999999999992</v>
      </c>
      <c r="N335" s="6">
        <f t="shared" si="21"/>
        <v>16.93</v>
      </c>
      <c r="O335" s="6">
        <f t="shared" si="22"/>
        <v>20.746999999999993</v>
      </c>
      <c r="P335" s="8">
        <f t="shared" si="23"/>
        <v>0.5506542452955383</v>
      </c>
      <c r="Q335" s="5">
        <f>YEAR(SalesDataTable[[#This Row],[Order Date]])</f>
        <v>2026</v>
      </c>
      <c r="R335" s="8" t="str">
        <f>"Q"&amp;ROUNDUP(MONTH(SalesDataTable[[#This Row],[Order Date]])/3,0)</f>
        <v>Q1</v>
      </c>
      <c r="S335" s="9">
        <f>MONTH(SalesDataTable[[#This Row],[Order Date]])</f>
        <v>3</v>
      </c>
      <c r="T335" s="8" t="str">
        <f>TEXT(SalesDataTable[[#This Row],[Order Date]],"mmm")</f>
        <v>Mar</v>
      </c>
    </row>
    <row r="336" spans="1:20" ht="15.5">
      <c r="A336" s="2" t="s">
        <v>387</v>
      </c>
      <c r="B336" s="3">
        <v>46092</v>
      </c>
      <c r="C336" s="4" t="s">
        <v>8</v>
      </c>
      <c r="D336" s="4" t="s">
        <v>69</v>
      </c>
      <c r="E336" s="4" t="s">
        <v>10</v>
      </c>
      <c r="F336" s="4" t="s">
        <v>20</v>
      </c>
      <c r="G336" s="4" t="s">
        <v>49</v>
      </c>
      <c r="H336" s="4" t="s">
        <v>74</v>
      </c>
      <c r="I336" s="9">
        <v>4</v>
      </c>
      <c r="J336" s="6">
        <v>50.65</v>
      </c>
      <c r="K336" s="7">
        <v>0.15</v>
      </c>
      <c r="L336" s="6">
        <v>22</v>
      </c>
      <c r="M336" s="6">
        <f t="shared" si="20"/>
        <v>172.20999999999998</v>
      </c>
      <c r="N336" s="6">
        <f t="shared" si="21"/>
        <v>88</v>
      </c>
      <c r="O336" s="6">
        <f t="shared" si="22"/>
        <v>84.20999999999998</v>
      </c>
      <c r="P336" s="8">
        <f t="shared" si="23"/>
        <v>0.48899599326403803</v>
      </c>
      <c r="Q336" s="5">
        <f>YEAR(SalesDataTable[[#This Row],[Order Date]])</f>
        <v>2026</v>
      </c>
      <c r="R336" s="8" t="str">
        <f>"Q"&amp;ROUNDUP(MONTH(SalesDataTable[[#This Row],[Order Date]])/3,0)</f>
        <v>Q1</v>
      </c>
      <c r="S336" s="9">
        <f>MONTH(SalesDataTable[[#This Row],[Order Date]])</f>
        <v>3</v>
      </c>
      <c r="T336" s="8" t="str">
        <f>TEXT(SalesDataTable[[#This Row],[Order Date]],"mmm")</f>
        <v>Mar</v>
      </c>
    </row>
    <row r="337" spans="1:20" ht="15.5">
      <c r="A337" s="2" t="s">
        <v>388</v>
      </c>
      <c r="B337" s="3">
        <v>46092</v>
      </c>
      <c r="C337" s="4" t="s">
        <v>14</v>
      </c>
      <c r="D337" s="4" t="s">
        <v>15</v>
      </c>
      <c r="E337" s="4" t="s">
        <v>39</v>
      </c>
      <c r="F337" s="4" t="s">
        <v>4</v>
      </c>
      <c r="G337" s="4" t="s">
        <v>49</v>
      </c>
      <c r="H337" s="4" t="s">
        <v>74</v>
      </c>
      <c r="I337" s="9">
        <v>2</v>
      </c>
      <c r="J337" s="6">
        <v>50.72</v>
      </c>
      <c r="K337" s="7">
        <v>0</v>
      </c>
      <c r="L337" s="6">
        <v>21.88</v>
      </c>
      <c r="M337" s="6">
        <f t="shared" si="20"/>
        <v>101.44</v>
      </c>
      <c r="N337" s="6">
        <f t="shared" si="21"/>
        <v>43.76</v>
      </c>
      <c r="O337" s="6">
        <f t="shared" si="22"/>
        <v>57.68</v>
      </c>
      <c r="P337" s="8">
        <f t="shared" si="23"/>
        <v>0.56861198738170349</v>
      </c>
      <c r="Q337" s="5">
        <f>YEAR(SalesDataTable[[#This Row],[Order Date]])</f>
        <v>2026</v>
      </c>
      <c r="R337" s="8" t="str">
        <f>"Q"&amp;ROUNDUP(MONTH(SalesDataTable[[#This Row],[Order Date]])/3,0)</f>
        <v>Q1</v>
      </c>
      <c r="S337" s="9">
        <f>MONTH(SalesDataTable[[#This Row],[Order Date]])</f>
        <v>3</v>
      </c>
      <c r="T337" s="8" t="str">
        <f>TEXT(SalesDataTable[[#This Row],[Order Date]],"mmm")</f>
        <v>Mar</v>
      </c>
    </row>
    <row r="338" spans="1:20" ht="15.5">
      <c r="A338" s="2" t="s">
        <v>389</v>
      </c>
      <c r="B338" s="3">
        <v>46092</v>
      </c>
      <c r="C338" s="4" t="s">
        <v>8</v>
      </c>
      <c r="D338" s="4" t="s">
        <v>69</v>
      </c>
      <c r="E338" s="4" t="s">
        <v>25</v>
      </c>
      <c r="F338" s="4" t="s">
        <v>16</v>
      </c>
      <c r="G338" s="4" t="s">
        <v>17</v>
      </c>
      <c r="H338" s="4" t="s">
        <v>18</v>
      </c>
      <c r="I338" s="9">
        <v>2</v>
      </c>
      <c r="J338" s="6">
        <v>36.08</v>
      </c>
      <c r="K338" s="7">
        <v>0.05</v>
      </c>
      <c r="L338" s="6">
        <v>13.19</v>
      </c>
      <c r="M338" s="6">
        <f t="shared" si="20"/>
        <v>68.551999999999992</v>
      </c>
      <c r="N338" s="6">
        <f t="shared" si="21"/>
        <v>26.38</v>
      </c>
      <c r="O338" s="6">
        <f t="shared" si="22"/>
        <v>42.171999999999997</v>
      </c>
      <c r="P338" s="8">
        <f t="shared" si="23"/>
        <v>0.61518263507993931</v>
      </c>
      <c r="Q338" s="5">
        <f>YEAR(SalesDataTable[[#This Row],[Order Date]])</f>
        <v>2026</v>
      </c>
      <c r="R338" s="8" t="str">
        <f>"Q"&amp;ROUNDUP(MONTH(SalesDataTable[[#This Row],[Order Date]])/3,0)</f>
        <v>Q1</v>
      </c>
      <c r="S338" s="9">
        <f>MONTH(SalesDataTable[[#This Row],[Order Date]])</f>
        <v>3</v>
      </c>
      <c r="T338" s="8" t="str">
        <f>TEXT(SalesDataTable[[#This Row],[Order Date]],"mmm")</f>
        <v>Mar</v>
      </c>
    </row>
    <row r="339" spans="1:20" ht="15.5">
      <c r="A339" s="2" t="s">
        <v>390</v>
      </c>
      <c r="B339" s="3">
        <v>46092</v>
      </c>
      <c r="C339" s="4" t="s">
        <v>27</v>
      </c>
      <c r="D339" s="4" t="s">
        <v>48</v>
      </c>
      <c r="E339" s="4" t="s">
        <v>3</v>
      </c>
      <c r="F339" s="4" t="s">
        <v>4</v>
      </c>
      <c r="G339" s="4" t="s">
        <v>31</v>
      </c>
      <c r="H339" s="4" t="s">
        <v>90</v>
      </c>
      <c r="I339" s="9">
        <v>6</v>
      </c>
      <c r="J339" s="6">
        <v>124.04</v>
      </c>
      <c r="K339" s="7">
        <v>0.05</v>
      </c>
      <c r="L339" s="6">
        <v>61.17</v>
      </c>
      <c r="M339" s="6">
        <f t="shared" si="20"/>
        <v>707.02800000000002</v>
      </c>
      <c r="N339" s="6">
        <f t="shared" si="21"/>
        <v>367.02</v>
      </c>
      <c r="O339" s="6">
        <f t="shared" si="22"/>
        <v>340.00800000000004</v>
      </c>
      <c r="P339" s="8">
        <f t="shared" si="23"/>
        <v>0.48089750335205966</v>
      </c>
      <c r="Q339" s="5">
        <f>YEAR(SalesDataTable[[#This Row],[Order Date]])</f>
        <v>2026</v>
      </c>
      <c r="R339" s="8" t="str">
        <f>"Q"&amp;ROUNDUP(MONTH(SalesDataTable[[#This Row],[Order Date]])/3,0)</f>
        <v>Q1</v>
      </c>
      <c r="S339" s="9">
        <f>MONTH(SalesDataTable[[#This Row],[Order Date]])</f>
        <v>3</v>
      </c>
      <c r="T339" s="8" t="str">
        <f>TEXT(SalesDataTable[[#This Row],[Order Date]],"mmm")</f>
        <v>Mar</v>
      </c>
    </row>
    <row r="340" spans="1:20" ht="15.5">
      <c r="A340" s="2" t="s">
        <v>391</v>
      </c>
      <c r="B340" s="3">
        <v>46092</v>
      </c>
      <c r="C340" s="4" t="s">
        <v>8</v>
      </c>
      <c r="D340" s="4" t="s">
        <v>69</v>
      </c>
      <c r="E340" s="4" t="s">
        <v>39</v>
      </c>
      <c r="F340" s="4" t="s">
        <v>16</v>
      </c>
      <c r="G340" s="4" t="s">
        <v>11</v>
      </c>
      <c r="H340" s="4" t="s">
        <v>12</v>
      </c>
      <c r="I340" s="9">
        <v>3</v>
      </c>
      <c r="J340" s="6">
        <v>90.31</v>
      </c>
      <c r="K340" s="7">
        <v>0</v>
      </c>
      <c r="L340" s="6">
        <v>44.58</v>
      </c>
      <c r="M340" s="6">
        <f t="shared" si="20"/>
        <v>270.93</v>
      </c>
      <c r="N340" s="6">
        <f t="shared" si="21"/>
        <v>133.74</v>
      </c>
      <c r="O340" s="6">
        <f t="shared" si="22"/>
        <v>137.19</v>
      </c>
      <c r="P340" s="8">
        <f t="shared" si="23"/>
        <v>0.50636695825489975</v>
      </c>
      <c r="Q340" s="5">
        <f>YEAR(SalesDataTable[[#This Row],[Order Date]])</f>
        <v>2026</v>
      </c>
      <c r="R340" s="8" t="str">
        <f>"Q"&amp;ROUNDUP(MONTH(SalesDataTable[[#This Row],[Order Date]])/3,0)</f>
        <v>Q1</v>
      </c>
      <c r="S340" s="9">
        <f>MONTH(SalesDataTable[[#This Row],[Order Date]])</f>
        <v>3</v>
      </c>
      <c r="T340" s="8" t="str">
        <f>TEXT(SalesDataTable[[#This Row],[Order Date]],"mmm")</f>
        <v>Mar</v>
      </c>
    </row>
    <row r="341" spans="1:20" ht="15.5">
      <c r="A341" s="2" t="s">
        <v>392</v>
      </c>
      <c r="B341" s="3">
        <v>46093</v>
      </c>
      <c r="C341" s="4" t="s">
        <v>27</v>
      </c>
      <c r="D341" s="4" t="s">
        <v>45</v>
      </c>
      <c r="E341" s="4" t="s">
        <v>3</v>
      </c>
      <c r="F341" s="4" t="s">
        <v>4</v>
      </c>
      <c r="G341" s="4" t="s">
        <v>11</v>
      </c>
      <c r="H341" s="4" t="s">
        <v>79</v>
      </c>
      <c r="I341" s="9">
        <v>4</v>
      </c>
      <c r="J341" s="6">
        <v>72.63</v>
      </c>
      <c r="K341" s="7">
        <v>0.1</v>
      </c>
      <c r="L341" s="6">
        <v>31.45</v>
      </c>
      <c r="M341" s="6">
        <f t="shared" si="20"/>
        <v>261.46800000000002</v>
      </c>
      <c r="N341" s="6">
        <f t="shared" si="21"/>
        <v>125.8</v>
      </c>
      <c r="O341" s="6">
        <f t="shared" si="22"/>
        <v>135.66800000000001</v>
      </c>
      <c r="P341" s="8">
        <f t="shared" si="23"/>
        <v>0.51887037801948999</v>
      </c>
      <c r="Q341" s="5">
        <f>YEAR(SalesDataTable[[#This Row],[Order Date]])</f>
        <v>2026</v>
      </c>
      <c r="R341" s="8" t="str">
        <f>"Q"&amp;ROUNDUP(MONTH(SalesDataTable[[#This Row],[Order Date]])/3,0)</f>
        <v>Q1</v>
      </c>
      <c r="S341" s="9">
        <f>MONTH(SalesDataTable[[#This Row],[Order Date]])</f>
        <v>3</v>
      </c>
      <c r="T341" s="8" t="str">
        <f>TEXT(SalesDataTable[[#This Row],[Order Date]],"mmm")</f>
        <v>Mar</v>
      </c>
    </row>
    <row r="342" spans="1:20" ht="15.5">
      <c r="A342" s="2" t="s">
        <v>393</v>
      </c>
      <c r="B342" s="3">
        <v>46093</v>
      </c>
      <c r="C342" s="4" t="s">
        <v>8</v>
      </c>
      <c r="D342" s="4" t="s">
        <v>86</v>
      </c>
      <c r="E342" s="4" t="s">
        <v>3</v>
      </c>
      <c r="F342" s="4" t="s">
        <v>4</v>
      </c>
      <c r="G342" s="4" t="s">
        <v>49</v>
      </c>
      <c r="H342" s="4" t="s">
        <v>50</v>
      </c>
      <c r="I342" s="9">
        <v>3</v>
      </c>
      <c r="J342" s="6">
        <v>39.9</v>
      </c>
      <c r="K342" s="7">
        <v>0</v>
      </c>
      <c r="L342" s="6">
        <v>14.49</v>
      </c>
      <c r="M342" s="6">
        <f t="shared" si="20"/>
        <v>119.69999999999999</v>
      </c>
      <c r="N342" s="6">
        <f t="shared" si="21"/>
        <v>43.47</v>
      </c>
      <c r="O342" s="6">
        <f t="shared" si="22"/>
        <v>76.22999999999999</v>
      </c>
      <c r="P342" s="8">
        <f t="shared" si="23"/>
        <v>0.63684210526315788</v>
      </c>
      <c r="Q342" s="5">
        <f>YEAR(SalesDataTable[[#This Row],[Order Date]])</f>
        <v>2026</v>
      </c>
      <c r="R342" s="8" t="str">
        <f>"Q"&amp;ROUNDUP(MONTH(SalesDataTable[[#This Row],[Order Date]])/3,0)</f>
        <v>Q1</v>
      </c>
      <c r="S342" s="9">
        <f>MONTH(SalesDataTable[[#This Row],[Order Date]])</f>
        <v>3</v>
      </c>
      <c r="T342" s="8" t="str">
        <f>TEXT(SalesDataTable[[#This Row],[Order Date]],"mmm")</f>
        <v>Mar</v>
      </c>
    </row>
    <row r="343" spans="1:20" ht="15.5">
      <c r="A343" s="2" t="s">
        <v>394</v>
      </c>
      <c r="B343" s="3">
        <v>46093</v>
      </c>
      <c r="C343" s="4" t="s">
        <v>8</v>
      </c>
      <c r="D343" s="4" t="s">
        <v>69</v>
      </c>
      <c r="E343" s="4" t="s">
        <v>3</v>
      </c>
      <c r="F343" s="4" t="s">
        <v>16</v>
      </c>
      <c r="G343" s="4" t="s">
        <v>49</v>
      </c>
      <c r="H343" s="4" t="s">
        <v>74</v>
      </c>
      <c r="I343" s="9">
        <v>1</v>
      </c>
      <c r="J343" s="6">
        <v>49.79</v>
      </c>
      <c r="K343" s="7">
        <v>0.1</v>
      </c>
      <c r="L343" s="6">
        <v>22.29</v>
      </c>
      <c r="M343" s="6">
        <f t="shared" si="20"/>
        <v>44.811</v>
      </c>
      <c r="N343" s="6">
        <f t="shared" si="21"/>
        <v>22.29</v>
      </c>
      <c r="O343" s="6">
        <f t="shared" si="22"/>
        <v>22.521000000000001</v>
      </c>
      <c r="P343" s="8">
        <f t="shared" si="23"/>
        <v>0.5025774921336279</v>
      </c>
      <c r="Q343" s="5">
        <f>YEAR(SalesDataTable[[#This Row],[Order Date]])</f>
        <v>2026</v>
      </c>
      <c r="R343" s="8" t="str">
        <f>"Q"&amp;ROUNDUP(MONTH(SalesDataTable[[#This Row],[Order Date]])/3,0)</f>
        <v>Q1</v>
      </c>
      <c r="S343" s="9">
        <f>MONTH(SalesDataTable[[#This Row],[Order Date]])</f>
        <v>3</v>
      </c>
      <c r="T343" s="8" t="str">
        <f>TEXT(SalesDataTable[[#This Row],[Order Date]],"mmm")</f>
        <v>Mar</v>
      </c>
    </row>
    <row r="344" spans="1:20" ht="15.5">
      <c r="A344" s="2" t="s">
        <v>395</v>
      </c>
      <c r="B344" s="3">
        <v>46093</v>
      </c>
      <c r="C344" s="4" t="s">
        <v>14</v>
      </c>
      <c r="D344" s="4" t="s">
        <v>15</v>
      </c>
      <c r="E344" s="4" t="s">
        <v>39</v>
      </c>
      <c r="F344" s="4" t="s">
        <v>16</v>
      </c>
      <c r="G344" s="4" t="s">
        <v>5</v>
      </c>
      <c r="H344" s="4" t="s">
        <v>35</v>
      </c>
      <c r="I344" s="9">
        <v>1</v>
      </c>
      <c r="J344" s="6">
        <v>41.24</v>
      </c>
      <c r="K344" s="7">
        <v>0.05</v>
      </c>
      <c r="L344" s="6">
        <v>16.64</v>
      </c>
      <c r="M344" s="6">
        <f t="shared" si="20"/>
        <v>39.177999999999997</v>
      </c>
      <c r="N344" s="6">
        <f t="shared" si="21"/>
        <v>16.64</v>
      </c>
      <c r="O344" s="6">
        <f t="shared" si="22"/>
        <v>22.537999999999997</v>
      </c>
      <c r="P344" s="8">
        <f t="shared" si="23"/>
        <v>0.57527183623462141</v>
      </c>
      <c r="Q344" s="5">
        <f>YEAR(SalesDataTable[[#This Row],[Order Date]])</f>
        <v>2026</v>
      </c>
      <c r="R344" s="8" t="str">
        <f>"Q"&amp;ROUNDUP(MONTH(SalesDataTable[[#This Row],[Order Date]])/3,0)</f>
        <v>Q1</v>
      </c>
      <c r="S344" s="9">
        <f>MONTH(SalesDataTable[[#This Row],[Order Date]])</f>
        <v>3</v>
      </c>
      <c r="T344" s="8" t="str">
        <f>TEXT(SalesDataTable[[#This Row],[Order Date]],"mmm")</f>
        <v>Mar</v>
      </c>
    </row>
    <row r="345" spans="1:20" ht="15.5">
      <c r="A345" s="2" t="s">
        <v>396</v>
      </c>
      <c r="B345" s="3">
        <v>46093</v>
      </c>
      <c r="C345" s="4" t="s">
        <v>1</v>
      </c>
      <c r="D345" s="4" t="s">
        <v>52</v>
      </c>
      <c r="E345" s="4" t="s">
        <v>3</v>
      </c>
      <c r="F345" s="4" t="s">
        <v>16</v>
      </c>
      <c r="G345" s="4" t="s">
        <v>11</v>
      </c>
      <c r="H345" s="4" t="s">
        <v>21</v>
      </c>
      <c r="I345" s="9">
        <v>1</v>
      </c>
      <c r="J345" s="6">
        <v>142.88999999999999</v>
      </c>
      <c r="K345" s="7">
        <v>0</v>
      </c>
      <c r="L345" s="6">
        <v>81.099999999999994</v>
      </c>
      <c r="M345" s="6">
        <f t="shared" si="20"/>
        <v>142.88999999999999</v>
      </c>
      <c r="N345" s="6">
        <f t="shared" si="21"/>
        <v>81.099999999999994</v>
      </c>
      <c r="O345" s="6">
        <f t="shared" si="22"/>
        <v>61.789999999999992</v>
      </c>
      <c r="P345" s="8">
        <f t="shared" si="23"/>
        <v>0.43243054097557559</v>
      </c>
      <c r="Q345" s="5">
        <f>YEAR(SalesDataTable[[#This Row],[Order Date]])</f>
        <v>2026</v>
      </c>
      <c r="R345" s="8" t="str">
        <f>"Q"&amp;ROUNDUP(MONTH(SalesDataTable[[#This Row],[Order Date]])/3,0)</f>
        <v>Q1</v>
      </c>
      <c r="S345" s="9">
        <f>MONTH(SalesDataTable[[#This Row],[Order Date]])</f>
        <v>3</v>
      </c>
      <c r="T345" s="8" t="str">
        <f>TEXT(SalesDataTable[[#This Row],[Order Date]],"mmm")</f>
        <v>Mar</v>
      </c>
    </row>
    <row r="346" spans="1:20" ht="15.5">
      <c r="A346" s="2" t="s">
        <v>397</v>
      </c>
      <c r="B346" s="3">
        <v>46093</v>
      </c>
      <c r="C346" s="4" t="s">
        <v>8</v>
      </c>
      <c r="D346" s="4" t="s">
        <v>9</v>
      </c>
      <c r="E346" s="4" t="s">
        <v>3</v>
      </c>
      <c r="F346" s="4" t="s">
        <v>16</v>
      </c>
      <c r="G346" s="4" t="s">
        <v>31</v>
      </c>
      <c r="H346" s="4" t="s">
        <v>41</v>
      </c>
      <c r="I346" s="9">
        <v>2</v>
      </c>
      <c r="J346" s="6">
        <v>192.76</v>
      </c>
      <c r="K346" s="7">
        <v>0</v>
      </c>
      <c r="L346" s="6">
        <v>103.08</v>
      </c>
      <c r="M346" s="6">
        <f t="shared" si="20"/>
        <v>385.52</v>
      </c>
      <c r="N346" s="6">
        <f t="shared" si="21"/>
        <v>206.16</v>
      </c>
      <c r="O346" s="6">
        <f t="shared" si="22"/>
        <v>179.35999999999999</v>
      </c>
      <c r="P346" s="8">
        <f t="shared" si="23"/>
        <v>0.46524175140070551</v>
      </c>
      <c r="Q346" s="5">
        <f>YEAR(SalesDataTable[[#This Row],[Order Date]])</f>
        <v>2026</v>
      </c>
      <c r="R346" s="8" t="str">
        <f>"Q"&amp;ROUNDUP(MONTH(SalesDataTable[[#This Row],[Order Date]])/3,0)</f>
        <v>Q1</v>
      </c>
      <c r="S346" s="9">
        <f>MONTH(SalesDataTable[[#This Row],[Order Date]])</f>
        <v>3</v>
      </c>
      <c r="T346" s="8" t="str">
        <f>TEXT(SalesDataTable[[#This Row],[Order Date]],"mmm")</f>
        <v>Mar</v>
      </c>
    </row>
    <row r="347" spans="1:20" ht="15.5">
      <c r="A347" s="2" t="s">
        <v>398</v>
      </c>
      <c r="B347" s="3">
        <v>46093</v>
      </c>
      <c r="C347" s="4" t="s">
        <v>14</v>
      </c>
      <c r="D347" s="4" t="s">
        <v>34</v>
      </c>
      <c r="E347" s="4" t="s">
        <v>3</v>
      </c>
      <c r="F347" s="4" t="s">
        <v>16</v>
      </c>
      <c r="G347" s="4" t="s">
        <v>17</v>
      </c>
      <c r="H347" s="4" t="s">
        <v>83</v>
      </c>
      <c r="I347" s="9">
        <v>1</v>
      </c>
      <c r="J347" s="6">
        <v>165.72</v>
      </c>
      <c r="K347" s="7">
        <v>0</v>
      </c>
      <c r="L347" s="6">
        <v>89.31</v>
      </c>
      <c r="M347" s="6">
        <f t="shared" si="20"/>
        <v>165.72</v>
      </c>
      <c r="N347" s="6">
        <f t="shared" si="21"/>
        <v>89.31</v>
      </c>
      <c r="O347" s="6">
        <f t="shared" si="22"/>
        <v>76.41</v>
      </c>
      <c r="P347" s="8">
        <f t="shared" si="23"/>
        <v>0.46107892831281677</v>
      </c>
      <c r="Q347" s="5">
        <f>YEAR(SalesDataTable[[#This Row],[Order Date]])</f>
        <v>2026</v>
      </c>
      <c r="R347" s="8" t="str">
        <f>"Q"&amp;ROUNDUP(MONTH(SalesDataTable[[#This Row],[Order Date]])/3,0)</f>
        <v>Q1</v>
      </c>
      <c r="S347" s="9">
        <f>MONTH(SalesDataTable[[#This Row],[Order Date]])</f>
        <v>3</v>
      </c>
      <c r="T347" s="8" t="str">
        <f>TEXT(SalesDataTable[[#This Row],[Order Date]],"mmm")</f>
        <v>Mar</v>
      </c>
    </row>
    <row r="348" spans="1:20" ht="15.5">
      <c r="A348" s="2" t="s">
        <v>399</v>
      </c>
      <c r="B348" s="3">
        <v>46093</v>
      </c>
      <c r="C348" s="4" t="s">
        <v>27</v>
      </c>
      <c r="D348" s="4" t="s">
        <v>45</v>
      </c>
      <c r="E348" s="4" t="s">
        <v>25</v>
      </c>
      <c r="F348" s="4" t="s">
        <v>20</v>
      </c>
      <c r="G348" s="4" t="s">
        <v>17</v>
      </c>
      <c r="H348" s="4" t="s">
        <v>83</v>
      </c>
      <c r="I348" s="9">
        <v>2</v>
      </c>
      <c r="J348" s="6">
        <v>164.33</v>
      </c>
      <c r="K348" s="7">
        <v>0</v>
      </c>
      <c r="L348" s="6">
        <v>86.07</v>
      </c>
      <c r="M348" s="6">
        <f t="shared" si="20"/>
        <v>328.66</v>
      </c>
      <c r="N348" s="6">
        <f t="shared" si="21"/>
        <v>172.14</v>
      </c>
      <c r="O348" s="6">
        <f t="shared" si="22"/>
        <v>156.52000000000004</v>
      </c>
      <c r="P348" s="8">
        <f t="shared" si="23"/>
        <v>0.47623684050386428</v>
      </c>
      <c r="Q348" s="5">
        <f>YEAR(SalesDataTable[[#This Row],[Order Date]])</f>
        <v>2026</v>
      </c>
      <c r="R348" s="8" t="str">
        <f>"Q"&amp;ROUNDUP(MONTH(SalesDataTable[[#This Row],[Order Date]])/3,0)</f>
        <v>Q1</v>
      </c>
      <c r="S348" s="9">
        <f>MONTH(SalesDataTable[[#This Row],[Order Date]])</f>
        <v>3</v>
      </c>
      <c r="T348" s="8" t="str">
        <f>TEXT(SalesDataTable[[#This Row],[Order Date]],"mmm")</f>
        <v>Mar</v>
      </c>
    </row>
    <row r="349" spans="1:20" ht="15.5">
      <c r="A349" s="2" t="s">
        <v>400</v>
      </c>
      <c r="B349" s="3">
        <v>46093</v>
      </c>
      <c r="C349" s="4" t="s">
        <v>27</v>
      </c>
      <c r="D349" s="4" t="s">
        <v>48</v>
      </c>
      <c r="E349" s="4" t="s">
        <v>10</v>
      </c>
      <c r="F349" s="4" t="s">
        <v>20</v>
      </c>
      <c r="G349" s="4" t="s">
        <v>17</v>
      </c>
      <c r="H349" s="4" t="s">
        <v>46</v>
      </c>
      <c r="I349" s="9">
        <v>3</v>
      </c>
      <c r="J349" s="6">
        <v>45.8</v>
      </c>
      <c r="K349" s="7">
        <v>0.15</v>
      </c>
      <c r="L349" s="6">
        <v>18.47</v>
      </c>
      <c r="M349" s="6">
        <f t="shared" si="20"/>
        <v>116.78999999999998</v>
      </c>
      <c r="N349" s="6">
        <f t="shared" si="21"/>
        <v>55.41</v>
      </c>
      <c r="O349" s="6">
        <f t="shared" si="22"/>
        <v>61.379999999999981</v>
      </c>
      <c r="P349" s="8">
        <f t="shared" si="23"/>
        <v>0.52555869509375797</v>
      </c>
      <c r="Q349" s="5">
        <f>YEAR(SalesDataTable[[#This Row],[Order Date]])</f>
        <v>2026</v>
      </c>
      <c r="R349" s="8" t="str">
        <f>"Q"&amp;ROUNDUP(MONTH(SalesDataTable[[#This Row],[Order Date]])/3,0)</f>
        <v>Q1</v>
      </c>
      <c r="S349" s="9">
        <f>MONTH(SalesDataTable[[#This Row],[Order Date]])</f>
        <v>3</v>
      </c>
      <c r="T349" s="8" t="str">
        <f>TEXT(SalesDataTable[[#This Row],[Order Date]],"mmm")</f>
        <v>Mar</v>
      </c>
    </row>
    <row r="350" spans="1:20" ht="15.5">
      <c r="A350" s="2" t="s">
        <v>401</v>
      </c>
      <c r="B350" s="3">
        <v>46093</v>
      </c>
      <c r="C350" s="4" t="s">
        <v>8</v>
      </c>
      <c r="D350" s="4" t="s">
        <v>9</v>
      </c>
      <c r="E350" s="4" t="s">
        <v>3</v>
      </c>
      <c r="F350" s="4" t="s">
        <v>16</v>
      </c>
      <c r="G350" s="4" t="s">
        <v>5</v>
      </c>
      <c r="H350" s="4" t="s">
        <v>43</v>
      </c>
      <c r="I350" s="9">
        <v>2</v>
      </c>
      <c r="J350" s="6">
        <v>103.08</v>
      </c>
      <c r="K350" s="7">
        <v>0.05</v>
      </c>
      <c r="L350" s="6">
        <v>49.27</v>
      </c>
      <c r="M350" s="6">
        <f t="shared" si="20"/>
        <v>195.85199999999998</v>
      </c>
      <c r="N350" s="6">
        <f t="shared" si="21"/>
        <v>98.54</v>
      </c>
      <c r="O350" s="6">
        <f t="shared" si="22"/>
        <v>97.311999999999969</v>
      </c>
      <c r="P350" s="8">
        <f t="shared" si="23"/>
        <v>0.49686497967853266</v>
      </c>
      <c r="Q350" s="5">
        <f>YEAR(SalesDataTable[[#This Row],[Order Date]])</f>
        <v>2026</v>
      </c>
      <c r="R350" s="8" t="str">
        <f>"Q"&amp;ROUNDUP(MONTH(SalesDataTable[[#This Row],[Order Date]])/3,0)</f>
        <v>Q1</v>
      </c>
      <c r="S350" s="9">
        <f>MONTH(SalesDataTable[[#This Row],[Order Date]])</f>
        <v>3</v>
      </c>
      <c r="T350" s="8" t="str">
        <f>TEXT(SalesDataTable[[#This Row],[Order Date]],"mmm")</f>
        <v>Mar</v>
      </c>
    </row>
    <row r="351" spans="1:20" ht="15.5">
      <c r="A351" s="2" t="s">
        <v>402</v>
      </c>
      <c r="B351" s="3">
        <v>46094</v>
      </c>
      <c r="C351" s="4" t="s">
        <v>1</v>
      </c>
      <c r="D351" s="4" t="s">
        <v>2</v>
      </c>
      <c r="E351" s="4" t="s">
        <v>3</v>
      </c>
      <c r="F351" s="4" t="s">
        <v>20</v>
      </c>
      <c r="G351" s="4" t="s">
        <v>17</v>
      </c>
      <c r="H351" s="4" t="s">
        <v>46</v>
      </c>
      <c r="I351" s="9">
        <v>4</v>
      </c>
      <c r="J351" s="6">
        <v>47.33</v>
      </c>
      <c r="K351" s="7">
        <v>0</v>
      </c>
      <c r="L351" s="6">
        <v>18.739999999999998</v>
      </c>
      <c r="M351" s="6">
        <f t="shared" si="20"/>
        <v>189.32</v>
      </c>
      <c r="N351" s="6">
        <f t="shared" si="21"/>
        <v>74.959999999999994</v>
      </c>
      <c r="O351" s="6">
        <f t="shared" si="22"/>
        <v>114.36</v>
      </c>
      <c r="P351" s="8">
        <f t="shared" si="23"/>
        <v>0.60405662370589475</v>
      </c>
      <c r="Q351" s="5">
        <f>YEAR(SalesDataTable[[#This Row],[Order Date]])</f>
        <v>2026</v>
      </c>
      <c r="R351" s="8" t="str">
        <f>"Q"&amp;ROUNDUP(MONTH(SalesDataTable[[#This Row],[Order Date]])/3,0)</f>
        <v>Q1</v>
      </c>
      <c r="S351" s="9">
        <f>MONTH(SalesDataTable[[#This Row],[Order Date]])</f>
        <v>3</v>
      </c>
      <c r="T351" s="8" t="str">
        <f>TEXT(SalesDataTable[[#This Row],[Order Date]],"mmm")</f>
        <v>Mar</v>
      </c>
    </row>
    <row r="352" spans="1:20" ht="15.5">
      <c r="A352" s="2" t="s">
        <v>403</v>
      </c>
      <c r="B352" s="3">
        <v>46094</v>
      </c>
      <c r="C352" s="4" t="s">
        <v>14</v>
      </c>
      <c r="D352" s="4" t="s">
        <v>24</v>
      </c>
      <c r="E352" s="4" t="s">
        <v>25</v>
      </c>
      <c r="F352" s="4" t="s">
        <v>16</v>
      </c>
      <c r="G352" s="4" t="s">
        <v>5</v>
      </c>
      <c r="H352" s="4" t="s">
        <v>29</v>
      </c>
      <c r="I352" s="9">
        <v>1</v>
      </c>
      <c r="J352" s="6">
        <v>50.04</v>
      </c>
      <c r="K352" s="7">
        <v>0</v>
      </c>
      <c r="L352" s="6">
        <v>22.64</v>
      </c>
      <c r="M352" s="6">
        <f t="shared" si="20"/>
        <v>50.04</v>
      </c>
      <c r="N352" s="6">
        <f t="shared" si="21"/>
        <v>22.64</v>
      </c>
      <c r="O352" s="6">
        <f t="shared" si="22"/>
        <v>27.4</v>
      </c>
      <c r="P352" s="8">
        <f t="shared" si="23"/>
        <v>0.54756195043964828</v>
      </c>
      <c r="Q352" s="5">
        <f>YEAR(SalesDataTable[[#This Row],[Order Date]])</f>
        <v>2026</v>
      </c>
      <c r="R352" s="8" t="str">
        <f>"Q"&amp;ROUNDUP(MONTH(SalesDataTable[[#This Row],[Order Date]])/3,0)</f>
        <v>Q1</v>
      </c>
      <c r="S352" s="9">
        <f>MONTH(SalesDataTable[[#This Row],[Order Date]])</f>
        <v>3</v>
      </c>
      <c r="T352" s="8" t="str">
        <f>TEXT(SalesDataTable[[#This Row],[Order Date]],"mmm")</f>
        <v>Mar</v>
      </c>
    </row>
    <row r="353" spans="1:20" ht="15.5">
      <c r="A353" s="2" t="s">
        <v>404</v>
      </c>
      <c r="B353" s="3">
        <v>46094</v>
      </c>
      <c r="C353" s="4" t="s">
        <v>27</v>
      </c>
      <c r="D353" s="4" t="s">
        <v>82</v>
      </c>
      <c r="E353" s="4" t="s">
        <v>3</v>
      </c>
      <c r="F353" s="4" t="s">
        <v>16</v>
      </c>
      <c r="G353" s="4" t="s">
        <v>49</v>
      </c>
      <c r="H353" s="4" t="s">
        <v>55</v>
      </c>
      <c r="I353" s="9">
        <v>1</v>
      </c>
      <c r="J353" s="6">
        <v>125.69</v>
      </c>
      <c r="K353" s="7">
        <v>0</v>
      </c>
      <c r="L353" s="6">
        <v>67.150000000000006</v>
      </c>
      <c r="M353" s="6">
        <f t="shared" si="20"/>
        <v>125.69</v>
      </c>
      <c r="N353" s="6">
        <f t="shared" si="21"/>
        <v>67.150000000000006</v>
      </c>
      <c r="O353" s="6">
        <f t="shared" si="22"/>
        <v>58.539999999999992</v>
      </c>
      <c r="P353" s="8">
        <f t="shared" si="23"/>
        <v>0.465749065160315</v>
      </c>
      <c r="Q353" s="5">
        <f>YEAR(SalesDataTable[[#This Row],[Order Date]])</f>
        <v>2026</v>
      </c>
      <c r="R353" s="8" t="str">
        <f>"Q"&amp;ROUNDUP(MONTH(SalesDataTable[[#This Row],[Order Date]])/3,0)</f>
        <v>Q1</v>
      </c>
      <c r="S353" s="9">
        <f>MONTH(SalesDataTable[[#This Row],[Order Date]])</f>
        <v>3</v>
      </c>
      <c r="T353" s="8" t="str">
        <f>TEXT(SalesDataTable[[#This Row],[Order Date]],"mmm")</f>
        <v>Mar</v>
      </c>
    </row>
    <row r="354" spans="1:20" ht="15.5">
      <c r="A354" s="2" t="s">
        <v>405</v>
      </c>
      <c r="B354" s="3">
        <v>46094</v>
      </c>
      <c r="C354" s="4" t="s">
        <v>27</v>
      </c>
      <c r="D354" s="4" t="s">
        <v>82</v>
      </c>
      <c r="E354" s="4" t="s">
        <v>39</v>
      </c>
      <c r="F354" s="4" t="s">
        <v>16</v>
      </c>
      <c r="G354" s="4" t="s">
        <v>11</v>
      </c>
      <c r="H354" s="4" t="s">
        <v>21</v>
      </c>
      <c r="I354" s="9">
        <v>2</v>
      </c>
      <c r="J354" s="6">
        <v>142.72999999999999</v>
      </c>
      <c r="K354" s="7">
        <v>0.1</v>
      </c>
      <c r="L354" s="6">
        <v>77.28</v>
      </c>
      <c r="M354" s="6">
        <f t="shared" si="20"/>
        <v>256.91399999999999</v>
      </c>
      <c r="N354" s="6">
        <f t="shared" si="21"/>
        <v>154.56</v>
      </c>
      <c r="O354" s="6">
        <f t="shared" si="22"/>
        <v>102.35399999999998</v>
      </c>
      <c r="P354" s="8">
        <f t="shared" si="23"/>
        <v>0.39839790747098247</v>
      </c>
      <c r="Q354" s="5">
        <f>YEAR(SalesDataTable[[#This Row],[Order Date]])</f>
        <v>2026</v>
      </c>
      <c r="R354" s="8" t="str">
        <f>"Q"&amp;ROUNDUP(MONTH(SalesDataTable[[#This Row],[Order Date]])/3,0)</f>
        <v>Q1</v>
      </c>
      <c r="S354" s="9">
        <f>MONTH(SalesDataTable[[#This Row],[Order Date]])</f>
        <v>3</v>
      </c>
      <c r="T354" s="8" t="str">
        <f>TEXT(SalesDataTable[[#This Row],[Order Date]],"mmm")</f>
        <v>Mar</v>
      </c>
    </row>
    <row r="355" spans="1:20" ht="15.5">
      <c r="A355" s="2" t="s">
        <v>406</v>
      </c>
      <c r="B355" s="3">
        <v>46094</v>
      </c>
      <c r="C355" s="4" t="s">
        <v>8</v>
      </c>
      <c r="D355" s="4" t="s">
        <v>69</v>
      </c>
      <c r="E355" s="4" t="s">
        <v>3</v>
      </c>
      <c r="F355" s="4" t="s">
        <v>4</v>
      </c>
      <c r="G355" s="4" t="s">
        <v>49</v>
      </c>
      <c r="H355" s="4" t="s">
        <v>55</v>
      </c>
      <c r="I355" s="9">
        <v>4</v>
      </c>
      <c r="J355" s="6">
        <v>124.36</v>
      </c>
      <c r="K355" s="7">
        <v>0</v>
      </c>
      <c r="L355" s="6">
        <v>68.790000000000006</v>
      </c>
      <c r="M355" s="6">
        <f t="shared" si="20"/>
        <v>497.44</v>
      </c>
      <c r="N355" s="6">
        <f t="shared" si="21"/>
        <v>275.16000000000003</v>
      </c>
      <c r="O355" s="6">
        <f t="shared" si="22"/>
        <v>222.27999999999997</v>
      </c>
      <c r="P355" s="8">
        <f t="shared" si="23"/>
        <v>0.44684786104856861</v>
      </c>
      <c r="Q355" s="5">
        <f>YEAR(SalesDataTable[[#This Row],[Order Date]])</f>
        <v>2026</v>
      </c>
      <c r="R355" s="8" t="str">
        <f>"Q"&amp;ROUNDUP(MONTH(SalesDataTable[[#This Row],[Order Date]])/3,0)</f>
        <v>Q1</v>
      </c>
      <c r="S355" s="9">
        <f>MONTH(SalesDataTable[[#This Row],[Order Date]])</f>
        <v>3</v>
      </c>
      <c r="T355" s="8" t="str">
        <f>TEXT(SalesDataTable[[#This Row],[Order Date]],"mmm")</f>
        <v>Mar</v>
      </c>
    </row>
    <row r="356" spans="1:20" ht="15.5">
      <c r="A356" s="2" t="s">
        <v>407</v>
      </c>
      <c r="B356" s="3">
        <v>46095</v>
      </c>
      <c r="C356" s="4" t="s">
        <v>27</v>
      </c>
      <c r="D356" s="4" t="s">
        <v>48</v>
      </c>
      <c r="E356" s="4" t="s">
        <v>3</v>
      </c>
      <c r="F356" s="4" t="s">
        <v>16</v>
      </c>
      <c r="G356" s="4" t="s">
        <v>5</v>
      </c>
      <c r="H356" s="4" t="s">
        <v>35</v>
      </c>
      <c r="I356" s="9">
        <v>4</v>
      </c>
      <c r="J356" s="6">
        <v>40.42</v>
      </c>
      <c r="K356" s="7">
        <v>0.1</v>
      </c>
      <c r="L356" s="6">
        <v>16.25</v>
      </c>
      <c r="M356" s="6">
        <f t="shared" si="20"/>
        <v>145.512</v>
      </c>
      <c r="N356" s="6">
        <f t="shared" si="21"/>
        <v>65</v>
      </c>
      <c r="O356" s="6">
        <f t="shared" si="22"/>
        <v>80.512</v>
      </c>
      <c r="P356" s="8">
        <f t="shared" si="23"/>
        <v>0.5533014459288581</v>
      </c>
      <c r="Q356" s="5">
        <f>YEAR(SalesDataTable[[#This Row],[Order Date]])</f>
        <v>2026</v>
      </c>
      <c r="R356" s="8" t="str">
        <f>"Q"&amp;ROUNDUP(MONTH(SalesDataTable[[#This Row],[Order Date]])/3,0)</f>
        <v>Q1</v>
      </c>
      <c r="S356" s="9">
        <f>MONTH(SalesDataTable[[#This Row],[Order Date]])</f>
        <v>3</v>
      </c>
      <c r="T356" s="8" t="str">
        <f>TEXT(SalesDataTable[[#This Row],[Order Date]],"mmm")</f>
        <v>Mar</v>
      </c>
    </row>
    <row r="357" spans="1:20" ht="15.5">
      <c r="A357" s="2" t="s">
        <v>408</v>
      </c>
      <c r="B357" s="3">
        <v>46095</v>
      </c>
      <c r="C357" s="4" t="s">
        <v>1</v>
      </c>
      <c r="D357" s="4" t="s">
        <v>88</v>
      </c>
      <c r="E357" s="4" t="s">
        <v>3</v>
      </c>
      <c r="F357" s="4" t="s">
        <v>4</v>
      </c>
      <c r="G357" s="4" t="s">
        <v>31</v>
      </c>
      <c r="H357" s="4" t="s">
        <v>41</v>
      </c>
      <c r="I357" s="9">
        <v>1</v>
      </c>
      <c r="J357" s="6">
        <v>192.86</v>
      </c>
      <c r="K357" s="7">
        <v>0</v>
      </c>
      <c r="L357" s="6">
        <v>101.13</v>
      </c>
      <c r="M357" s="6">
        <f t="shared" si="20"/>
        <v>192.86</v>
      </c>
      <c r="N357" s="6">
        <f t="shared" si="21"/>
        <v>101.13</v>
      </c>
      <c r="O357" s="6">
        <f t="shared" si="22"/>
        <v>91.730000000000018</v>
      </c>
      <c r="P357" s="8">
        <f t="shared" si="23"/>
        <v>0.475629990666805</v>
      </c>
      <c r="Q357" s="5">
        <f>YEAR(SalesDataTable[[#This Row],[Order Date]])</f>
        <v>2026</v>
      </c>
      <c r="R357" s="8" t="str">
        <f>"Q"&amp;ROUNDUP(MONTH(SalesDataTable[[#This Row],[Order Date]])/3,0)</f>
        <v>Q1</v>
      </c>
      <c r="S357" s="9">
        <f>MONTH(SalesDataTable[[#This Row],[Order Date]])</f>
        <v>3</v>
      </c>
      <c r="T357" s="8" t="str">
        <f>TEXT(SalesDataTable[[#This Row],[Order Date]],"mmm")</f>
        <v>Mar</v>
      </c>
    </row>
    <row r="358" spans="1:20" ht="15.5">
      <c r="A358" s="2" t="s">
        <v>409</v>
      </c>
      <c r="B358" s="3">
        <v>46095</v>
      </c>
      <c r="C358" s="4" t="s">
        <v>27</v>
      </c>
      <c r="D358" s="4" t="s">
        <v>28</v>
      </c>
      <c r="E358" s="4" t="s">
        <v>39</v>
      </c>
      <c r="F358" s="4" t="s">
        <v>16</v>
      </c>
      <c r="G358" s="4" t="s">
        <v>11</v>
      </c>
      <c r="H358" s="4" t="s">
        <v>79</v>
      </c>
      <c r="I358" s="9">
        <v>2</v>
      </c>
      <c r="J358" s="6">
        <v>72.34</v>
      </c>
      <c r="K358" s="7">
        <v>0</v>
      </c>
      <c r="L358" s="6">
        <v>33.29</v>
      </c>
      <c r="M358" s="6">
        <f t="shared" si="20"/>
        <v>144.68</v>
      </c>
      <c r="N358" s="6">
        <f t="shared" si="21"/>
        <v>66.58</v>
      </c>
      <c r="O358" s="6">
        <f t="shared" si="22"/>
        <v>78.100000000000009</v>
      </c>
      <c r="P358" s="8">
        <f t="shared" si="23"/>
        <v>0.53981199889411113</v>
      </c>
      <c r="Q358" s="5">
        <f>YEAR(SalesDataTable[[#This Row],[Order Date]])</f>
        <v>2026</v>
      </c>
      <c r="R358" s="8" t="str">
        <f>"Q"&amp;ROUNDUP(MONTH(SalesDataTable[[#This Row],[Order Date]])/3,0)</f>
        <v>Q1</v>
      </c>
      <c r="S358" s="9">
        <f>MONTH(SalesDataTable[[#This Row],[Order Date]])</f>
        <v>3</v>
      </c>
      <c r="T358" s="8" t="str">
        <f>TEXT(SalesDataTable[[#This Row],[Order Date]],"mmm")</f>
        <v>Mar</v>
      </c>
    </row>
    <row r="359" spans="1:20" ht="15.5">
      <c r="A359" s="2" t="s">
        <v>410</v>
      </c>
      <c r="B359" s="3">
        <v>46095</v>
      </c>
      <c r="C359" s="4" t="s">
        <v>27</v>
      </c>
      <c r="D359" s="4" t="s">
        <v>82</v>
      </c>
      <c r="E359" s="4" t="s">
        <v>3</v>
      </c>
      <c r="F359" s="4" t="s">
        <v>16</v>
      </c>
      <c r="G359" s="4" t="s">
        <v>17</v>
      </c>
      <c r="H359" s="4" t="s">
        <v>18</v>
      </c>
      <c r="I359" s="9">
        <v>2</v>
      </c>
      <c r="J359" s="6">
        <v>35.409999999999997</v>
      </c>
      <c r="K359" s="7">
        <v>0</v>
      </c>
      <c r="L359" s="6">
        <v>13.89</v>
      </c>
      <c r="M359" s="6">
        <f t="shared" si="20"/>
        <v>70.819999999999993</v>
      </c>
      <c r="N359" s="6">
        <f t="shared" si="21"/>
        <v>27.78</v>
      </c>
      <c r="O359" s="6">
        <f t="shared" si="22"/>
        <v>43.039999999999992</v>
      </c>
      <c r="P359" s="8">
        <f t="shared" si="23"/>
        <v>0.60773792713922614</v>
      </c>
      <c r="Q359" s="5">
        <f>YEAR(SalesDataTable[[#This Row],[Order Date]])</f>
        <v>2026</v>
      </c>
      <c r="R359" s="8" t="str">
        <f>"Q"&amp;ROUNDUP(MONTH(SalesDataTable[[#This Row],[Order Date]])/3,0)</f>
        <v>Q1</v>
      </c>
      <c r="S359" s="9">
        <f>MONTH(SalesDataTable[[#This Row],[Order Date]])</f>
        <v>3</v>
      </c>
      <c r="T359" s="8" t="str">
        <f>TEXT(SalesDataTable[[#This Row],[Order Date]],"mmm")</f>
        <v>Mar</v>
      </c>
    </row>
    <row r="360" spans="1:20" ht="15.5">
      <c r="A360" s="2" t="s">
        <v>411</v>
      </c>
      <c r="B360" s="3">
        <v>46095</v>
      </c>
      <c r="C360" s="4" t="s">
        <v>27</v>
      </c>
      <c r="D360" s="4" t="s">
        <v>48</v>
      </c>
      <c r="E360" s="4" t="s">
        <v>10</v>
      </c>
      <c r="F360" s="4" t="s">
        <v>20</v>
      </c>
      <c r="G360" s="4" t="s">
        <v>5</v>
      </c>
      <c r="H360" s="4" t="s">
        <v>43</v>
      </c>
      <c r="I360" s="9">
        <v>12</v>
      </c>
      <c r="J360" s="6">
        <v>102.25</v>
      </c>
      <c r="K360" s="7">
        <v>0.1</v>
      </c>
      <c r="L360" s="6">
        <v>51.07</v>
      </c>
      <c r="M360" s="6">
        <f t="shared" si="20"/>
        <v>1104.3</v>
      </c>
      <c r="N360" s="6">
        <f t="shared" si="21"/>
        <v>612.84</v>
      </c>
      <c r="O360" s="6">
        <f t="shared" si="22"/>
        <v>491.45999999999992</v>
      </c>
      <c r="P360" s="8">
        <f t="shared" si="23"/>
        <v>0.44504210812279266</v>
      </c>
      <c r="Q360" s="5">
        <f>YEAR(SalesDataTable[[#This Row],[Order Date]])</f>
        <v>2026</v>
      </c>
      <c r="R360" s="8" t="str">
        <f>"Q"&amp;ROUNDUP(MONTH(SalesDataTable[[#This Row],[Order Date]])/3,0)</f>
        <v>Q1</v>
      </c>
      <c r="S360" s="9">
        <f>MONTH(SalesDataTable[[#This Row],[Order Date]])</f>
        <v>3</v>
      </c>
      <c r="T360" s="8" t="str">
        <f>TEXT(SalesDataTable[[#This Row],[Order Date]],"mmm")</f>
        <v>Mar</v>
      </c>
    </row>
    <row r="361" spans="1:20" ht="15.5">
      <c r="A361" s="2" t="s">
        <v>412</v>
      </c>
      <c r="B361" s="3">
        <v>46095</v>
      </c>
      <c r="C361" s="4" t="s">
        <v>8</v>
      </c>
      <c r="D361" s="4" t="s">
        <v>9</v>
      </c>
      <c r="E361" s="4" t="s">
        <v>3</v>
      </c>
      <c r="F361" s="4" t="s">
        <v>16</v>
      </c>
      <c r="G361" s="4" t="s">
        <v>5</v>
      </c>
      <c r="H361" s="4" t="s">
        <v>29</v>
      </c>
      <c r="I361" s="9">
        <v>1</v>
      </c>
      <c r="J361" s="6">
        <v>51.86</v>
      </c>
      <c r="K361" s="7">
        <v>0.1</v>
      </c>
      <c r="L361" s="6">
        <v>22.34</v>
      </c>
      <c r="M361" s="6">
        <f t="shared" si="20"/>
        <v>46.673999999999999</v>
      </c>
      <c r="N361" s="6">
        <f t="shared" si="21"/>
        <v>22.34</v>
      </c>
      <c r="O361" s="6">
        <f t="shared" si="22"/>
        <v>24.334</v>
      </c>
      <c r="P361" s="8">
        <f t="shared" si="23"/>
        <v>0.52136092899687192</v>
      </c>
      <c r="Q361" s="5">
        <f>YEAR(SalesDataTable[[#This Row],[Order Date]])</f>
        <v>2026</v>
      </c>
      <c r="R361" s="8" t="str">
        <f>"Q"&amp;ROUNDUP(MONTH(SalesDataTable[[#This Row],[Order Date]])/3,0)</f>
        <v>Q1</v>
      </c>
      <c r="S361" s="9">
        <f>MONTH(SalesDataTable[[#This Row],[Order Date]])</f>
        <v>3</v>
      </c>
      <c r="T361" s="8" t="str">
        <f>TEXT(SalesDataTable[[#This Row],[Order Date]],"mmm")</f>
        <v>Mar</v>
      </c>
    </row>
    <row r="362" spans="1:20" ht="15.5">
      <c r="A362" s="2" t="s">
        <v>413</v>
      </c>
      <c r="B362" s="3">
        <v>46095</v>
      </c>
      <c r="C362" s="4" t="s">
        <v>27</v>
      </c>
      <c r="D362" s="4" t="s">
        <v>48</v>
      </c>
      <c r="E362" s="4" t="s">
        <v>3</v>
      </c>
      <c r="F362" s="4" t="s">
        <v>4</v>
      </c>
      <c r="G362" s="4" t="s">
        <v>17</v>
      </c>
      <c r="H362" s="4" t="s">
        <v>18</v>
      </c>
      <c r="I362" s="9">
        <v>1</v>
      </c>
      <c r="J362" s="6">
        <v>36.520000000000003</v>
      </c>
      <c r="K362" s="7">
        <v>0.05</v>
      </c>
      <c r="L362" s="6">
        <v>13.23</v>
      </c>
      <c r="M362" s="6">
        <f t="shared" si="20"/>
        <v>34.694000000000003</v>
      </c>
      <c r="N362" s="6">
        <f t="shared" si="21"/>
        <v>13.23</v>
      </c>
      <c r="O362" s="6">
        <f t="shared" si="22"/>
        <v>21.464000000000002</v>
      </c>
      <c r="P362" s="8">
        <f t="shared" si="23"/>
        <v>0.61866605176687617</v>
      </c>
      <c r="Q362" s="5">
        <f>YEAR(SalesDataTable[[#This Row],[Order Date]])</f>
        <v>2026</v>
      </c>
      <c r="R362" s="8" t="str">
        <f>"Q"&amp;ROUNDUP(MONTH(SalesDataTable[[#This Row],[Order Date]])/3,0)</f>
        <v>Q1</v>
      </c>
      <c r="S362" s="9">
        <f>MONTH(SalesDataTable[[#This Row],[Order Date]])</f>
        <v>3</v>
      </c>
      <c r="T362" s="8" t="str">
        <f>TEXT(SalesDataTable[[#This Row],[Order Date]],"mmm")</f>
        <v>Mar</v>
      </c>
    </row>
    <row r="363" spans="1:20" ht="15.5">
      <c r="A363" s="2" t="s">
        <v>414</v>
      </c>
      <c r="B363" s="3">
        <v>46095</v>
      </c>
      <c r="C363" s="4" t="s">
        <v>14</v>
      </c>
      <c r="D363" s="4" t="s">
        <v>61</v>
      </c>
      <c r="E363" s="4" t="s">
        <v>3</v>
      </c>
      <c r="F363" s="4" t="s">
        <v>16</v>
      </c>
      <c r="G363" s="4" t="s">
        <v>11</v>
      </c>
      <c r="H363" s="4" t="s">
        <v>53</v>
      </c>
      <c r="I363" s="9">
        <v>2</v>
      </c>
      <c r="J363" s="6">
        <v>153.66</v>
      </c>
      <c r="K363" s="7">
        <v>0.1</v>
      </c>
      <c r="L363" s="6">
        <v>78.430000000000007</v>
      </c>
      <c r="M363" s="6">
        <f t="shared" si="20"/>
        <v>276.58800000000002</v>
      </c>
      <c r="N363" s="6">
        <f t="shared" si="21"/>
        <v>156.86000000000001</v>
      </c>
      <c r="O363" s="6">
        <f t="shared" si="22"/>
        <v>119.72800000000001</v>
      </c>
      <c r="P363" s="8">
        <f t="shared" si="23"/>
        <v>0.43287488972768162</v>
      </c>
      <c r="Q363" s="5">
        <f>YEAR(SalesDataTable[[#This Row],[Order Date]])</f>
        <v>2026</v>
      </c>
      <c r="R363" s="8" t="str">
        <f>"Q"&amp;ROUNDUP(MONTH(SalesDataTable[[#This Row],[Order Date]])/3,0)</f>
        <v>Q1</v>
      </c>
      <c r="S363" s="9">
        <f>MONTH(SalesDataTable[[#This Row],[Order Date]])</f>
        <v>3</v>
      </c>
      <c r="T363" s="8" t="str">
        <f>TEXT(SalesDataTable[[#This Row],[Order Date]],"mmm")</f>
        <v>Mar</v>
      </c>
    </row>
    <row r="364" spans="1:20" ht="15.5">
      <c r="A364" s="2" t="s">
        <v>415</v>
      </c>
      <c r="B364" s="3">
        <v>46095</v>
      </c>
      <c r="C364" s="4" t="s">
        <v>8</v>
      </c>
      <c r="D364" s="4" t="s">
        <v>86</v>
      </c>
      <c r="E364" s="4" t="s">
        <v>39</v>
      </c>
      <c r="F364" s="4" t="s">
        <v>4</v>
      </c>
      <c r="G364" s="4" t="s">
        <v>49</v>
      </c>
      <c r="H364" s="4" t="s">
        <v>50</v>
      </c>
      <c r="I364" s="9">
        <v>1</v>
      </c>
      <c r="J364" s="6">
        <v>41.05</v>
      </c>
      <c r="K364" s="7">
        <v>0.1</v>
      </c>
      <c r="L364" s="6">
        <v>14.94</v>
      </c>
      <c r="M364" s="6">
        <f t="shared" si="20"/>
        <v>36.945</v>
      </c>
      <c r="N364" s="6">
        <f t="shared" si="21"/>
        <v>14.94</v>
      </c>
      <c r="O364" s="6">
        <f t="shared" si="22"/>
        <v>22.005000000000003</v>
      </c>
      <c r="P364" s="8">
        <f t="shared" si="23"/>
        <v>0.59561510353227776</v>
      </c>
      <c r="Q364" s="5">
        <f>YEAR(SalesDataTable[[#This Row],[Order Date]])</f>
        <v>2026</v>
      </c>
      <c r="R364" s="8" t="str">
        <f>"Q"&amp;ROUNDUP(MONTH(SalesDataTable[[#This Row],[Order Date]])/3,0)</f>
        <v>Q1</v>
      </c>
      <c r="S364" s="9">
        <f>MONTH(SalesDataTable[[#This Row],[Order Date]])</f>
        <v>3</v>
      </c>
      <c r="T364" s="8" t="str">
        <f>TEXT(SalesDataTable[[#This Row],[Order Date]],"mmm")</f>
        <v>Mar</v>
      </c>
    </row>
    <row r="365" spans="1:20" ht="15.5">
      <c r="A365" s="2" t="s">
        <v>416</v>
      </c>
      <c r="B365" s="3">
        <v>46096</v>
      </c>
      <c r="C365" s="4" t="s">
        <v>14</v>
      </c>
      <c r="D365" s="4" t="s">
        <v>15</v>
      </c>
      <c r="E365" s="4" t="s">
        <v>3</v>
      </c>
      <c r="F365" s="4" t="s">
        <v>4</v>
      </c>
      <c r="G365" s="4" t="s">
        <v>17</v>
      </c>
      <c r="H365" s="4" t="s">
        <v>71</v>
      </c>
      <c r="I365" s="9">
        <v>4</v>
      </c>
      <c r="J365" s="6">
        <v>136.21</v>
      </c>
      <c r="K365" s="7">
        <v>0.05</v>
      </c>
      <c r="L365" s="6">
        <v>68.55</v>
      </c>
      <c r="M365" s="6">
        <f t="shared" si="20"/>
        <v>517.59799999999996</v>
      </c>
      <c r="N365" s="6">
        <f t="shared" si="21"/>
        <v>274.2</v>
      </c>
      <c r="O365" s="6">
        <f t="shared" si="22"/>
        <v>243.39799999999997</v>
      </c>
      <c r="P365" s="8">
        <f t="shared" si="23"/>
        <v>0.4702452482428448</v>
      </c>
      <c r="Q365" s="5">
        <f>YEAR(SalesDataTable[[#This Row],[Order Date]])</f>
        <v>2026</v>
      </c>
      <c r="R365" s="8" t="str">
        <f>"Q"&amp;ROUNDUP(MONTH(SalesDataTable[[#This Row],[Order Date]])/3,0)</f>
        <v>Q1</v>
      </c>
      <c r="S365" s="9">
        <f>MONTH(SalesDataTable[[#This Row],[Order Date]])</f>
        <v>3</v>
      </c>
      <c r="T365" s="8" t="str">
        <f>TEXT(SalesDataTable[[#This Row],[Order Date]],"mmm")</f>
        <v>Mar</v>
      </c>
    </row>
    <row r="366" spans="1:20" ht="15.5">
      <c r="A366" s="2" t="s">
        <v>417</v>
      </c>
      <c r="B366" s="3">
        <v>46096</v>
      </c>
      <c r="C366" s="4" t="s">
        <v>27</v>
      </c>
      <c r="D366" s="4" t="s">
        <v>28</v>
      </c>
      <c r="E366" s="4" t="s">
        <v>3</v>
      </c>
      <c r="F366" s="4" t="s">
        <v>4</v>
      </c>
      <c r="G366" s="4" t="s">
        <v>17</v>
      </c>
      <c r="H366" s="4" t="s">
        <v>46</v>
      </c>
      <c r="I366" s="9">
        <v>3</v>
      </c>
      <c r="J366" s="6">
        <v>46.68</v>
      </c>
      <c r="K366" s="7">
        <v>0</v>
      </c>
      <c r="L366" s="6">
        <v>18.760000000000002</v>
      </c>
      <c r="M366" s="6">
        <f t="shared" si="20"/>
        <v>140.04</v>
      </c>
      <c r="N366" s="6">
        <f t="shared" si="21"/>
        <v>56.28</v>
      </c>
      <c r="O366" s="6">
        <f t="shared" si="22"/>
        <v>83.759999999999991</v>
      </c>
      <c r="P366" s="8">
        <f t="shared" si="23"/>
        <v>0.59811482433590402</v>
      </c>
      <c r="Q366" s="5">
        <f>YEAR(SalesDataTable[[#This Row],[Order Date]])</f>
        <v>2026</v>
      </c>
      <c r="R366" s="8" t="str">
        <f>"Q"&amp;ROUNDUP(MONTH(SalesDataTable[[#This Row],[Order Date]])/3,0)</f>
        <v>Q1</v>
      </c>
      <c r="S366" s="9">
        <f>MONTH(SalesDataTable[[#This Row],[Order Date]])</f>
        <v>3</v>
      </c>
      <c r="T366" s="8" t="str">
        <f>TEXT(SalesDataTable[[#This Row],[Order Date]],"mmm")</f>
        <v>Mar</v>
      </c>
    </row>
    <row r="367" spans="1:20" ht="15.5">
      <c r="A367" s="2" t="s">
        <v>418</v>
      </c>
      <c r="B367" s="3">
        <v>46096</v>
      </c>
      <c r="C367" s="4" t="s">
        <v>8</v>
      </c>
      <c r="D367" s="4" t="s">
        <v>69</v>
      </c>
      <c r="E367" s="4" t="s">
        <v>25</v>
      </c>
      <c r="F367" s="4" t="s">
        <v>16</v>
      </c>
      <c r="G367" s="4" t="s">
        <v>17</v>
      </c>
      <c r="H367" s="4" t="s">
        <v>18</v>
      </c>
      <c r="I367" s="9">
        <v>1</v>
      </c>
      <c r="J367" s="6">
        <v>35.340000000000003</v>
      </c>
      <c r="K367" s="7">
        <v>0.05</v>
      </c>
      <c r="L367" s="6">
        <v>13.37</v>
      </c>
      <c r="M367" s="6">
        <f t="shared" si="20"/>
        <v>33.573</v>
      </c>
      <c r="N367" s="6">
        <f t="shared" si="21"/>
        <v>13.37</v>
      </c>
      <c r="O367" s="6">
        <f t="shared" si="22"/>
        <v>20.203000000000003</v>
      </c>
      <c r="P367" s="8">
        <f t="shared" si="23"/>
        <v>0.60176332171685587</v>
      </c>
      <c r="Q367" s="5">
        <f>YEAR(SalesDataTable[[#This Row],[Order Date]])</f>
        <v>2026</v>
      </c>
      <c r="R367" s="8" t="str">
        <f>"Q"&amp;ROUNDUP(MONTH(SalesDataTable[[#This Row],[Order Date]])/3,0)</f>
        <v>Q1</v>
      </c>
      <c r="S367" s="9">
        <f>MONTH(SalesDataTable[[#This Row],[Order Date]])</f>
        <v>3</v>
      </c>
      <c r="T367" s="8" t="str">
        <f>TEXT(SalesDataTable[[#This Row],[Order Date]],"mmm")</f>
        <v>Mar</v>
      </c>
    </row>
    <row r="368" spans="1:20" ht="15.5">
      <c r="A368" s="2" t="s">
        <v>419</v>
      </c>
      <c r="B368" s="3">
        <v>46097</v>
      </c>
      <c r="C368" s="4" t="s">
        <v>27</v>
      </c>
      <c r="D368" s="4" t="s">
        <v>45</v>
      </c>
      <c r="E368" s="4" t="s">
        <v>25</v>
      </c>
      <c r="F368" s="4" t="s">
        <v>4</v>
      </c>
      <c r="G368" s="4" t="s">
        <v>49</v>
      </c>
      <c r="H368" s="4" t="s">
        <v>50</v>
      </c>
      <c r="I368" s="9">
        <v>2</v>
      </c>
      <c r="J368" s="6">
        <v>40.19</v>
      </c>
      <c r="K368" s="7">
        <v>0</v>
      </c>
      <c r="L368" s="6">
        <v>14.92</v>
      </c>
      <c r="M368" s="6">
        <f t="shared" si="20"/>
        <v>80.38</v>
      </c>
      <c r="N368" s="6">
        <f t="shared" si="21"/>
        <v>29.84</v>
      </c>
      <c r="O368" s="6">
        <f t="shared" si="22"/>
        <v>50.539999999999992</v>
      </c>
      <c r="P368" s="8">
        <f t="shared" si="23"/>
        <v>0.62876337397362525</v>
      </c>
      <c r="Q368" s="5">
        <f>YEAR(SalesDataTable[[#This Row],[Order Date]])</f>
        <v>2026</v>
      </c>
      <c r="R368" s="8" t="str">
        <f>"Q"&amp;ROUNDUP(MONTH(SalesDataTable[[#This Row],[Order Date]])/3,0)</f>
        <v>Q1</v>
      </c>
      <c r="S368" s="9">
        <f>MONTH(SalesDataTable[[#This Row],[Order Date]])</f>
        <v>3</v>
      </c>
      <c r="T368" s="8" t="str">
        <f>TEXT(SalesDataTable[[#This Row],[Order Date]],"mmm")</f>
        <v>Mar</v>
      </c>
    </row>
    <row r="369" spans="1:20" ht="15.5">
      <c r="A369" s="2" t="s">
        <v>420</v>
      </c>
      <c r="B369" s="3">
        <v>46097</v>
      </c>
      <c r="C369" s="4" t="s">
        <v>8</v>
      </c>
      <c r="D369" s="4" t="s">
        <v>69</v>
      </c>
      <c r="E369" s="4" t="s">
        <v>3</v>
      </c>
      <c r="F369" s="4" t="s">
        <v>16</v>
      </c>
      <c r="G369" s="4" t="s">
        <v>5</v>
      </c>
      <c r="H369" s="4" t="s">
        <v>43</v>
      </c>
      <c r="I369" s="9">
        <v>2</v>
      </c>
      <c r="J369" s="6">
        <v>101.73</v>
      </c>
      <c r="K369" s="7">
        <v>0.05</v>
      </c>
      <c r="L369" s="6">
        <v>51.56</v>
      </c>
      <c r="M369" s="6">
        <f t="shared" si="20"/>
        <v>193.28700000000001</v>
      </c>
      <c r="N369" s="6">
        <f t="shared" si="21"/>
        <v>103.12</v>
      </c>
      <c r="O369" s="6">
        <f t="shared" si="22"/>
        <v>90.167000000000002</v>
      </c>
      <c r="P369" s="8">
        <f t="shared" si="23"/>
        <v>0.46649283190281809</v>
      </c>
      <c r="Q369" s="5">
        <f>YEAR(SalesDataTable[[#This Row],[Order Date]])</f>
        <v>2026</v>
      </c>
      <c r="R369" s="8" t="str">
        <f>"Q"&amp;ROUNDUP(MONTH(SalesDataTable[[#This Row],[Order Date]])/3,0)</f>
        <v>Q1</v>
      </c>
      <c r="S369" s="9">
        <f>MONTH(SalesDataTable[[#This Row],[Order Date]])</f>
        <v>3</v>
      </c>
      <c r="T369" s="8" t="str">
        <f>TEXT(SalesDataTable[[#This Row],[Order Date]],"mmm")</f>
        <v>Mar</v>
      </c>
    </row>
    <row r="370" spans="1:20" ht="15.5">
      <c r="A370" s="2" t="s">
        <v>421</v>
      </c>
      <c r="B370" s="3">
        <v>46097</v>
      </c>
      <c r="C370" s="4" t="s">
        <v>14</v>
      </c>
      <c r="D370" s="4" t="s">
        <v>24</v>
      </c>
      <c r="E370" s="4" t="s">
        <v>25</v>
      </c>
      <c r="F370" s="4" t="s">
        <v>20</v>
      </c>
      <c r="G370" s="4" t="s">
        <v>31</v>
      </c>
      <c r="H370" s="4" t="s">
        <v>41</v>
      </c>
      <c r="I370" s="9">
        <v>1</v>
      </c>
      <c r="J370" s="6">
        <v>200.05</v>
      </c>
      <c r="K370" s="7">
        <v>0</v>
      </c>
      <c r="L370" s="6">
        <v>102.69</v>
      </c>
      <c r="M370" s="6">
        <f t="shared" si="20"/>
        <v>200.05</v>
      </c>
      <c r="N370" s="6">
        <f t="shared" si="21"/>
        <v>102.69</v>
      </c>
      <c r="O370" s="6">
        <f t="shared" si="22"/>
        <v>97.360000000000014</v>
      </c>
      <c r="P370" s="8">
        <f t="shared" si="23"/>
        <v>0.48667833041739567</v>
      </c>
      <c r="Q370" s="5">
        <f>YEAR(SalesDataTable[[#This Row],[Order Date]])</f>
        <v>2026</v>
      </c>
      <c r="R370" s="8" t="str">
        <f>"Q"&amp;ROUNDUP(MONTH(SalesDataTable[[#This Row],[Order Date]])/3,0)</f>
        <v>Q1</v>
      </c>
      <c r="S370" s="9">
        <f>MONTH(SalesDataTable[[#This Row],[Order Date]])</f>
        <v>3</v>
      </c>
      <c r="T370" s="8" t="str">
        <f>TEXT(SalesDataTable[[#This Row],[Order Date]],"mmm")</f>
        <v>Mar</v>
      </c>
    </row>
    <row r="371" spans="1:20" ht="15.5">
      <c r="A371" s="2" t="s">
        <v>422</v>
      </c>
      <c r="B371" s="3">
        <v>46097</v>
      </c>
      <c r="C371" s="4" t="s">
        <v>27</v>
      </c>
      <c r="D371" s="4" t="s">
        <v>45</v>
      </c>
      <c r="E371" s="4" t="s">
        <v>3</v>
      </c>
      <c r="F371" s="4" t="s">
        <v>16</v>
      </c>
      <c r="G371" s="4" t="s">
        <v>11</v>
      </c>
      <c r="H371" s="4" t="s">
        <v>12</v>
      </c>
      <c r="I371" s="9">
        <v>1</v>
      </c>
      <c r="J371" s="6">
        <v>90.06</v>
      </c>
      <c r="K371" s="7">
        <v>0</v>
      </c>
      <c r="L371" s="6">
        <v>44.49</v>
      </c>
      <c r="M371" s="6">
        <f t="shared" si="20"/>
        <v>90.06</v>
      </c>
      <c r="N371" s="6">
        <f t="shared" si="21"/>
        <v>44.49</v>
      </c>
      <c r="O371" s="6">
        <f t="shared" si="22"/>
        <v>45.57</v>
      </c>
      <c r="P371" s="8">
        <f t="shared" si="23"/>
        <v>0.50599600266489009</v>
      </c>
      <c r="Q371" s="5">
        <f>YEAR(SalesDataTable[[#This Row],[Order Date]])</f>
        <v>2026</v>
      </c>
      <c r="R371" s="8" t="str">
        <f>"Q"&amp;ROUNDUP(MONTH(SalesDataTable[[#This Row],[Order Date]])/3,0)</f>
        <v>Q1</v>
      </c>
      <c r="S371" s="9">
        <f>MONTH(SalesDataTable[[#This Row],[Order Date]])</f>
        <v>3</v>
      </c>
      <c r="T371" s="8" t="str">
        <f>TEXT(SalesDataTable[[#This Row],[Order Date]],"mmm")</f>
        <v>Mar</v>
      </c>
    </row>
    <row r="372" spans="1:20" ht="15.5">
      <c r="A372" s="2" t="s">
        <v>423</v>
      </c>
      <c r="B372" s="3">
        <v>46097</v>
      </c>
      <c r="C372" s="4" t="s">
        <v>8</v>
      </c>
      <c r="D372" s="4" t="s">
        <v>66</v>
      </c>
      <c r="E372" s="4" t="s">
        <v>3</v>
      </c>
      <c r="F372" s="4" t="s">
        <v>16</v>
      </c>
      <c r="G372" s="4" t="s">
        <v>17</v>
      </c>
      <c r="H372" s="4" t="s">
        <v>18</v>
      </c>
      <c r="I372" s="9">
        <v>1</v>
      </c>
      <c r="J372" s="6">
        <v>37.119999999999997</v>
      </c>
      <c r="K372" s="7">
        <v>0.1</v>
      </c>
      <c r="L372" s="6">
        <v>13.39</v>
      </c>
      <c r="M372" s="6">
        <f t="shared" si="20"/>
        <v>33.408000000000001</v>
      </c>
      <c r="N372" s="6">
        <f t="shared" si="21"/>
        <v>13.39</v>
      </c>
      <c r="O372" s="6">
        <f t="shared" si="22"/>
        <v>20.018000000000001</v>
      </c>
      <c r="P372" s="8">
        <f t="shared" si="23"/>
        <v>0.59919779693486586</v>
      </c>
      <c r="Q372" s="5">
        <f>YEAR(SalesDataTable[[#This Row],[Order Date]])</f>
        <v>2026</v>
      </c>
      <c r="R372" s="8" t="str">
        <f>"Q"&amp;ROUNDUP(MONTH(SalesDataTable[[#This Row],[Order Date]])/3,0)</f>
        <v>Q1</v>
      </c>
      <c r="S372" s="9">
        <f>MONTH(SalesDataTable[[#This Row],[Order Date]])</f>
        <v>3</v>
      </c>
      <c r="T372" s="8" t="str">
        <f>TEXT(SalesDataTable[[#This Row],[Order Date]],"mmm")</f>
        <v>Mar</v>
      </c>
    </row>
    <row r="373" spans="1:20" ht="15.5">
      <c r="A373" s="2" t="s">
        <v>424</v>
      </c>
      <c r="B373" s="3">
        <v>46097</v>
      </c>
      <c r="C373" s="4" t="s">
        <v>1</v>
      </c>
      <c r="D373" s="4" t="s">
        <v>2</v>
      </c>
      <c r="E373" s="4" t="s">
        <v>25</v>
      </c>
      <c r="F373" s="4" t="s">
        <v>4</v>
      </c>
      <c r="G373" s="4" t="s">
        <v>11</v>
      </c>
      <c r="H373" s="4" t="s">
        <v>53</v>
      </c>
      <c r="I373" s="9">
        <v>2</v>
      </c>
      <c r="J373" s="6">
        <v>156.09</v>
      </c>
      <c r="K373" s="7">
        <v>0.1</v>
      </c>
      <c r="L373" s="6">
        <v>79.72</v>
      </c>
      <c r="M373" s="6">
        <f t="shared" si="20"/>
        <v>280.96199999999999</v>
      </c>
      <c r="N373" s="6">
        <f t="shared" si="21"/>
        <v>159.44</v>
      </c>
      <c r="O373" s="6">
        <f t="shared" si="22"/>
        <v>121.52199999999999</v>
      </c>
      <c r="P373" s="8">
        <f t="shared" si="23"/>
        <v>0.43252112385304775</v>
      </c>
      <c r="Q373" s="5">
        <f>YEAR(SalesDataTable[[#This Row],[Order Date]])</f>
        <v>2026</v>
      </c>
      <c r="R373" s="8" t="str">
        <f>"Q"&amp;ROUNDUP(MONTH(SalesDataTable[[#This Row],[Order Date]])/3,0)</f>
        <v>Q1</v>
      </c>
      <c r="S373" s="9">
        <f>MONTH(SalesDataTable[[#This Row],[Order Date]])</f>
        <v>3</v>
      </c>
      <c r="T373" s="8" t="str">
        <f>TEXT(SalesDataTable[[#This Row],[Order Date]],"mmm")</f>
        <v>Mar</v>
      </c>
    </row>
    <row r="374" spans="1:20" ht="15.5">
      <c r="A374" s="2" t="s">
        <v>425</v>
      </c>
      <c r="B374" s="3">
        <v>46097</v>
      </c>
      <c r="C374" s="4" t="s">
        <v>1</v>
      </c>
      <c r="D374" s="4" t="s">
        <v>2</v>
      </c>
      <c r="E374" s="4" t="s">
        <v>10</v>
      </c>
      <c r="F374" s="4" t="s">
        <v>20</v>
      </c>
      <c r="G374" s="4" t="s">
        <v>49</v>
      </c>
      <c r="H374" s="4" t="s">
        <v>67</v>
      </c>
      <c r="I374" s="9">
        <v>12</v>
      </c>
      <c r="J374" s="6">
        <v>36.44</v>
      </c>
      <c r="K374" s="7">
        <v>0.05</v>
      </c>
      <c r="L374" s="6">
        <v>13.65</v>
      </c>
      <c r="M374" s="6">
        <f t="shared" si="20"/>
        <v>415.41599999999994</v>
      </c>
      <c r="N374" s="6">
        <f t="shared" si="21"/>
        <v>163.80000000000001</v>
      </c>
      <c r="O374" s="6">
        <f t="shared" si="22"/>
        <v>251.61599999999993</v>
      </c>
      <c r="P374" s="8">
        <f t="shared" si="23"/>
        <v>0.60569645848980291</v>
      </c>
      <c r="Q374" s="5">
        <f>YEAR(SalesDataTable[[#This Row],[Order Date]])</f>
        <v>2026</v>
      </c>
      <c r="R374" s="8" t="str">
        <f>"Q"&amp;ROUNDUP(MONTH(SalesDataTable[[#This Row],[Order Date]])/3,0)</f>
        <v>Q1</v>
      </c>
      <c r="S374" s="9">
        <f>MONTH(SalesDataTable[[#This Row],[Order Date]])</f>
        <v>3</v>
      </c>
      <c r="T374" s="8" t="str">
        <f>TEXT(SalesDataTable[[#This Row],[Order Date]],"mmm")</f>
        <v>Mar</v>
      </c>
    </row>
    <row r="375" spans="1:20" ht="15.5">
      <c r="A375" s="2" t="s">
        <v>426</v>
      </c>
      <c r="B375" s="3">
        <v>46098</v>
      </c>
      <c r="C375" s="4" t="s">
        <v>1</v>
      </c>
      <c r="D375" s="4" t="s">
        <v>88</v>
      </c>
      <c r="E375" s="4" t="s">
        <v>39</v>
      </c>
      <c r="F375" s="4" t="s">
        <v>20</v>
      </c>
      <c r="G375" s="4" t="s">
        <v>31</v>
      </c>
      <c r="H375" s="4" t="s">
        <v>90</v>
      </c>
      <c r="I375" s="9">
        <v>5</v>
      </c>
      <c r="J375" s="6">
        <v>123.95</v>
      </c>
      <c r="K375" s="7">
        <v>0.05</v>
      </c>
      <c r="L375" s="6">
        <v>59.23</v>
      </c>
      <c r="M375" s="6">
        <f t="shared" si="20"/>
        <v>588.76249999999993</v>
      </c>
      <c r="N375" s="6">
        <f t="shared" si="21"/>
        <v>296.14999999999998</v>
      </c>
      <c r="O375" s="6">
        <f t="shared" si="22"/>
        <v>292.61249999999995</v>
      </c>
      <c r="P375" s="8">
        <f t="shared" si="23"/>
        <v>0.49699581749856692</v>
      </c>
      <c r="Q375" s="5">
        <f>YEAR(SalesDataTable[[#This Row],[Order Date]])</f>
        <v>2026</v>
      </c>
      <c r="R375" s="8" t="str">
        <f>"Q"&amp;ROUNDUP(MONTH(SalesDataTable[[#This Row],[Order Date]])/3,0)</f>
        <v>Q1</v>
      </c>
      <c r="S375" s="9">
        <f>MONTH(SalesDataTable[[#This Row],[Order Date]])</f>
        <v>3</v>
      </c>
      <c r="T375" s="8" t="str">
        <f>TEXT(SalesDataTable[[#This Row],[Order Date]],"mmm")</f>
        <v>Mar</v>
      </c>
    </row>
    <row r="376" spans="1:20" ht="15.5">
      <c r="A376" s="2" t="s">
        <v>427</v>
      </c>
      <c r="B376" s="3">
        <v>46098</v>
      </c>
      <c r="C376" s="4" t="s">
        <v>14</v>
      </c>
      <c r="D376" s="4" t="s">
        <v>126</v>
      </c>
      <c r="E376" s="4" t="s">
        <v>39</v>
      </c>
      <c r="F376" s="4" t="s">
        <v>20</v>
      </c>
      <c r="G376" s="4" t="s">
        <v>31</v>
      </c>
      <c r="H376" s="4" t="s">
        <v>41</v>
      </c>
      <c r="I376" s="9">
        <v>1</v>
      </c>
      <c r="J376" s="6">
        <v>192.84</v>
      </c>
      <c r="K376" s="7">
        <v>0.15</v>
      </c>
      <c r="L376" s="6">
        <v>101.42</v>
      </c>
      <c r="M376" s="6">
        <f t="shared" si="20"/>
        <v>163.91399999999999</v>
      </c>
      <c r="N376" s="6">
        <f t="shared" si="21"/>
        <v>101.42</v>
      </c>
      <c r="O376" s="6">
        <f t="shared" si="22"/>
        <v>62.493999999999986</v>
      </c>
      <c r="P376" s="8">
        <f t="shared" si="23"/>
        <v>0.38126090510877647</v>
      </c>
      <c r="Q376" s="5">
        <f>YEAR(SalesDataTable[[#This Row],[Order Date]])</f>
        <v>2026</v>
      </c>
      <c r="R376" s="8" t="str">
        <f>"Q"&amp;ROUNDUP(MONTH(SalesDataTable[[#This Row],[Order Date]])/3,0)</f>
        <v>Q1</v>
      </c>
      <c r="S376" s="9">
        <f>MONTH(SalesDataTable[[#This Row],[Order Date]])</f>
        <v>3</v>
      </c>
      <c r="T376" s="8" t="str">
        <f>TEXT(SalesDataTable[[#This Row],[Order Date]],"mmm")</f>
        <v>Mar</v>
      </c>
    </row>
    <row r="377" spans="1:20" ht="15.5">
      <c r="A377" s="2" t="s">
        <v>428</v>
      </c>
      <c r="B377" s="3">
        <v>46098</v>
      </c>
      <c r="C377" s="4" t="s">
        <v>8</v>
      </c>
      <c r="D377" s="4" t="s">
        <v>66</v>
      </c>
      <c r="E377" s="4" t="s">
        <v>3</v>
      </c>
      <c r="F377" s="4" t="s">
        <v>16</v>
      </c>
      <c r="G377" s="4" t="s">
        <v>11</v>
      </c>
      <c r="H377" s="4" t="s">
        <v>53</v>
      </c>
      <c r="I377" s="9">
        <v>1</v>
      </c>
      <c r="J377" s="6">
        <v>152.57</v>
      </c>
      <c r="K377" s="7">
        <v>0.1</v>
      </c>
      <c r="L377" s="6">
        <v>80.319999999999993</v>
      </c>
      <c r="M377" s="6">
        <f t="shared" si="20"/>
        <v>137.31299999999999</v>
      </c>
      <c r="N377" s="6">
        <f t="shared" si="21"/>
        <v>80.319999999999993</v>
      </c>
      <c r="O377" s="6">
        <f t="shared" si="22"/>
        <v>56.992999999999995</v>
      </c>
      <c r="P377" s="8">
        <f t="shared" si="23"/>
        <v>0.41505902572953762</v>
      </c>
      <c r="Q377" s="5">
        <f>YEAR(SalesDataTable[[#This Row],[Order Date]])</f>
        <v>2026</v>
      </c>
      <c r="R377" s="8" t="str">
        <f>"Q"&amp;ROUNDUP(MONTH(SalesDataTable[[#This Row],[Order Date]])/3,0)</f>
        <v>Q1</v>
      </c>
      <c r="S377" s="9">
        <f>MONTH(SalesDataTable[[#This Row],[Order Date]])</f>
        <v>3</v>
      </c>
      <c r="T377" s="8" t="str">
        <f>TEXT(SalesDataTable[[#This Row],[Order Date]],"mmm")</f>
        <v>Mar</v>
      </c>
    </row>
    <row r="378" spans="1:20" ht="15.5">
      <c r="A378" s="2" t="s">
        <v>429</v>
      </c>
      <c r="B378" s="3">
        <v>46099</v>
      </c>
      <c r="C378" s="4" t="s">
        <v>27</v>
      </c>
      <c r="D378" s="4" t="s">
        <v>28</v>
      </c>
      <c r="E378" s="4" t="s">
        <v>3</v>
      </c>
      <c r="F378" s="4" t="s">
        <v>20</v>
      </c>
      <c r="G378" s="4" t="s">
        <v>17</v>
      </c>
      <c r="H378" s="4" t="s">
        <v>71</v>
      </c>
      <c r="I378" s="9">
        <v>2</v>
      </c>
      <c r="J378" s="6">
        <v>130.4</v>
      </c>
      <c r="K378" s="7">
        <v>0</v>
      </c>
      <c r="L378" s="6">
        <v>67.599999999999994</v>
      </c>
      <c r="M378" s="6">
        <f t="shared" si="20"/>
        <v>260.8</v>
      </c>
      <c r="N378" s="6">
        <f t="shared" si="21"/>
        <v>135.19999999999999</v>
      </c>
      <c r="O378" s="6">
        <f t="shared" si="22"/>
        <v>125.60000000000002</v>
      </c>
      <c r="P378" s="8">
        <f t="shared" si="23"/>
        <v>0.48159509202453993</v>
      </c>
      <c r="Q378" s="5">
        <f>YEAR(SalesDataTable[[#This Row],[Order Date]])</f>
        <v>2026</v>
      </c>
      <c r="R378" s="8" t="str">
        <f>"Q"&amp;ROUNDUP(MONTH(SalesDataTable[[#This Row],[Order Date]])/3,0)</f>
        <v>Q1</v>
      </c>
      <c r="S378" s="9">
        <f>MONTH(SalesDataTable[[#This Row],[Order Date]])</f>
        <v>3</v>
      </c>
      <c r="T378" s="8" t="str">
        <f>TEXT(SalesDataTable[[#This Row],[Order Date]],"mmm")</f>
        <v>Mar</v>
      </c>
    </row>
    <row r="379" spans="1:20" ht="15.5">
      <c r="A379" s="2" t="s">
        <v>430</v>
      </c>
      <c r="B379" s="3">
        <v>46099</v>
      </c>
      <c r="C379" s="4" t="s">
        <v>14</v>
      </c>
      <c r="D379" s="4" t="s">
        <v>24</v>
      </c>
      <c r="E379" s="4" t="s">
        <v>3</v>
      </c>
      <c r="F379" s="4" t="s">
        <v>16</v>
      </c>
      <c r="G379" s="4" t="s">
        <v>11</v>
      </c>
      <c r="H379" s="4" t="s">
        <v>12</v>
      </c>
      <c r="I379" s="9">
        <v>2</v>
      </c>
      <c r="J379" s="6">
        <v>94.25</v>
      </c>
      <c r="K379" s="7">
        <v>0.1</v>
      </c>
      <c r="L379" s="6">
        <v>44.99</v>
      </c>
      <c r="M379" s="6">
        <f t="shared" si="20"/>
        <v>169.65</v>
      </c>
      <c r="N379" s="6">
        <f t="shared" si="21"/>
        <v>89.98</v>
      </c>
      <c r="O379" s="6">
        <f t="shared" si="22"/>
        <v>79.67</v>
      </c>
      <c r="P379" s="8">
        <f t="shared" si="23"/>
        <v>0.46961391099322131</v>
      </c>
      <c r="Q379" s="5">
        <f>YEAR(SalesDataTable[[#This Row],[Order Date]])</f>
        <v>2026</v>
      </c>
      <c r="R379" s="8" t="str">
        <f>"Q"&amp;ROUNDUP(MONTH(SalesDataTable[[#This Row],[Order Date]])/3,0)</f>
        <v>Q1</v>
      </c>
      <c r="S379" s="9">
        <f>MONTH(SalesDataTable[[#This Row],[Order Date]])</f>
        <v>3</v>
      </c>
      <c r="T379" s="8" t="str">
        <f>TEXT(SalesDataTable[[#This Row],[Order Date]],"mmm")</f>
        <v>Mar</v>
      </c>
    </row>
    <row r="380" spans="1:20" ht="15.5">
      <c r="A380" s="2" t="s">
        <v>431</v>
      </c>
      <c r="B380" s="3">
        <v>46099</v>
      </c>
      <c r="C380" s="4" t="s">
        <v>8</v>
      </c>
      <c r="D380" s="4" t="s">
        <v>69</v>
      </c>
      <c r="E380" s="4" t="s">
        <v>3</v>
      </c>
      <c r="F380" s="4" t="s">
        <v>20</v>
      </c>
      <c r="G380" s="4" t="s">
        <v>31</v>
      </c>
      <c r="H380" s="4" t="s">
        <v>90</v>
      </c>
      <c r="I380" s="9">
        <v>5</v>
      </c>
      <c r="J380" s="6">
        <v>125.91</v>
      </c>
      <c r="K380" s="7">
        <v>0</v>
      </c>
      <c r="L380" s="6">
        <v>59.36</v>
      </c>
      <c r="M380" s="6">
        <f t="shared" si="20"/>
        <v>629.54999999999995</v>
      </c>
      <c r="N380" s="6">
        <f t="shared" si="21"/>
        <v>296.8</v>
      </c>
      <c r="O380" s="6">
        <f t="shared" si="22"/>
        <v>332.74999999999994</v>
      </c>
      <c r="P380" s="8">
        <f t="shared" si="23"/>
        <v>0.52855214041775866</v>
      </c>
      <c r="Q380" s="5">
        <f>YEAR(SalesDataTable[[#This Row],[Order Date]])</f>
        <v>2026</v>
      </c>
      <c r="R380" s="8" t="str">
        <f>"Q"&amp;ROUNDUP(MONTH(SalesDataTable[[#This Row],[Order Date]])/3,0)</f>
        <v>Q1</v>
      </c>
      <c r="S380" s="9">
        <f>MONTH(SalesDataTable[[#This Row],[Order Date]])</f>
        <v>3</v>
      </c>
      <c r="T380" s="8" t="str">
        <f>TEXT(SalesDataTable[[#This Row],[Order Date]],"mmm")</f>
        <v>Mar</v>
      </c>
    </row>
    <row r="381" spans="1:20" ht="15.5">
      <c r="A381" s="2" t="s">
        <v>432</v>
      </c>
      <c r="B381" s="3">
        <v>46099</v>
      </c>
      <c r="C381" s="4" t="s">
        <v>27</v>
      </c>
      <c r="D381" s="4" t="s">
        <v>45</v>
      </c>
      <c r="E381" s="4" t="s">
        <v>25</v>
      </c>
      <c r="F381" s="4" t="s">
        <v>4</v>
      </c>
      <c r="G381" s="4" t="s">
        <v>49</v>
      </c>
      <c r="H381" s="4" t="s">
        <v>50</v>
      </c>
      <c r="I381" s="9">
        <v>2</v>
      </c>
      <c r="J381" s="6">
        <v>39.619999999999997</v>
      </c>
      <c r="K381" s="7">
        <v>0</v>
      </c>
      <c r="L381" s="6">
        <v>14.78</v>
      </c>
      <c r="M381" s="6">
        <f t="shared" si="20"/>
        <v>79.239999999999995</v>
      </c>
      <c r="N381" s="6">
        <f t="shared" si="21"/>
        <v>29.56</v>
      </c>
      <c r="O381" s="6">
        <f t="shared" si="22"/>
        <v>49.679999999999993</v>
      </c>
      <c r="P381" s="8">
        <f t="shared" si="23"/>
        <v>0.62695608278647141</v>
      </c>
      <c r="Q381" s="5">
        <f>YEAR(SalesDataTable[[#This Row],[Order Date]])</f>
        <v>2026</v>
      </c>
      <c r="R381" s="8" t="str">
        <f>"Q"&amp;ROUNDUP(MONTH(SalesDataTable[[#This Row],[Order Date]])/3,0)</f>
        <v>Q1</v>
      </c>
      <c r="S381" s="9">
        <f>MONTH(SalesDataTable[[#This Row],[Order Date]])</f>
        <v>3</v>
      </c>
      <c r="T381" s="8" t="str">
        <f>TEXT(SalesDataTable[[#This Row],[Order Date]],"mmm")</f>
        <v>Mar</v>
      </c>
    </row>
    <row r="382" spans="1:20" ht="15.5">
      <c r="A382" s="2" t="s">
        <v>433</v>
      </c>
      <c r="B382" s="3">
        <v>46099</v>
      </c>
      <c r="C382" s="4" t="s">
        <v>1</v>
      </c>
      <c r="D382" s="4" t="s">
        <v>52</v>
      </c>
      <c r="E382" s="4" t="s">
        <v>3</v>
      </c>
      <c r="F382" s="4" t="s">
        <v>20</v>
      </c>
      <c r="G382" s="4" t="s">
        <v>49</v>
      </c>
      <c r="H382" s="4" t="s">
        <v>67</v>
      </c>
      <c r="I382" s="9">
        <v>3</v>
      </c>
      <c r="J382" s="6">
        <v>36.32</v>
      </c>
      <c r="K382" s="7">
        <v>0</v>
      </c>
      <c r="L382" s="6">
        <v>14.18</v>
      </c>
      <c r="M382" s="6">
        <f t="shared" si="20"/>
        <v>108.96000000000001</v>
      </c>
      <c r="N382" s="6">
        <f t="shared" si="21"/>
        <v>42.54</v>
      </c>
      <c r="O382" s="6">
        <f t="shared" si="22"/>
        <v>66.420000000000016</v>
      </c>
      <c r="P382" s="8">
        <f t="shared" si="23"/>
        <v>0.60958149779735693</v>
      </c>
      <c r="Q382" s="5">
        <f>YEAR(SalesDataTable[[#This Row],[Order Date]])</f>
        <v>2026</v>
      </c>
      <c r="R382" s="8" t="str">
        <f>"Q"&amp;ROUNDUP(MONTH(SalesDataTable[[#This Row],[Order Date]])/3,0)</f>
        <v>Q1</v>
      </c>
      <c r="S382" s="9">
        <f>MONTH(SalesDataTable[[#This Row],[Order Date]])</f>
        <v>3</v>
      </c>
      <c r="T382" s="8" t="str">
        <f>TEXT(SalesDataTable[[#This Row],[Order Date]],"mmm")</f>
        <v>Mar</v>
      </c>
    </row>
    <row r="383" spans="1:20" ht="15.5">
      <c r="A383" s="2" t="s">
        <v>434</v>
      </c>
      <c r="B383" s="3">
        <v>46099</v>
      </c>
      <c r="C383" s="4" t="s">
        <v>1</v>
      </c>
      <c r="D383" s="4" t="s">
        <v>88</v>
      </c>
      <c r="E383" s="4" t="s">
        <v>25</v>
      </c>
      <c r="F383" s="4" t="s">
        <v>16</v>
      </c>
      <c r="G383" s="4" t="s">
        <v>49</v>
      </c>
      <c r="H383" s="4" t="s">
        <v>74</v>
      </c>
      <c r="I383" s="9">
        <v>1</v>
      </c>
      <c r="J383" s="6">
        <v>51.16</v>
      </c>
      <c r="K383" s="7">
        <v>0</v>
      </c>
      <c r="L383" s="6">
        <v>22.39</v>
      </c>
      <c r="M383" s="6">
        <f t="shared" si="20"/>
        <v>51.16</v>
      </c>
      <c r="N383" s="6">
        <f t="shared" si="21"/>
        <v>22.39</v>
      </c>
      <c r="O383" s="6">
        <f t="shared" si="22"/>
        <v>28.769999999999996</v>
      </c>
      <c r="P383" s="8">
        <f t="shared" si="23"/>
        <v>0.56235340109460508</v>
      </c>
      <c r="Q383" s="5">
        <f>YEAR(SalesDataTable[[#This Row],[Order Date]])</f>
        <v>2026</v>
      </c>
      <c r="R383" s="8" t="str">
        <f>"Q"&amp;ROUNDUP(MONTH(SalesDataTable[[#This Row],[Order Date]])/3,0)</f>
        <v>Q1</v>
      </c>
      <c r="S383" s="9">
        <f>MONTH(SalesDataTable[[#This Row],[Order Date]])</f>
        <v>3</v>
      </c>
      <c r="T383" s="8" t="str">
        <f>TEXT(SalesDataTable[[#This Row],[Order Date]],"mmm")</f>
        <v>Mar</v>
      </c>
    </row>
    <row r="384" spans="1:20" ht="15.5">
      <c r="A384" s="2" t="s">
        <v>435</v>
      </c>
      <c r="B384" s="3">
        <v>46100</v>
      </c>
      <c r="C384" s="4" t="s">
        <v>27</v>
      </c>
      <c r="D384" s="4" t="s">
        <v>82</v>
      </c>
      <c r="E384" s="4" t="s">
        <v>10</v>
      </c>
      <c r="F384" s="4" t="s">
        <v>20</v>
      </c>
      <c r="G384" s="4" t="s">
        <v>49</v>
      </c>
      <c r="H384" s="4" t="s">
        <v>67</v>
      </c>
      <c r="I384" s="9">
        <v>5</v>
      </c>
      <c r="J384" s="6">
        <v>35.65</v>
      </c>
      <c r="K384" s="7">
        <v>0.1</v>
      </c>
      <c r="L384" s="6">
        <v>13.64</v>
      </c>
      <c r="M384" s="6">
        <f t="shared" si="20"/>
        <v>160.42500000000001</v>
      </c>
      <c r="N384" s="6">
        <f t="shared" si="21"/>
        <v>68.2</v>
      </c>
      <c r="O384" s="6">
        <f t="shared" si="22"/>
        <v>92.225000000000009</v>
      </c>
      <c r="P384" s="8">
        <f t="shared" si="23"/>
        <v>0.5748792270531401</v>
      </c>
      <c r="Q384" s="5">
        <f>YEAR(SalesDataTable[[#This Row],[Order Date]])</f>
        <v>2026</v>
      </c>
      <c r="R384" s="8" t="str">
        <f>"Q"&amp;ROUNDUP(MONTH(SalesDataTable[[#This Row],[Order Date]])/3,0)</f>
        <v>Q1</v>
      </c>
      <c r="S384" s="9">
        <f>MONTH(SalesDataTable[[#This Row],[Order Date]])</f>
        <v>3</v>
      </c>
      <c r="T384" s="8" t="str">
        <f>TEXT(SalesDataTable[[#This Row],[Order Date]],"mmm")</f>
        <v>Mar</v>
      </c>
    </row>
    <row r="385" spans="1:20" ht="15.5">
      <c r="A385" s="2" t="s">
        <v>436</v>
      </c>
      <c r="B385" s="3">
        <v>46100</v>
      </c>
      <c r="C385" s="4" t="s">
        <v>27</v>
      </c>
      <c r="D385" s="4" t="s">
        <v>48</v>
      </c>
      <c r="E385" s="4" t="s">
        <v>3</v>
      </c>
      <c r="F385" s="4" t="s">
        <v>16</v>
      </c>
      <c r="G385" s="4" t="s">
        <v>11</v>
      </c>
      <c r="H385" s="4" t="s">
        <v>21</v>
      </c>
      <c r="I385" s="9">
        <v>1</v>
      </c>
      <c r="J385" s="6">
        <v>145.19</v>
      </c>
      <c r="K385" s="7">
        <v>0</v>
      </c>
      <c r="L385" s="6">
        <v>80.67</v>
      </c>
      <c r="M385" s="6">
        <f t="shared" si="20"/>
        <v>145.19</v>
      </c>
      <c r="N385" s="6">
        <f t="shared" si="21"/>
        <v>80.67</v>
      </c>
      <c r="O385" s="6">
        <f t="shared" si="22"/>
        <v>64.52</v>
      </c>
      <c r="P385" s="8">
        <f t="shared" si="23"/>
        <v>0.44438322198498514</v>
      </c>
      <c r="Q385" s="5">
        <f>YEAR(SalesDataTable[[#This Row],[Order Date]])</f>
        <v>2026</v>
      </c>
      <c r="R385" s="8" t="str">
        <f>"Q"&amp;ROUNDUP(MONTH(SalesDataTable[[#This Row],[Order Date]])/3,0)</f>
        <v>Q1</v>
      </c>
      <c r="S385" s="9">
        <f>MONTH(SalesDataTable[[#This Row],[Order Date]])</f>
        <v>3</v>
      </c>
      <c r="T385" s="8" t="str">
        <f>TEXT(SalesDataTable[[#This Row],[Order Date]],"mmm")</f>
        <v>Mar</v>
      </c>
    </row>
    <row r="386" spans="1:20" ht="15.5">
      <c r="A386" s="2" t="s">
        <v>437</v>
      </c>
      <c r="B386" s="3">
        <v>46100</v>
      </c>
      <c r="C386" s="4" t="s">
        <v>27</v>
      </c>
      <c r="D386" s="4" t="s">
        <v>48</v>
      </c>
      <c r="E386" s="4" t="s">
        <v>3</v>
      </c>
      <c r="F386" s="4" t="s">
        <v>4</v>
      </c>
      <c r="G386" s="4" t="s">
        <v>5</v>
      </c>
      <c r="H386" s="4" t="s">
        <v>35</v>
      </c>
      <c r="I386" s="9">
        <v>2</v>
      </c>
      <c r="J386" s="6">
        <v>40.090000000000003</v>
      </c>
      <c r="K386" s="7">
        <v>0</v>
      </c>
      <c r="L386" s="6">
        <v>17.2</v>
      </c>
      <c r="M386" s="6">
        <f t="shared" ref="M386:M449" si="24">I386*J386*(1-K386)</f>
        <v>80.180000000000007</v>
      </c>
      <c r="N386" s="6">
        <f t="shared" ref="N386:N449" si="25">I386*L386</f>
        <v>34.4</v>
      </c>
      <c r="O386" s="6">
        <f t="shared" ref="O386:O449" si="26">M386-N386</f>
        <v>45.780000000000008</v>
      </c>
      <c r="P386" s="8">
        <f t="shared" ref="P386:P449" si="27">IFERROR(O386/M386,0)</f>
        <v>0.57096532801197308</v>
      </c>
      <c r="Q386" s="5">
        <f>YEAR(SalesDataTable[[#This Row],[Order Date]])</f>
        <v>2026</v>
      </c>
      <c r="R386" s="8" t="str">
        <f>"Q"&amp;ROUNDUP(MONTH(SalesDataTable[[#This Row],[Order Date]])/3,0)</f>
        <v>Q1</v>
      </c>
      <c r="S386" s="9">
        <f>MONTH(SalesDataTable[[#This Row],[Order Date]])</f>
        <v>3</v>
      </c>
      <c r="T386" s="8" t="str">
        <f>TEXT(SalesDataTable[[#This Row],[Order Date]],"mmm")</f>
        <v>Mar</v>
      </c>
    </row>
    <row r="387" spans="1:20" ht="15.5">
      <c r="A387" s="2" t="s">
        <v>438</v>
      </c>
      <c r="B387" s="3">
        <v>46100</v>
      </c>
      <c r="C387" s="4" t="s">
        <v>27</v>
      </c>
      <c r="D387" s="4" t="s">
        <v>45</v>
      </c>
      <c r="E387" s="4" t="s">
        <v>3</v>
      </c>
      <c r="F387" s="4" t="s">
        <v>4</v>
      </c>
      <c r="G387" s="4" t="s">
        <v>49</v>
      </c>
      <c r="H387" s="4" t="s">
        <v>50</v>
      </c>
      <c r="I387" s="9">
        <v>1</v>
      </c>
      <c r="J387" s="6">
        <v>39.47</v>
      </c>
      <c r="K387" s="7">
        <v>0</v>
      </c>
      <c r="L387" s="6">
        <v>15.02</v>
      </c>
      <c r="M387" s="6">
        <f t="shared" si="24"/>
        <v>39.47</v>
      </c>
      <c r="N387" s="6">
        <f t="shared" si="25"/>
        <v>15.02</v>
      </c>
      <c r="O387" s="6">
        <f t="shared" si="26"/>
        <v>24.45</v>
      </c>
      <c r="P387" s="8">
        <f t="shared" si="27"/>
        <v>0.61945781606283257</v>
      </c>
      <c r="Q387" s="5">
        <f>YEAR(SalesDataTable[[#This Row],[Order Date]])</f>
        <v>2026</v>
      </c>
      <c r="R387" s="8" t="str">
        <f>"Q"&amp;ROUNDUP(MONTH(SalesDataTable[[#This Row],[Order Date]])/3,0)</f>
        <v>Q1</v>
      </c>
      <c r="S387" s="9">
        <f>MONTH(SalesDataTable[[#This Row],[Order Date]])</f>
        <v>3</v>
      </c>
      <c r="T387" s="8" t="str">
        <f>TEXT(SalesDataTable[[#This Row],[Order Date]],"mmm")</f>
        <v>Mar</v>
      </c>
    </row>
    <row r="388" spans="1:20" ht="15.5">
      <c r="A388" s="2" t="s">
        <v>439</v>
      </c>
      <c r="B388" s="3">
        <v>46100</v>
      </c>
      <c r="C388" s="4" t="s">
        <v>1</v>
      </c>
      <c r="D388" s="4" t="s">
        <v>2</v>
      </c>
      <c r="E388" s="4" t="s">
        <v>3</v>
      </c>
      <c r="F388" s="4" t="s">
        <v>4</v>
      </c>
      <c r="G388" s="4" t="s">
        <v>5</v>
      </c>
      <c r="H388" s="4" t="s">
        <v>43</v>
      </c>
      <c r="I388" s="9">
        <v>2</v>
      </c>
      <c r="J388" s="6">
        <v>103.42</v>
      </c>
      <c r="K388" s="7">
        <v>0</v>
      </c>
      <c r="L388" s="6">
        <v>49.51</v>
      </c>
      <c r="M388" s="6">
        <f t="shared" si="24"/>
        <v>206.84</v>
      </c>
      <c r="N388" s="6">
        <f t="shared" si="25"/>
        <v>99.02</v>
      </c>
      <c r="O388" s="6">
        <f t="shared" si="26"/>
        <v>107.82000000000001</v>
      </c>
      <c r="P388" s="8">
        <f t="shared" si="27"/>
        <v>0.52127248114484626</v>
      </c>
      <c r="Q388" s="5">
        <f>YEAR(SalesDataTable[[#This Row],[Order Date]])</f>
        <v>2026</v>
      </c>
      <c r="R388" s="8" t="str">
        <f>"Q"&amp;ROUNDUP(MONTH(SalesDataTable[[#This Row],[Order Date]])/3,0)</f>
        <v>Q1</v>
      </c>
      <c r="S388" s="9">
        <f>MONTH(SalesDataTable[[#This Row],[Order Date]])</f>
        <v>3</v>
      </c>
      <c r="T388" s="8" t="str">
        <f>TEXT(SalesDataTable[[#This Row],[Order Date]],"mmm")</f>
        <v>Mar</v>
      </c>
    </row>
    <row r="389" spans="1:20" ht="15.5">
      <c r="A389" s="2" t="s">
        <v>440</v>
      </c>
      <c r="B389" s="3">
        <v>46100</v>
      </c>
      <c r="C389" s="4" t="s">
        <v>1</v>
      </c>
      <c r="D389" s="4" t="s">
        <v>2</v>
      </c>
      <c r="E389" s="4" t="s">
        <v>3</v>
      </c>
      <c r="F389" s="4" t="s">
        <v>4</v>
      </c>
      <c r="G389" s="4" t="s">
        <v>17</v>
      </c>
      <c r="H389" s="4" t="s">
        <v>83</v>
      </c>
      <c r="I389" s="9">
        <v>4</v>
      </c>
      <c r="J389" s="6">
        <v>161.93</v>
      </c>
      <c r="K389" s="7">
        <v>0.15</v>
      </c>
      <c r="L389" s="6">
        <v>88</v>
      </c>
      <c r="M389" s="6">
        <f t="shared" si="24"/>
        <v>550.56200000000001</v>
      </c>
      <c r="N389" s="6">
        <f t="shared" si="25"/>
        <v>352</v>
      </c>
      <c r="O389" s="6">
        <f t="shared" si="26"/>
        <v>198.56200000000001</v>
      </c>
      <c r="P389" s="8">
        <f t="shared" si="27"/>
        <v>0.36065329608654428</v>
      </c>
      <c r="Q389" s="5">
        <f>YEAR(SalesDataTable[[#This Row],[Order Date]])</f>
        <v>2026</v>
      </c>
      <c r="R389" s="8" t="str">
        <f>"Q"&amp;ROUNDUP(MONTH(SalesDataTable[[#This Row],[Order Date]])/3,0)</f>
        <v>Q1</v>
      </c>
      <c r="S389" s="9">
        <f>MONTH(SalesDataTable[[#This Row],[Order Date]])</f>
        <v>3</v>
      </c>
      <c r="T389" s="8" t="str">
        <f>TEXT(SalesDataTable[[#This Row],[Order Date]],"mmm")</f>
        <v>Mar</v>
      </c>
    </row>
    <row r="390" spans="1:20" ht="15.5">
      <c r="A390" s="2" t="s">
        <v>441</v>
      </c>
      <c r="B390" s="3">
        <v>46101</v>
      </c>
      <c r="C390" s="4" t="s">
        <v>1</v>
      </c>
      <c r="D390" s="4" t="s">
        <v>2</v>
      </c>
      <c r="E390" s="4" t="s">
        <v>3</v>
      </c>
      <c r="F390" s="4" t="s">
        <v>4</v>
      </c>
      <c r="G390" s="4" t="s">
        <v>17</v>
      </c>
      <c r="H390" s="4" t="s">
        <v>46</v>
      </c>
      <c r="I390" s="9">
        <v>2</v>
      </c>
      <c r="J390" s="6">
        <v>46.21</v>
      </c>
      <c r="K390" s="7">
        <v>0.05</v>
      </c>
      <c r="L390" s="6">
        <v>18.37</v>
      </c>
      <c r="M390" s="6">
        <f t="shared" si="24"/>
        <v>87.798999999999992</v>
      </c>
      <c r="N390" s="6">
        <f t="shared" si="25"/>
        <v>36.74</v>
      </c>
      <c r="O390" s="6">
        <f t="shared" si="26"/>
        <v>51.05899999999999</v>
      </c>
      <c r="P390" s="8">
        <f t="shared" si="27"/>
        <v>0.58154420893176451</v>
      </c>
      <c r="Q390" s="5">
        <f>YEAR(SalesDataTable[[#This Row],[Order Date]])</f>
        <v>2026</v>
      </c>
      <c r="R390" s="8" t="str">
        <f>"Q"&amp;ROUNDUP(MONTH(SalesDataTable[[#This Row],[Order Date]])/3,0)</f>
        <v>Q1</v>
      </c>
      <c r="S390" s="9">
        <f>MONTH(SalesDataTable[[#This Row],[Order Date]])</f>
        <v>3</v>
      </c>
      <c r="T390" s="8" t="str">
        <f>TEXT(SalesDataTable[[#This Row],[Order Date]],"mmm")</f>
        <v>Mar</v>
      </c>
    </row>
    <row r="391" spans="1:20" ht="15.5">
      <c r="A391" s="2" t="s">
        <v>442</v>
      </c>
      <c r="B391" s="3">
        <v>46101</v>
      </c>
      <c r="C391" s="4" t="s">
        <v>8</v>
      </c>
      <c r="D391" s="4" t="s">
        <v>66</v>
      </c>
      <c r="E391" s="4" t="s">
        <v>3</v>
      </c>
      <c r="F391" s="4" t="s">
        <v>16</v>
      </c>
      <c r="G391" s="4" t="s">
        <v>31</v>
      </c>
      <c r="H391" s="4" t="s">
        <v>90</v>
      </c>
      <c r="I391" s="9">
        <v>3</v>
      </c>
      <c r="J391" s="6">
        <v>125.85</v>
      </c>
      <c r="K391" s="7">
        <v>0</v>
      </c>
      <c r="L391" s="6">
        <v>59.19</v>
      </c>
      <c r="M391" s="6">
        <f t="shared" si="24"/>
        <v>377.54999999999995</v>
      </c>
      <c r="N391" s="6">
        <f t="shared" si="25"/>
        <v>177.57</v>
      </c>
      <c r="O391" s="6">
        <f t="shared" si="26"/>
        <v>199.97999999999996</v>
      </c>
      <c r="P391" s="8">
        <f t="shared" si="27"/>
        <v>0.52967818831942781</v>
      </c>
      <c r="Q391" s="5">
        <f>YEAR(SalesDataTable[[#This Row],[Order Date]])</f>
        <v>2026</v>
      </c>
      <c r="R391" s="8" t="str">
        <f>"Q"&amp;ROUNDUP(MONTH(SalesDataTable[[#This Row],[Order Date]])/3,0)</f>
        <v>Q1</v>
      </c>
      <c r="S391" s="9">
        <f>MONTH(SalesDataTable[[#This Row],[Order Date]])</f>
        <v>3</v>
      </c>
      <c r="T391" s="8" t="str">
        <f>TEXT(SalesDataTable[[#This Row],[Order Date]],"mmm")</f>
        <v>Mar</v>
      </c>
    </row>
    <row r="392" spans="1:20" ht="15.5">
      <c r="A392" s="2" t="s">
        <v>443</v>
      </c>
      <c r="B392" s="3">
        <v>46101</v>
      </c>
      <c r="C392" s="4" t="s">
        <v>27</v>
      </c>
      <c r="D392" s="4" t="s">
        <v>82</v>
      </c>
      <c r="E392" s="4" t="s">
        <v>25</v>
      </c>
      <c r="F392" s="4" t="s">
        <v>16</v>
      </c>
      <c r="G392" s="4" t="s">
        <v>17</v>
      </c>
      <c r="H392" s="4" t="s">
        <v>18</v>
      </c>
      <c r="I392" s="9">
        <v>2</v>
      </c>
      <c r="J392" s="6">
        <v>36.340000000000003</v>
      </c>
      <c r="K392" s="7">
        <v>0</v>
      </c>
      <c r="L392" s="6">
        <v>13.8</v>
      </c>
      <c r="M392" s="6">
        <f t="shared" si="24"/>
        <v>72.680000000000007</v>
      </c>
      <c r="N392" s="6">
        <f t="shared" si="25"/>
        <v>27.6</v>
      </c>
      <c r="O392" s="6">
        <f t="shared" si="26"/>
        <v>45.080000000000005</v>
      </c>
      <c r="P392" s="8">
        <f t="shared" si="27"/>
        <v>0.620253164556962</v>
      </c>
      <c r="Q392" s="5">
        <f>YEAR(SalesDataTable[[#This Row],[Order Date]])</f>
        <v>2026</v>
      </c>
      <c r="R392" s="8" t="str">
        <f>"Q"&amp;ROUNDUP(MONTH(SalesDataTable[[#This Row],[Order Date]])/3,0)</f>
        <v>Q1</v>
      </c>
      <c r="S392" s="9">
        <f>MONTH(SalesDataTable[[#This Row],[Order Date]])</f>
        <v>3</v>
      </c>
      <c r="T392" s="8" t="str">
        <f>TEXT(SalesDataTable[[#This Row],[Order Date]],"mmm")</f>
        <v>Mar</v>
      </c>
    </row>
    <row r="393" spans="1:20" ht="15.5">
      <c r="A393" s="2" t="s">
        <v>444</v>
      </c>
      <c r="B393" s="3">
        <v>46101</v>
      </c>
      <c r="C393" s="4" t="s">
        <v>8</v>
      </c>
      <c r="D393" s="4" t="s">
        <v>69</v>
      </c>
      <c r="E393" s="4" t="s">
        <v>39</v>
      </c>
      <c r="F393" s="4" t="s">
        <v>16</v>
      </c>
      <c r="G393" s="4" t="s">
        <v>5</v>
      </c>
      <c r="H393" s="4" t="s">
        <v>29</v>
      </c>
      <c r="I393" s="9">
        <v>2</v>
      </c>
      <c r="J393" s="6">
        <v>51.29</v>
      </c>
      <c r="K393" s="7">
        <v>0</v>
      </c>
      <c r="L393" s="6">
        <v>23.15</v>
      </c>
      <c r="M393" s="6">
        <f t="shared" si="24"/>
        <v>102.58</v>
      </c>
      <c r="N393" s="6">
        <f t="shared" si="25"/>
        <v>46.3</v>
      </c>
      <c r="O393" s="6">
        <f t="shared" si="26"/>
        <v>56.28</v>
      </c>
      <c r="P393" s="8">
        <f t="shared" si="27"/>
        <v>0.54864496003119523</v>
      </c>
      <c r="Q393" s="5">
        <f>YEAR(SalesDataTable[[#This Row],[Order Date]])</f>
        <v>2026</v>
      </c>
      <c r="R393" s="8" t="str">
        <f>"Q"&amp;ROUNDUP(MONTH(SalesDataTable[[#This Row],[Order Date]])/3,0)</f>
        <v>Q1</v>
      </c>
      <c r="S393" s="9">
        <f>MONTH(SalesDataTable[[#This Row],[Order Date]])</f>
        <v>3</v>
      </c>
      <c r="T393" s="8" t="str">
        <f>TEXT(SalesDataTable[[#This Row],[Order Date]],"mmm")</f>
        <v>Mar</v>
      </c>
    </row>
    <row r="394" spans="1:20" ht="15.5">
      <c r="A394" s="2" t="s">
        <v>445</v>
      </c>
      <c r="B394" s="3">
        <v>46101</v>
      </c>
      <c r="C394" s="4" t="s">
        <v>8</v>
      </c>
      <c r="D394" s="4" t="s">
        <v>9</v>
      </c>
      <c r="E394" s="4" t="s">
        <v>10</v>
      </c>
      <c r="F394" s="4" t="s">
        <v>20</v>
      </c>
      <c r="G394" s="4" t="s">
        <v>5</v>
      </c>
      <c r="H394" s="4" t="s">
        <v>35</v>
      </c>
      <c r="I394" s="9">
        <v>6</v>
      </c>
      <c r="J394" s="6">
        <v>40.89</v>
      </c>
      <c r="K394" s="7">
        <v>0.1</v>
      </c>
      <c r="L394" s="6">
        <v>16.84</v>
      </c>
      <c r="M394" s="6">
        <f t="shared" si="24"/>
        <v>220.80600000000001</v>
      </c>
      <c r="N394" s="6">
        <f t="shared" si="25"/>
        <v>101.03999999999999</v>
      </c>
      <c r="O394" s="6">
        <f t="shared" si="26"/>
        <v>119.76600000000002</v>
      </c>
      <c r="P394" s="8">
        <f t="shared" si="27"/>
        <v>0.54240373902883077</v>
      </c>
      <c r="Q394" s="5">
        <f>YEAR(SalesDataTable[[#This Row],[Order Date]])</f>
        <v>2026</v>
      </c>
      <c r="R394" s="8" t="str">
        <f>"Q"&amp;ROUNDUP(MONTH(SalesDataTable[[#This Row],[Order Date]])/3,0)</f>
        <v>Q1</v>
      </c>
      <c r="S394" s="9">
        <f>MONTH(SalesDataTable[[#This Row],[Order Date]])</f>
        <v>3</v>
      </c>
      <c r="T394" s="8" t="str">
        <f>TEXT(SalesDataTable[[#This Row],[Order Date]],"mmm")</f>
        <v>Mar</v>
      </c>
    </row>
    <row r="395" spans="1:20" ht="15.5">
      <c r="A395" s="2" t="s">
        <v>446</v>
      </c>
      <c r="B395" s="3">
        <v>46101</v>
      </c>
      <c r="C395" s="4" t="s">
        <v>8</v>
      </c>
      <c r="D395" s="4" t="s">
        <v>86</v>
      </c>
      <c r="E395" s="4" t="s">
        <v>3</v>
      </c>
      <c r="F395" s="4" t="s">
        <v>16</v>
      </c>
      <c r="G395" s="4" t="s">
        <v>49</v>
      </c>
      <c r="H395" s="4" t="s">
        <v>55</v>
      </c>
      <c r="I395" s="9">
        <v>1</v>
      </c>
      <c r="J395" s="6">
        <v>120.63</v>
      </c>
      <c r="K395" s="7">
        <v>0</v>
      </c>
      <c r="L395" s="6">
        <v>70.28</v>
      </c>
      <c r="M395" s="6">
        <f t="shared" si="24"/>
        <v>120.63</v>
      </c>
      <c r="N395" s="6">
        <f t="shared" si="25"/>
        <v>70.28</v>
      </c>
      <c r="O395" s="6">
        <f t="shared" si="26"/>
        <v>50.349999999999994</v>
      </c>
      <c r="P395" s="8">
        <f t="shared" si="27"/>
        <v>0.41739202520102792</v>
      </c>
      <c r="Q395" s="5">
        <f>YEAR(SalesDataTable[[#This Row],[Order Date]])</f>
        <v>2026</v>
      </c>
      <c r="R395" s="8" t="str">
        <f>"Q"&amp;ROUNDUP(MONTH(SalesDataTable[[#This Row],[Order Date]])/3,0)</f>
        <v>Q1</v>
      </c>
      <c r="S395" s="9">
        <f>MONTH(SalesDataTable[[#This Row],[Order Date]])</f>
        <v>3</v>
      </c>
      <c r="T395" s="8" t="str">
        <f>TEXT(SalesDataTable[[#This Row],[Order Date]],"mmm")</f>
        <v>Mar</v>
      </c>
    </row>
    <row r="396" spans="1:20" ht="15.5">
      <c r="A396" s="2" t="s">
        <v>447</v>
      </c>
      <c r="B396" s="3">
        <v>46101</v>
      </c>
      <c r="C396" s="4" t="s">
        <v>27</v>
      </c>
      <c r="D396" s="4" t="s">
        <v>82</v>
      </c>
      <c r="E396" s="4" t="s">
        <v>10</v>
      </c>
      <c r="F396" s="4" t="s">
        <v>16</v>
      </c>
      <c r="G396" s="4" t="s">
        <v>5</v>
      </c>
      <c r="H396" s="4" t="s">
        <v>6</v>
      </c>
      <c r="I396" s="9">
        <v>5</v>
      </c>
      <c r="J396" s="6">
        <v>82.64</v>
      </c>
      <c r="K396" s="7">
        <v>0.1</v>
      </c>
      <c r="L396" s="6">
        <v>43.52</v>
      </c>
      <c r="M396" s="6">
        <f t="shared" si="24"/>
        <v>371.88</v>
      </c>
      <c r="N396" s="6">
        <f t="shared" si="25"/>
        <v>217.60000000000002</v>
      </c>
      <c r="O396" s="6">
        <f t="shared" si="26"/>
        <v>154.27999999999997</v>
      </c>
      <c r="P396" s="8">
        <f t="shared" si="27"/>
        <v>0.41486501021834993</v>
      </c>
      <c r="Q396" s="5">
        <f>YEAR(SalesDataTable[[#This Row],[Order Date]])</f>
        <v>2026</v>
      </c>
      <c r="R396" s="8" t="str">
        <f>"Q"&amp;ROUNDUP(MONTH(SalesDataTable[[#This Row],[Order Date]])/3,0)</f>
        <v>Q1</v>
      </c>
      <c r="S396" s="9">
        <f>MONTH(SalesDataTable[[#This Row],[Order Date]])</f>
        <v>3</v>
      </c>
      <c r="T396" s="8" t="str">
        <f>TEXT(SalesDataTable[[#This Row],[Order Date]],"mmm")</f>
        <v>Mar</v>
      </c>
    </row>
    <row r="397" spans="1:20" ht="15.5">
      <c r="A397" s="2" t="s">
        <v>448</v>
      </c>
      <c r="B397" s="3">
        <v>46101</v>
      </c>
      <c r="C397" s="4" t="s">
        <v>8</v>
      </c>
      <c r="D397" s="4" t="s">
        <v>38</v>
      </c>
      <c r="E397" s="4" t="s">
        <v>3</v>
      </c>
      <c r="F397" s="4" t="s">
        <v>20</v>
      </c>
      <c r="G397" s="4" t="s">
        <v>11</v>
      </c>
      <c r="H397" s="4" t="s">
        <v>79</v>
      </c>
      <c r="I397" s="9">
        <v>2</v>
      </c>
      <c r="J397" s="6">
        <v>72.459999999999994</v>
      </c>
      <c r="K397" s="7">
        <v>0</v>
      </c>
      <c r="L397" s="6">
        <v>33.31</v>
      </c>
      <c r="M397" s="6">
        <f t="shared" si="24"/>
        <v>144.91999999999999</v>
      </c>
      <c r="N397" s="6">
        <f t="shared" si="25"/>
        <v>66.62</v>
      </c>
      <c r="O397" s="6">
        <f t="shared" si="26"/>
        <v>78.299999999999983</v>
      </c>
      <c r="P397" s="8">
        <f t="shared" si="27"/>
        <v>0.54029809550096597</v>
      </c>
      <c r="Q397" s="5">
        <f>YEAR(SalesDataTable[[#This Row],[Order Date]])</f>
        <v>2026</v>
      </c>
      <c r="R397" s="8" t="str">
        <f>"Q"&amp;ROUNDUP(MONTH(SalesDataTable[[#This Row],[Order Date]])/3,0)</f>
        <v>Q1</v>
      </c>
      <c r="S397" s="9">
        <f>MONTH(SalesDataTable[[#This Row],[Order Date]])</f>
        <v>3</v>
      </c>
      <c r="T397" s="8" t="str">
        <f>TEXT(SalesDataTable[[#This Row],[Order Date]],"mmm")</f>
        <v>Mar</v>
      </c>
    </row>
    <row r="398" spans="1:20" ht="15.5">
      <c r="A398" s="2" t="s">
        <v>449</v>
      </c>
      <c r="B398" s="3">
        <v>46101</v>
      </c>
      <c r="C398" s="4" t="s">
        <v>8</v>
      </c>
      <c r="D398" s="4" t="s">
        <v>69</v>
      </c>
      <c r="E398" s="4" t="s">
        <v>39</v>
      </c>
      <c r="F398" s="4" t="s">
        <v>16</v>
      </c>
      <c r="G398" s="4" t="s">
        <v>49</v>
      </c>
      <c r="H398" s="4" t="s">
        <v>50</v>
      </c>
      <c r="I398" s="9">
        <v>2</v>
      </c>
      <c r="J398" s="6">
        <v>40.659999999999997</v>
      </c>
      <c r="K398" s="7">
        <v>0.1</v>
      </c>
      <c r="L398" s="6">
        <v>14.63</v>
      </c>
      <c r="M398" s="6">
        <f t="shared" si="24"/>
        <v>73.188000000000002</v>
      </c>
      <c r="N398" s="6">
        <f t="shared" si="25"/>
        <v>29.26</v>
      </c>
      <c r="O398" s="6">
        <f t="shared" si="26"/>
        <v>43.927999999999997</v>
      </c>
      <c r="P398" s="8">
        <f t="shared" si="27"/>
        <v>0.60020768431983385</v>
      </c>
      <c r="Q398" s="5">
        <f>YEAR(SalesDataTable[[#This Row],[Order Date]])</f>
        <v>2026</v>
      </c>
      <c r="R398" s="8" t="str">
        <f>"Q"&amp;ROUNDUP(MONTH(SalesDataTable[[#This Row],[Order Date]])/3,0)</f>
        <v>Q1</v>
      </c>
      <c r="S398" s="9">
        <f>MONTH(SalesDataTable[[#This Row],[Order Date]])</f>
        <v>3</v>
      </c>
      <c r="T398" s="8" t="str">
        <f>TEXT(SalesDataTable[[#This Row],[Order Date]],"mmm")</f>
        <v>Mar</v>
      </c>
    </row>
    <row r="399" spans="1:20" ht="15.5">
      <c r="A399" s="2" t="s">
        <v>450</v>
      </c>
      <c r="B399" s="3">
        <v>46102</v>
      </c>
      <c r="C399" s="4" t="s">
        <v>8</v>
      </c>
      <c r="D399" s="4" t="s">
        <v>69</v>
      </c>
      <c r="E399" s="4" t="s">
        <v>39</v>
      </c>
      <c r="F399" s="4" t="s">
        <v>16</v>
      </c>
      <c r="G399" s="4" t="s">
        <v>5</v>
      </c>
      <c r="H399" s="4" t="s">
        <v>35</v>
      </c>
      <c r="I399" s="9">
        <v>1</v>
      </c>
      <c r="J399" s="6">
        <v>40.5</v>
      </c>
      <c r="K399" s="7">
        <v>0.05</v>
      </c>
      <c r="L399" s="6">
        <v>17.16</v>
      </c>
      <c r="M399" s="6">
        <f t="shared" si="24"/>
        <v>38.475000000000001</v>
      </c>
      <c r="N399" s="6">
        <f t="shared" si="25"/>
        <v>17.16</v>
      </c>
      <c r="O399" s="6">
        <f t="shared" si="26"/>
        <v>21.315000000000001</v>
      </c>
      <c r="P399" s="8">
        <f t="shared" si="27"/>
        <v>0.55399610136452238</v>
      </c>
      <c r="Q399" s="5">
        <f>YEAR(SalesDataTable[[#This Row],[Order Date]])</f>
        <v>2026</v>
      </c>
      <c r="R399" s="8" t="str">
        <f>"Q"&amp;ROUNDUP(MONTH(SalesDataTable[[#This Row],[Order Date]])/3,0)</f>
        <v>Q1</v>
      </c>
      <c r="S399" s="9">
        <f>MONTH(SalesDataTable[[#This Row],[Order Date]])</f>
        <v>3</v>
      </c>
      <c r="T399" s="8" t="str">
        <f>TEXT(SalesDataTable[[#This Row],[Order Date]],"mmm")</f>
        <v>Mar</v>
      </c>
    </row>
    <row r="400" spans="1:20" ht="15.5">
      <c r="A400" s="2" t="s">
        <v>451</v>
      </c>
      <c r="B400" s="3">
        <v>46102</v>
      </c>
      <c r="C400" s="4" t="s">
        <v>14</v>
      </c>
      <c r="D400" s="4" t="s">
        <v>15</v>
      </c>
      <c r="E400" s="4" t="s">
        <v>3</v>
      </c>
      <c r="F400" s="4" t="s">
        <v>20</v>
      </c>
      <c r="G400" s="4" t="s">
        <v>11</v>
      </c>
      <c r="H400" s="4" t="s">
        <v>79</v>
      </c>
      <c r="I400" s="9">
        <v>1</v>
      </c>
      <c r="J400" s="6">
        <v>72.16</v>
      </c>
      <c r="K400" s="7">
        <v>0</v>
      </c>
      <c r="L400" s="6">
        <v>33.11</v>
      </c>
      <c r="M400" s="6">
        <f t="shared" si="24"/>
        <v>72.16</v>
      </c>
      <c r="N400" s="6">
        <f t="shared" si="25"/>
        <v>33.11</v>
      </c>
      <c r="O400" s="6">
        <f t="shared" si="26"/>
        <v>39.049999999999997</v>
      </c>
      <c r="P400" s="8">
        <f t="shared" si="27"/>
        <v>0.54115853658536583</v>
      </c>
      <c r="Q400" s="5">
        <f>YEAR(SalesDataTable[[#This Row],[Order Date]])</f>
        <v>2026</v>
      </c>
      <c r="R400" s="8" t="str">
        <f>"Q"&amp;ROUNDUP(MONTH(SalesDataTable[[#This Row],[Order Date]])/3,0)</f>
        <v>Q1</v>
      </c>
      <c r="S400" s="9">
        <f>MONTH(SalesDataTable[[#This Row],[Order Date]])</f>
        <v>3</v>
      </c>
      <c r="T400" s="8" t="str">
        <f>TEXT(SalesDataTable[[#This Row],[Order Date]],"mmm")</f>
        <v>Mar</v>
      </c>
    </row>
    <row r="401" spans="1:20" ht="15.5">
      <c r="A401" s="2" t="s">
        <v>452</v>
      </c>
      <c r="B401" s="3">
        <v>46102</v>
      </c>
      <c r="C401" s="4" t="s">
        <v>14</v>
      </c>
      <c r="D401" s="4" t="s">
        <v>34</v>
      </c>
      <c r="E401" s="4" t="s">
        <v>39</v>
      </c>
      <c r="F401" s="4" t="s">
        <v>20</v>
      </c>
      <c r="G401" s="4" t="s">
        <v>17</v>
      </c>
      <c r="H401" s="4" t="s">
        <v>83</v>
      </c>
      <c r="I401" s="9">
        <v>1</v>
      </c>
      <c r="J401" s="6">
        <v>161.93</v>
      </c>
      <c r="K401" s="7">
        <v>0.15</v>
      </c>
      <c r="L401" s="6">
        <v>87.5</v>
      </c>
      <c r="M401" s="6">
        <f t="shared" si="24"/>
        <v>137.6405</v>
      </c>
      <c r="N401" s="6">
        <f t="shared" si="25"/>
        <v>87.5</v>
      </c>
      <c r="O401" s="6">
        <f t="shared" si="26"/>
        <v>50.140500000000003</v>
      </c>
      <c r="P401" s="8">
        <f t="shared" si="27"/>
        <v>0.36428594781332529</v>
      </c>
      <c r="Q401" s="5">
        <f>YEAR(SalesDataTable[[#This Row],[Order Date]])</f>
        <v>2026</v>
      </c>
      <c r="R401" s="8" t="str">
        <f>"Q"&amp;ROUNDUP(MONTH(SalesDataTable[[#This Row],[Order Date]])/3,0)</f>
        <v>Q1</v>
      </c>
      <c r="S401" s="9">
        <f>MONTH(SalesDataTable[[#This Row],[Order Date]])</f>
        <v>3</v>
      </c>
      <c r="T401" s="8" t="str">
        <f>TEXT(SalesDataTable[[#This Row],[Order Date]],"mmm")</f>
        <v>Mar</v>
      </c>
    </row>
    <row r="402" spans="1:20" ht="15.5">
      <c r="A402" s="2" t="s">
        <v>453</v>
      </c>
      <c r="B402" s="3">
        <v>46102</v>
      </c>
      <c r="C402" s="4" t="s">
        <v>1</v>
      </c>
      <c r="D402" s="4" t="s">
        <v>52</v>
      </c>
      <c r="E402" s="4" t="s">
        <v>3</v>
      </c>
      <c r="F402" s="4" t="s">
        <v>4</v>
      </c>
      <c r="G402" s="4" t="s">
        <v>31</v>
      </c>
      <c r="H402" s="4" t="s">
        <v>32</v>
      </c>
      <c r="I402" s="9">
        <v>3</v>
      </c>
      <c r="J402" s="6">
        <v>348.54</v>
      </c>
      <c r="K402" s="7">
        <v>0.1</v>
      </c>
      <c r="L402" s="6">
        <v>200.3</v>
      </c>
      <c r="M402" s="6">
        <f t="shared" si="24"/>
        <v>941.05800000000011</v>
      </c>
      <c r="N402" s="6">
        <f t="shared" si="25"/>
        <v>600.90000000000009</v>
      </c>
      <c r="O402" s="6">
        <f t="shared" si="26"/>
        <v>340.15800000000002</v>
      </c>
      <c r="P402" s="8">
        <f t="shared" si="27"/>
        <v>0.36146337420222768</v>
      </c>
      <c r="Q402" s="5">
        <f>YEAR(SalesDataTable[[#This Row],[Order Date]])</f>
        <v>2026</v>
      </c>
      <c r="R402" s="8" t="str">
        <f>"Q"&amp;ROUNDUP(MONTH(SalesDataTable[[#This Row],[Order Date]])/3,0)</f>
        <v>Q1</v>
      </c>
      <c r="S402" s="9">
        <f>MONTH(SalesDataTable[[#This Row],[Order Date]])</f>
        <v>3</v>
      </c>
      <c r="T402" s="8" t="str">
        <f>TEXT(SalesDataTable[[#This Row],[Order Date]],"mmm")</f>
        <v>Mar</v>
      </c>
    </row>
    <row r="403" spans="1:20" ht="15.5">
      <c r="A403" s="2" t="s">
        <v>454</v>
      </c>
      <c r="B403" s="3">
        <v>46102</v>
      </c>
      <c r="C403" s="4" t="s">
        <v>14</v>
      </c>
      <c r="D403" s="4" t="s">
        <v>126</v>
      </c>
      <c r="E403" s="4" t="s">
        <v>3</v>
      </c>
      <c r="F403" s="4" t="s">
        <v>4</v>
      </c>
      <c r="G403" s="4" t="s">
        <v>49</v>
      </c>
      <c r="H403" s="4" t="s">
        <v>74</v>
      </c>
      <c r="I403" s="9">
        <v>3</v>
      </c>
      <c r="J403" s="6">
        <v>50.46</v>
      </c>
      <c r="K403" s="7">
        <v>0.1</v>
      </c>
      <c r="L403" s="6">
        <v>21.9</v>
      </c>
      <c r="M403" s="6">
        <f t="shared" si="24"/>
        <v>136.24199999999999</v>
      </c>
      <c r="N403" s="6">
        <f t="shared" si="25"/>
        <v>65.699999999999989</v>
      </c>
      <c r="O403" s="6">
        <f t="shared" si="26"/>
        <v>70.542000000000002</v>
      </c>
      <c r="P403" s="8">
        <f t="shared" si="27"/>
        <v>0.51776985070683057</v>
      </c>
      <c r="Q403" s="5">
        <f>YEAR(SalesDataTable[[#This Row],[Order Date]])</f>
        <v>2026</v>
      </c>
      <c r="R403" s="8" t="str">
        <f>"Q"&amp;ROUNDUP(MONTH(SalesDataTable[[#This Row],[Order Date]])/3,0)</f>
        <v>Q1</v>
      </c>
      <c r="S403" s="9">
        <f>MONTH(SalesDataTable[[#This Row],[Order Date]])</f>
        <v>3</v>
      </c>
      <c r="T403" s="8" t="str">
        <f>TEXT(SalesDataTable[[#This Row],[Order Date]],"mmm")</f>
        <v>Mar</v>
      </c>
    </row>
    <row r="404" spans="1:20" ht="15.5">
      <c r="A404" s="2" t="s">
        <v>455</v>
      </c>
      <c r="B404" s="3">
        <v>46102</v>
      </c>
      <c r="C404" s="4" t="s">
        <v>27</v>
      </c>
      <c r="D404" s="4" t="s">
        <v>82</v>
      </c>
      <c r="E404" s="4" t="s">
        <v>39</v>
      </c>
      <c r="F404" s="4" t="s">
        <v>16</v>
      </c>
      <c r="G404" s="4" t="s">
        <v>31</v>
      </c>
      <c r="H404" s="4" t="s">
        <v>64</v>
      </c>
      <c r="I404" s="9">
        <v>1</v>
      </c>
      <c r="J404" s="6">
        <v>83.62</v>
      </c>
      <c r="K404" s="7">
        <v>0</v>
      </c>
      <c r="L404" s="6">
        <v>39.15</v>
      </c>
      <c r="M404" s="6">
        <f t="shared" si="24"/>
        <v>83.62</v>
      </c>
      <c r="N404" s="6">
        <f t="shared" si="25"/>
        <v>39.15</v>
      </c>
      <c r="O404" s="6">
        <f t="shared" si="26"/>
        <v>44.470000000000006</v>
      </c>
      <c r="P404" s="8">
        <f t="shared" si="27"/>
        <v>0.53181057163358048</v>
      </c>
      <c r="Q404" s="5">
        <f>YEAR(SalesDataTable[[#This Row],[Order Date]])</f>
        <v>2026</v>
      </c>
      <c r="R404" s="8" t="str">
        <f>"Q"&amp;ROUNDUP(MONTH(SalesDataTable[[#This Row],[Order Date]])/3,0)</f>
        <v>Q1</v>
      </c>
      <c r="S404" s="9">
        <f>MONTH(SalesDataTable[[#This Row],[Order Date]])</f>
        <v>3</v>
      </c>
      <c r="T404" s="8" t="str">
        <f>TEXT(SalesDataTable[[#This Row],[Order Date]],"mmm")</f>
        <v>Mar</v>
      </c>
    </row>
    <row r="405" spans="1:20" ht="15.5">
      <c r="A405" s="2" t="s">
        <v>456</v>
      </c>
      <c r="B405" s="3">
        <v>46102</v>
      </c>
      <c r="C405" s="4" t="s">
        <v>8</v>
      </c>
      <c r="D405" s="4" t="s">
        <v>69</v>
      </c>
      <c r="E405" s="4" t="s">
        <v>10</v>
      </c>
      <c r="F405" s="4" t="s">
        <v>20</v>
      </c>
      <c r="G405" s="4" t="s">
        <v>5</v>
      </c>
      <c r="H405" s="4" t="s">
        <v>29</v>
      </c>
      <c r="I405" s="9">
        <v>6</v>
      </c>
      <c r="J405" s="6">
        <v>51.07</v>
      </c>
      <c r="K405" s="7">
        <v>0.1</v>
      </c>
      <c r="L405" s="6">
        <v>22.68</v>
      </c>
      <c r="M405" s="6">
        <f t="shared" si="24"/>
        <v>275.77800000000002</v>
      </c>
      <c r="N405" s="6">
        <f t="shared" si="25"/>
        <v>136.07999999999998</v>
      </c>
      <c r="O405" s="6">
        <f t="shared" si="26"/>
        <v>139.69800000000004</v>
      </c>
      <c r="P405" s="8">
        <f t="shared" si="27"/>
        <v>0.50655962404542798</v>
      </c>
      <c r="Q405" s="5">
        <f>YEAR(SalesDataTable[[#This Row],[Order Date]])</f>
        <v>2026</v>
      </c>
      <c r="R405" s="8" t="str">
        <f>"Q"&amp;ROUNDUP(MONTH(SalesDataTable[[#This Row],[Order Date]])/3,0)</f>
        <v>Q1</v>
      </c>
      <c r="S405" s="9">
        <f>MONTH(SalesDataTable[[#This Row],[Order Date]])</f>
        <v>3</v>
      </c>
      <c r="T405" s="8" t="str">
        <f>TEXT(SalesDataTable[[#This Row],[Order Date]],"mmm")</f>
        <v>Mar</v>
      </c>
    </row>
    <row r="406" spans="1:20" ht="15.5">
      <c r="A406" s="2" t="s">
        <v>457</v>
      </c>
      <c r="B406" s="3">
        <v>46103</v>
      </c>
      <c r="C406" s="4" t="s">
        <v>8</v>
      </c>
      <c r="D406" s="4" t="s">
        <v>66</v>
      </c>
      <c r="E406" s="4" t="s">
        <v>3</v>
      </c>
      <c r="F406" s="4" t="s">
        <v>16</v>
      </c>
      <c r="G406" s="4" t="s">
        <v>17</v>
      </c>
      <c r="H406" s="4" t="s">
        <v>46</v>
      </c>
      <c r="I406" s="9">
        <v>3</v>
      </c>
      <c r="J406" s="6">
        <v>47.02</v>
      </c>
      <c r="K406" s="7">
        <v>0.1</v>
      </c>
      <c r="L406" s="6">
        <v>17.989999999999998</v>
      </c>
      <c r="M406" s="6">
        <f t="shared" si="24"/>
        <v>126.95400000000001</v>
      </c>
      <c r="N406" s="6">
        <f t="shared" si="25"/>
        <v>53.97</v>
      </c>
      <c r="O406" s="6">
        <f t="shared" si="26"/>
        <v>72.984000000000009</v>
      </c>
      <c r="P406" s="8">
        <f t="shared" si="27"/>
        <v>0.57488539155914742</v>
      </c>
      <c r="Q406" s="5">
        <f>YEAR(SalesDataTable[[#This Row],[Order Date]])</f>
        <v>2026</v>
      </c>
      <c r="R406" s="8" t="str">
        <f>"Q"&amp;ROUNDUP(MONTH(SalesDataTable[[#This Row],[Order Date]])/3,0)</f>
        <v>Q1</v>
      </c>
      <c r="S406" s="9">
        <f>MONTH(SalesDataTable[[#This Row],[Order Date]])</f>
        <v>3</v>
      </c>
      <c r="T406" s="8" t="str">
        <f>TEXT(SalesDataTable[[#This Row],[Order Date]],"mmm")</f>
        <v>Mar</v>
      </c>
    </row>
    <row r="407" spans="1:20" ht="15.5">
      <c r="A407" s="2" t="s">
        <v>458</v>
      </c>
      <c r="B407" s="3">
        <v>46103</v>
      </c>
      <c r="C407" s="4" t="s">
        <v>14</v>
      </c>
      <c r="D407" s="4" t="s">
        <v>34</v>
      </c>
      <c r="E407" s="4" t="s">
        <v>39</v>
      </c>
      <c r="F407" s="4" t="s">
        <v>4</v>
      </c>
      <c r="G407" s="4" t="s">
        <v>17</v>
      </c>
      <c r="H407" s="4" t="s">
        <v>46</v>
      </c>
      <c r="I407" s="9">
        <v>1</v>
      </c>
      <c r="J407" s="6">
        <v>47.1</v>
      </c>
      <c r="K407" s="7">
        <v>0.05</v>
      </c>
      <c r="L407" s="6">
        <v>18.48</v>
      </c>
      <c r="M407" s="6">
        <f t="shared" si="24"/>
        <v>44.744999999999997</v>
      </c>
      <c r="N407" s="6">
        <f t="shared" si="25"/>
        <v>18.48</v>
      </c>
      <c r="O407" s="6">
        <f t="shared" si="26"/>
        <v>26.264999999999997</v>
      </c>
      <c r="P407" s="8">
        <f t="shared" si="27"/>
        <v>0.58699296010727453</v>
      </c>
      <c r="Q407" s="5">
        <f>YEAR(SalesDataTable[[#This Row],[Order Date]])</f>
        <v>2026</v>
      </c>
      <c r="R407" s="8" t="str">
        <f>"Q"&amp;ROUNDUP(MONTH(SalesDataTable[[#This Row],[Order Date]])/3,0)</f>
        <v>Q1</v>
      </c>
      <c r="S407" s="9">
        <f>MONTH(SalesDataTable[[#This Row],[Order Date]])</f>
        <v>3</v>
      </c>
      <c r="T407" s="8" t="str">
        <f>TEXT(SalesDataTable[[#This Row],[Order Date]],"mmm")</f>
        <v>Mar</v>
      </c>
    </row>
    <row r="408" spans="1:20" ht="15.5">
      <c r="A408" s="2" t="s">
        <v>459</v>
      </c>
      <c r="B408" s="3">
        <v>46103</v>
      </c>
      <c r="C408" s="4" t="s">
        <v>27</v>
      </c>
      <c r="D408" s="4" t="s">
        <v>82</v>
      </c>
      <c r="E408" s="4" t="s">
        <v>3</v>
      </c>
      <c r="F408" s="4" t="s">
        <v>4</v>
      </c>
      <c r="G408" s="4" t="s">
        <v>17</v>
      </c>
      <c r="H408" s="4" t="s">
        <v>71</v>
      </c>
      <c r="I408" s="9">
        <v>2</v>
      </c>
      <c r="J408" s="6">
        <v>131.38999999999999</v>
      </c>
      <c r="K408" s="7">
        <v>0</v>
      </c>
      <c r="L408" s="6">
        <v>66.91</v>
      </c>
      <c r="M408" s="6">
        <f t="shared" si="24"/>
        <v>262.77999999999997</v>
      </c>
      <c r="N408" s="6">
        <f t="shared" si="25"/>
        <v>133.82</v>
      </c>
      <c r="O408" s="6">
        <f t="shared" si="26"/>
        <v>128.95999999999998</v>
      </c>
      <c r="P408" s="8">
        <f t="shared" si="27"/>
        <v>0.49075272090722277</v>
      </c>
      <c r="Q408" s="5">
        <f>YEAR(SalesDataTable[[#This Row],[Order Date]])</f>
        <v>2026</v>
      </c>
      <c r="R408" s="8" t="str">
        <f>"Q"&amp;ROUNDUP(MONTH(SalesDataTable[[#This Row],[Order Date]])/3,0)</f>
        <v>Q1</v>
      </c>
      <c r="S408" s="9">
        <f>MONTH(SalesDataTable[[#This Row],[Order Date]])</f>
        <v>3</v>
      </c>
      <c r="T408" s="8" t="str">
        <f>TEXT(SalesDataTable[[#This Row],[Order Date]],"mmm")</f>
        <v>Mar</v>
      </c>
    </row>
    <row r="409" spans="1:20" ht="15.5">
      <c r="A409" s="2" t="s">
        <v>460</v>
      </c>
      <c r="B409" s="3">
        <v>46103</v>
      </c>
      <c r="C409" s="4" t="s">
        <v>8</v>
      </c>
      <c r="D409" s="4" t="s">
        <v>9</v>
      </c>
      <c r="E409" s="4" t="s">
        <v>39</v>
      </c>
      <c r="F409" s="4" t="s">
        <v>16</v>
      </c>
      <c r="G409" s="4" t="s">
        <v>49</v>
      </c>
      <c r="H409" s="4" t="s">
        <v>55</v>
      </c>
      <c r="I409" s="9">
        <v>1</v>
      </c>
      <c r="J409" s="6">
        <v>120.16</v>
      </c>
      <c r="K409" s="7">
        <v>0.15</v>
      </c>
      <c r="L409" s="6">
        <v>68.33</v>
      </c>
      <c r="M409" s="6">
        <f t="shared" si="24"/>
        <v>102.136</v>
      </c>
      <c r="N409" s="6">
        <f t="shared" si="25"/>
        <v>68.33</v>
      </c>
      <c r="O409" s="6">
        <f t="shared" si="26"/>
        <v>33.805999999999997</v>
      </c>
      <c r="P409" s="8">
        <f t="shared" si="27"/>
        <v>0.33099005247904756</v>
      </c>
      <c r="Q409" s="5">
        <f>YEAR(SalesDataTable[[#This Row],[Order Date]])</f>
        <v>2026</v>
      </c>
      <c r="R409" s="8" t="str">
        <f>"Q"&amp;ROUNDUP(MONTH(SalesDataTable[[#This Row],[Order Date]])/3,0)</f>
        <v>Q1</v>
      </c>
      <c r="S409" s="9">
        <f>MONTH(SalesDataTable[[#This Row],[Order Date]])</f>
        <v>3</v>
      </c>
      <c r="T409" s="8" t="str">
        <f>TEXT(SalesDataTable[[#This Row],[Order Date]],"mmm")</f>
        <v>Mar</v>
      </c>
    </row>
    <row r="410" spans="1:20" ht="15.5">
      <c r="A410" s="2" t="s">
        <v>461</v>
      </c>
      <c r="B410" s="3">
        <v>46103</v>
      </c>
      <c r="C410" s="4" t="s">
        <v>27</v>
      </c>
      <c r="D410" s="4" t="s">
        <v>48</v>
      </c>
      <c r="E410" s="4" t="s">
        <v>25</v>
      </c>
      <c r="F410" s="4" t="s">
        <v>4</v>
      </c>
      <c r="G410" s="4" t="s">
        <v>31</v>
      </c>
      <c r="H410" s="4" t="s">
        <v>41</v>
      </c>
      <c r="I410" s="9">
        <v>1</v>
      </c>
      <c r="J410" s="6">
        <v>196.48</v>
      </c>
      <c r="K410" s="7">
        <v>0</v>
      </c>
      <c r="L410" s="6">
        <v>101.29</v>
      </c>
      <c r="M410" s="6">
        <f t="shared" si="24"/>
        <v>196.48</v>
      </c>
      <c r="N410" s="6">
        <f t="shared" si="25"/>
        <v>101.29</v>
      </c>
      <c r="O410" s="6">
        <f t="shared" si="26"/>
        <v>95.189999999999984</v>
      </c>
      <c r="P410" s="8">
        <f t="shared" si="27"/>
        <v>0.48447679153094458</v>
      </c>
      <c r="Q410" s="5">
        <f>YEAR(SalesDataTable[[#This Row],[Order Date]])</f>
        <v>2026</v>
      </c>
      <c r="R410" s="8" t="str">
        <f>"Q"&amp;ROUNDUP(MONTH(SalesDataTable[[#This Row],[Order Date]])/3,0)</f>
        <v>Q1</v>
      </c>
      <c r="S410" s="9">
        <f>MONTH(SalesDataTable[[#This Row],[Order Date]])</f>
        <v>3</v>
      </c>
      <c r="T410" s="8" t="str">
        <f>TEXT(SalesDataTable[[#This Row],[Order Date]],"mmm")</f>
        <v>Mar</v>
      </c>
    </row>
    <row r="411" spans="1:20" ht="15.5">
      <c r="A411" s="2" t="s">
        <v>462</v>
      </c>
      <c r="B411" s="3">
        <v>46103</v>
      </c>
      <c r="C411" s="4" t="s">
        <v>8</v>
      </c>
      <c r="D411" s="4" t="s">
        <v>66</v>
      </c>
      <c r="E411" s="4" t="s">
        <v>39</v>
      </c>
      <c r="F411" s="4" t="s">
        <v>20</v>
      </c>
      <c r="G411" s="4" t="s">
        <v>17</v>
      </c>
      <c r="H411" s="4" t="s">
        <v>18</v>
      </c>
      <c r="I411" s="9">
        <v>1</v>
      </c>
      <c r="J411" s="6">
        <v>36.520000000000003</v>
      </c>
      <c r="K411" s="7">
        <v>0</v>
      </c>
      <c r="L411" s="6">
        <v>13.96</v>
      </c>
      <c r="M411" s="6">
        <f t="shared" si="24"/>
        <v>36.520000000000003</v>
      </c>
      <c r="N411" s="6">
        <f t="shared" si="25"/>
        <v>13.96</v>
      </c>
      <c r="O411" s="6">
        <f t="shared" si="26"/>
        <v>22.560000000000002</v>
      </c>
      <c r="P411" s="8">
        <f t="shared" si="27"/>
        <v>0.61774370208105145</v>
      </c>
      <c r="Q411" s="5">
        <f>YEAR(SalesDataTable[[#This Row],[Order Date]])</f>
        <v>2026</v>
      </c>
      <c r="R411" s="8" t="str">
        <f>"Q"&amp;ROUNDUP(MONTH(SalesDataTable[[#This Row],[Order Date]])/3,0)</f>
        <v>Q1</v>
      </c>
      <c r="S411" s="9">
        <f>MONTH(SalesDataTable[[#This Row],[Order Date]])</f>
        <v>3</v>
      </c>
      <c r="T411" s="8" t="str">
        <f>TEXT(SalesDataTable[[#This Row],[Order Date]],"mmm")</f>
        <v>Mar</v>
      </c>
    </row>
    <row r="412" spans="1:20" ht="15.5">
      <c r="A412" s="2" t="s">
        <v>463</v>
      </c>
      <c r="B412" s="3">
        <v>46103</v>
      </c>
      <c r="C412" s="4" t="s">
        <v>8</v>
      </c>
      <c r="D412" s="4" t="s">
        <v>69</v>
      </c>
      <c r="E412" s="4" t="s">
        <v>25</v>
      </c>
      <c r="F412" s="4" t="s">
        <v>20</v>
      </c>
      <c r="G412" s="4" t="s">
        <v>49</v>
      </c>
      <c r="H412" s="4" t="s">
        <v>74</v>
      </c>
      <c r="I412" s="9">
        <v>4</v>
      </c>
      <c r="J412" s="6">
        <v>49.71</v>
      </c>
      <c r="K412" s="7">
        <v>0.1</v>
      </c>
      <c r="L412" s="6">
        <v>22.46</v>
      </c>
      <c r="M412" s="6">
        <f t="shared" si="24"/>
        <v>178.95600000000002</v>
      </c>
      <c r="N412" s="6">
        <f t="shared" si="25"/>
        <v>89.84</v>
      </c>
      <c r="O412" s="6">
        <f t="shared" si="26"/>
        <v>89.116000000000014</v>
      </c>
      <c r="P412" s="8">
        <f t="shared" si="27"/>
        <v>0.49797715639598561</v>
      </c>
      <c r="Q412" s="5">
        <f>YEAR(SalesDataTable[[#This Row],[Order Date]])</f>
        <v>2026</v>
      </c>
      <c r="R412" s="8" t="str">
        <f>"Q"&amp;ROUNDUP(MONTH(SalesDataTable[[#This Row],[Order Date]])/3,0)</f>
        <v>Q1</v>
      </c>
      <c r="S412" s="9">
        <f>MONTH(SalesDataTable[[#This Row],[Order Date]])</f>
        <v>3</v>
      </c>
      <c r="T412" s="8" t="str">
        <f>TEXT(SalesDataTable[[#This Row],[Order Date]],"mmm")</f>
        <v>Mar</v>
      </c>
    </row>
    <row r="413" spans="1:20" ht="15.5">
      <c r="A413" s="2" t="s">
        <v>464</v>
      </c>
      <c r="B413" s="3">
        <v>46103</v>
      </c>
      <c r="C413" s="4" t="s">
        <v>1</v>
      </c>
      <c r="D413" s="4" t="s">
        <v>2</v>
      </c>
      <c r="E413" s="4" t="s">
        <v>3</v>
      </c>
      <c r="F413" s="4" t="s">
        <v>4</v>
      </c>
      <c r="G413" s="4" t="s">
        <v>31</v>
      </c>
      <c r="H413" s="4" t="s">
        <v>64</v>
      </c>
      <c r="I413" s="9">
        <v>1</v>
      </c>
      <c r="J413" s="6">
        <v>81.209999999999994</v>
      </c>
      <c r="K413" s="7">
        <v>0.05</v>
      </c>
      <c r="L413" s="6">
        <v>40.44</v>
      </c>
      <c r="M413" s="6">
        <f t="shared" si="24"/>
        <v>77.149499999999989</v>
      </c>
      <c r="N413" s="6">
        <f t="shared" si="25"/>
        <v>40.44</v>
      </c>
      <c r="O413" s="6">
        <f t="shared" si="26"/>
        <v>36.709499999999991</v>
      </c>
      <c r="P413" s="8">
        <f t="shared" si="27"/>
        <v>0.47582291524896464</v>
      </c>
      <c r="Q413" s="5">
        <f>YEAR(SalesDataTable[[#This Row],[Order Date]])</f>
        <v>2026</v>
      </c>
      <c r="R413" s="8" t="str">
        <f>"Q"&amp;ROUNDUP(MONTH(SalesDataTable[[#This Row],[Order Date]])/3,0)</f>
        <v>Q1</v>
      </c>
      <c r="S413" s="9">
        <f>MONTH(SalesDataTable[[#This Row],[Order Date]])</f>
        <v>3</v>
      </c>
      <c r="T413" s="8" t="str">
        <f>TEXT(SalesDataTable[[#This Row],[Order Date]],"mmm")</f>
        <v>Mar</v>
      </c>
    </row>
    <row r="414" spans="1:20" ht="15.5">
      <c r="A414" s="2" t="s">
        <v>465</v>
      </c>
      <c r="B414" s="3">
        <v>46104</v>
      </c>
      <c r="C414" s="4" t="s">
        <v>27</v>
      </c>
      <c r="D414" s="4" t="s">
        <v>82</v>
      </c>
      <c r="E414" s="4" t="s">
        <v>3</v>
      </c>
      <c r="F414" s="4" t="s">
        <v>16</v>
      </c>
      <c r="G414" s="4" t="s">
        <v>5</v>
      </c>
      <c r="H414" s="4" t="s">
        <v>43</v>
      </c>
      <c r="I414" s="9">
        <v>2</v>
      </c>
      <c r="J414" s="6">
        <v>103.22</v>
      </c>
      <c r="K414" s="7">
        <v>0</v>
      </c>
      <c r="L414" s="6">
        <v>51.33</v>
      </c>
      <c r="M414" s="6">
        <f t="shared" si="24"/>
        <v>206.44</v>
      </c>
      <c r="N414" s="6">
        <f t="shared" si="25"/>
        <v>102.66</v>
      </c>
      <c r="O414" s="6">
        <f t="shared" si="26"/>
        <v>103.78</v>
      </c>
      <c r="P414" s="8">
        <f t="shared" si="27"/>
        <v>0.50271265258670805</v>
      </c>
      <c r="Q414" s="5">
        <f>YEAR(SalesDataTable[[#This Row],[Order Date]])</f>
        <v>2026</v>
      </c>
      <c r="R414" s="8" t="str">
        <f>"Q"&amp;ROUNDUP(MONTH(SalesDataTable[[#This Row],[Order Date]])/3,0)</f>
        <v>Q1</v>
      </c>
      <c r="S414" s="9">
        <f>MONTH(SalesDataTable[[#This Row],[Order Date]])</f>
        <v>3</v>
      </c>
      <c r="T414" s="8" t="str">
        <f>TEXT(SalesDataTable[[#This Row],[Order Date]],"mmm")</f>
        <v>Mar</v>
      </c>
    </row>
    <row r="415" spans="1:20" ht="15.5">
      <c r="A415" s="2" t="s">
        <v>466</v>
      </c>
      <c r="B415" s="3">
        <v>46104</v>
      </c>
      <c r="C415" s="4" t="s">
        <v>1</v>
      </c>
      <c r="D415" s="4" t="s">
        <v>88</v>
      </c>
      <c r="E415" s="4" t="s">
        <v>39</v>
      </c>
      <c r="F415" s="4" t="s">
        <v>16</v>
      </c>
      <c r="G415" s="4" t="s">
        <v>11</v>
      </c>
      <c r="H415" s="4" t="s">
        <v>53</v>
      </c>
      <c r="I415" s="9">
        <v>1</v>
      </c>
      <c r="J415" s="6">
        <v>153.47</v>
      </c>
      <c r="K415" s="7">
        <v>0</v>
      </c>
      <c r="L415" s="6">
        <v>78.19</v>
      </c>
      <c r="M415" s="6">
        <f t="shared" si="24"/>
        <v>153.47</v>
      </c>
      <c r="N415" s="6">
        <f t="shared" si="25"/>
        <v>78.19</v>
      </c>
      <c r="O415" s="6">
        <f t="shared" si="26"/>
        <v>75.28</v>
      </c>
      <c r="P415" s="8">
        <f t="shared" si="27"/>
        <v>0.49051931973675639</v>
      </c>
      <c r="Q415" s="5">
        <f>YEAR(SalesDataTable[[#This Row],[Order Date]])</f>
        <v>2026</v>
      </c>
      <c r="R415" s="8" t="str">
        <f>"Q"&amp;ROUNDUP(MONTH(SalesDataTable[[#This Row],[Order Date]])/3,0)</f>
        <v>Q1</v>
      </c>
      <c r="S415" s="9">
        <f>MONTH(SalesDataTable[[#This Row],[Order Date]])</f>
        <v>3</v>
      </c>
      <c r="T415" s="8" t="str">
        <f>TEXT(SalesDataTable[[#This Row],[Order Date]],"mmm")</f>
        <v>Mar</v>
      </c>
    </row>
    <row r="416" spans="1:20" ht="15.5">
      <c r="A416" s="2" t="s">
        <v>467</v>
      </c>
      <c r="B416" s="3">
        <v>46104</v>
      </c>
      <c r="C416" s="4" t="s">
        <v>27</v>
      </c>
      <c r="D416" s="4" t="s">
        <v>45</v>
      </c>
      <c r="E416" s="4" t="s">
        <v>3</v>
      </c>
      <c r="F416" s="4" t="s">
        <v>4</v>
      </c>
      <c r="G416" s="4" t="s">
        <v>31</v>
      </c>
      <c r="H416" s="4" t="s">
        <v>41</v>
      </c>
      <c r="I416" s="9">
        <v>6</v>
      </c>
      <c r="J416" s="6">
        <v>199.75</v>
      </c>
      <c r="K416" s="7">
        <v>0</v>
      </c>
      <c r="L416" s="6">
        <v>105.84</v>
      </c>
      <c r="M416" s="6">
        <f t="shared" si="24"/>
        <v>1198.5</v>
      </c>
      <c r="N416" s="6">
        <f t="shared" si="25"/>
        <v>635.04</v>
      </c>
      <c r="O416" s="6">
        <f t="shared" si="26"/>
        <v>563.46</v>
      </c>
      <c r="P416" s="8">
        <f t="shared" si="27"/>
        <v>0.47013767209011265</v>
      </c>
      <c r="Q416" s="5">
        <f>YEAR(SalesDataTable[[#This Row],[Order Date]])</f>
        <v>2026</v>
      </c>
      <c r="R416" s="8" t="str">
        <f>"Q"&amp;ROUNDUP(MONTH(SalesDataTable[[#This Row],[Order Date]])/3,0)</f>
        <v>Q1</v>
      </c>
      <c r="S416" s="9">
        <f>MONTH(SalesDataTable[[#This Row],[Order Date]])</f>
        <v>3</v>
      </c>
      <c r="T416" s="8" t="str">
        <f>TEXT(SalesDataTable[[#This Row],[Order Date]],"mmm")</f>
        <v>Mar</v>
      </c>
    </row>
    <row r="417" spans="1:20" ht="15.5">
      <c r="A417" s="2" t="s">
        <v>468</v>
      </c>
      <c r="B417" s="3">
        <v>46104</v>
      </c>
      <c r="C417" s="4" t="s">
        <v>8</v>
      </c>
      <c r="D417" s="4" t="s">
        <v>69</v>
      </c>
      <c r="E417" s="4" t="s">
        <v>39</v>
      </c>
      <c r="F417" s="4" t="s">
        <v>16</v>
      </c>
      <c r="G417" s="4" t="s">
        <v>17</v>
      </c>
      <c r="H417" s="4" t="s">
        <v>46</v>
      </c>
      <c r="I417" s="9">
        <v>1</v>
      </c>
      <c r="J417" s="6">
        <v>45.84</v>
      </c>
      <c r="K417" s="7">
        <v>0</v>
      </c>
      <c r="L417" s="6">
        <v>18.079999999999998</v>
      </c>
      <c r="M417" s="6">
        <f t="shared" si="24"/>
        <v>45.84</v>
      </c>
      <c r="N417" s="6">
        <f t="shared" si="25"/>
        <v>18.079999999999998</v>
      </c>
      <c r="O417" s="6">
        <f t="shared" si="26"/>
        <v>27.760000000000005</v>
      </c>
      <c r="P417" s="8">
        <f t="shared" si="27"/>
        <v>0.605584642233857</v>
      </c>
      <c r="Q417" s="5">
        <f>YEAR(SalesDataTable[[#This Row],[Order Date]])</f>
        <v>2026</v>
      </c>
      <c r="R417" s="8" t="str">
        <f>"Q"&amp;ROUNDUP(MONTH(SalesDataTable[[#This Row],[Order Date]])/3,0)</f>
        <v>Q1</v>
      </c>
      <c r="S417" s="9">
        <f>MONTH(SalesDataTable[[#This Row],[Order Date]])</f>
        <v>3</v>
      </c>
      <c r="T417" s="8" t="str">
        <f>TEXT(SalesDataTable[[#This Row],[Order Date]],"mmm")</f>
        <v>Mar</v>
      </c>
    </row>
    <row r="418" spans="1:20" ht="15.5">
      <c r="A418" s="2" t="s">
        <v>469</v>
      </c>
      <c r="B418" s="3">
        <v>46104</v>
      </c>
      <c r="C418" s="4" t="s">
        <v>8</v>
      </c>
      <c r="D418" s="4" t="s">
        <v>69</v>
      </c>
      <c r="E418" s="4" t="s">
        <v>39</v>
      </c>
      <c r="F418" s="4" t="s">
        <v>16</v>
      </c>
      <c r="G418" s="4" t="s">
        <v>31</v>
      </c>
      <c r="H418" s="4" t="s">
        <v>90</v>
      </c>
      <c r="I418" s="9">
        <v>2</v>
      </c>
      <c r="J418" s="6">
        <v>122.07</v>
      </c>
      <c r="K418" s="7">
        <v>0.05</v>
      </c>
      <c r="L418" s="6">
        <v>59.16</v>
      </c>
      <c r="M418" s="6">
        <f t="shared" si="24"/>
        <v>231.93299999999996</v>
      </c>
      <c r="N418" s="6">
        <f t="shared" si="25"/>
        <v>118.32</v>
      </c>
      <c r="O418" s="6">
        <f t="shared" si="26"/>
        <v>113.61299999999997</v>
      </c>
      <c r="P418" s="8">
        <f t="shared" si="27"/>
        <v>0.48985267297021118</v>
      </c>
      <c r="Q418" s="5">
        <f>YEAR(SalesDataTable[[#This Row],[Order Date]])</f>
        <v>2026</v>
      </c>
      <c r="R418" s="8" t="str">
        <f>"Q"&amp;ROUNDUP(MONTH(SalesDataTable[[#This Row],[Order Date]])/3,0)</f>
        <v>Q1</v>
      </c>
      <c r="S418" s="9">
        <f>MONTH(SalesDataTable[[#This Row],[Order Date]])</f>
        <v>3</v>
      </c>
      <c r="T418" s="8" t="str">
        <f>TEXT(SalesDataTable[[#This Row],[Order Date]],"mmm")</f>
        <v>Mar</v>
      </c>
    </row>
    <row r="419" spans="1:20" ht="15.5">
      <c r="A419" s="2" t="s">
        <v>470</v>
      </c>
      <c r="B419" s="3">
        <v>46104</v>
      </c>
      <c r="C419" s="4" t="s">
        <v>8</v>
      </c>
      <c r="D419" s="4" t="s">
        <v>86</v>
      </c>
      <c r="E419" s="4" t="s">
        <v>39</v>
      </c>
      <c r="F419" s="4" t="s">
        <v>16</v>
      </c>
      <c r="G419" s="4" t="s">
        <v>49</v>
      </c>
      <c r="H419" s="4" t="s">
        <v>55</v>
      </c>
      <c r="I419" s="9">
        <v>3</v>
      </c>
      <c r="J419" s="6">
        <v>122.4</v>
      </c>
      <c r="K419" s="7">
        <v>0.15</v>
      </c>
      <c r="L419" s="6">
        <v>71.150000000000006</v>
      </c>
      <c r="M419" s="6">
        <f t="shared" si="24"/>
        <v>312.12</v>
      </c>
      <c r="N419" s="6">
        <f t="shared" si="25"/>
        <v>213.45000000000002</v>
      </c>
      <c r="O419" s="6">
        <f t="shared" si="26"/>
        <v>98.669999999999987</v>
      </c>
      <c r="P419" s="8">
        <f t="shared" si="27"/>
        <v>0.31612841214917337</v>
      </c>
      <c r="Q419" s="5">
        <f>YEAR(SalesDataTable[[#This Row],[Order Date]])</f>
        <v>2026</v>
      </c>
      <c r="R419" s="8" t="str">
        <f>"Q"&amp;ROUNDUP(MONTH(SalesDataTable[[#This Row],[Order Date]])/3,0)</f>
        <v>Q1</v>
      </c>
      <c r="S419" s="9">
        <f>MONTH(SalesDataTable[[#This Row],[Order Date]])</f>
        <v>3</v>
      </c>
      <c r="T419" s="8" t="str">
        <f>TEXT(SalesDataTable[[#This Row],[Order Date]],"mmm")</f>
        <v>Mar</v>
      </c>
    </row>
    <row r="420" spans="1:20" ht="15.5">
      <c r="A420" s="2" t="s">
        <v>471</v>
      </c>
      <c r="B420" s="3">
        <v>46104</v>
      </c>
      <c r="C420" s="4" t="s">
        <v>1</v>
      </c>
      <c r="D420" s="4" t="s">
        <v>88</v>
      </c>
      <c r="E420" s="4" t="s">
        <v>3</v>
      </c>
      <c r="F420" s="4" t="s">
        <v>16</v>
      </c>
      <c r="G420" s="4" t="s">
        <v>5</v>
      </c>
      <c r="H420" s="4" t="s">
        <v>43</v>
      </c>
      <c r="I420" s="9">
        <v>1</v>
      </c>
      <c r="J420" s="6">
        <v>101.43</v>
      </c>
      <c r="K420" s="7">
        <v>0</v>
      </c>
      <c r="L420" s="6">
        <v>51.78</v>
      </c>
      <c r="M420" s="6">
        <f t="shared" si="24"/>
        <v>101.43</v>
      </c>
      <c r="N420" s="6">
        <f t="shared" si="25"/>
        <v>51.78</v>
      </c>
      <c r="O420" s="6">
        <f t="shared" si="26"/>
        <v>49.650000000000006</v>
      </c>
      <c r="P420" s="8">
        <f t="shared" si="27"/>
        <v>0.4895001478852411</v>
      </c>
      <c r="Q420" s="5">
        <f>YEAR(SalesDataTable[[#This Row],[Order Date]])</f>
        <v>2026</v>
      </c>
      <c r="R420" s="8" t="str">
        <f>"Q"&amp;ROUNDUP(MONTH(SalesDataTable[[#This Row],[Order Date]])/3,0)</f>
        <v>Q1</v>
      </c>
      <c r="S420" s="9">
        <f>MONTH(SalesDataTable[[#This Row],[Order Date]])</f>
        <v>3</v>
      </c>
      <c r="T420" s="8" t="str">
        <f>TEXT(SalesDataTable[[#This Row],[Order Date]],"mmm")</f>
        <v>Mar</v>
      </c>
    </row>
    <row r="421" spans="1:20" ht="15.5">
      <c r="A421" s="2" t="s">
        <v>472</v>
      </c>
      <c r="B421" s="3">
        <v>46105</v>
      </c>
      <c r="C421" s="4" t="s">
        <v>8</v>
      </c>
      <c r="D421" s="4" t="s">
        <v>69</v>
      </c>
      <c r="E421" s="4" t="s">
        <v>10</v>
      </c>
      <c r="F421" s="4" t="s">
        <v>20</v>
      </c>
      <c r="G421" s="4" t="s">
        <v>5</v>
      </c>
      <c r="H421" s="4" t="s">
        <v>43</v>
      </c>
      <c r="I421" s="9">
        <v>8</v>
      </c>
      <c r="J421" s="6">
        <v>104.7</v>
      </c>
      <c r="K421" s="7">
        <v>0.05</v>
      </c>
      <c r="L421" s="6">
        <v>49.91</v>
      </c>
      <c r="M421" s="6">
        <f t="shared" si="24"/>
        <v>795.72</v>
      </c>
      <c r="N421" s="6">
        <f t="shared" si="25"/>
        <v>399.28</v>
      </c>
      <c r="O421" s="6">
        <f t="shared" si="26"/>
        <v>396.44000000000005</v>
      </c>
      <c r="P421" s="8">
        <f t="shared" si="27"/>
        <v>0.49821545267179412</v>
      </c>
      <c r="Q421" s="5">
        <f>YEAR(SalesDataTable[[#This Row],[Order Date]])</f>
        <v>2026</v>
      </c>
      <c r="R421" s="8" t="str">
        <f>"Q"&amp;ROUNDUP(MONTH(SalesDataTable[[#This Row],[Order Date]])/3,0)</f>
        <v>Q1</v>
      </c>
      <c r="S421" s="9">
        <f>MONTH(SalesDataTable[[#This Row],[Order Date]])</f>
        <v>3</v>
      </c>
      <c r="T421" s="8" t="str">
        <f>TEXT(SalesDataTable[[#This Row],[Order Date]],"mmm")</f>
        <v>Mar</v>
      </c>
    </row>
    <row r="422" spans="1:20" ht="15.5">
      <c r="A422" s="2" t="s">
        <v>473</v>
      </c>
      <c r="B422" s="3">
        <v>46105</v>
      </c>
      <c r="C422" s="4" t="s">
        <v>1</v>
      </c>
      <c r="D422" s="4" t="s">
        <v>2</v>
      </c>
      <c r="E422" s="4" t="s">
        <v>25</v>
      </c>
      <c r="F422" s="4" t="s">
        <v>4</v>
      </c>
      <c r="G422" s="4" t="s">
        <v>11</v>
      </c>
      <c r="H422" s="4" t="s">
        <v>21</v>
      </c>
      <c r="I422" s="9">
        <v>4</v>
      </c>
      <c r="J422" s="6">
        <v>146.34</v>
      </c>
      <c r="K422" s="7">
        <v>0</v>
      </c>
      <c r="L422" s="6">
        <v>79.37</v>
      </c>
      <c r="M422" s="6">
        <f t="shared" si="24"/>
        <v>585.36</v>
      </c>
      <c r="N422" s="6">
        <f t="shared" si="25"/>
        <v>317.48</v>
      </c>
      <c r="O422" s="6">
        <f t="shared" si="26"/>
        <v>267.88</v>
      </c>
      <c r="P422" s="8">
        <f t="shared" si="27"/>
        <v>0.45763290966242992</v>
      </c>
      <c r="Q422" s="5">
        <f>YEAR(SalesDataTable[[#This Row],[Order Date]])</f>
        <v>2026</v>
      </c>
      <c r="R422" s="8" t="str">
        <f>"Q"&amp;ROUNDUP(MONTH(SalesDataTable[[#This Row],[Order Date]])/3,0)</f>
        <v>Q1</v>
      </c>
      <c r="S422" s="9">
        <f>MONTH(SalesDataTable[[#This Row],[Order Date]])</f>
        <v>3</v>
      </c>
      <c r="T422" s="8" t="str">
        <f>TEXT(SalesDataTable[[#This Row],[Order Date]],"mmm")</f>
        <v>Mar</v>
      </c>
    </row>
    <row r="423" spans="1:20" ht="15.5">
      <c r="A423" s="2" t="s">
        <v>474</v>
      </c>
      <c r="B423" s="3">
        <v>46105</v>
      </c>
      <c r="C423" s="4" t="s">
        <v>8</v>
      </c>
      <c r="D423" s="4" t="s">
        <v>38</v>
      </c>
      <c r="E423" s="4" t="s">
        <v>3</v>
      </c>
      <c r="F423" s="4" t="s">
        <v>4</v>
      </c>
      <c r="G423" s="4" t="s">
        <v>49</v>
      </c>
      <c r="H423" s="4" t="s">
        <v>55</v>
      </c>
      <c r="I423" s="9">
        <v>2</v>
      </c>
      <c r="J423" s="6">
        <v>122.92</v>
      </c>
      <c r="K423" s="7">
        <v>0.05</v>
      </c>
      <c r="L423" s="6">
        <v>70.31</v>
      </c>
      <c r="M423" s="6">
        <f t="shared" si="24"/>
        <v>233.548</v>
      </c>
      <c r="N423" s="6">
        <f t="shared" si="25"/>
        <v>140.62</v>
      </c>
      <c r="O423" s="6">
        <f t="shared" si="26"/>
        <v>92.927999999999997</v>
      </c>
      <c r="P423" s="8">
        <f t="shared" si="27"/>
        <v>0.39789679209413054</v>
      </c>
      <c r="Q423" s="5">
        <f>YEAR(SalesDataTable[[#This Row],[Order Date]])</f>
        <v>2026</v>
      </c>
      <c r="R423" s="8" t="str">
        <f>"Q"&amp;ROUNDUP(MONTH(SalesDataTable[[#This Row],[Order Date]])/3,0)</f>
        <v>Q1</v>
      </c>
      <c r="S423" s="9">
        <f>MONTH(SalesDataTable[[#This Row],[Order Date]])</f>
        <v>3</v>
      </c>
      <c r="T423" s="8" t="str">
        <f>TEXT(SalesDataTable[[#This Row],[Order Date]],"mmm")</f>
        <v>Mar</v>
      </c>
    </row>
    <row r="424" spans="1:20" ht="15.5">
      <c r="A424" s="2" t="s">
        <v>475</v>
      </c>
      <c r="B424" s="3">
        <v>46105</v>
      </c>
      <c r="C424" s="4" t="s">
        <v>14</v>
      </c>
      <c r="D424" s="4" t="s">
        <v>15</v>
      </c>
      <c r="E424" s="4" t="s">
        <v>3</v>
      </c>
      <c r="F424" s="4" t="s">
        <v>16</v>
      </c>
      <c r="G424" s="4" t="s">
        <v>11</v>
      </c>
      <c r="H424" s="4" t="s">
        <v>12</v>
      </c>
      <c r="I424" s="9">
        <v>1</v>
      </c>
      <c r="J424" s="6">
        <v>91.35</v>
      </c>
      <c r="K424" s="7">
        <v>0.05</v>
      </c>
      <c r="L424" s="6">
        <v>45.24</v>
      </c>
      <c r="M424" s="6">
        <f t="shared" si="24"/>
        <v>86.782499999999985</v>
      </c>
      <c r="N424" s="6">
        <f t="shared" si="25"/>
        <v>45.24</v>
      </c>
      <c r="O424" s="6">
        <f t="shared" si="26"/>
        <v>41.542499999999983</v>
      </c>
      <c r="P424" s="8">
        <f t="shared" si="27"/>
        <v>0.47869674185463645</v>
      </c>
      <c r="Q424" s="5">
        <f>YEAR(SalesDataTable[[#This Row],[Order Date]])</f>
        <v>2026</v>
      </c>
      <c r="R424" s="8" t="str">
        <f>"Q"&amp;ROUNDUP(MONTH(SalesDataTable[[#This Row],[Order Date]])/3,0)</f>
        <v>Q1</v>
      </c>
      <c r="S424" s="9">
        <f>MONTH(SalesDataTable[[#This Row],[Order Date]])</f>
        <v>3</v>
      </c>
      <c r="T424" s="8" t="str">
        <f>TEXT(SalesDataTable[[#This Row],[Order Date]],"mmm")</f>
        <v>Mar</v>
      </c>
    </row>
    <row r="425" spans="1:20" ht="15.5">
      <c r="A425" s="2" t="s">
        <v>476</v>
      </c>
      <c r="B425" s="3">
        <v>46105</v>
      </c>
      <c r="C425" s="4" t="s">
        <v>8</v>
      </c>
      <c r="D425" s="4" t="s">
        <v>69</v>
      </c>
      <c r="E425" s="4" t="s">
        <v>3</v>
      </c>
      <c r="F425" s="4" t="s">
        <v>16</v>
      </c>
      <c r="G425" s="4" t="s">
        <v>5</v>
      </c>
      <c r="H425" s="4" t="s">
        <v>29</v>
      </c>
      <c r="I425" s="9">
        <v>3</v>
      </c>
      <c r="J425" s="6">
        <v>51.01</v>
      </c>
      <c r="K425" s="7">
        <v>0.15</v>
      </c>
      <c r="L425" s="6">
        <v>22.84</v>
      </c>
      <c r="M425" s="6">
        <f t="shared" si="24"/>
        <v>130.07550000000001</v>
      </c>
      <c r="N425" s="6">
        <f t="shared" si="25"/>
        <v>68.52</v>
      </c>
      <c r="O425" s="6">
        <f t="shared" si="26"/>
        <v>61.555500000000009</v>
      </c>
      <c r="P425" s="8">
        <f t="shared" si="27"/>
        <v>0.47322900930613382</v>
      </c>
      <c r="Q425" s="5">
        <f>YEAR(SalesDataTable[[#This Row],[Order Date]])</f>
        <v>2026</v>
      </c>
      <c r="R425" s="8" t="str">
        <f>"Q"&amp;ROUNDUP(MONTH(SalesDataTable[[#This Row],[Order Date]])/3,0)</f>
        <v>Q1</v>
      </c>
      <c r="S425" s="9">
        <f>MONTH(SalesDataTable[[#This Row],[Order Date]])</f>
        <v>3</v>
      </c>
      <c r="T425" s="8" t="str">
        <f>TEXT(SalesDataTable[[#This Row],[Order Date]],"mmm")</f>
        <v>Mar</v>
      </c>
    </row>
    <row r="426" spans="1:20" ht="15.5">
      <c r="A426" s="2" t="s">
        <v>477</v>
      </c>
      <c r="B426" s="3">
        <v>46106</v>
      </c>
      <c r="C426" s="4" t="s">
        <v>27</v>
      </c>
      <c r="D426" s="4" t="s">
        <v>48</v>
      </c>
      <c r="E426" s="4" t="s">
        <v>3</v>
      </c>
      <c r="F426" s="4" t="s">
        <v>16</v>
      </c>
      <c r="G426" s="4" t="s">
        <v>49</v>
      </c>
      <c r="H426" s="4" t="s">
        <v>55</v>
      </c>
      <c r="I426" s="9">
        <v>2</v>
      </c>
      <c r="J426" s="6">
        <v>125.04</v>
      </c>
      <c r="K426" s="7">
        <v>0.05</v>
      </c>
      <c r="L426" s="6">
        <v>67.680000000000007</v>
      </c>
      <c r="M426" s="6">
        <f t="shared" si="24"/>
        <v>237.57599999999999</v>
      </c>
      <c r="N426" s="6">
        <f t="shared" si="25"/>
        <v>135.36000000000001</v>
      </c>
      <c r="O426" s="6">
        <f t="shared" si="26"/>
        <v>102.21599999999998</v>
      </c>
      <c r="P426" s="8">
        <f t="shared" si="27"/>
        <v>0.43024547934134755</v>
      </c>
      <c r="Q426" s="5">
        <f>YEAR(SalesDataTable[[#This Row],[Order Date]])</f>
        <v>2026</v>
      </c>
      <c r="R426" s="8" t="str">
        <f>"Q"&amp;ROUNDUP(MONTH(SalesDataTable[[#This Row],[Order Date]])/3,0)</f>
        <v>Q1</v>
      </c>
      <c r="S426" s="9">
        <f>MONTH(SalesDataTable[[#This Row],[Order Date]])</f>
        <v>3</v>
      </c>
      <c r="T426" s="8" t="str">
        <f>TEXT(SalesDataTable[[#This Row],[Order Date]],"mmm")</f>
        <v>Mar</v>
      </c>
    </row>
    <row r="427" spans="1:20" ht="15.5">
      <c r="A427" s="2" t="s">
        <v>478</v>
      </c>
      <c r="B427" s="3">
        <v>46106</v>
      </c>
      <c r="C427" s="4" t="s">
        <v>14</v>
      </c>
      <c r="D427" s="4" t="s">
        <v>34</v>
      </c>
      <c r="E427" s="4" t="s">
        <v>39</v>
      </c>
      <c r="F427" s="4" t="s">
        <v>4</v>
      </c>
      <c r="G427" s="4" t="s">
        <v>5</v>
      </c>
      <c r="H427" s="4" t="s">
        <v>29</v>
      </c>
      <c r="I427" s="9">
        <v>2</v>
      </c>
      <c r="J427" s="6">
        <v>50.22</v>
      </c>
      <c r="K427" s="7">
        <v>0.05</v>
      </c>
      <c r="L427" s="6">
        <v>23.16</v>
      </c>
      <c r="M427" s="6">
        <f t="shared" si="24"/>
        <v>95.417999999999992</v>
      </c>
      <c r="N427" s="6">
        <f t="shared" si="25"/>
        <v>46.32</v>
      </c>
      <c r="O427" s="6">
        <f t="shared" si="26"/>
        <v>49.097999999999992</v>
      </c>
      <c r="P427" s="8">
        <f t="shared" si="27"/>
        <v>0.51455700182355524</v>
      </c>
      <c r="Q427" s="5">
        <f>YEAR(SalesDataTable[[#This Row],[Order Date]])</f>
        <v>2026</v>
      </c>
      <c r="R427" s="8" t="str">
        <f>"Q"&amp;ROUNDUP(MONTH(SalesDataTable[[#This Row],[Order Date]])/3,0)</f>
        <v>Q1</v>
      </c>
      <c r="S427" s="9">
        <f>MONTH(SalesDataTable[[#This Row],[Order Date]])</f>
        <v>3</v>
      </c>
      <c r="T427" s="8" t="str">
        <f>TEXT(SalesDataTable[[#This Row],[Order Date]],"mmm")</f>
        <v>Mar</v>
      </c>
    </row>
    <row r="428" spans="1:20" ht="15.5">
      <c r="A428" s="2" t="s">
        <v>479</v>
      </c>
      <c r="B428" s="3">
        <v>46106</v>
      </c>
      <c r="C428" s="4" t="s">
        <v>8</v>
      </c>
      <c r="D428" s="4" t="s">
        <v>9</v>
      </c>
      <c r="E428" s="4" t="s">
        <v>3</v>
      </c>
      <c r="F428" s="4" t="s">
        <v>20</v>
      </c>
      <c r="G428" s="4" t="s">
        <v>49</v>
      </c>
      <c r="H428" s="4" t="s">
        <v>67</v>
      </c>
      <c r="I428" s="9">
        <v>5</v>
      </c>
      <c r="J428" s="6">
        <v>36.369999999999997</v>
      </c>
      <c r="K428" s="7">
        <v>0.05</v>
      </c>
      <c r="L428" s="6">
        <v>13.81</v>
      </c>
      <c r="M428" s="6">
        <f t="shared" si="24"/>
        <v>172.75749999999999</v>
      </c>
      <c r="N428" s="6">
        <f t="shared" si="25"/>
        <v>69.05</v>
      </c>
      <c r="O428" s="6">
        <f t="shared" si="26"/>
        <v>103.7075</v>
      </c>
      <c r="P428" s="8">
        <f t="shared" si="27"/>
        <v>0.60030678841729013</v>
      </c>
      <c r="Q428" s="5">
        <f>YEAR(SalesDataTable[[#This Row],[Order Date]])</f>
        <v>2026</v>
      </c>
      <c r="R428" s="8" t="str">
        <f>"Q"&amp;ROUNDUP(MONTH(SalesDataTable[[#This Row],[Order Date]])/3,0)</f>
        <v>Q1</v>
      </c>
      <c r="S428" s="9">
        <f>MONTH(SalesDataTable[[#This Row],[Order Date]])</f>
        <v>3</v>
      </c>
      <c r="T428" s="8" t="str">
        <f>TEXT(SalesDataTable[[#This Row],[Order Date]],"mmm")</f>
        <v>Mar</v>
      </c>
    </row>
    <row r="429" spans="1:20" ht="15.5">
      <c r="A429" s="2" t="s">
        <v>480</v>
      </c>
      <c r="B429" s="3">
        <v>46106</v>
      </c>
      <c r="C429" s="4" t="s">
        <v>27</v>
      </c>
      <c r="D429" s="4" t="s">
        <v>45</v>
      </c>
      <c r="E429" s="4" t="s">
        <v>10</v>
      </c>
      <c r="F429" s="4" t="s">
        <v>16</v>
      </c>
      <c r="G429" s="4" t="s">
        <v>17</v>
      </c>
      <c r="H429" s="4" t="s">
        <v>18</v>
      </c>
      <c r="I429" s="9">
        <v>3</v>
      </c>
      <c r="J429" s="6">
        <v>36.43</v>
      </c>
      <c r="K429" s="7">
        <v>0.1</v>
      </c>
      <c r="L429" s="6">
        <v>13.23</v>
      </c>
      <c r="M429" s="6">
        <f t="shared" si="24"/>
        <v>98.36099999999999</v>
      </c>
      <c r="N429" s="6">
        <f t="shared" si="25"/>
        <v>39.69</v>
      </c>
      <c r="O429" s="6">
        <f t="shared" si="26"/>
        <v>58.670999999999992</v>
      </c>
      <c r="P429" s="8">
        <f t="shared" si="27"/>
        <v>0.59648641229755694</v>
      </c>
      <c r="Q429" s="5">
        <f>YEAR(SalesDataTable[[#This Row],[Order Date]])</f>
        <v>2026</v>
      </c>
      <c r="R429" s="8" t="str">
        <f>"Q"&amp;ROUNDUP(MONTH(SalesDataTable[[#This Row],[Order Date]])/3,0)</f>
        <v>Q1</v>
      </c>
      <c r="S429" s="9">
        <f>MONTH(SalesDataTable[[#This Row],[Order Date]])</f>
        <v>3</v>
      </c>
      <c r="T429" s="8" t="str">
        <f>TEXT(SalesDataTable[[#This Row],[Order Date]],"mmm")</f>
        <v>Mar</v>
      </c>
    </row>
    <row r="430" spans="1:20" ht="15.5">
      <c r="A430" s="2" t="s">
        <v>481</v>
      </c>
      <c r="B430" s="3">
        <v>46106</v>
      </c>
      <c r="C430" s="4" t="s">
        <v>8</v>
      </c>
      <c r="D430" s="4" t="s">
        <v>69</v>
      </c>
      <c r="E430" s="4" t="s">
        <v>10</v>
      </c>
      <c r="F430" s="4" t="s">
        <v>20</v>
      </c>
      <c r="G430" s="4" t="s">
        <v>5</v>
      </c>
      <c r="H430" s="4" t="s">
        <v>29</v>
      </c>
      <c r="I430" s="9">
        <v>10</v>
      </c>
      <c r="J430" s="6">
        <v>49.7</v>
      </c>
      <c r="K430" s="7">
        <v>0.1</v>
      </c>
      <c r="L430" s="6">
        <v>21.96</v>
      </c>
      <c r="M430" s="6">
        <f t="shared" si="24"/>
        <v>447.3</v>
      </c>
      <c r="N430" s="6">
        <f t="shared" si="25"/>
        <v>219.60000000000002</v>
      </c>
      <c r="O430" s="6">
        <f t="shared" si="26"/>
        <v>227.7</v>
      </c>
      <c r="P430" s="8">
        <f t="shared" si="27"/>
        <v>0.50905432595573441</v>
      </c>
      <c r="Q430" s="5">
        <f>YEAR(SalesDataTable[[#This Row],[Order Date]])</f>
        <v>2026</v>
      </c>
      <c r="R430" s="8" t="str">
        <f>"Q"&amp;ROUNDUP(MONTH(SalesDataTable[[#This Row],[Order Date]])/3,0)</f>
        <v>Q1</v>
      </c>
      <c r="S430" s="9">
        <f>MONTH(SalesDataTable[[#This Row],[Order Date]])</f>
        <v>3</v>
      </c>
      <c r="T430" s="8" t="str">
        <f>TEXT(SalesDataTable[[#This Row],[Order Date]],"mmm")</f>
        <v>Mar</v>
      </c>
    </row>
    <row r="431" spans="1:20" ht="15.5">
      <c r="A431" s="2" t="s">
        <v>482</v>
      </c>
      <c r="B431" s="3">
        <v>46106</v>
      </c>
      <c r="C431" s="4" t="s">
        <v>8</v>
      </c>
      <c r="D431" s="4" t="s">
        <v>69</v>
      </c>
      <c r="E431" s="4" t="s">
        <v>3</v>
      </c>
      <c r="F431" s="4" t="s">
        <v>4</v>
      </c>
      <c r="G431" s="4" t="s">
        <v>17</v>
      </c>
      <c r="H431" s="4" t="s">
        <v>46</v>
      </c>
      <c r="I431" s="9">
        <v>2</v>
      </c>
      <c r="J431" s="6">
        <v>46.61</v>
      </c>
      <c r="K431" s="7">
        <v>0</v>
      </c>
      <c r="L431" s="6">
        <v>17.97</v>
      </c>
      <c r="M431" s="6">
        <f t="shared" si="24"/>
        <v>93.22</v>
      </c>
      <c r="N431" s="6">
        <f t="shared" si="25"/>
        <v>35.94</v>
      </c>
      <c r="O431" s="6">
        <f t="shared" si="26"/>
        <v>57.28</v>
      </c>
      <c r="P431" s="8">
        <f t="shared" si="27"/>
        <v>0.61446041621969538</v>
      </c>
      <c r="Q431" s="5">
        <f>YEAR(SalesDataTable[[#This Row],[Order Date]])</f>
        <v>2026</v>
      </c>
      <c r="R431" s="8" t="str">
        <f>"Q"&amp;ROUNDUP(MONTH(SalesDataTable[[#This Row],[Order Date]])/3,0)</f>
        <v>Q1</v>
      </c>
      <c r="S431" s="9">
        <f>MONTH(SalesDataTable[[#This Row],[Order Date]])</f>
        <v>3</v>
      </c>
      <c r="T431" s="8" t="str">
        <f>TEXT(SalesDataTable[[#This Row],[Order Date]],"mmm")</f>
        <v>Mar</v>
      </c>
    </row>
    <row r="432" spans="1:20" ht="15.5">
      <c r="A432" s="2" t="s">
        <v>483</v>
      </c>
      <c r="B432" s="3">
        <v>46106</v>
      </c>
      <c r="C432" s="4" t="s">
        <v>14</v>
      </c>
      <c r="D432" s="4" t="s">
        <v>34</v>
      </c>
      <c r="E432" s="4" t="s">
        <v>3</v>
      </c>
      <c r="F432" s="4" t="s">
        <v>16</v>
      </c>
      <c r="G432" s="4" t="s">
        <v>17</v>
      </c>
      <c r="H432" s="4" t="s">
        <v>46</v>
      </c>
      <c r="I432" s="9">
        <v>1</v>
      </c>
      <c r="J432" s="6">
        <v>47.61</v>
      </c>
      <c r="K432" s="7">
        <v>0</v>
      </c>
      <c r="L432" s="6">
        <v>18.89</v>
      </c>
      <c r="M432" s="6">
        <f t="shared" si="24"/>
        <v>47.61</v>
      </c>
      <c r="N432" s="6">
        <f t="shared" si="25"/>
        <v>18.89</v>
      </c>
      <c r="O432" s="6">
        <f t="shared" si="26"/>
        <v>28.72</v>
      </c>
      <c r="P432" s="8">
        <f t="shared" si="27"/>
        <v>0.60323461457676952</v>
      </c>
      <c r="Q432" s="5">
        <f>YEAR(SalesDataTable[[#This Row],[Order Date]])</f>
        <v>2026</v>
      </c>
      <c r="R432" s="8" t="str">
        <f>"Q"&amp;ROUNDUP(MONTH(SalesDataTable[[#This Row],[Order Date]])/3,0)</f>
        <v>Q1</v>
      </c>
      <c r="S432" s="9">
        <f>MONTH(SalesDataTable[[#This Row],[Order Date]])</f>
        <v>3</v>
      </c>
      <c r="T432" s="8" t="str">
        <f>TEXT(SalesDataTable[[#This Row],[Order Date]],"mmm")</f>
        <v>Mar</v>
      </c>
    </row>
    <row r="433" spans="1:20" ht="15.5">
      <c r="A433" s="2" t="s">
        <v>484</v>
      </c>
      <c r="B433" s="3">
        <v>46106</v>
      </c>
      <c r="C433" s="4" t="s">
        <v>14</v>
      </c>
      <c r="D433" s="4" t="s">
        <v>15</v>
      </c>
      <c r="E433" s="4" t="s">
        <v>3</v>
      </c>
      <c r="F433" s="4" t="s">
        <v>16</v>
      </c>
      <c r="G433" s="4" t="s">
        <v>5</v>
      </c>
      <c r="H433" s="4" t="s">
        <v>35</v>
      </c>
      <c r="I433" s="9">
        <v>2</v>
      </c>
      <c r="J433" s="6">
        <v>40.880000000000003</v>
      </c>
      <c r="K433" s="7">
        <v>0.05</v>
      </c>
      <c r="L433" s="6">
        <v>16.39</v>
      </c>
      <c r="M433" s="6">
        <f t="shared" si="24"/>
        <v>77.671999999999997</v>
      </c>
      <c r="N433" s="6">
        <f t="shared" si="25"/>
        <v>32.78</v>
      </c>
      <c r="O433" s="6">
        <f t="shared" si="26"/>
        <v>44.891999999999996</v>
      </c>
      <c r="P433" s="8">
        <f t="shared" si="27"/>
        <v>0.57796889483983926</v>
      </c>
      <c r="Q433" s="5">
        <f>YEAR(SalesDataTable[[#This Row],[Order Date]])</f>
        <v>2026</v>
      </c>
      <c r="R433" s="8" t="str">
        <f>"Q"&amp;ROUNDUP(MONTH(SalesDataTable[[#This Row],[Order Date]])/3,0)</f>
        <v>Q1</v>
      </c>
      <c r="S433" s="9">
        <f>MONTH(SalesDataTable[[#This Row],[Order Date]])</f>
        <v>3</v>
      </c>
      <c r="T433" s="8" t="str">
        <f>TEXT(SalesDataTable[[#This Row],[Order Date]],"mmm")</f>
        <v>Mar</v>
      </c>
    </row>
    <row r="434" spans="1:20" ht="15.5">
      <c r="A434" s="2" t="s">
        <v>485</v>
      </c>
      <c r="B434" s="3">
        <v>46106</v>
      </c>
      <c r="C434" s="4" t="s">
        <v>8</v>
      </c>
      <c r="D434" s="4" t="s">
        <v>69</v>
      </c>
      <c r="E434" s="4" t="s">
        <v>3</v>
      </c>
      <c r="F434" s="4" t="s">
        <v>16</v>
      </c>
      <c r="G434" s="4" t="s">
        <v>49</v>
      </c>
      <c r="H434" s="4" t="s">
        <v>50</v>
      </c>
      <c r="I434" s="9">
        <v>2</v>
      </c>
      <c r="J434" s="6">
        <v>39.409999999999997</v>
      </c>
      <c r="K434" s="7">
        <v>0.15</v>
      </c>
      <c r="L434" s="6">
        <v>14.91</v>
      </c>
      <c r="M434" s="6">
        <f t="shared" si="24"/>
        <v>66.996999999999986</v>
      </c>
      <c r="N434" s="6">
        <f t="shared" si="25"/>
        <v>29.82</v>
      </c>
      <c r="O434" s="6">
        <f t="shared" si="26"/>
        <v>37.176999999999985</v>
      </c>
      <c r="P434" s="8">
        <f t="shared" si="27"/>
        <v>0.55490544352732207</v>
      </c>
      <c r="Q434" s="5">
        <f>YEAR(SalesDataTable[[#This Row],[Order Date]])</f>
        <v>2026</v>
      </c>
      <c r="R434" s="8" t="str">
        <f>"Q"&amp;ROUNDUP(MONTH(SalesDataTable[[#This Row],[Order Date]])/3,0)</f>
        <v>Q1</v>
      </c>
      <c r="S434" s="9">
        <f>MONTH(SalesDataTable[[#This Row],[Order Date]])</f>
        <v>3</v>
      </c>
      <c r="T434" s="8" t="str">
        <f>TEXT(SalesDataTable[[#This Row],[Order Date]],"mmm")</f>
        <v>Mar</v>
      </c>
    </row>
    <row r="435" spans="1:20" ht="15.5">
      <c r="A435" s="2" t="s">
        <v>486</v>
      </c>
      <c r="B435" s="3">
        <v>46107</v>
      </c>
      <c r="C435" s="4" t="s">
        <v>14</v>
      </c>
      <c r="D435" s="4" t="s">
        <v>61</v>
      </c>
      <c r="E435" s="4" t="s">
        <v>3</v>
      </c>
      <c r="F435" s="4" t="s">
        <v>4</v>
      </c>
      <c r="G435" s="4" t="s">
        <v>5</v>
      </c>
      <c r="H435" s="4" t="s">
        <v>35</v>
      </c>
      <c r="I435" s="9">
        <v>1</v>
      </c>
      <c r="J435" s="6">
        <v>40.82</v>
      </c>
      <c r="K435" s="7">
        <v>0.05</v>
      </c>
      <c r="L435" s="6">
        <v>16.940000000000001</v>
      </c>
      <c r="M435" s="6">
        <f t="shared" si="24"/>
        <v>38.778999999999996</v>
      </c>
      <c r="N435" s="6">
        <f t="shared" si="25"/>
        <v>16.940000000000001</v>
      </c>
      <c r="O435" s="6">
        <f t="shared" si="26"/>
        <v>21.838999999999995</v>
      </c>
      <c r="P435" s="8">
        <f t="shared" si="27"/>
        <v>0.56316563088269411</v>
      </c>
      <c r="Q435" s="5">
        <f>YEAR(SalesDataTable[[#This Row],[Order Date]])</f>
        <v>2026</v>
      </c>
      <c r="R435" s="8" t="str">
        <f>"Q"&amp;ROUNDUP(MONTH(SalesDataTable[[#This Row],[Order Date]])/3,0)</f>
        <v>Q1</v>
      </c>
      <c r="S435" s="9">
        <f>MONTH(SalesDataTable[[#This Row],[Order Date]])</f>
        <v>3</v>
      </c>
      <c r="T435" s="8" t="str">
        <f>TEXT(SalesDataTable[[#This Row],[Order Date]],"mmm")</f>
        <v>Mar</v>
      </c>
    </row>
    <row r="436" spans="1:20" ht="15.5">
      <c r="A436" s="2" t="s">
        <v>487</v>
      </c>
      <c r="B436" s="3">
        <v>46107</v>
      </c>
      <c r="C436" s="4" t="s">
        <v>27</v>
      </c>
      <c r="D436" s="4" t="s">
        <v>48</v>
      </c>
      <c r="E436" s="4" t="s">
        <v>25</v>
      </c>
      <c r="F436" s="4" t="s">
        <v>20</v>
      </c>
      <c r="G436" s="4" t="s">
        <v>17</v>
      </c>
      <c r="H436" s="4" t="s">
        <v>18</v>
      </c>
      <c r="I436" s="9">
        <v>3</v>
      </c>
      <c r="J436" s="6">
        <v>36.979999999999997</v>
      </c>
      <c r="K436" s="7">
        <v>0.1</v>
      </c>
      <c r="L436" s="6">
        <v>13.65</v>
      </c>
      <c r="M436" s="6">
        <f t="shared" si="24"/>
        <v>99.846000000000004</v>
      </c>
      <c r="N436" s="6">
        <f t="shared" si="25"/>
        <v>40.950000000000003</v>
      </c>
      <c r="O436" s="6">
        <f t="shared" si="26"/>
        <v>58.896000000000001</v>
      </c>
      <c r="P436" s="8">
        <f t="shared" si="27"/>
        <v>0.58986839733189111</v>
      </c>
      <c r="Q436" s="5">
        <f>YEAR(SalesDataTable[[#This Row],[Order Date]])</f>
        <v>2026</v>
      </c>
      <c r="R436" s="8" t="str">
        <f>"Q"&amp;ROUNDUP(MONTH(SalesDataTable[[#This Row],[Order Date]])/3,0)</f>
        <v>Q1</v>
      </c>
      <c r="S436" s="9">
        <f>MONTH(SalesDataTable[[#This Row],[Order Date]])</f>
        <v>3</v>
      </c>
      <c r="T436" s="8" t="str">
        <f>TEXT(SalesDataTable[[#This Row],[Order Date]],"mmm")</f>
        <v>Mar</v>
      </c>
    </row>
    <row r="437" spans="1:20" ht="15.5">
      <c r="A437" s="2" t="s">
        <v>488</v>
      </c>
      <c r="B437" s="3">
        <v>46107</v>
      </c>
      <c r="C437" s="4" t="s">
        <v>8</v>
      </c>
      <c r="D437" s="4" t="s">
        <v>69</v>
      </c>
      <c r="E437" s="4" t="s">
        <v>39</v>
      </c>
      <c r="F437" s="4" t="s">
        <v>16</v>
      </c>
      <c r="G437" s="4" t="s">
        <v>17</v>
      </c>
      <c r="H437" s="4" t="s">
        <v>18</v>
      </c>
      <c r="I437" s="9">
        <v>1</v>
      </c>
      <c r="J437" s="6">
        <v>35.700000000000003</v>
      </c>
      <c r="K437" s="7">
        <v>0.05</v>
      </c>
      <c r="L437" s="6">
        <v>13.91</v>
      </c>
      <c r="M437" s="6">
        <f t="shared" si="24"/>
        <v>33.914999999999999</v>
      </c>
      <c r="N437" s="6">
        <f t="shared" si="25"/>
        <v>13.91</v>
      </c>
      <c r="O437" s="6">
        <f t="shared" si="26"/>
        <v>20.004999999999999</v>
      </c>
      <c r="P437" s="8">
        <f t="shared" si="27"/>
        <v>0.58985699542975079</v>
      </c>
      <c r="Q437" s="5">
        <f>YEAR(SalesDataTable[[#This Row],[Order Date]])</f>
        <v>2026</v>
      </c>
      <c r="R437" s="8" t="str">
        <f>"Q"&amp;ROUNDUP(MONTH(SalesDataTable[[#This Row],[Order Date]])/3,0)</f>
        <v>Q1</v>
      </c>
      <c r="S437" s="9">
        <f>MONTH(SalesDataTable[[#This Row],[Order Date]])</f>
        <v>3</v>
      </c>
      <c r="T437" s="8" t="str">
        <f>TEXT(SalesDataTable[[#This Row],[Order Date]],"mmm")</f>
        <v>Mar</v>
      </c>
    </row>
    <row r="438" spans="1:20" ht="15.5">
      <c r="A438" s="2" t="s">
        <v>489</v>
      </c>
      <c r="B438" s="3">
        <v>46107</v>
      </c>
      <c r="C438" s="4" t="s">
        <v>27</v>
      </c>
      <c r="D438" s="4" t="s">
        <v>48</v>
      </c>
      <c r="E438" s="4" t="s">
        <v>25</v>
      </c>
      <c r="F438" s="4" t="s">
        <v>4</v>
      </c>
      <c r="G438" s="4" t="s">
        <v>5</v>
      </c>
      <c r="H438" s="4" t="s">
        <v>35</v>
      </c>
      <c r="I438" s="9">
        <v>1</v>
      </c>
      <c r="J438" s="6">
        <v>39.53</v>
      </c>
      <c r="K438" s="7">
        <v>0.05</v>
      </c>
      <c r="L438" s="6">
        <v>17.170000000000002</v>
      </c>
      <c r="M438" s="6">
        <f t="shared" si="24"/>
        <v>37.5535</v>
      </c>
      <c r="N438" s="6">
        <f t="shared" si="25"/>
        <v>17.170000000000002</v>
      </c>
      <c r="O438" s="6">
        <f t="shared" si="26"/>
        <v>20.383499999999998</v>
      </c>
      <c r="P438" s="8">
        <f t="shared" si="27"/>
        <v>0.54278562584046752</v>
      </c>
      <c r="Q438" s="5">
        <f>YEAR(SalesDataTable[[#This Row],[Order Date]])</f>
        <v>2026</v>
      </c>
      <c r="R438" s="8" t="str">
        <f>"Q"&amp;ROUNDUP(MONTH(SalesDataTable[[#This Row],[Order Date]])/3,0)</f>
        <v>Q1</v>
      </c>
      <c r="S438" s="9">
        <f>MONTH(SalesDataTable[[#This Row],[Order Date]])</f>
        <v>3</v>
      </c>
      <c r="T438" s="8" t="str">
        <f>TEXT(SalesDataTable[[#This Row],[Order Date]],"mmm")</f>
        <v>Mar</v>
      </c>
    </row>
    <row r="439" spans="1:20" ht="15.5">
      <c r="A439" s="2" t="s">
        <v>490</v>
      </c>
      <c r="B439" s="3">
        <v>46107</v>
      </c>
      <c r="C439" s="4" t="s">
        <v>14</v>
      </c>
      <c r="D439" s="4" t="s">
        <v>24</v>
      </c>
      <c r="E439" s="4" t="s">
        <v>25</v>
      </c>
      <c r="F439" s="4" t="s">
        <v>4</v>
      </c>
      <c r="G439" s="4" t="s">
        <v>17</v>
      </c>
      <c r="H439" s="4" t="s">
        <v>18</v>
      </c>
      <c r="I439" s="9">
        <v>2</v>
      </c>
      <c r="J439" s="6">
        <v>35.75</v>
      </c>
      <c r="K439" s="7">
        <v>0</v>
      </c>
      <c r="L439" s="6">
        <v>13.28</v>
      </c>
      <c r="M439" s="6">
        <f t="shared" si="24"/>
        <v>71.5</v>
      </c>
      <c r="N439" s="6">
        <f t="shared" si="25"/>
        <v>26.56</v>
      </c>
      <c r="O439" s="6">
        <f t="shared" si="26"/>
        <v>44.94</v>
      </c>
      <c r="P439" s="8">
        <f t="shared" si="27"/>
        <v>0.62853146853146846</v>
      </c>
      <c r="Q439" s="5">
        <f>YEAR(SalesDataTable[[#This Row],[Order Date]])</f>
        <v>2026</v>
      </c>
      <c r="R439" s="8" t="str">
        <f>"Q"&amp;ROUNDUP(MONTH(SalesDataTable[[#This Row],[Order Date]])/3,0)</f>
        <v>Q1</v>
      </c>
      <c r="S439" s="9">
        <f>MONTH(SalesDataTable[[#This Row],[Order Date]])</f>
        <v>3</v>
      </c>
      <c r="T439" s="8" t="str">
        <f>TEXT(SalesDataTable[[#This Row],[Order Date]],"mmm")</f>
        <v>Mar</v>
      </c>
    </row>
    <row r="440" spans="1:20" ht="15.5">
      <c r="A440" s="2" t="s">
        <v>491</v>
      </c>
      <c r="B440" s="3">
        <v>46107</v>
      </c>
      <c r="C440" s="4" t="s">
        <v>14</v>
      </c>
      <c r="D440" s="4" t="s">
        <v>15</v>
      </c>
      <c r="E440" s="4" t="s">
        <v>3</v>
      </c>
      <c r="F440" s="4" t="s">
        <v>20</v>
      </c>
      <c r="G440" s="4" t="s">
        <v>49</v>
      </c>
      <c r="H440" s="4" t="s">
        <v>74</v>
      </c>
      <c r="I440" s="9">
        <v>2</v>
      </c>
      <c r="J440" s="6">
        <v>50.17</v>
      </c>
      <c r="K440" s="7">
        <v>0</v>
      </c>
      <c r="L440" s="6">
        <v>22.37</v>
      </c>
      <c r="M440" s="6">
        <f t="shared" si="24"/>
        <v>100.34</v>
      </c>
      <c r="N440" s="6">
        <f t="shared" si="25"/>
        <v>44.74</v>
      </c>
      <c r="O440" s="6">
        <f t="shared" si="26"/>
        <v>55.6</v>
      </c>
      <c r="P440" s="8">
        <f t="shared" si="27"/>
        <v>0.55411600558102447</v>
      </c>
      <c r="Q440" s="5">
        <f>YEAR(SalesDataTable[[#This Row],[Order Date]])</f>
        <v>2026</v>
      </c>
      <c r="R440" s="8" t="str">
        <f>"Q"&amp;ROUNDUP(MONTH(SalesDataTable[[#This Row],[Order Date]])/3,0)</f>
        <v>Q1</v>
      </c>
      <c r="S440" s="9">
        <f>MONTH(SalesDataTable[[#This Row],[Order Date]])</f>
        <v>3</v>
      </c>
      <c r="T440" s="8" t="str">
        <f>TEXT(SalesDataTable[[#This Row],[Order Date]],"mmm")</f>
        <v>Mar</v>
      </c>
    </row>
    <row r="441" spans="1:20" ht="15.5">
      <c r="A441" s="2" t="s">
        <v>492</v>
      </c>
      <c r="B441" s="3">
        <v>46107</v>
      </c>
      <c r="C441" s="4" t="s">
        <v>1</v>
      </c>
      <c r="D441" s="4" t="s">
        <v>52</v>
      </c>
      <c r="E441" s="4" t="s">
        <v>3</v>
      </c>
      <c r="F441" s="4" t="s">
        <v>16</v>
      </c>
      <c r="G441" s="4" t="s">
        <v>49</v>
      </c>
      <c r="H441" s="4" t="s">
        <v>50</v>
      </c>
      <c r="I441" s="9">
        <v>5</v>
      </c>
      <c r="J441" s="6">
        <v>41.32</v>
      </c>
      <c r="K441" s="7">
        <v>0</v>
      </c>
      <c r="L441" s="6">
        <v>15.09</v>
      </c>
      <c r="M441" s="6">
        <f t="shared" si="24"/>
        <v>206.6</v>
      </c>
      <c r="N441" s="6">
        <f t="shared" si="25"/>
        <v>75.45</v>
      </c>
      <c r="O441" s="6">
        <f t="shared" si="26"/>
        <v>131.14999999999998</v>
      </c>
      <c r="P441" s="8">
        <f t="shared" si="27"/>
        <v>0.63480154888673757</v>
      </c>
      <c r="Q441" s="5">
        <f>YEAR(SalesDataTable[[#This Row],[Order Date]])</f>
        <v>2026</v>
      </c>
      <c r="R441" s="8" t="str">
        <f>"Q"&amp;ROUNDUP(MONTH(SalesDataTable[[#This Row],[Order Date]])/3,0)</f>
        <v>Q1</v>
      </c>
      <c r="S441" s="9">
        <f>MONTH(SalesDataTable[[#This Row],[Order Date]])</f>
        <v>3</v>
      </c>
      <c r="T441" s="8" t="str">
        <f>TEXT(SalesDataTable[[#This Row],[Order Date]],"mmm")</f>
        <v>Mar</v>
      </c>
    </row>
    <row r="442" spans="1:20" ht="15.5">
      <c r="A442" s="2" t="s">
        <v>493</v>
      </c>
      <c r="B442" s="3">
        <v>46108</v>
      </c>
      <c r="C442" s="4" t="s">
        <v>27</v>
      </c>
      <c r="D442" s="4" t="s">
        <v>45</v>
      </c>
      <c r="E442" s="4" t="s">
        <v>39</v>
      </c>
      <c r="F442" s="4" t="s">
        <v>16</v>
      </c>
      <c r="G442" s="4" t="s">
        <v>11</v>
      </c>
      <c r="H442" s="4" t="s">
        <v>53</v>
      </c>
      <c r="I442" s="9">
        <v>3</v>
      </c>
      <c r="J442" s="6">
        <v>152.4</v>
      </c>
      <c r="K442" s="7">
        <v>0.05</v>
      </c>
      <c r="L442" s="6">
        <v>79.97</v>
      </c>
      <c r="M442" s="6">
        <f t="shared" si="24"/>
        <v>434.34000000000003</v>
      </c>
      <c r="N442" s="6">
        <f t="shared" si="25"/>
        <v>239.91</v>
      </c>
      <c r="O442" s="6">
        <f t="shared" si="26"/>
        <v>194.43000000000004</v>
      </c>
      <c r="P442" s="8">
        <f t="shared" si="27"/>
        <v>0.44764470230694853</v>
      </c>
      <c r="Q442" s="5">
        <f>YEAR(SalesDataTable[[#This Row],[Order Date]])</f>
        <v>2026</v>
      </c>
      <c r="R442" s="8" t="str">
        <f>"Q"&amp;ROUNDUP(MONTH(SalesDataTable[[#This Row],[Order Date]])/3,0)</f>
        <v>Q1</v>
      </c>
      <c r="S442" s="9">
        <f>MONTH(SalesDataTable[[#This Row],[Order Date]])</f>
        <v>3</v>
      </c>
      <c r="T442" s="8" t="str">
        <f>TEXT(SalesDataTable[[#This Row],[Order Date]],"mmm")</f>
        <v>Mar</v>
      </c>
    </row>
    <row r="443" spans="1:20" ht="15.5">
      <c r="A443" s="2" t="s">
        <v>494</v>
      </c>
      <c r="B443" s="3">
        <v>46108</v>
      </c>
      <c r="C443" s="4" t="s">
        <v>1</v>
      </c>
      <c r="D443" s="4" t="s">
        <v>2</v>
      </c>
      <c r="E443" s="4" t="s">
        <v>3</v>
      </c>
      <c r="F443" s="4" t="s">
        <v>16</v>
      </c>
      <c r="G443" s="4" t="s">
        <v>49</v>
      </c>
      <c r="H443" s="4" t="s">
        <v>67</v>
      </c>
      <c r="I443" s="9">
        <v>1</v>
      </c>
      <c r="J443" s="6">
        <v>36.299999999999997</v>
      </c>
      <c r="K443" s="7">
        <v>0</v>
      </c>
      <c r="L443" s="6">
        <v>14.1</v>
      </c>
      <c r="M443" s="6">
        <f t="shared" si="24"/>
        <v>36.299999999999997</v>
      </c>
      <c r="N443" s="6">
        <f t="shared" si="25"/>
        <v>14.1</v>
      </c>
      <c r="O443" s="6">
        <f t="shared" si="26"/>
        <v>22.199999999999996</v>
      </c>
      <c r="P443" s="8">
        <f t="shared" si="27"/>
        <v>0.61157024793388426</v>
      </c>
      <c r="Q443" s="5">
        <f>YEAR(SalesDataTable[[#This Row],[Order Date]])</f>
        <v>2026</v>
      </c>
      <c r="R443" s="8" t="str">
        <f>"Q"&amp;ROUNDUP(MONTH(SalesDataTable[[#This Row],[Order Date]])/3,0)</f>
        <v>Q1</v>
      </c>
      <c r="S443" s="9">
        <f>MONTH(SalesDataTable[[#This Row],[Order Date]])</f>
        <v>3</v>
      </c>
      <c r="T443" s="8" t="str">
        <f>TEXT(SalesDataTable[[#This Row],[Order Date]],"mmm")</f>
        <v>Mar</v>
      </c>
    </row>
    <row r="444" spans="1:20" ht="15.5">
      <c r="A444" s="2" t="s">
        <v>495</v>
      </c>
      <c r="B444" s="3">
        <v>46108</v>
      </c>
      <c r="C444" s="4" t="s">
        <v>14</v>
      </c>
      <c r="D444" s="4" t="s">
        <v>34</v>
      </c>
      <c r="E444" s="4" t="s">
        <v>3</v>
      </c>
      <c r="F444" s="4" t="s">
        <v>4</v>
      </c>
      <c r="G444" s="4" t="s">
        <v>17</v>
      </c>
      <c r="H444" s="4" t="s">
        <v>46</v>
      </c>
      <c r="I444" s="9">
        <v>3</v>
      </c>
      <c r="J444" s="6">
        <v>46.24</v>
      </c>
      <c r="K444" s="7">
        <v>0.1</v>
      </c>
      <c r="L444" s="6">
        <v>18.2</v>
      </c>
      <c r="M444" s="6">
        <f t="shared" si="24"/>
        <v>124.848</v>
      </c>
      <c r="N444" s="6">
        <f t="shared" si="25"/>
        <v>54.599999999999994</v>
      </c>
      <c r="O444" s="6">
        <f t="shared" si="26"/>
        <v>70.248000000000005</v>
      </c>
      <c r="P444" s="8">
        <f t="shared" si="27"/>
        <v>0.56266820453671673</v>
      </c>
      <c r="Q444" s="5">
        <f>YEAR(SalesDataTable[[#This Row],[Order Date]])</f>
        <v>2026</v>
      </c>
      <c r="R444" s="8" t="str">
        <f>"Q"&amp;ROUNDUP(MONTH(SalesDataTable[[#This Row],[Order Date]])/3,0)</f>
        <v>Q1</v>
      </c>
      <c r="S444" s="9">
        <f>MONTH(SalesDataTable[[#This Row],[Order Date]])</f>
        <v>3</v>
      </c>
      <c r="T444" s="8" t="str">
        <f>TEXT(SalesDataTable[[#This Row],[Order Date]],"mmm")</f>
        <v>Mar</v>
      </c>
    </row>
    <row r="445" spans="1:20" ht="15.5">
      <c r="A445" s="2" t="s">
        <v>496</v>
      </c>
      <c r="B445" s="3">
        <v>46108</v>
      </c>
      <c r="C445" s="4" t="s">
        <v>1</v>
      </c>
      <c r="D445" s="4" t="s">
        <v>2</v>
      </c>
      <c r="E445" s="4" t="s">
        <v>25</v>
      </c>
      <c r="F445" s="4" t="s">
        <v>4</v>
      </c>
      <c r="G445" s="4" t="s">
        <v>17</v>
      </c>
      <c r="H445" s="4" t="s">
        <v>83</v>
      </c>
      <c r="I445" s="9">
        <v>2</v>
      </c>
      <c r="J445" s="6">
        <v>165.58</v>
      </c>
      <c r="K445" s="7">
        <v>0</v>
      </c>
      <c r="L445" s="6">
        <v>86.16</v>
      </c>
      <c r="M445" s="6">
        <f t="shared" si="24"/>
        <v>331.16</v>
      </c>
      <c r="N445" s="6">
        <f t="shared" si="25"/>
        <v>172.32</v>
      </c>
      <c r="O445" s="6">
        <f t="shared" si="26"/>
        <v>158.84000000000003</v>
      </c>
      <c r="P445" s="8">
        <f t="shared" si="27"/>
        <v>0.47964730039859893</v>
      </c>
      <c r="Q445" s="5">
        <f>YEAR(SalesDataTable[[#This Row],[Order Date]])</f>
        <v>2026</v>
      </c>
      <c r="R445" s="8" t="str">
        <f>"Q"&amp;ROUNDUP(MONTH(SalesDataTable[[#This Row],[Order Date]])/3,0)</f>
        <v>Q1</v>
      </c>
      <c r="S445" s="9">
        <f>MONTH(SalesDataTable[[#This Row],[Order Date]])</f>
        <v>3</v>
      </c>
      <c r="T445" s="8" t="str">
        <f>TEXT(SalesDataTable[[#This Row],[Order Date]],"mmm")</f>
        <v>Mar</v>
      </c>
    </row>
    <row r="446" spans="1:20" ht="15.5">
      <c r="A446" s="2" t="s">
        <v>497</v>
      </c>
      <c r="B446" s="3">
        <v>46108</v>
      </c>
      <c r="C446" s="4" t="s">
        <v>1</v>
      </c>
      <c r="D446" s="4" t="s">
        <v>52</v>
      </c>
      <c r="E446" s="4" t="s">
        <v>3</v>
      </c>
      <c r="F446" s="4" t="s">
        <v>4</v>
      </c>
      <c r="G446" s="4" t="s">
        <v>31</v>
      </c>
      <c r="H446" s="4" t="s">
        <v>90</v>
      </c>
      <c r="I446" s="9">
        <v>4</v>
      </c>
      <c r="J446" s="6">
        <v>121.49</v>
      </c>
      <c r="K446" s="7">
        <v>0</v>
      </c>
      <c r="L446" s="6">
        <v>62.01</v>
      </c>
      <c r="M446" s="6">
        <f t="shared" si="24"/>
        <v>485.96</v>
      </c>
      <c r="N446" s="6">
        <f t="shared" si="25"/>
        <v>248.04</v>
      </c>
      <c r="O446" s="6">
        <f t="shared" si="26"/>
        <v>237.92</v>
      </c>
      <c r="P446" s="8">
        <f t="shared" si="27"/>
        <v>0.4895876203802782</v>
      </c>
      <c r="Q446" s="5">
        <f>YEAR(SalesDataTable[[#This Row],[Order Date]])</f>
        <v>2026</v>
      </c>
      <c r="R446" s="8" t="str">
        <f>"Q"&amp;ROUNDUP(MONTH(SalesDataTable[[#This Row],[Order Date]])/3,0)</f>
        <v>Q1</v>
      </c>
      <c r="S446" s="9">
        <f>MONTH(SalesDataTable[[#This Row],[Order Date]])</f>
        <v>3</v>
      </c>
      <c r="T446" s="8" t="str">
        <f>TEXT(SalesDataTable[[#This Row],[Order Date]],"mmm")</f>
        <v>Mar</v>
      </c>
    </row>
    <row r="447" spans="1:20" ht="15.5">
      <c r="A447" s="2" t="s">
        <v>498</v>
      </c>
      <c r="B447" s="3">
        <v>46108</v>
      </c>
      <c r="C447" s="4" t="s">
        <v>8</v>
      </c>
      <c r="D447" s="4" t="s">
        <v>69</v>
      </c>
      <c r="E447" s="4" t="s">
        <v>25</v>
      </c>
      <c r="F447" s="4" t="s">
        <v>16</v>
      </c>
      <c r="G447" s="4" t="s">
        <v>5</v>
      </c>
      <c r="H447" s="4" t="s">
        <v>6</v>
      </c>
      <c r="I447" s="9">
        <v>5</v>
      </c>
      <c r="J447" s="6">
        <v>81.84</v>
      </c>
      <c r="K447" s="7">
        <v>0.1</v>
      </c>
      <c r="L447" s="6">
        <v>42.7</v>
      </c>
      <c r="M447" s="6">
        <f t="shared" si="24"/>
        <v>368.28000000000003</v>
      </c>
      <c r="N447" s="6">
        <f t="shared" si="25"/>
        <v>213.5</v>
      </c>
      <c r="O447" s="6">
        <f t="shared" si="26"/>
        <v>154.78000000000003</v>
      </c>
      <c r="P447" s="8">
        <f t="shared" si="27"/>
        <v>0.42027804931030743</v>
      </c>
      <c r="Q447" s="5">
        <f>YEAR(SalesDataTable[[#This Row],[Order Date]])</f>
        <v>2026</v>
      </c>
      <c r="R447" s="8" t="str">
        <f>"Q"&amp;ROUNDUP(MONTH(SalesDataTable[[#This Row],[Order Date]])/3,0)</f>
        <v>Q1</v>
      </c>
      <c r="S447" s="9">
        <f>MONTH(SalesDataTable[[#This Row],[Order Date]])</f>
        <v>3</v>
      </c>
      <c r="T447" s="8" t="str">
        <f>TEXT(SalesDataTable[[#This Row],[Order Date]],"mmm")</f>
        <v>Mar</v>
      </c>
    </row>
    <row r="448" spans="1:20" ht="15.5">
      <c r="A448" s="2" t="s">
        <v>499</v>
      </c>
      <c r="B448" s="3">
        <v>46108</v>
      </c>
      <c r="C448" s="4" t="s">
        <v>8</v>
      </c>
      <c r="D448" s="4" t="s">
        <v>66</v>
      </c>
      <c r="E448" s="4" t="s">
        <v>3</v>
      </c>
      <c r="F448" s="4" t="s">
        <v>16</v>
      </c>
      <c r="G448" s="4" t="s">
        <v>11</v>
      </c>
      <c r="H448" s="4" t="s">
        <v>53</v>
      </c>
      <c r="I448" s="9">
        <v>1</v>
      </c>
      <c r="J448" s="6">
        <v>151.47999999999999</v>
      </c>
      <c r="K448" s="7">
        <v>0</v>
      </c>
      <c r="L448" s="6">
        <v>79.41</v>
      </c>
      <c r="M448" s="6">
        <f t="shared" si="24"/>
        <v>151.47999999999999</v>
      </c>
      <c r="N448" s="6">
        <f t="shared" si="25"/>
        <v>79.41</v>
      </c>
      <c r="O448" s="6">
        <f t="shared" si="26"/>
        <v>72.069999999999993</v>
      </c>
      <c r="P448" s="8">
        <f t="shared" si="27"/>
        <v>0.47577237919197252</v>
      </c>
      <c r="Q448" s="5">
        <f>YEAR(SalesDataTable[[#This Row],[Order Date]])</f>
        <v>2026</v>
      </c>
      <c r="R448" s="8" t="str">
        <f>"Q"&amp;ROUNDUP(MONTH(SalesDataTable[[#This Row],[Order Date]])/3,0)</f>
        <v>Q1</v>
      </c>
      <c r="S448" s="9">
        <f>MONTH(SalesDataTable[[#This Row],[Order Date]])</f>
        <v>3</v>
      </c>
      <c r="T448" s="8" t="str">
        <f>TEXT(SalesDataTable[[#This Row],[Order Date]],"mmm")</f>
        <v>Mar</v>
      </c>
    </row>
    <row r="449" spans="1:20" ht="15.5">
      <c r="A449" s="2" t="s">
        <v>500</v>
      </c>
      <c r="B449" s="3">
        <v>46109</v>
      </c>
      <c r="C449" s="4" t="s">
        <v>1</v>
      </c>
      <c r="D449" s="4" t="s">
        <v>88</v>
      </c>
      <c r="E449" s="4" t="s">
        <v>25</v>
      </c>
      <c r="F449" s="4" t="s">
        <v>16</v>
      </c>
      <c r="G449" s="4" t="s">
        <v>49</v>
      </c>
      <c r="H449" s="4" t="s">
        <v>74</v>
      </c>
      <c r="I449" s="9">
        <v>1</v>
      </c>
      <c r="J449" s="6">
        <v>51.02</v>
      </c>
      <c r="K449" s="7">
        <v>0.05</v>
      </c>
      <c r="L449" s="6">
        <v>21.94</v>
      </c>
      <c r="M449" s="6">
        <f t="shared" si="24"/>
        <v>48.469000000000001</v>
      </c>
      <c r="N449" s="6">
        <f t="shared" si="25"/>
        <v>21.94</v>
      </c>
      <c r="O449" s="6">
        <f t="shared" si="26"/>
        <v>26.529</v>
      </c>
      <c r="P449" s="8">
        <f t="shared" si="27"/>
        <v>0.54733953661102974</v>
      </c>
      <c r="Q449" s="5">
        <f>YEAR(SalesDataTable[[#This Row],[Order Date]])</f>
        <v>2026</v>
      </c>
      <c r="R449" s="8" t="str">
        <f>"Q"&amp;ROUNDUP(MONTH(SalesDataTable[[#This Row],[Order Date]])/3,0)</f>
        <v>Q1</v>
      </c>
      <c r="S449" s="9">
        <f>MONTH(SalesDataTable[[#This Row],[Order Date]])</f>
        <v>3</v>
      </c>
      <c r="T449" s="8" t="str">
        <f>TEXT(SalesDataTable[[#This Row],[Order Date]],"mmm")</f>
        <v>Mar</v>
      </c>
    </row>
    <row r="450" spans="1:20" ht="15.5">
      <c r="A450" s="2" t="s">
        <v>501</v>
      </c>
      <c r="B450" s="3">
        <v>46109</v>
      </c>
      <c r="C450" s="4" t="s">
        <v>14</v>
      </c>
      <c r="D450" s="4" t="s">
        <v>15</v>
      </c>
      <c r="E450" s="4" t="s">
        <v>10</v>
      </c>
      <c r="F450" s="4" t="s">
        <v>20</v>
      </c>
      <c r="G450" s="4" t="s">
        <v>5</v>
      </c>
      <c r="H450" s="4" t="s">
        <v>35</v>
      </c>
      <c r="I450" s="9">
        <v>8</v>
      </c>
      <c r="J450" s="6">
        <v>40.86</v>
      </c>
      <c r="K450" s="7">
        <v>0.1</v>
      </c>
      <c r="L450" s="6">
        <v>16.34</v>
      </c>
      <c r="M450" s="6">
        <f t="shared" ref="M450:M513" si="28">I450*J450*(1-K450)</f>
        <v>294.19200000000001</v>
      </c>
      <c r="N450" s="6">
        <f t="shared" ref="N450:N513" si="29">I450*L450</f>
        <v>130.72</v>
      </c>
      <c r="O450" s="6">
        <f t="shared" ref="O450:O513" si="30">M450-N450</f>
        <v>163.47200000000001</v>
      </c>
      <c r="P450" s="8">
        <f t="shared" ref="P450:P513" si="31">IFERROR(O450/M450,0)</f>
        <v>0.55566432805786703</v>
      </c>
      <c r="Q450" s="5">
        <f>YEAR(SalesDataTable[[#This Row],[Order Date]])</f>
        <v>2026</v>
      </c>
      <c r="R450" s="8" t="str">
        <f>"Q"&amp;ROUNDUP(MONTH(SalesDataTable[[#This Row],[Order Date]])/3,0)</f>
        <v>Q1</v>
      </c>
      <c r="S450" s="9">
        <f>MONTH(SalesDataTable[[#This Row],[Order Date]])</f>
        <v>3</v>
      </c>
      <c r="T450" s="8" t="str">
        <f>TEXT(SalesDataTable[[#This Row],[Order Date]],"mmm")</f>
        <v>Mar</v>
      </c>
    </row>
    <row r="451" spans="1:20" ht="15.5">
      <c r="A451" s="2" t="s">
        <v>502</v>
      </c>
      <c r="B451" s="3">
        <v>46109</v>
      </c>
      <c r="C451" s="4" t="s">
        <v>1</v>
      </c>
      <c r="D451" s="4" t="s">
        <v>52</v>
      </c>
      <c r="E451" s="4" t="s">
        <v>3</v>
      </c>
      <c r="F451" s="4" t="s">
        <v>16</v>
      </c>
      <c r="G451" s="4" t="s">
        <v>17</v>
      </c>
      <c r="H451" s="4" t="s">
        <v>83</v>
      </c>
      <c r="I451" s="9">
        <v>5</v>
      </c>
      <c r="J451" s="6">
        <v>163.33000000000001</v>
      </c>
      <c r="K451" s="7">
        <v>0</v>
      </c>
      <c r="L451" s="6">
        <v>87.05</v>
      </c>
      <c r="M451" s="6">
        <f t="shared" si="28"/>
        <v>816.65000000000009</v>
      </c>
      <c r="N451" s="6">
        <f t="shared" si="29"/>
        <v>435.25</v>
      </c>
      <c r="O451" s="6">
        <f t="shared" si="30"/>
        <v>381.40000000000009</v>
      </c>
      <c r="P451" s="8">
        <f t="shared" si="31"/>
        <v>0.46702993938651816</v>
      </c>
      <c r="Q451" s="5">
        <f>YEAR(SalesDataTable[[#This Row],[Order Date]])</f>
        <v>2026</v>
      </c>
      <c r="R451" s="8" t="str">
        <f>"Q"&amp;ROUNDUP(MONTH(SalesDataTable[[#This Row],[Order Date]])/3,0)</f>
        <v>Q1</v>
      </c>
      <c r="S451" s="9">
        <f>MONTH(SalesDataTable[[#This Row],[Order Date]])</f>
        <v>3</v>
      </c>
      <c r="T451" s="8" t="str">
        <f>TEXT(SalesDataTable[[#This Row],[Order Date]],"mmm")</f>
        <v>Mar</v>
      </c>
    </row>
    <row r="452" spans="1:20" ht="15.5">
      <c r="A452" s="2" t="s">
        <v>503</v>
      </c>
      <c r="B452" s="3">
        <v>46110</v>
      </c>
      <c r="C452" s="4" t="s">
        <v>8</v>
      </c>
      <c r="D452" s="4" t="s">
        <v>86</v>
      </c>
      <c r="E452" s="4" t="s">
        <v>39</v>
      </c>
      <c r="F452" s="4" t="s">
        <v>16</v>
      </c>
      <c r="G452" s="4" t="s">
        <v>11</v>
      </c>
      <c r="H452" s="4" t="s">
        <v>12</v>
      </c>
      <c r="I452" s="9">
        <v>1</v>
      </c>
      <c r="J452" s="6">
        <v>90.27</v>
      </c>
      <c r="K452" s="7">
        <v>0</v>
      </c>
      <c r="L452" s="6">
        <v>46.38</v>
      </c>
      <c r="M452" s="6">
        <f t="shared" si="28"/>
        <v>90.27</v>
      </c>
      <c r="N452" s="6">
        <f t="shared" si="29"/>
        <v>46.38</v>
      </c>
      <c r="O452" s="6">
        <f t="shared" si="30"/>
        <v>43.889999999999993</v>
      </c>
      <c r="P452" s="8">
        <f t="shared" si="31"/>
        <v>0.48620804253904948</v>
      </c>
      <c r="Q452" s="5">
        <f>YEAR(SalesDataTable[[#This Row],[Order Date]])</f>
        <v>2026</v>
      </c>
      <c r="R452" s="8" t="str">
        <f>"Q"&amp;ROUNDUP(MONTH(SalesDataTable[[#This Row],[Order Date]])/3,0)</f>
        <v>Q1</v>
      </c>
      <c r="S452" s="9">
        <f>MONTH(SalesDataTable[[#This Row],[Order Date]])</f>
        <v>3</v>
      </c>
      <c r="T452" s="8" t="str">
        <f>TEXT(SalesDataTable[[#This Row],[Order Date]],"mmm")</f>
        <v>Mar</v>
      </c>
    </row>
    <row r="453" spans="1:20" ht="15.5">
      <c r="A453" s="2" t="s">
        <v>504</v>
      </c>
      <c r="B453" s="3">
        <v>46110</v>
      </c>
      <c r="C453" s="4" t="s">
        <v>1</v>
      </c>
      <c r="D453" s="4" t="s">
        <v>52</v>
      </c>
      <c r="E453" s="4" t="s">
        <v>10</v>
      </c>
      <c r="F453" s="4" t="s">
        <v>20</v>
      </c>
      <c r="G453" s="4" t="s">
        <v>17</v>
      </c>
      <c r="H453" s="4" t="s">
        <v>71</v>
      </c>
      <c r="I453" s="9">
        <v>12</v>
      </c>
      <c r="J453" s="6">
        <v>131.31</v>
      </c>
      <c r="K453" s="7">
        <v>0.05</v>
      </c>
      <c r="L453" s="6">
        <v>68.459999999999994</v>
      </c>
      <c r="M453" s="6">
        <f t="shared" si="28"/>
        <v>1496.934</v>
      </c>
      <c r="N453" s="6">
        <f t="shared" si="29"/>
        <v>821.52</v>
      </c>
      <c r="O453" s="6">
        <f t="shared" si="30"/>
        <v>675.41399999999999</v>
      </c>
      <c r="P453" s="8">
        <f t="shared" si="31"/>
        <v>0.45119824922140855</v>
      </c>
      <c r="Q453" s="5">
        <f>YEAR(SalesDataTable[[#This Row],[Order Date]])</f>
        <v>2026</v>
      </c>
      <c r="R453" s="8" t="str">
        <f>"Q"&amp;ROUNDUP(MONTH(SalesDataTable[[#This Row],[Order Date]])/3,0)</f>
        <v>Q1</v>
      </c>
      <c r="S453" s="9">
        <f>MONTH(SalesDataTable[[#This Row],[Order Date]])</f>
        <v>3</v>
      </c>
      <c r="T453" s="8" t="str">
        <f>TEXT(SalesDataTable[[#This Row],[Order Date]],"mmm")</f>
        <v>Mar</v>
      </c>
    </row>
    <row r="454" spans="1:20" ht="15.5">
      <c r="A454" s="2" t="s">
        <v>505</v>
      </c>
      <c r="B454" s="3">
        <v>46110</v>
      </c>
      <c r="C454" s="4" t="s">
        <v>8</v>
      </c>
      <c r="D454" s="4" t="s">
        <v>69</v>
      </c>
      <c r="E454" s="4" t="s">
        <v>39</v>
      </c>
      <c r="F454" s="4" t="s">
        <v>16</v>
      </c>
      <c r="G454" s="4" t="s">
        <v>17</v>
      </c>
      <c r="H454" s="4" t="s">
        <v>83</v>
      </c>
      <c r="I454" s="9">
        <v>1</v>
      </c>
      <c r="J454" s="6">
        <v>167.27</v>
      </c>
      <c r="K454" s="7">
        <v>0.05</v>
      </c>
      <c r="L454" s="6">
        <v>88.19</v>
      </c>
      <c r="M454" s="6">
        <f t="shared" si="28"/>
        <v>158.90649999999999</v>
      </c>
      <c r="N454" s="6">
        <f t="shared" si="29"/>
        <v>88.19</v>
      </c>
      <c r="O454" s="6">
        <f t="shared" si="30"/>
        <v>70.716499999999996</v>
      </c>
      <c r="P454" s="8">
        <f t="shared" si="31"/>
        <v>0.44501955552478972</v>
      </c>
      <c r="Q454" s="5">
        <f>YEAR(SalesDataTable[[#This Row],[Order Date]])</f>
        <v>2026</v>
      </c>
      <c r="R454" s="8" t="str">
        <f>"Q"&amp;ROUNDUP(MONTH(SalesDataTable[[#This Row],[Order Date]])/3,0)</f>
        <v>Q1</v>
      </c>
      <c r="S454" s="9">
        <f>MONTH(SalesDataTable[[#This Row],[Order Date]])</f>
        <v>3</v>
      </c>
      <c r="T454" s="8" t="str">
        <f>TEXT(SalesDataTable[[#This Row],[Order Date]],"mmm")</f>
        <v>Mar</v>
      </c>
    </row>
    <row r="455" spans="1:20" ht="15.5">
      <c r="A455" s="2" t="s">
        <v>506</v>
      </c>
      <c r="B455" s="3">
        <v>46110</v>
      </c>
      <c r="C455" s="4" t="s">
        <v>8</v>
      </c>
      <c r="D455" s="4" t="s">
        <v>69</v>
      </c>
      <c r="E455" s="4" t="s">
        <v>39</v>
      </c>
      <c r="F455" s="4" t="s">
        <v>4</v>
      </c>
      <c r="G455" s="4" t="s">
        <v>11</v>
      </c>
      <c r="H455" s="4" t="s">
        <v>79</v>
      </c>
      <c r="I455" s="9">
        <v>4</v>
      </c>
      <c r="J455" s="6">
        <v>70.510000000000005</v>
      </c>
      <c r="K455" s="7">
        <v>0</v>
      </c>
      <c r="L455" s="6">
        <v>31.93</v>
      </c>
      <c r="M455" s="6">
        <f t="shared" si="28"/>
        <v>282.04000000000002</v>
      </c>
      <c r="N455" s="6">
        <f t="shared" si="29"/>
        <v>127.72</v>
      </c>
      <c r="O455" s="6">
        <f t="shared" si="30"/>
        <v>154.32000000000002</v>
      </c>
      <c r="P455" s="8">
        <f t="shared" si="31"/>
        <v>0.54715643171181394</v>
      </c>
      <c r="Q455" s="5">
        <f>YEAR(SalesDataTable[[#This Row],[Order Date]])</f>
        <v>2026</v>
      </c>
      <c r="R455" s="8" t="str">
        <f>"Q"&amp;ROUNDUP(MONTH(SalesDataTable[[#This Row],[Order Date]])/3,0)</f>
        <v>Q1</v>
      </c>
      <c r="S455" s="9">
        <f>MONTH(SalesDataTable[[#This Row],[Order Date]])</f>
        <v>3</v>
      </c>
      <c r="T455" s="8" t="str">
        <f>TEXT(SalesDataTable[[#This Row],[Order Date]],"mmm")</f>
        <v>Mar</v>
      </c>
    </row>
    <row r="456" spans="1:20" ht="15.5">
      <c r="A456" s="2" t="s">
        <v>507</v>
      </c>
      <c r="B456" s="3">
        <v>46110</v>
      </c>
      <c r="C456" s="4" t="s">
        <v>8</v>
      </c>
      <c r="D456" s="4" t="s">
        <v>38</v>
      </c>
      <c r="E456" s="4" t="s">
        <v>10</v>
      </c>
      <c r="F456" s="4" t="s">
        <v>16</v>
      </c>
      <c r="G456" s="4" t="s">
        <v>5</v>
      </c>
      <c r="H456" s="4" t="s">
        <v>43</v>
      </c>
      <c r="I456" s="9">
        <v>12</v>
      </c>
      <c r="J456" s="6">
        <v>101.06</v>
      </c>
      <c r="K456" s="7">
        <v>0.1</v>
      </c>
      <c r="L456" s="6">
        <v>50.59</v>
      </c>
      <c r="M456" s="6">
        <f t="shared" si="28"/>
        <v>1091.4480000000001</v>
      </c>
      <c r="N456" s="6">
        <f t="shared" si="29"/>
        <v>607.08000000000004</v>
      </c>
      <c r="O456" s="6">
        <f t="shared" si="30"/>
        <v>484.36800000000005</v>
      </c>
      <c r="P456" s="8">
        <f t="shared" si="31"/>
        <v>0.4437847703234602</v>
      </c>
      <c r="Q456" s="5">
        <f>YEAR(SalesDataTable[[#This Row],[Order Date]])</f>
        <v>2026</v>
      </c>
      <c r="R456" s="8" t="str">
        <f>"Q"&amp;ROUNDUP(MONTH(SalesDataTable[[#This Row],[Order Date]])/3,0)</f>
        <v>Q1</v>
      </c>
      <c r="S456" s="9">
        <f>MONTH(SalesDataTable[[#This Row],[Order Date]])</f>
        <v>3</v>
      </c>
      <c r="T456" s="8" t="str">
        <f>TEXT(SalesDataTable[[#This Row],[Order Date]],"mmm")</f>
        <v>Mar</v>
      </c>
    </row>
    <row r="457" spans="1:20" ht="15.5">
      <c r="A457" s="2" t="s">
        <v>508</v>
      </c>
      <c r="B457" s="3">
        <v>46110</v>
      </c>
      <c r="C457" s="4" t="s">
        <v>27</v>
      </c>
      <c r="D457" s="4" t="s">
        <v>48</v>
      </c>
      <c r="E457" s="4" t="s">
        <v>3</v>
      </c>
      <c r="F457" s="4" t="s">
        <v>20</v>
      </c>
      <c r="G457" s="4" t="s">
        <v>5</v>
      </c>
      <c r="H457" s="4" t="s">
        <v>6</v>
      </c>
      <c r="I457" s="9">
        <v>2</v>
      </c>
      <c r="J457" s="6">
        <v>79.849999999999994</v>
      </c>
      <c r="K457" s="7">
        <v>0.05</v>
      </c>
      <c r="L457" s="6">
        <v>43.78</v>
      </c>
      <c r="M457" s="6">
        <f t="shared" si="28"/>
        <v>151.71499999999997</v>
      </c>
      <c r="N457" s="6">
        <f t="shared" si="29"/>
        <v>87.56</v>
      </c>
      <c r="O457" s="6">
        <f t="shared" si="30"/>
        <v>64.154999999999973</v>
      </c>
      <c r="P457" s="8">
        <f t="shared" si="31"/>
        <v>0.42286524074745402</v>
      </c>
      <c r="Q457" s="5">
        <f>YEAR(SalesDataTable[[#This Row],[Order Date]])</f>
        <v>2026</v>
      </c>
      <c r="R457" s="8" t="str">
        <f>"Q"&amp;ROUNDUP(MONTH(SalesDataTable[[#This Row],[Order Date]])/3,0)</f>
        <v>Q1</v>
      </c>
      <c r="S457" s="9">
        <f>MONTH(SalesDataTable[[#This Row],[Order Date]])</f>
        <v>3</v>
      </c>
      <c r="T457" s="8" t="str">
        <f>TEXT(SalesDataTable[[#This Row],[Order Date]],"mmm")</f>
        <v>Mar</v>
      </c>
    </row>
    <row r="458" spans="1:20" ht="15.5">
      <c r="A458" s="2" t="s">
        <v>509</v>
      </c>
      <c r="B458" s="3">
        <v>46110</v>
      </c>
      <c r="C458" s="4" t="s">
        <v>14</v>
      </c>
      <c r="D458" s="4" t="s">
        <v>34</v>
      </c>
      <c r="E458" s="4" t="s">
        <v>25</v>
      </c>
      <c r="F458" s="4" t="s">
        <v>16</v>
      </c>
      <c r="G458" s="4" t="s">
        <v>31</v>
      </c>
      <c r="H458" s="4" t="s">
        <v>41</v>
      </c>
      <c r="I458" s="9">
        <v>4</v>
      </c>
      <c r="J458" s="6">
        <v>191.99</v>
      </c>
      <c r="K458" s="7">
        <v>0</v>
      </c>
      <c r="L458" s="6">
        <v>104.44</v>
      </c>
      <c r="M458" s="6">
        <f t="shared" si="28"/>
        <v>767.96</v>
      </c>
      <c r="N458" s="6">
        <f t="shared" si="29"/>
        <v>417.76</v>
      </c>
      <c r="O458" s="6">
        <f t="shared" si="30"/>
        <v>350.20000000000005</v>
      </c>
      <c r="P458" s="8">
        <f t="shared" si="31"/>
        <v>0.45601333402781397</v>
      </c>
      <c r="Q458" s="5">
        <f>YEAR(SalesDataTable[[#This Row],[Order Date]])</f>
        <v>2026</v>
      </c>
      <c r="R458" s="8" t="str">
        <f>"Q"&amp;ROUNDUP(MONTH(SalesDataTable[[#This Row],[Order Date]])/3,0)</f>
        <v>Q1</v>
      </c>
      <c r="S458" s="9">
        <f>MONTH(SalesDataTable[[#This Row],[Order Date]])</f>
        <v>3</v>
      </c>
      <c r="T458" s="8" t="str">
        <f>TEXT(SalesDataTable[[#This Row],[Order Date]],"mmm")</f>
        <v>Mar</v>
      </c>
    </row>
    <row r="459" spans="1:20" ht="15.5">
      <c r="A459" s="2" t="s">
        <v>510</v>
      </c>
      <c r="B459" s="3">
        <v>46110</v>
      </c>
      <c r="C459" s="4" t="s">
        <v>8</v>
      </c>
      <c r="D459" s="4" t="s">
        <v>66</v>
      </c>
      <c r="E459" s="4" t="s">
        <v>3</v>
      </c>
      <c r="F459" s="4" t="s">
        <v>16</v>
      </c>
      <c r="G459" s="4" t="s">
        <v>5</v>
      </c>
      <c r="H459" s="4" t="s">
        <v>29</v>
      </c>
      <c r="I459" s="9">
        <v>1</v>
      </c>
      <c r="J459" s="6">
        <v>49.81</v>
      </c>
      <c r="K459" s="7">
        <v>0.05</v>
      </c>
      <c r="L459" s="6">
        <v>23.12</v>
      </c>
      <c r="M459" s="6">
        <f t="shared" si="28"/>
        <v>47.319499999999998</v>
      </c>
      <c r="N459" s="6">
        <f t="shared" si="29"/>
        <v>23.12</v>
      </c>
      <c r="O459" s="6">
        <f t="shared" si="30"/>
        <v>24.199499999999997</v>
      </c>
      <c r="P459" s="8">
        <f t="shared" si="31"/>
        <v>0.51140650260463438</v>
      </c>
      <c r="Q459" s="5">
        <f>YEAR(SalesDataTable[[#This Row],[Order Date]])</f>
        <v>2026</v>
      </c>
      <c r="R459" s="8" t="str">
        <f>"Q"&amp;ROUNDUP(MONTH(SalesDataTable[[#This Row],[Order Date]])/3,0)</f>
        <v>Q1</v>
      </c>
      <c r="S459" s="9">
        <f>MONTH(SalesDataTable[[#This Row],[Order Date]])</f>
        <v>3</v>
      </c>
      <c r="T459" s="8" t="str">
        <f>TEXT(SalesDataTable[[#This Row],[Order Date]],"mmm")</f>
        <v>Mar</v>
      </c>
    </row>
    <row r="460" spans="1:20" ht="15.5">
      <c r="A460" s="2" t="s">
        <v>511</v>
      </c>
      <c r="B460" s="3">
        <v>46110</v>
      </c>
      <c r="C460" s="4" t="s">
        <v>1</v>
      </c>
      <c r="D460" s="4" t="s">
        <v>88</v>
      </c>
      <c r="E460" s="4" t="s">
        <v>25</v>
      </c>
      <c r="F460" s="4" t="s">
        <v>16</v>
      </c>
      <c r="G460" s="4" t="s">
        <v>49</v>
      </c>
      <c r="H460" s="4" t="s">
        <v>50</v>
      </c>
      <c r="I460" s="9">
        <v>1</v>
      </c>
      <c r="J460" s="6">
        <v>40.39</v>
      </c>
      <c r="K460" s="7">
        <v>0.1</v>
      </c>
      <c r="L460" s="6">
        <v>14.97</v>
      </c>
      <c r="M460" s="6">
        <f t="shared" si="28"/>
        <v>36.350999999999999</v>
      </c>
      <c r="N460" s="6">
        <f t="shared" si="29"/>
        <v>14.97</v>
      </c>
      <c r="O460" s="6">
        <f t="shared" si="30"/>
        <v>21.381</v>
      </c>
      <c r="P460" s="8">
        <f t="shared" si="31"/>
        <v>0.58818189320788972</v>
      </c>
      <c r="Q460" s="5">
        <f>YEAR(SalesDataTable[[#This Row],[Order Date]])</f>
        <v>2026</v>
      </c>
      <c r="R460" s="8" t="str">
        <f>"Q"&amp;ROUNDUP(MONTH(SalesDataTable[[#This Row],[Order Date]])/3,0)</f>
        <v>Q1</v>
      </c>
      <c r="S460" s="9">
        <f>MONTH(SalesDataTable[[#This Row],[Order Date]])</f>
        <v>3</v>
      </c>
      <c r="T460" s="8" t="str">
        <f>TEXT(SalesDataTable[[#This Row],[Order Date]],"mmm")</f>
        <v>Mar</v>
      </c>
    </row>
    <row r="461" spans="1:20" ht="15.5">
      <c r="A461" s="2" t="s">
        <v>512</v>
      </c>
      <c r="B461" s="3">
        <v>46110</v>
      </c>
      <c r="C461" s="4" t="s">
        <v>1</v>
      </c>
      <c r="D461" s="4" t="s">
        <v>2</v>
      </c>
      <c r="E461" s="4" t="s">
        <v>3</v>
      </c>
      <c r="F461" s="4" t="s">
        <v>4</v>
      </c>
      <c r="G461" s="4" t="s">
        <v>17</v>
      </c>
      <c r="H461" s="4" t="s">
        <v>18</v>
      </c>
      <c r="I461" s="9">
        <v>1</v>
      </c>
      <c r="J461" s="6">
        <v>35.700000000000003</v>
      </c>
      <c r="K461" s="7">
        <v>0.05</v>
      </c>
      <c r="L461" s="6">
        <v>13.85</v>
      </c>
      <c r="M461" s="6">
        <f t="shared" si="28"/>
        <v>33.914999999999999</v>
      </c>
      <c r="N461" s="6">
        <f t="shared" si="29"/>
        <v>13.85</v>
      </c>
      <c r="O461" s="6">
        <f t="shared" si="30"/>
        <v>20.064999999999998</v>
      </c>
      <c r="P461" s="8">
        <f t="shared" si="31"/>
        <v>0.59162612413386406</v>
      </c>
      <c r="Q461" s="5">
        <f>YEAR(SalesDataTable[[#This Row],[Order Date]])</f>
        <v>2026</v>
      </c>
      <c r="R461" s="8" t="str">
        <f>"Q"&amp;ROUNDUP(MONTH(SalesDataTable[[#This Row],[Order Date]])/3,0)</f>
        <v>Q1</v>
      </c>
      <c r="S461" s="9">
        <f>MONTH(SalesDataTable[[#This Row],[Order Date]])</f>
        <v>3</v>
      </c>
      <c r="T461" s="8" t="str">
        <f>TEXT(SalesDataTable[[#This Row],[Order Date]],"mmm")</f>
        <v>Mar</v>
      </c>
    </row>
    <row r="462" spans="1:20" ht="15.5">
      <c r="A462" s="2" t="s">
        <v>513</v>
      </c>
      <c r="B462" s="3">
        <v>46110</v>
      </c>
      <c r="C462" s="4" t="s">
        <v>14</v>
      </c>
      <c r="D462" s="4" t="s">
        <v>61</v>
      </c>
      <c r="E462" s="4" t="s">
        <v>39</v>
      </c>
      <c r="F462" s="4" t="s">
        <v>4</v>
      </c>
      <c r="G462" s="4" t="s">
        <v>31</v>
      </c>
      <c r="H462" s="4" t="s">
        <v>64</v>
      </c>
      <c r="I462" s="9">
        <v>1</v>
      </c>
      <c r="J462" s="6">
        <v>80.09</v>
      </c>
      <c r="K462" s="7">
        <v>0</v>
      </c>
      <c r="L462" s="6">
        <v>40.61</v>
      </c>
      <c r="M462" s="6">
        <f t="shared" si="28"/>
        <v>80.09</v>
      </c>
      <c r="N462" s="6">
        <f t="shared" si="29"/>
        <v>40.61</v>
      </c>
      <c r="O462" s="6">
        <f t="shared" si="30"/>
        <v>39.480000000000004</v>
      </c>
      <c r="P462" s="8">
        <f t="shared" si="31"/>
        <v>0.49294543638406796</v>
      </c>
      <c r="Q462" s="5">
        <f>YEAR(SalesDataTable[[#This Row],[Order Date]])</f>
        <v>2026</v>
      </c>
      <c r="R462" s="8" t="str">
        <f>"Q"&amp;ROUNDUP(MONTH(SalesDataTable[[#This Row],[Order Date]])/3,0)</f>
        <v>Q1</v>
      </c>
      <c r="S462" s="9">
        <f>MONTH(SalesDataTable[[#This Row],[Order Date]])</f>
        <v>3</v>
      </c>
      <c r="T462" s="8" t="str">
        <f>TEXT(SalesDataTable[[#This Row],[Order Date]],"mmm")</f>
        <v>Mar</v>
      </c>
    </row>
    <row r="463" spans="1:20" ht="15.5">
      <c r="A463" s="2" t="s">
        <v>514</v>
      </c>
      <c r="B463" s="3">
        <v>46110</v>
      </c>
      <c r="C463" s="4" t="s">
        <v>27</v>
      </c>
      <c r="D463" s="4" t="s">
        <v>82</v>
      </c>
      <c r="E463" s="4" t="s">
        <v>39</v>
      </c>
      <c r="F463" s="4" t="s">
        <v>16</v>
      </c>
      <c r="G463" s="4" t="s">
        <v>11</v>
      </c>
      <c r="H463" s="4" t="s">
        <v>21</v>
      </c>
      <c r="I463" s="9">
        <v>1</v>
      </c>
      <c r="J463" s="6">
        <v>142.87</v>
      </c>
      <c r="K463" s="7">
        <v>0.1</v>
      </c>
      <c r="L463" s="6">
        <v>77.33</v>
      </c>
      <c r="M463" s="6">
        <f t="shared" si="28"/>
        <v>128.583</v>
      </c>
      <c r="N463" s="6">
        <f t="shared" si="29"/>
        <v>77.33</v>
      </c>
      <c r="O463" s="6">
        <f t="shared" si="30"/>
        <v>51.253</v>
      </c>
      <c r="P463" s="8">
        <f t="shared" si="31"/>
        <v>0.39859857057309289</v>
      </c>
      <c r="Q463" s="5">
        <f>YEAR(SalesDataTable[[#This Row],[Order Date]])</f>
        <v>2026</v>
      </c>
      <c r="R463" s="8" t="str">
        <f>"Q"&amp;ROUNDUP(MONTH(SalesDataTable[[#This Row],[Order Date]])/3,0)</f>
        <v>Q1</v>
      </c>
      <c r="S463" s="9">
        <f>MONTH(SalesDataTable[[#This Row],[Order Date]])</f>
        <v>3</v>
      </c>
      <c r="T463" s="8" t="str">
        <f>TEXT(SalesDataTable[[#This Row],[Order Date]],"mmm")</f>
        <v>Mar</v>
      </c>
    </row>
    <row r="464" spans="1:20" ht="15.5">
      <c r="A464" s="2" t="s">
        <v>515</v>
      </c>
      <c r="B464" s="3">
        <v>46111</v>
      </c>
      <c r="C464" s="4" t="s">
        <v>27</v>
      </c>
      <c r="D464" s="4" t="s">
        <v>48</v>
      </c>
      <c r="E464" s="4" t="s">
        <v>3</v>
      </c>
      <c r="F464" s="4" t="s">
        <v>4</v>
      </c>
      <c r="G464" s="4" t="s">
        <v>49</v>
      </c>
      <c r="H464" s="4" t="s">
        <v>50</v>
      </c>
      <c r="I464" s="9">
        <v>1</v>
      </c>
      <c r="J464" s="6">
        <v>40.53</v>
      </c>
      <c r="K464" s="7">
        <v>0</v>
      </c>
      <c r="L464" s="6">
        <v>14.32</v>
      </c>
      <c r="M464" s="6">
        <f t="shared" si="28"/>
        <v>40.53</v>
      </c>
      <c r="N464" s="6">
        <f t="shared" si="29"/>
        <v>14.32</v>
      </c>
      <c r="O464" s="6">
        <f t="shared" si="30"/>
        <v>26.21</v>
      </c>
      <c r="P464" s="8">
        <f t="shared" si="31"/>
        <v>0.64668147051566738</v>
      </c>
      <c r="Q464" s="5">
        <f>YEAR(SalesDataTable[[#This Row],[Order Date]])</f>
        <v>2026</v>
      </c>
      <c r="R464" s="8" t="str">
        <f>"Q"&amp;ROUNDUP(MONTH(SalesDataTable[[#This Row],[Order Date]])/3,0)</f>
        <v>Q1</v>
      </c>
      <c r="S464" s="9">
        <f>MONTH(SalesDataTable[[#This Row],[Order Date]])</f>
        <v>3</v>
      </c>
      <c r="T464" s="8" t="str">
        <f>TEXT(SalesDataTable[[#This Row],[Order Date]],"mmm")</f>
        <v>Mar</v>
      </c>
    </row>
    <row r="465" spans="1:20" ht="15.5">
      <c r="A465" s="2" t="s">
        <v>516</v>
      </c>
      <c r="B465" s="3">
        <v>46111</v>
      </c>
      <c r="C465" s="4" t="s">
        <v>27</v>
      </c>
      <c r="D465" s="4" t="s">
        <v>48</v>
      </c>
      <c r="E465" s="4" t="s">
        <v>3</v>
      </c>
      <c r="F465" s="4" t="s">
        <v>4</v>
      </c>
      <c r="G465" s="4" t="s">
        <v>5</v>
      </c>
      <c r="H465" s="4" t="s">
        <v>29</v>
      </c>
      <c r="I465" s="9">
        <v>1</v>
      </c>
      <c r="J465" s="6">
        <v>49.46</v>
      </c>
      <c r="K465" s="7">
        <v>0</v>
      </c>
      <c r="L465" s="6">
        <v>23.04</v>
      </c>
      <c r="M465" s="6">
        <f t="shared" si="28"/>
        <v>49.46</v>
      </c>
      <c r="N465" s="6">
        <f t="shared" si="29"/>
        <v>23.04</v>
      </c>
      <c r="O465" s="6">
        <f t="shared" si="30"/>
        <v>26.42</v>
      </c>
      <c r="P465" s="8">
        <f t="shared" si="31"/>
        <v>0.53416902547513145</v>
      </c>
      <c r="Q465" s="5">
        <f>YEAR(SalesDataTable[[#This Row],[Order Date]])</f>
        <v>2026</v>
      </c>
      <c r="R465" s="8" t="str">
        <f>"Q"&amp;ROUNDUP(MONTH(SalesDataTable[[#This Row],[Order Date]])/3,0)</f>
        <v>Q1</v>
      </c>
      <c r="S465" s="9">
        <f>MONTH(SalesDataTable[[#This Row],[Order Date]])</f>
        <v>3</v>
      </c>
      <c r="T465" s="8" t="str">
        <f>TEXT(SalesDataTable[[#This Row],[Order Date]],"mmm")</f>
        <v>Mar</v>
      </c>
    </row>
    <row r="466" spans="1:20" ht="15.5">
      <c r="A466" s="2" t="s">
        <v>517</v>
      </c>
      <c r="B466" s="3">
        <v>46111</v>
      </c>
      <c r="C466" s="4" t="s">
        <v>8</v>
      </c>
      <c r="D466" s="4" t="s">
        <v>86</v>
      </c>
      <c r="E466" s="4" t="s">
        <v>39</v>
      </c>
      <c r="F466" s="4" t="s">
        <v>20</v>
      </c>
      <c r="G466" s="4" t="s">
        <v>11</v>
      </c>
      <c r="H466" s="4" t="s">
        <v>21</v>
      </c>
      <c r="I466" s="9">
        <v>3</v>
      </c>
      <c r="J466" s="6">
        <v>142.46</v>
      </c>
      <c r="K466" s="7">
        <v>0</v>
      </c>
      <c r="L466" s="6">
        <v>79.650000000000006</v>
      </c>
      <c r="M466" s="6">
        <f t="shared" si="28"/>
        <v>427.38</v>
      </c>
      <c r="N466" s="6">
        <f t="shared" si="29"/>
        <v>238.95000000000002</v>
      </c>
      <c r="O466" s="6">
        <f t="shared" si="30"/>
        <v>188.42999999999998</v>
      </c>
      <c r="P466" s="8">
        <f t="shared" si="31"/>
        <v>0.44089569001825069</v>
      </c>
      <c r="Q466" s="5">
        <f>YEAR(SalesDataTable[[#This Row],[Order Date]])</f>
        <v>2026</v>
      </c>
      <c r="R466" s="8" t="str">
        <f>"Q"&amp;ROUNDUP(MONTH(SalesDataTable[[#This Row],[Order Date]])/3,0)</f>
        <v>Q1</v>
      </c>
      <c r="S466" s="9">
        <f>MONTH(SalesDataTable[[#This Row],[Order Date]])</f>
        <v>3</v>
      </c>
      <c r="T466" s="8" t="str">
        <f>TEXT(SalesDataTable[[#This Row],[Order Date]],"mmm")</f>
        <v>Mar</v>
      </c>
    </row>
    <row r="467" spans="1:20" ht="15.5">
      <c r="A467" s="2" t="s">
        <v>518</v>
      </c>
      <c r="B467" s="3">
        <v>46111</v>
      </c>
      <c r="C467" s="4" t="s">
        <v>27</v>
      </c>
      <c r="D467" s="4" t="s">
        <v>82</v>
      </c>
      <c r="E467" s="4" t="s">
        <v>10</v>
      </c>
      <c r="F467" s="4" t="s">
        <v>20</v>
      </c>
      <c r="G467" s="4" t="s">
        <v>11</v>
      </c>
      <c r="H467" s="4" t="s">
        <v>21</v>
      </c>
      <c r="I467" s="9">
        <v>6</v>
      </c>
      <c r="J467" s="6">
        <v>142.18</v>
      </c>
      <c r="K467" s="7">
        <v>0.05</v>
      </c>
      <c r="L467" s="6">
        <v>80.94</v>
      </c>
      <c r="M467" s="6">
        <f t="shared" si="28"/>
        <v>810.42600000000004</v>
      </c>
      <c r="N467" s="6">
        <f t="shared" si="29"/>
        <v>485.64</v>
      </c>
      <c r="O467" s="6">
        <f t="shared" si="30"/>
        <v>324.78600000000006</v>
      </c>
      <c r="P467" s="8">
        <f t="shared" si="31"/>
        <v>0.40075960050640036</v>
      </c>
      <c r="Q467" s="5">
        <f>YEAR(SalesDataTable[[#This Row],[Order Date]])</f>
        <v>2026</v>
      </c>
      <c r="R467" s="8" t="str">
        <f>"Q"&amp;ROUNDUP(MONTH(SalesDataTable[[#This Row],[Order Date]])/3,0)</f>
        <v>Q1</v>
      </c>
      <c r="S467" s="9">
        <f>MONTH(SalesDataTable[[#This Row],[Order Date]])</f>
        <v>3</v>
      </c>
      <c r="T467" s="8" t="str">
        <f>TEXT(SalesDataTable[[#This Row],[Order Date]],"mmm")</f>
        <v>Mar</v>
      </c>
    </row>
    <row r="468" spans="1:20" ht="15.5">
      <c r="A468" s="2" t="s">
        <v>519</v>
      </c>
      <c r="B468" s="3">
        <v>46111</v>
      </c>
      <c r="C468" s="4" t="s">
        <v>8</v>
      </c>
      <c r="D468" s="4" t="s">
        <v>86</v>
      </c>
      <c r="E468" s="4" t="s">
        <v>3</v>
      </c>
      <c r="F468" s="4" t="s">
        <v>16</v>
      </c>
      <c r="G468" s="4" t="s">
        <v>49</v>
      </c>
      <c r="H468" s="4" t="s">
        <v>50</v>
      </c>
      <c r="I468" s="9">
        <v>2</v>
      </c>
      <c r="J468" s="6">
        <v>41.04</v>
      </c>
      <c r="K468" s="7">
        <v>0</v>
      </c>
      <c r="L468" s="6">
        <v>15.03</v>
      </c>
      <c r="M468" s="6">
        <f t="shared" si="28"/>
        <v>82.08</v>
      </c>
      <c r="N468" s="6">
        <f t="shared" si="29"/>
        <v>30.06</v>
      </c>
      <c r="O468" s="6">
        <f t="shared" si="30"/>
        <v>52.019999999999996</v>
      </c>
      <c r="P468" s="8">
        <f t="shared" si="31"/>
        <v>0.63377192982456132</v>
      </c>
      <c r="Q468" s="5">
        <f>YEAR(SalesDataTable[[#This Row],[Order Date]])</f>
        <v>2026</v>
      </c>
      <c r="R468" s="8" t="str">
        <f>"Q"&amp;ROUNDUP(MONTH(SalesDataTable[[#This Row],[Order Date]])/3,0)</f>
        <v>Q1</v>
      </c>
      <c r="S468" s="9">
        <f>MONTH(SalesDataTable[[#This Row],[Order Date]])</f>
        <v>3</v>
      </c>
      <c r="T468" s="8" t="str">
        <f>TEXT(SalesDataTable[[#This Row],[Order Date]],"mmm")</f>
        <v>Mar</v>
      </c>
    </row>
    <row r="469" spans="1:20" ht="15.5">
      <c r="A469" s="2" t="s">
        <v>520</v>
      </c>
      <c r="B469" s="3">
        <v>46111</v>
      </c>
      <c r="C469" s="4" t="s">
        <v>8</v>
      </c>
      <c r="D469" s="4" t="s">
        <v>69</v>
      </c>
      <c r="E469" s="4" t="s">
        <v>3</v>
      </c>
      <c r="F469" s="4" t="s">
        <v>4</v>
      </c>
      <c r="G469" s="4" t="s">
        <v>11</v>
      </c>
      <c r="H469" s="4" t="s">
        <v>21</v>
      </c>
      <c r="I469" s="9">
        <v>2</v>
      </c>
      <c r="J469" s="6">
        <v>145.06</v>
      </c>
      <c r="K469" s="7">
        <v>0.15</v>
      </c>
      <c r="L469" s="6">
        <v>77.08</v>
      </c>
      <c r="M469" s="6">
        <f t="shared" si="28"/>
        <v>246.602</v>
      </c>
      <c r="N469" s="6">
        <f t="shared" si="29"/>
        <v>154.16</v>
      </c>
      <c r="O469" s="6">
        <f t="shared" si="30"/>
        <v>92.442000000000007</v>
      </c>
      <c r="P469" s="8">
        <f t="shared" si="31"/>
        <v>0.37486313979610875</v>
      </c>
      <c r="Q469" s="5">
        <f>YEAR(SalesDataTable[[#This Row],[Order Date]])</f>
        <v>2026</v>
      </c>
      <c r="R469" s="8" t="str">
        <f>"Q"&amp;ROUNDUP(MONTH(SalesDataTable[[#This Row],[Order Date]])/3,0)</f>
        <v>Q1</v>
      </c>
      <c r="S469" s="9">
        <f>MONTH(SalesDataTable[[#This Row],[Order Date]])</f>
        <v>3</v>
      </c>
      <c r="T469" s="8" t="str">
        <f>TEXT(SalesDataTable[[#This Row],[Order Date]],"mmm")</f>
        <v>Mar</v>
      </c>
    </row>
    <row r="470" spans="1:20" ht="15.5">
      <c r="A470" s="2" t="s">
        <v>521</v>
      </c>
      <c r="B470" s="3">
        <v>46111</v>
      </c>
      <c r="C470" s="4" t="s">
        <v>8</v>
      </c>
      <c r="D470" s="4" t="s">
        <v>66</v>
      </c>
      <c r="E470" s="4" t="s">
        <v>3</v>
      </c>
      <c r="F470" s="4" t="s">
        <v>4</v>
      </c>
      <c r="G470" s="4" t="s">
        <v>17</v>
      </c>
      <c r="H470" s="4" t="s">
        <v>71</v>
      </c>
      <c r="I470" s="9">
        <v>1</v>
      </c>
      <c r="J470" s="6">
        <v>130.72999999999999</v>
      </c>
      <c r="K470" s="7">
        <v>0</v>
      </c>
      <c r="L470" s="6">
        <v>66.17</v>
      </c>
      <c r="M470" s="6">
        <f t="shared" si="28"/>
        <v>130.72999999999999</v>
      </c>
      <c r="N470" s="6">
        <f t="shared" si="29"/>
        <v>66.17</v>
      </c>
      <c r="O470" s="6">
        <f t="shared" si="30"/>
        <v>64.559999999999988</v>
      </c>
      <c r="P470" s="8">
        <f t="shared" si="31"/>
        <v>0.4938422703281572</v>
      </c>
      <c r="Q470" s="5">
        <f>YEAR(SalesDataTable[[#This Row],[Order Date]])</f>
        <v>2026</v>
      </c>
      <c r="R470" s="8" t="str">
        <f>"Q"&amp;ROUNDUP(MONTH(SalesDataTable[[#This Row],[Order Date]])/3,0)</f>
        <v>Q1</v>
      </c>
      <c r="S470" s="9">
        <f>MONTH(SalesDataTable[[#This Row],[Order Date]])</f>
        <v>3</v>
      </c>
      <c r="T470" s="8" t="str">
        <f>TEXT(SalesDataTable[[#This Row],[Order Date]],"mmm")</f>
        <v>Mar</v>
      </c>
    </row>
    <row r="471" spans="1:20" ht="15.5">
      <c r="A471" s="2" t="s">
        <v>522</v>
      </c>
      <c r="B471" s="3">
        <v>46111</v>
      </c>
      <c r="C471" s="4" t="s">
        <v>27</v>
      </c>
      <c r="D471" s="4" t="s">
        <v>82</v>
      </c>
      <c r="E471" s="4" t="s">
        <v>3</v>
      </c>
      <c r="F471" s="4" t="s">
        <v>20</v>
      </c>
      <c r="G471" s="4" t="s">
        <v>49</v>
      </c>
      <c r="H471" s="4" t="s">
        <v>67</v>
      </c>
      <c r="I471" s="9">
        <v>2</v>
      </c>
      <c r="J471" s="6">
        <v>36.630000000000003</v>
      </c>
      <c r="K471" s="7">
        <v>0</v>
      </c>
      <c r="L471" s="6">
        <v>14.31</v>
      </c>
      <c r="M471" s="6">
        <f t="shared" si="28"/>
        <v>73.260000000000005</v>
      </c>
      <c r="N471" s="6">
        <f t="shared" si="29"/>
        <v>28.62</v>
      </c>
      <c r="O471" s="6">
        <f t="shared" si="30"/>
        <v>44.64</v>
      </c>
      <c r="P471" s="8">
        <f t="shared" si="31"/>
        <v>0.60933660933660927</v>
      </c>
      <c r="Q471" s="5">
        <f>YEAR(SalesDataTable[[#This Row],[Order Date]])</f>
        <v>2026</v>
      </c>
      <c r="R471" s="8" t="str">
        <f>"Q"&amp;ROUNDUP(MONTH(SalesDataTable[[#This Row],[Order Date]])/3,0)</f>
        <v>Q1</v>
      </c>
      <c r="S471" s="9">
        <f>MONTH(SalesDataTable[[#This Row],[Order Date]])</f>
        <v>3</v>
      </c>
      <c r="T471" s="8" t="str">
        <f>TEXT(SalesDataTable[[#This Row],[Order Date]],"mmm")</f>
        <v>Mar</v>
      </c>
    </row>
    <row r="472" spans="1:20" ht="15.5">
      <c r="A472" s="2" t="s">
        <v>523</v>
      </c>
      <c r="B472" s="3">
        <v>46112</v>
      </c>
      <c r="C472" s="4" t="s">
        <v>27</v>
      </c>
      <c r="D472" s="4" t="s">
        <v>82</v>
      </c>
      <c r="E472" s="4" t="s">
        <v>39</v>
      </c>
      <c r="F472" s="4" t="s">
        <v>16</v>
      </c>
      <c r="G472" s="4" t="s">
        <v>5</v>
      </c>
      <c r="H472" s="4" t="s">
        <v>29</v>
      </c>
      <c r="I472" s="9">
        <v>1</v>
      </c>
      <c r="J472" s="6">
        <v>50.99</v>
      </c>
      <c r="K472" s="7">
        <v>0.1</v>
      </c>
      <c r="L472" s="6">
        <v>21.86</v>
      </c>
      <c r="M472" s="6">
        <f t="shared" si="28"/>
        <v>45.891000000000005</v>
      </c>
      <c r="N472" s="6">
        <f t="shared" si="29"/>
        <v>21.86</v>
      </c>
      <c r="O472" s="6">
        <f t="shared" si="30"/>
        <v>24.031000000000006</v>
      </c>
      <c r="P472" s="8">
        <f t="shared" si="31"/>
        <v>0.52365387548756848</v>
      </c>
      <c r="Q472" s="5">
        <f>YEAR(SalesDataTable[[#This Row],[Order Date]])</f>
        <v>2026</v>
      </c>
      <c r="R472" s="8" t="str">
        <f>"Q"&amp;ROUNDUP(MONTH(SalesDataTable[[#This Row],[Order Date]])/3,0)</f>
        <v>Q1</v>
      </c>
      <c r="S472" s="9">
        <f>MONTH(SalesDataTable[[#This Row],[Order Date]])</f>
        <v>3</v>
      </c>
      <c r="T472" s="8" t="str">
        <f>TEXT(SalesDataTable[[#This Row],[Order Date]],"mmm")</f>
        <v>Mar</v>
      </c>
    </row>
    <row r="473" spans="1:20" ht="15.5">
      <c r="A473" s="2" t="s">
        <v>524</v>
      </c>
      <c r="B473" s="3">
        <v>46112</v>
      </c>
      <c r="C473" s="4" t="s">
        <v>8</v>
      </c>
      <c r="D473" s="4" t="s">
        <v>38</v>
      </c>
      <c r="E473" s="4" t="s">
        <v>3</v>
      </c>
      <c r="F473" s="4" t="s">
        <v>4</v>
      </c>
      <c r="G473" s="4" t="s">
        <v>17</v>
      </c>
      <c r="H473" s="4" t="s">
        <v>71</v>
      </c>
      <c r="I473" s="9">
        <v>4</v>
      </c>
      <c r="J473" s="6">
        <v>134.18</v>
      </c>
      <c r="K473" s="7">
        <v>0</v>
      </c>
      <c r="L473" s="6">
        <v>66.430000000000007</v>
      </c>
      <c r="M473" s="6">
        <f t="shared" si="28"/>
        <v>536.72</v>
      </c>
      <c r="N473" s="6">
        <f t="shared" si="29"/>
        <v>265.72000000000003</v>
      </c>
      <c r="O473" s="6">
        <f t="shared" si="30"/>
        <v>271</v>
      </c>
      <c r="P473" s="8">
        <f t="shared" si="31"/>
        <v>0.5049187658369354</v>
      </c>
      <c r="Q473" s="5">
        <f>YEAR(SalesDataTable[[#This Row],[Order Date]])</f>
        <v>2026</v>
      </c>
      <c r="R473" s="8" t="str">
        <f>"Q"&amp;ROUNDUP(MONTH(SalesDataTable[[#This Row],[Order Date]])/3,0)</f>
        <v>Q1</v>
      </c>
      <c r="S473" s="9">
        <f>MONTH(SalesDataTable[[#This Row],[Order Date]])</f>
        <v>3</v>
      </c>
      <c r="T473" s="8" t="str">
        <f>TEXT(SalesDataTable[[#This Row],[Order Date]],"mmm")</f>
        <v>Mar</v>
      </c>
    </row>
    <row r="474" spans="1:20" ht="15.5">
      <c r="A474" s="2" t="s">
        <v>525</v>
      </c>
      <c r="B474" s="3">
        <v>46112</v>
      </c>
      <c r="C474" s="4" t="s">
        <v>8</v>
      </c>
      <c r="D474" s="4" t="s">
        <v>69</v>
      </c>
      <c r="E474" s="4" t="s">
        <v>25</v>
      </c>
      <c r="F474" s="4" t="s">
        <v>20</v>
      </c>
      <c r="G474" s="4" t="s">
        <v>49</v>
      </c>
      <c r="H474" s="4" t="s">
        <v>74</v>
      </c>
      <c r="I474" s="9">
        <v>2</v>
      </c>
      <c r="J474" s="6">
        <v>50.86</v>
      </c>
      <c r="K474" s="7">
        <v>0.1</v>
      </c>
      <c r="L474" s="6">
        <v>21.76</v>
      </c>
      <c r="M474" s="6">
        <f t="shared" si="28"/>
        <v>91.548000000000002</v>
      </c>
      <c r="N474" s="6">
        <f t="shared" si="29"/>
        <v>43.52</v>
      </c>
      <c r="O474" s="6">
        <f t="shared" si="30"/>
        <v>48.027999999999999</v>
      </c>
      <c r="P474" s="8">
        <f t="shared" si="31"/>
        <v>0.52462096386595003</v>
      </c>
      <c r="Q474" s="5">
        <f>YEAR(SalesDataTable[[#This Row],[Order Date]])</f>
        <v>2026</v>
      </c>
      <c r="R474" s="8" t="str">
        <f>"Q"&amp;ROUNDUP(MONTH(SalesDataTable[[#This Row],[Order Date]])/3,0)</f>
        <v>Q1</v>
      </c>
      <c r="S474" s="9">
        <f>MONTH(SalesDataTable[[#This Row],[Order Date]])</f>
        <v>3</v>
      </c>
      <c r="T474" s="8" t="str">
        <f>TEXT(SalesDataTable[[#This Row],[Order Date]],"mmm")</f>
        <v>Mar</v>
      </c>
    </row>
    <row r="475" spans="1:20" ht="15.5">
      <c r="A475" s="2" t="s">
        <v>526</v>
      </c>
      <c r="B475" s="3">
        <v>46112</v>
      </c>
      <c r="C475" s="4" t="s">
        <v>8</v>
      </c>
      <c r="D475" s="4" t="s">
        <v>69</v>
      </c>
      <c r="E475" s="4" t="s">
        <v>10</v>
      </c>
      <c r="F475" s="4" t="s">
        <v>20</v>
      </c>
      <c r="G475" s="4" t="s">
        <v>31</v>
      </c>
      <c r="H475" s="4" t="s">
        <v>90</v>
      </c>
      <c r="I475" s="9">
        <v>12</v>
      </c>
      <c r="J475" s="6">
        <v>124.86</v>
      </c>
      <c r="K475" s="7">
        <v>0.1</v>
      </c>
      <c r="L475" s="6">
        <v>60.82</v>
      </c>
      <c r="M475" s="6">
        <f t="shared" si="28"/>
        <v>1348.4880000000001</v>
      </c>
      <c r="N475" s="6">
        <f t="shared" si="29"/>
        <v>729.84</v>
      </c>
      <c r="O475" s="6">
        <f t="shared" si="30"/>
        <v>618.64800000000002</v>
      </c>
      <c r="P475" s="8">
        <f t="shared" si="31"/>
        <v>0.45877160197198641</v>
      </c>
      <c r="Q475" s="5">
        <f>YEAR(SalesDataTable[[#This Row],[Order Date]])</f>
        <v>2026</v>
      </c>
      <c r="R475" s="8" t="str">
        <f>"Q"&amp;ROUNDUP(MONTH(SalesDataTable[[#This Row],[Order Date]])/3,0)</f>
        <v>Q1</v>
      </c>
      <c r="S475" s="9">
        <f>MONTH(SalesDataTable[[#This Row],[Order Date]])</f>
        <v>3</v>
      </c>
      <c r="T475" s="8" t="str">
        <f>TEXT(SalesDataTable[[#This Row],[Order Date]],"mmm")</f>
        <v>Mar</v>
      </c>
    </row>
    <row r="476" spans="1:20" ht="15.5">
      <c r="A476" s="2" t="s">
        <v>527</v>
      </c>
      <c r="B476" s="3">
        <v>46113</v>
      </c>
      <c r="C476" s="4" t="s">
        <v>27</v>
      </c>
      <c r="D476" s="4" t="s">
        <v>28</v>
      </c>
      <c r="E476" s="4" t="s">
        <v>3</v>
      </c>
      <c r="F476" s="4" t="s">
        <v>20</v>
      </c>
      <c r="G476" s="4" t="s">
        <v>5</v>
      </c>
      <c r="H476" s="4" t="s">
        <v>6</v>
      </c>
      <c r="I476" s="9">
        <v>1</v>
      </c>
      <c r="J476" s="6">
        <v>81.760000000000005</v>
      </c>
      <c r="K476" s="7">
        <v>0.1</v>
      </c>
      <c r="L476" s="6">
        <v>42.78</v>
      </c>
      <c r="M476" s="6">
        <f t="shared" si="28"/>
        <v>73.584000000000003</v>
      </c>
      <c r="N476" s="6">
        <f t="shared" si="29"/>
        <v>42.78</v>
      </c>
      <c r="O476" s="6">
        <f t="shared" si="30"/>
        <v>30.804000000000002</v>
      </c>
      <c r="P476" s="8">
        <f t="shared" si="31"/>
        <v>0.4186236138290933</v>
      </c>
      <c r="Q476" s="5">
        <f>YEAR(SalesDataTable[[#This Row],[Order Date]])</f>
        <v>2026</v>
      </c>
      <c r="R476" s="8" t="str">
        <f>"Q"&amp;ROUNDUP(MONTH(SalesDataTable[[#This Row],[Order Date]])/3,0)</f>
        <v>Q2</v>
      </c>
      <c r="S476" s="9">
        <f>MONTH(SalesDataTable[[#This Row],[Order Date]])</f>
        <v>4</v>
      </c>
      <c r="T476" s="8" t="str">
        <f>TEXT(SalesDataTable[[#This Row],[Order Date]],"mmm")</f>
        <v>Apr</v>
      </c>
    </row>
    <row r="477" spans="1:20" ht="15.5">
      <c r="A477" s="2" t="s">
        <v>528</v>
      </c>
      <c r="B477" s="3">
        <v>46113</v>
      </c>
      <c r="C477" s="4" t="s">
        <v>8</v>
      </c>
      <c r="D477" s="4" t="s">
        <v>86</v>
      </c>
      <c r="E477" s="4" t="s">
        <v>25</v>
      </c>
      <c r="F477" s="4" t="s">
        <v>20</v>
      </c>
      <c r="G477" s="4" t="s">
        <v>17</v>
      </c>
      <c r="H477" s="4" t="s">
        <v>71</v>
      </c>
      <c r="I477" s="9">
        <v>1</v>
      </c>
      <c r="J477" s="6">
        <v>134.65</v>
      </c>
      <c r="K477" s="7">
        <v>0</v>
      </c>
      <c r="L477" s="6">
        <v>68.19</v>
      </c>
      <c r="M477" s="6">
        <f t="shared" si="28"/>
        <v>134.65</v>
      </c>
      <c r="N477" s="6">
        <f t="shared" si="29"/>
        <v>68.19</v>
      </c>
      <c r="O477" s="6">
        <f t="shared" si="30"/>
        <v>66.460000000000008</v>
      </c>
      <c r="P477" s="8">
        <f t="shared" si="31"/>
        <v>0.49357593761604163</v>
      </c>
      <c r="Q477" s="5">
        <f>YEAR(SalesDataTable[[#This Row],[Order Date]])</f>
        <v>2026</v>
      </c>
      <c r="R477" s="8" t="str">
        <f>"Q"&amp;ROUNDUP(MONTH(SalesDataTable[[#This Row],[Order Date]])/3,0)</f>
        <v>Q2</v>
      </c>
      <c r="S477" s="9">
        <f>MONTH(SalesDataTable[[#This Row],[Order Date]])</f>
        <v>4</v>
      </c>
      <c r="T477" s="8" t="str">
        <f>TEXT(SalesDataTable[[#This Row],[Order Date]],"mmm")</f>
        <v>Apr</v>
      </c>
    </row>
    <row r="478" spans="1:20" ht="15.5">
      <c r="A478" s="2" t="s">
        <v>529</v>
      </c>
      <c r="B478" s="3">
        <v>46113</v>
      </c>
      <c r="C478" s="4" t="s">
        <v>14</v>
      </c>
      <c r="D478" s="4" t="s">
        <v>126</v>
      </c>
      <c r="E478" s="4" t="s">
        <v>3</v>
      </c>
      <c r="F478" s="4" t="s">
        <v>20</v>
      </c>
      <c r="G478" s="4" t="s">
        <v>5</v>
      </c>
      <c r="H478" s="4" t="s">
        <v>35</v>
      </c>
      <c r="I478" s="9">
        <v>1</v>
      </c>
      <c r="J478" s="6">
        <v>41.21</v>
      </c>
      <c r="K478" s="7">
        <v>0</v>
      </c>
      <c r="L478" s="6">
        <v>16.34</v>
      </c>
      <c r="M478" s="6">
        <f t="shared" si="28"/>
        <v>41.21</v>
      </c>
      <c r="N478" s="6">
        <f t="shared" si="29"/>
        <v>16.34</v>
      </c>
      <c r="O478" s="6">
        <f t="shared" si="30"/>
        <v>24.87</v>
      </c>
      <c r="P478" s="8">
        <f t="shared" si="31"/>
        <v>0.60349429750060668</v>
      </c>
      <c r="Q478" s="5">
        <f>YEAR(SalesDataTable[[#This Row],[Order Date]])</f>
        <v>2026</v>
      </c>
      <c r="R478" s="8" t="str">
        <f>"Q"&amp;ROUNDUP(MONTH(SalesDataTable[[#This Row],[Order Date]])/3,0)</f>
        <v>Q2</v>
      </c>
      <c r="S478" s="9">
        <f>MONTH(SalesDataTable[[#This Row],[Order Date]])</f>
        <v>4</v>
      </c>
      <c r="T478" s="8" t="str">
        <f>TEXT(SalesDataTable[[#This Row],[Order Date]],"mmm")</f>
        <v>Apr</v>
      </c>
    </row>
    <row r="479" spans="1:20" ht="15.5">
      <c r="A479" s="2" t="s">
        <v>530</v>
      </c>
      <c r="B479" s="3">
        <v>46113</v>
      </c>
      <c r="C479" s="4" t="s">
        <v>8</v>
      </c>
      <c r="D479" s="4" t="s">
        <v>69</v>
      </c>
      <c r="E479" s="4" t="s">
        <v>3</v>
      </c>
      <c r="F479" s="4" t="s">
        <v>4</v>
      </c>
      <c r="G479" s="4" t="s">
        <v>49</v>
      </c>
      <c r="H479" s="4" t="s">
        <v>50</v>
      </c>
      <c r="I479" s="9">
        <v>2</v>
      </c>
      <c r="J479" s="6">
        <v>40.590000000000003</v>
      </c>
      <c r="K479" s="7">
        <v>0</v>
      </c>
      <c r="L479" s="6">
        <v>15.01</v>
      </c>
      <c r="M479" s="6">
        <f t="shared" si="28"/>
        <v>81.180000000000007</v>
      </c>
      <c r="N479" s="6">
        <f t="shared" si="29"/>
        <v>30.02</v>
      </c>
      <c r="O479" s="6">
        <f t="shared" si="30"/>
        <v>51.160000000000011</v>
      </c>
      <c r="P479" s="8">
        <f t="shared" si="31"/>
        <v>0.63020448386302053</v>
      </c>
      <c r="Q479" s="5">
        <f>YEAR(SalesDataTable[[#This Row],[Order Date]])</f>
        <v>2026</v>
      </c>
      <c r="R479" s="8" t="str">
        <f>"Q"&amp;ROUNDUP(MONTH(SalesDataTable[[#This Row],[Order Date]])/3,0)</f>
        <v>Q2</v>
      </c>
      <c r="S479" s="9">
        <f>MONTH(SalesDataTable[[#This Row],[Order Date]])</f>
        <v>4</v>
      </c>
      <c r="T479" s="8" t="str">
        <f>TEXT(SalesDataTable[[#This Row],[Order Date]],"mmm")</f>
        <v>Apr</v>
      </c>
    </row>
    <row r="480" spans="1:20" ht="15.5">
      <c r="A480" s="2" t="s">
        <v>531</v>
      </c>
      <c r="B480" s="3">
        <v>46113</v>
      </c>
      <c r="C480" s="4" t="s">
        <v>1</v>
      </c>
      <c r="D480" s="4" t="s">
        <v>88</v>
      </c>
      <c r="E480" s="4" t="s">
        <v>3</v>
      </c>
      <c r="F480" s="4" t="s">
        <v>16</v>
      </c>
      <c r="G480" s="4" t="s">
        <v>31</v>
      </c>
      <c r="H480" s="4" t="s">
        <v>90</v>
      </c>
      <c r="I480" s="9">
        <v>3</v>
      </c>
      <c r="J480" s="6">
        <v>124.08</v>
      </c>
      <c r="K480" s="7">
        <v>0.05</v>
      </c>
      <c r="L480" s="6">
        <v>62.41</v>
      </c>
      <c r="M480" s="6">
        <f t="shared" si="28"/>
        <v>353.62799999999999</v>
      </c>
      <c r="N480" s="6">
        <f t="shared" si="29"/>
        <v>187.23</v>
      </c>
      <c r="O480" s="6">
        <f t="shared" si="30"/>
        <v>166.398</v>
      </c>
      <c r="P480" s="8">
        <f t="shared" si="31"/>
        <v>0.47054531880959655</v>
      </c>
      <c r="Q480" s="5">
        <f>YEAR(SalesDataTable[[#This Row],[Order Date]])</f>
        <v>2026</v>
      </c>
      <c r="R480" s="8" t="str">
        <f>"Q"&amp;ROUNDUP(MONTH(SalesDataTable[[#This Row],[Order Date]])/3,0)</f>
        <v>Q2</v>
      </c>
      <c r="S480" s="9">
        <f>MONTH(SalesDataTable[[#This Row],[Order Date]])</f>
        <v>4</v>
      </c>
      <c r="T480" s="8" t="str">
        <f>TEXT(SalesDataTable[[#This Row],[Order Date]],"mmm")</f>
        <v>Apr</v>
      </c>
    </row>
    <row r="481" spans="1:20" ht="15.5">
      <c r="A481" s="2" t="s">
        <v>532</v>
      </c>
      <c r="B481" s="3">
        <v>46113</v>
      </c>
      <c r="C481" s="4" t="s">
        <v>8</v>
      </c>
      <c r="D481" s="4" t="s">
        <v>9</v>
      </c>
      <c r="E481" s="4" t="s">
        <v>3</v>
      </c>
      <c r="F481" s="4" t="s">
        <v>4</v>
      </c>
      <c r="G481" s="4" t="s">
        <v>31</v>
      </c>
      <c r="H481" s="4" t="s">
        <v>90</v>
      </c>
      <c r="I481" s="9">
        <v>2</v>
      </c>
      <c r="J481" s="6">
        <v>125.35</v>
      </c>
      <c r="K481" s="7">
        <v>0.15</v>
      </c>
      <c r="L481" s="6">
        <v>60.73</v>
      </c>
      <c r="M481" s="6">
        <f t="shared" si="28"/>
        <v>213.095</v>
      </c>
      <c r="N481" s="6">
        <f t="shared" si="29"/>
        <v>121.46</v>
      </c>
      <c r="O481" s="6">
        <f t="shared" si="30"/>
        <v>91.635000000000005</v>
      </c>
      <c r="P481" s="8">
        <f t="shared" si="31"/>
        <v>0.43001947488209485</v>
      </c>
      <c r="Q481" s="5">
        <f>YEAR(SalesDataTable[[#This Row],[Order Date]])</f>
        <v>2026</v>
      </c>
      <c r="R481" s="8" t="str">
        <f>"Q"&amp;ROUNDUP(MONTH(SalesDataTable[[#This Row],[Order Date]])/3,0)</f>
        <v>Q2</v>
      </c>
      <c r="S481" s="9">
        <f>MONTH(SalesDataTable[[#This Row],[Order Date]])</f>
        <v>4</v>
      </c>
      <c r="T481" s="8" t="str">
        <f>TEXT(SalesDataTable[[#This Row],[Order Date]],"mmm")</f>
        <v>Apr</v>
      </c>
    </row>
    <row r="482" spans="1:20" ht="15.5">
      <c r="A482" s="2" t="s">
        <v>533</v>
      </c>
      <c r="B482" s="3">
        <v>46113</v>
      </c>
      <c r="C482" s="4" t="s">
        <v>8</v>
      </c>
      <c r="D482" s="4" t="s">
        <v>86</v>
      </c>
      <c r="E482" s="4" t="s">
        <v>39</v>
      </c>
      <c r="F482" s="4" t="s">
        <v>16</v>
      </c>
      <c r="G482" s="4" t="s">
        <v>49</v>
      </c>
      <c r="H482" s="4" t="s">
        <v>67</v>
      </c>
      <c r="I482" s="9">
        <v>3</v>
      </c>
      <c r="J482" s="6">
        <v>36.090000000000003</v>
      </c>
      <c r="K482" s="7">
        <v>0</v>
      </c>
      <c r="L482" s="6">
        <v>14.03</v>
      </c>
      <c r="M482" s="6">
        <f t="shared" si="28"/>
        <v>108.27000000000001</v>
      </c>
      <c r="N482" s="6">
        <f t="shared" si="29"/>
        <v>42.089999999999996</v>
      </c>
      <c r="O482" s="6">
        <f t="shared" si="30"/>
        <v>66.180000000000007</v>
      </c>
      <c r="P482" s="8">
        <f t="shared" si="31"/>
        <v>0.61124965364366857</v>
      </c>
      <c r="Q482" s="5">
        <f>YEAR(SalesDataTable[[#This Row],[Order Date]])</f>
        <v>2026</v>
      </c>
      <c r="R482" s="8" t="str">
        <f>"Q"&amp;ROUNDUP(MONTH(SalesDataTable[[#This Row],[Order Date]])/3,0)</f>
        <v>Q2</v>
      </c>
      <c r="S482" s="9">
        <f>MONTH(SalesDataTable[[#This Row],[Order Date]])</f>
        <v>4</v>
      </c>
      <c r="T482" s="8" t="str">
        <f>TEXT(SalesDataTable[[#This Row],[Order Date]],"mmm")</f>
        <v>Apr</v>
      </c>
    </row>
    <row r="483" spans="1:20" ht="15.5">
      <c r="A483" s="2" t="s">
        <v>534</v>
      </c>
      <c r="B483" s="3">
        <v>46113</v>
      </c>
      <c r="C483" s="4" t="s">
        <v>8</v>
      </c>
      <c r="D483" s="4" t="s">
        <v>69</v>
      </c>
      <c r="E483" s="4" t="s">
        <v>10</v>
      </c>
      <c r="F483" s="4" t="s">
        <v>20</v>
      </c>
      <c r="G483" s="4" t="s">
        <v>11</v>
      </c>
      <c r="H483" s="4" t="s">
        <v>12</v>
      </c>
      <c r="I483" s="9">
        <v>15</v>
      </c>
      <c r="J483" s="6">
        <v>94.33</v>
      </c>
      <c r="K483" s="7">
        <v>0.1</v>
      </c>
      <c r="L483" s="6">
        <v>44.38</v>
      </c>
      <c r="M483" s="6">
        <f t="shared" si="28"/>
        <v>1273.4550000000002</v>
      </c>
      <c r="N483" s="6">
        <f t="shared" si="29"/>
        <v>665.7</v>
      </c>
      <c r="O483" s="6">
        <f t="shared" si="30"/>
        <v>607.75500000000011</v>
      </c>
      <c r="P483" s="8">
        <f t="shared" si="31"/>
        <v>0.47724890161018652</v>
      </c>
      <c r="Q483" s="5">
        <f>YEAR(SalesDataTable[[#This Row],[Order Date]])</f>
        <v>2026</v>
      </c>
      <c r="R483" s="8" t="str">
        <f>"Q"&amp;ROUNDUP(MONTH(SalesDataTable[[#This Row],[Order Date]])/3,0)</f>
        <v>Q2</v>
      </c>
      <c r="S483" s="9">
        <f>MONTH(SalesDataTable[[#This Row],[Order Date]])</f>
        <v>4</v>
      </c>
      <c r="T483" s="8" t="str">
        <f>TEXT(SalesDataTable[[#This Row],[Order Date]],"mmm")</f>
        <v>Apr</v>
      </c>
    </row>
    <row r="484" spans="1:20" ht="15.5">
      <c r="A484" s="2" t="s">
        <v>535</v>
      </c>
      <c r="B484" s="3">
        <v>46114</v>
      </c>
      <c r="C484" s="4" t="s">
        <v>27</v>
      </c>
      <c r="D484" s="4" t="s">
        <v>28</v>
      </c>
      <c r="E484" s="4" t="s">
        <v>25</v>
      </c>
      <c r="F484" s="4" t="s">
        <v>4</v>
      </c>
      <c r="G484" s="4" t="s">
        <v>17</v>
      </c>
      <c r="H484" s="4" t="s">
        <v>18</v>
      </c>
      <c r="I484" s="9">
        <v>1</v>
      </c>
      <c r="J484" s="6">
        <v>35.6</v>
      </c>
      <c r="K484" s="7">
        <v>0.1</v>
      </c>
      <c r="L484" s="6">
        <v>13.39</v>
      </c>
      <c r="M484" s="6">
        <f t="shared" si="28"/>
        <v>32.04</v>
      </c>
      <c r="N484" s="6">
        <f t="shared" si="29"/>
        <v>13.39</v>
      </c>
      <c r="O484" s="6">
        <f t="shared" si="30"/>
        <v>18.649999999999999</v>
      </c>
      <c r="P484" s="8">
        <f t="shared" si="31"/>
        <v>0.58208489388264661</v>
      </c>
      <c r="Q484" s="5">
        <f>YEAR(SalesDataTable[[#This Row],[Order Date]])</f>
        <v>2026</v>
      </c>
      <c r="R484" s="8" t="str">
        <f>"Q"&amp;ROUNDUP(MONTH(SalesDataTable[[#This Row],[Order Date]])/3,0)</f>
        <v>Q2</v>
      </c>
      <c r="S484" s="9">
        <f>MONTH(SalesDataTable[[#This Row],[Order Date]])</f>
        <v>4</v>
      </c>
      <c r="T484" s="8" t="str">
        <f>TEXT(SalesDataTable[[#This Row],[Order Date]],"mmm")</f>
        <v>Apr</v>
      </c>
    </row>
    <row r="485" spans="1:20" ht="15.5">
      <c r="A485" s="2" t="s">
        <v>536</v>
      </c>
      <c r="B485" s="3">
        <v>46114</v>
      </c>
      <c r="C485" s="4" t="s">
        <v>8</v>
      </c>
      <c r="D485" s="4" t="s">
        <v>69</v>
      </c>
      <c r="E485" s="4" t="s">
        <v>39</v>
      </c>
      <c r="F485" s="4" t="s">
        <v>4</v>
      </c>
      <c r="G485" s="4" t="s">
        <v>5</v>
      </c>
      <c r="H485" s="4" t="s">
        <v>29</v>
      </c>
      <c r="I485" s="9">
        <v>1</v>
      </c>
      <c r="J485" s="6">
        <v>50.17</v>
      </c>
      <c r="K485" s="7">
        <v>0</v>
      </c>
      <c r="L485" s="6">
        <v>21.95</v>
      </c>
      <c r="M485" s="6">
        <f t="shared" si="28"/>
        <v>50.17</v>
      </c>
      <c r="N485" s="6">
        <f t="shared" si="29"/>
        <v>21.95</v>
      </c>
      <c r="O485" s="6">
        <f t="shared" si="30"/>
        <v>28.220000000000002</v>
      </c>
      <c r="P485" s="8">
        <f t="shared" si="31"/>
        <v>0.56248754235598963</v>
      </c>
      <c r="Q485" s="5">
        <f>YEAR(SalesDataTable[[#This Row],[Order Date]])</f>
        <v>2026</v>
      </c>
      <c r="R485" s="8" t="str">
        <f>"Q"&amp;ROUNDUP(MONTH(SalesDataTable[[#This Row],[Order Date]])/3,0)</f>
        <v>Q2</v>
      </c>
      <c r="S485" s="9">
        <f>MONTH(SalesDataTable[[#This Row],[Order Date]])</f>
        <v>4</v>
      </c>
      <c r="T485" s="8" t="str">
        <f>TEXT(SalesDataTable[[#This Row],[Order Date]],"mmm")</f>
        <v>Apr</v>
      </c>
    </row>
    <row r="486" spans="1:20" ht="15.5">
      <c r="A486" s="2" t="s">
        <v>537</v>
      </c>
      <c r="B486" s="3">
        <v>46114</v>
      </c>
      <c r="C486" s="4" t="s">
        <v>27</v>
      </c>
      <c r="D486" s="4" t="s">
        <v>48</v>
      </c>
      <c r="E486" s="4" t="s">
        <v>3</v>
      </c>
      <c r="F486" s="4" t="s">
        <v>4</v>
      </c>
      <c r="G486" s="4" t="s">
        <v>11</v>
      </c>
      <c r="H486" s="4" t="s">
        <v>79</v>
      </c>
      <c r="I486" s="9">
        <v>2</v>
      </c>
      <c r="J486" s="6">
        <v>72.900000000000006</v>
      </c>
      <c r="K486" s="7">
        <v>0</v>
      </c>
      <c r="L486" s="6">
        <v>31.52</v>
      </c>
      <c r="M486" s="6">
        <f t="shared" si="28"/>
        <v>145.80000000000001</v>
      </c>
      <c r="N486" s="6">
        <f t="shared" si="29"/>
        <v>63.04</v>
      </c>
      <c r="O486" s="6">
        <f t="shared" si="30"/>
        <v>82.760000000000019</v>
      </c>
      <c r="P486" s="8">
        <f t="shared" si="31"/>
        <v>0.5676268861454048</v>
      </c>
      <c r="Q486" s="5">
        <f>YEAR(SalesDataTable[[#This Row],[Order Date]])</f>
        <v>2026</v>
      </c>
      <c r="R486" s="8" t="str">
        <f>"Q"&amp;ROUNDUP(MONTH(SalesDataTable[[#This Row],[Order Date]])/3,0)</f>
        <v>Q2</v>
      </c>
      <c r="S486" s="9">
        <f>MONTH(SalesDataTable[[#This Row],[Order Date]])</f>
        <v>4</v>
      </c>
      <c r="T486" s="8" t="str">
        <f>TEXT(SalesDataTable[[#This Row],[Order Date]],"mmm")</f>
        <v>Apr</v>
      </c>
    </row>
    <row r="487" spans="1:20" ht="15.5">
      <c r="A487" s="2" t="s">
        <v>538</v>
      </c>
      <c r="B487" s="3">
        <v>46115</v>
      </c>
      <c r="C487" s="4" t="s">
        <v>14</v>
      </c>
      <c r="D487" s="4" t="s">
        <v>126</v>
      </c>
      <c r="E487" s="4" t="s">
        <v>3</v>
      </c>
      <c r="F487" s="4" t="s">
        <v>16</v>
      </c>
      <c r="G487" s="4" t="s">
        <v>11</v>
      </c>
      <c r="H487" s="4" t="s">
        <v>12</v>
      </c>
      <c r="I487" s="9">
        <v>2</v>
      </c>
      <c r="J487" s="6">
        <v>93.48</v>
      </c>
      <c r="K487" s="7">
        <v>0</v>
      </c>
      <c r="L487" s="6">
        <v>45.15</v>
      </c>
      <c r="M487" s="6">
        <f t="shared" si="28"/>
        <v>186.96</v>
      </c>
      <c r="N487" s="6">
        <f t="shared" si="29"/>
        <v>90.3</v>
      </c>
      <c r="O487" s="6">
        <f t="shared" si="30"/>
        <v>96.660000000000011</v>
      </c>
      <c r="P487" s="8">
        <f t="shared" si="31"/>
        <v>0.51700898587933253</v>
      </c>
      <c r="Q487" s="5">
        <f>YEAR(SalesDataTable[[#This Row],[Order Date]])</f>
        <v>2026</v>
      </c>
      <c r="R487" s="8" t="str">
        <f>"Q"&amp;ROUNDUP(MONTH(SalesDataTable[[#This Row],[Order Date]])/3,0)</f>
        <v>Q2</v>
      </c>
      <c r="S487" s="9">
        <f>MONTH(SalesDataTable[[#This Row],[Order Date]])</f>
        <v>4</v>
      </c>
      <c r="T487" s="8" t="str">
        <f>TEXT(SalesDataTable[[#This Row],[Order Date]],"mmm")</f>
        <v>Apr</v>
      </c>
    </row>
    <row r="488" spans="1:20" ht="15.5">
      <c r="A488" s="2" t="s">
        <v>539</v>
      </c>
      <c r="B488" s="3">
        <v>46115</v>
      </c>
      <c r="C488" s="4" t="s">
        <v>8</v>
      </c>
      <c r="D488" s="4" t="s">
        <v>69</v>
      </c>
      <c r="E488" s="4" t="s">
        <v>3</v>
      </c>
      <c r="F488" s="4" t="s">
        <v>16</v>
      </c>
      <c r="G488" s="4" t="s">
        <v>31</v>
      </c>
      <c r="H488" s="4" t="s">
        <v>90</v>
      </c>
      <c r="I488" s="9">
        <v>1</v>
      </c>
      <c r="J488" s="6">
        <v>123.63</v>
      </c>
      <c r="K488" s="7">
        <v>0</v>
      </c>
      <c r="L488" s="6">
        <v>58.88</v>
      </c>
      <c r="M488" s="6">
        <f t="shared" si="28"/>
        <v>123.63</v>
      </c>
      <c r="N488" s="6">
        <f t="shared" si="29"/>
        <v>58.88</v>
      </c>
      <c r="O488" s="6">
        <f t="shared" si="30"/>
        <v>64.75</v>
      </c>
      <c r="P488" s="8">
        <f t="shared" si="31"/>
        <v>0.52374019250990866</v>
      </c>
      <c r="Q488" s="5">
        <f>YEAR(SalesDataTable[[#This Row],[Order Date]])</f>
        <v>2026</v>
      </c>
      <c r="R488" s="8" t="str">
        <f>"Q"&amp;ROUNDUP(MONTH(SalesDataTable[[#This Row],[Order Date]])/3,0)</f>
        <v>Q2</v>
      </c>
      <c r="S488" s="9">
        <f>MONTH(SalesDataTable[[#This Row],[Order Date]])</f>
        <v>4</v>
      </c>
      <c r="T488" s="8" t="str">
        <f>TEXT(SalesDataTable[[#This Row],[Order Date]],"mmm")</f>
        <v>Apr</v>
      </c>
    </row>
    <row r="489" spans="1:20" ht="15.5">
      <c r="A489" s="2" t="s">
        <v>540</v>
      </c>
      <c r="B489" s="3">
        <v>46115</v>
      </c>
      <c r="C489" s="4" t="s">
        <v>8</v>
      </c>
      <c r="D489" s="4" t="s">
        <v>69</v>
      </c>
      <c r="E489" s="4" t="s">
        <v>3</v>
      </c>
      <c r="F489" s="4" t="s">
        <v>16</v>
      </c>
      <c r="G489" s="4" t="s">
        <v>17</v>
      </c>
      <c r="H489" s="4" t="s">
        <v>83</v>
      </c>
      <c r="I489" s="9">
        <v>3</v>
      </c>
      <c r="J489" s="6">
        <v>168.37</v>
      </c>
      <c r="K489" s="7">
        <v>0</v>
      </c>
      <c r="L489" s="6">
        <v>87.15</v>
      </c>
      <c r="M489" s="6">
        <f t="shared" si="28"/>
        <v>505.11</v>
      </c>
      <c r="N489" s="6">
        <f t="shared" si="29"/>
        <v>261.45000000000005</v>
      </c>
      <c r="O489" s="6">
        <f t="shared" si="30"/>
        <v>243.65999999999997</v>
      </c>
      <c r="P489" s="8">
        <f t="shared" si="31"/>
        <v>0.4823899744610084</v>
      </c>
      <c r="Q489" s="5">
        <f>YEAR(SalesDataTable[[#This Row],[Order Date]])</f>
        <v>2026</v>
      </c>
      <c r="R489" s="8" t="str">
        <f>"Q"&amp;ROUNDUP(MONTH(SalesDataTable[[#This Row],[Order Date]])/3,0)</f>
        <v>Q2</v>
      </c>
      <c r="S489" s="9">
        <f>MONTH(SalesDataTable[[#This Row],[Order Date]])</f>
        <v>4</v>
      </c>
      <c r="T489" s="8" t="str">
        <f>TEXT(SalesDataTable[[#This Row],[Order Date]],"mmm")</f>
        <v>Apr</v>
      </c>
    </row>
    <row r="490" spans="1:20" ht="15.5">
      <c r="A490" s="2" t="s">
        <v>541</v>
      </c>
      <c r="B490" s="3">
        <v>46115</v>
      </c>
      <c r="C490" s="4" t="s">
        <v>1</v>
      </c>
      <c r="D490" s="4" t="s">
        <v>52</v>
      </c>
      <c r="E490" s="4" t="s">
        <v>39</v>
      </c>
      <c r="F490" s="4" t="s">
        <v>16</v>
      </c>
      <c r="G490" s="4" t="s">
        <v>5</v>
      </c>
      <c r="H490" s="4" t="s">
        <v>29</v>
      </c>
      <c r="I490" s="9">
        <v>4</v>
      </c>
      <c r="J490" s="6">
        <v>51.68</v>
      </c>
      <c r="K490" s="7">
        <v>0.05</v>
      </c>
      <c r="L490" s="6">
        <v>23.09</v>
      </c>
      <c r="M490" s="6">
        <f t="shared" si="28"/>
        <v>196.38399999999999</v>
      </c>
      <c r="N490" s="6">
        <f t="shared" si="29"/>
        <v>92.36</v>
      </c>
      <c r="O490" s="6">
        <f t="shared" si="30"/>
        <v>104.02399999999999</v>
      </c>
      <c r="P490" s="8">
        <f t="shared" si="31"/>
        <v>0.52969692031937421</v>
      </c>
      <c r="Q490" s="5">
        <f>YEAR(SalesDataTable[[#This Row],[Order Date]])</f>
        <v>2026</v>
      </c>
      <c r="R490" s="8" t="str">
        <f>"Q"&amp;ROUNDUP(MONTH(SalesDataTable[[#This Row],[Order Date]])/3,0)</f>
        <v>Q2</v>
      </c>
      <c r="S490" s="9">
        <f>MONTH(SalesDataTable[[#This Row],[Order Date]])</f>
        <v>4</v>
      </c>
      <c r="T490" s="8" t="str">
        <f>TEXT(SalesDataTable[[#This Row],[Order Date]],"mmm")</f>
        <v>Apr</v>
      </c>
    </row>
    <row r="491" spans="1:20" ht="15.5">
      <c r="A491" s="2" t="s">
        <v>542</v>
      </c>
      <c r="B491" s="3">
        <v>46115</v>
      </c>
      <c r="C491" s="4" t="s">
        <v>8</v>
      </c>
      <c r="D491" s="4" t="s">
        <v>69</v>
      </c>
      <c r="E491" s="4" t="s">
        <v>39</v>
      </c>
      <c r="F491" s="4" t="s">
        <v>16</v>
      </c>
      <c r="G491" s="4" t="s">
        <v>5</v>
      </c>
      <c r="H491" s="4" t="s">
        <v>35</v>
      </c>
      <c r="I491" s="9">
        <v>1</v>
      </c>
      <c r="J491" s="6">
        <v>40.159999999999997</v>
      </c>
      <c r="K491" s="7">
        <v>0</v>
      </c>
      <c r="L491" s="6">
        <v>16.77</v>
      </c>
      <c r="M491" s="6">
        <f t="shared" si="28"/>
        <v>40.159999999999997</v>
      </c>
      <c r="N491" s="6">
        <f t="shared" si="29"/>
        <v>16.77</v>
      </c>
      <c r="O491" s="6">
        <f t="shared" si="30"/>
        <v>23.389999999999997</v>
      </c>
      <c r="P491" s="8">
        <f t="shared" si="31"/>
        <v>0.58242031872509958</v>
      </c>
      <c r="Q491" s="5">
        <f>YEAR(SalesDataTable[[#This Row],[Order Date]])</f>
        <v>2026</v>
      </c>
      <c r="R491" s="8" t="str">
        <f>"Q"&amp;ROUNDUP(MONTH(SalesDataTable[[#This Row],[Order Date]])/3,0)</f>
        <v>Q2</v>
      </c>
      <c r="S491" s="9">
        <f>MONTH(SalesDataTable[[#This Row],[Order Date]])</f>
        <v>4</v>
      </c>
      <c r="T491" s="8" t="str">
        <f>TEXT(SalesDataTable[[#This Row],[Order Date]],"mmm")</f>
        <v>Apr</v>
      </c>
    </row>
    <row r="492" spans="1:20" ht="15.5">
      <c r="A492" s="2" t="s">
        <v>543</v>
      </c>
      <c r="B492" s="3">
        <v>46115</v>
      </c>
      <c r="C492" s="4" t="s">
        <v>27</v>
      </c>
      <c r="D492" s="4" t="s">
        <v>82</v>
      </c>
      <c r="E492" s="4" t="s">
        <v>25</v>
      </c>
      <c r="F492" s="4" t="s">
        <v>4</v>
      </c>
      <c r="G492" s="4" t="s">
        <v>17</v>
      </c>
      <c r="H492" s="4" t="s">
        <v>18</v>
      </c>
      <c r="I492" s="9">
        <v>3</v>
      </c>
      <c r="J492" s="6">
        <v>36.17</v>
      </c>
      <c r="K492" s="7">
        <v>0.1</v>
      </c>
      <c r="L492" s="6">
        <v>13.65</v>
      </c>
      <c r="M492" s="6">
        <f t="shared" si="28"/>
        <v>97.659000000000006</v>
      </c>
      <c r="N492" s="6">
        <f t="shared" si="29"/>
        <v>40.950000000000003</v>
      </c>
      <c r="O492" s="6">
        <f t="shared" si="30"/>
        <v>56.709000000000003</v>
      </c>
      <c r="P492" s="8">
        <f t="shared" si="31"/>
        <v>0.58068380794396834</v>
      </c>
      <c r="Q492" s="5">
        <f>YEAR(SalesDataTable[[#This Row],[Order Date]])</f>
        <v>2026</v>
      </c>
      <c r="R492" s="8" t="str">
        <f>"Q"&amp;ROUNDUP(MONTH(SalesDataTable[[#This Row],[Order Date]])/3,0)</f>
        <v>Q2</v>
      </c>
      <c r="S492" s="9">
        <f>MONTH(SalesDataTable[[#This Row],[Order Date]])</f>
        <v>4</v>
      </c>
      <c r="T492" s="8" t="str">
        <f>TEXT(SalesDataTable[[#This Row],[Order Date]],"mmm")</f>
        <v>Apr</v>
      </c>
    </row>
    <row r="493" spans="1:20" ht="15.5">
      <c r="A493" s="2" t="s">
        <v>544</v>
      </c>
      <c r="B493" s="3">
        <v>46115</v>
      </c>
      <c r="C493" s="4" t="s">
        <v>14</v>
      </c>
      <c r="D493" s="4" t="s">
        <v>61</v>
      </c>
      <c r="E493" s="4" t="s">
        <v>3</v>
      </c>
      <c r="F493" s="4" t="s">
        <v>16</v>
      </c>
      <c r="G493" s="4" t="s">
        <v>17</v>
      </c>
      <c r="H493" s="4" t="s">
        <v>71</v>
      </c>
      <c r="I493" s="9">
        <v>4</v>
      </c>
      <c r="J493" s="6">
        <v>130.55000000000001</v>
      </c>
      <c r="K493" s="7">
        <v>0</v>
      </c>
      <c r="L493" s="6">
        <v>67.66</v>
      </c>
      <c r="M493" s="6">
        <f t="shared" si="28"/>
        <v>522.20000000000005</v>
      </c>
      <c r="N493" s="6">
        <f t="shared" si="29"/>
        <v>270.64</v>
      </c>
      <c r="O493" s="6">
        <f t="shared" si="30"/>
        <v>251.56000000000006</v>
      </c>
      <c r="P493" s="8">
        <f t="shared" si="31"/>
        <v>0.48173113749521262</v>
      </c>
      <c r="Q493" s="5">
        <f>YEAR(SalesDataTable[[#This Row],[Order Date]])</f>
        <v>2026</v>
      </c>
      <c r="R493" s="8" t="str">
        <f>"Q"&amp;ROUNDUP(MONTH(SalesDataTable[[#This Row],[Order Date]])/3,0)</f>
        <v>Q2</v>
      </c>
      <c r="S493" s="9">
        <f>MONTH(SalesDataTable[[#This Row],[Order Date]])</f>
        <v>4</v>
      </c>
      <c r="T493" s="8" t="str">
        <f>TEXT(SalesDataTable[[#This Row],[Order Date]],"mmm")</f>
        <v>Apr</v>
      </c>
    </row>
    <row r="494" spans="1:20" ht="15.5">
      <c r="A494" s="2" t="s">
        <v>545</v>
      </c>
      <c r="B494" s="3">
        <v>46115</v>
      </c>
      <c r="C494" s="4" t="s">
        <v>27</v>
      </c>
      <c r="D494" s="4" t="s">
        <v>48</v>
      </c>
      <c r="E494" s="4" t="s">
        <v>3</v>
      </c>
      <c r="F494" s="4" t="s">
        <v>16</v>
      </c>
      <c r="G494" s="4" t="s">
        <v>5</v>
      </c>
      <c r="H494" s="4" t="s">
        <v>43</v>
      </c>
      <c r="I494" s="9">
        <v>2</v>
      </c>
      <c r="J494" s="6">
        <v>102.63</v>
      </c>
      <c r="K494" s="7">
        <v>0</v>
      </c>
      <c r="L494" s="6">
        <v>50.19</v>
      </c>
      <c r="M494" s="6">
        <f t="shared" si="28"/>
        <v>205.26</v>
      </c>
      <c r="N494" s="6">
        <f t="shared" si="29"/>
        <v>100.38</v>
      </c>
      <c r="O494" s="6">
        <f t="shared" si="30"/>
        <v>104.88</v>
      </c>
      <c r="P494" s="8">
        <f t="shared" si="31"/>
        <v>0.51096170710318622</v>
      </c>
      <c r="Q494" s="5">
        <f>YEAR(SalesDataTable[[#This Row],[Order Date]])</f>
        <v>2026</v>
      </c>
      <c r="R494" s="8" t="str">
        <f>"Q"&amp;ROUNDUP(MONTH(SalesDataTable[[#This Row],[Order Date]])/3,0)</f>
        <v>Q2</v>
      </c>
      <c r="S494" s="9">
        <f>MONTH(SalesDataTable[[#This Row],[Order Date]])</f>
        <v>4</v>
      </c>
      <c r="T494" s="8" t="str">
        <f>TEXT(SalesDataTable[[#This Row],[Order Date]],"mmm")</f>
        <v>Apr</v>
      </c>
    </row>
    <row r="495" spans="1:20" ht="15.5">
      <c r="A495" s="2" t="s">
        <v>546</v>
      </c>
      <c r="B495" s="3">
        <v>46115</v>
      </c>
      <c r="C495" s="4" t="s">
        <v>27</v>
      </c>
      <c r="D495" s="4" t="s">
        <v>82</v>
      </c>
      <c r="E495" s="4" t="s">
        <v>39</v>
      </c>
      <c r="F495" s="4" t="s">
        <v>4</v>
      </c>
      <c r="G495" s="4" t="s">
        <v>5</v>
      </c>
      <c r="H495" s="4" t="s">
        <v>6</v>
      </c>
      <c r="I495" s="9">
        <v>6</v>
      </c>
      <c r="J495" s="6">
        <v>81.239999999999995</v>
      </c>
      <c r="K495" s="7">
        <v>0</v>
      </c>
      <c r="L495" s="6">
        <v>43.28</v>
      </c>
      <c r="M495" s="6">
        <f t="shared" si="28"/>
        <v>487.43999999999994</v>
      </c>
      <c r="N495" s="6">
        <f t="shared" si="29"/>
        <v>259.68</v>
      </c>
      <c r="O495" s="6">
        <f t="shared" si="30"/>
        <v>227.75999999999993</v>
      </c>
      <c r="P495" s="8">
        <f t="shared" si="31"/>
        <v>0.46725750861644505</v>
      </c>
      <c r="Q495" s="5">
        <f>YEAR(SalesDataTable[[#This Row],[Order Date]])</f>
        <v>2026</v>
      </c>
      <c r="R495" s="8" t="str">
        <f>"Q"&amp;ROUNDUP(MONTH(SalesDataTable[[#This Row],[Order Date]])/3,0)</f>
        <v>Q2</v>
      </c>
      <c r="S495" s="9">
        <f>MONTH(SalesDataTable[[#This Row],[Order Date]])</f>
        <v>4</v>
      </c>
      <c r="T495" s="8" t="str">
        <f>TEXT(SalesDataTable[[#This Row],[Order Date]],"mmm")</f>
        <v>Apr</v>
      </c>
    </row>
    <row r="496" spans="1:20" ht="15.5">
      <c r="A496" s="2" t="s">
        <v>547</v>
      </c>
      <c r="B496" s="3">
        <v>46115</v>
      </c>
      <c r="C496" s="4" t="s">
        <v>27</v>
      </c>
      <c r="D496" s="4" t="s">
        <v>48</v>
      </c>
      <c r="E496" s="4" t="s">
        <v>3</v>
      </c>
      <c r="F496" s="4" t="s">
        <v>16</v>
      </c>
      <c r="G496" s="4" t="s">
        <v>11</v>
      </c>
      <c r="H496" s="4" t="s">
        <v>79</v>
      </c>
      <c r="I496" s="9">
        <v>3</v>
      </c>
      <c r="J496" s="6">
        <v>72.11</v>
      </c>
      <c r="K496" s="7">
        <v>0.05</v>
      </c>
      <c r="L496" s="6">
        <v>31.63</v>
      </c>
      <c r="M496" s="6">
        <f t="shared" si="28"/>
        <v>205.51349999999996</v>
      </c>
      <c r="N496" s="6">
        <f t="shared" si="29"/>
        <v>94.89</v>
      </c>
      <c r="O496" s="6">
        <f t="shared" si="30"/>
        <v>110.62349999999996</v>
      </c>
      <c r="P496" s="8">
        <f t="shared" si="31"/>
        <v>0.5382785072513484</v>
      </c>
      <c r="Q496" s="5">
        <f>YEAR(SalesDataTable[[#This Row],[Order Date]])</f>
        <v>2026</v>
      </c>
      <c r="R496" s="8" t="str">
        <f>"Q"&amp;ROUNDUP(MONTH(SalesDataTable[[#This Row],[Order Date]])/3,0)</f>
        <v>Q2</v>
      </c>
      <c r="S496" s="9">
        <f>MONTH(SalesDataTable[[#This Row],[Order Date]])</f>
        <v>4</v>
      </c>
      <c r="T496" s="8" t="str">
        <f>TEXT(SalesDataTable[[#This Row],[Order Date]],"mmm")</f>
        <v>Apr</v>
      </c>
    </row>
    <row r="497" spans="1:20" ht="15.5">
      <c r="A497" s="2" t="s">
        <v>548</v>
      </c>
      <c r="B497" s="3">
        <v>46116</v>
      </c>
      <c r="C497" s="4" t="s">
        <v>14</v>
      </c>
      <c r="D497" s="4" t="s">
        <v>126</v>
      </c>
      <c r="E497" s="4" t="s">
        <v>25</v>
      </c>
      <c r="F497" s="4" t="s">
        <v>16</v>
      </c>
      <c r="G497" s="4" t="s">
        <v>11</v>
      </c>
      <c r="H497" s="4" t="s">
        <v>12</v>
      </c>
      <c r="I497" s="9">
        <v>4</v>
      </c>
      <c r="J497" s="6">
        <v>90.15</v>
      </c>
      <c r="K497" s="7">
        <v>0</v>
      </c>
      <c r="L497" s="6">
        <v>44.9</v>
      </c>
      <c r="M497" s="6">
        <f t="shared" si="28"/>
        <v>360.6</v>
      </c>
      <c r="N497" s="6">
        <f t="shared" si="29"/>
        <v>179.6</v>
      </c>
      <c r="O497" s="6">
        <f t="shared" si="30"/>
        <v>181.00000000000003</v>
      </c>
      <c r="P497" s="8">
        <f t="shared" si="31"/>
        <v>0.50194120909595119</v>
      </c>
      <c r="Q497" s="5">
        <f>YEAR(SalesDataTable[[#This Row],[Order Date]])</f>
        <v>2026</v>
      </c>
      <c r="R497" s="8" t="str">
        <f>"Q"&amp;ROUNDUP(MONTH(SalesDataTable[[#This Row],[Order Date]])/3,0)</f>
        <v>Q2</v>
      </c>
      <c r="S497" s="9">
        <f>MONTH(SalesDataTable[[#This Row],[Order Date]])</f>
        <v>4</v>
      </c>
      <c r="T497" s="8" t="str">
        <f>TEXT(SalesDataTable[[#This Row],[Order Date]],"mmm")</f>
        <v>Apr</v>
      </c>
    </row>
    <row r="498" spans="1:20" ht="15.5">
      <c r="A498" s="2" t="s">
        <v>549</v>
      </c>
      <c r="B498" s="3">
        <v>46116</v>
      </c>
      <c r="C498" s="4" t="s">
        <v>27</v>
      </c>
      <c r="D498" s="4" t="s">
        <v>28</v>
      </c>
      <c r="E498" s="4" t="s">
        <v>25</v>
      </c>
      <c r="F498" s="4" t="s">
        <v>4</v>
      </c>
      <c r="G498" s="4" t="s">
        <v>5</v>
      </c>
      <c r="H498" s="4" t="s">
        <v>29</v>
      </c>
      <c r="I498" s="9">
        <v>1</v>
      </c>
      <c r="J498" s="6">
        <v>50.7</v>
      </c>
      <c r="K498" s="7">
        <v>0.05</v>
      </c>
      <c r="L498" s="6">
        <v>21.85</v>
      </c>
      <c r="M498" s="6">
        <f t="shared" si="28"/>
        <v>48.164999999999999</v>
      </c>
      <c r="N498" s="6">
        <f t="shared" si="29"/>
        <v>21.85</v>
      </c>
      <c r="O498" s="6">
        <f t="shared" si="30"/>
        <v>26.314999999999998</v>
      </c>
      <c r="P498" s="8">
        <f t="shared" si="31"/>
        <v>0.54635108481262329</v>
      </c>
      <c r="Q498" s="5">
        <f>YEAR(SalesDataTable[[#This Row],[Order Date]])</f>
        <v>2026</v>
      </c>
      <c r="R498" s="8" t="str">
        <f>"Q"&amp;ROUNDUP(MONTH(SalesDataTable[[#This Row],[Order Date]])/3,0)</f>
        <v>Q2</v>
      </c>
      <c r="S498" s="9">
        <f>MONTH(SalesDataTable[[#This Row],[Order Date]])</f>
        <v>4</v>
      </c>
      <c r="T498" s="8" t="str">
        <f>TEXT(SalesDataTable[[#This Row],[Order Date]],"mmm")</f>
        <v>Apr</v>
      </c>
    </row>
    <row r="499" spans="1:20" ht="15.5">
      <c r="A499" s="2" t="s">
        <v>550</v>
      </c>
      <c r="B499" s="3">
        <v>46116</v>
      </c>
      <c r="C499" s="4" t="s">
        <v>1</v>
      </c>
      <c r="D499" s="4" t="s">
        <v>2</v>
      </c>
      <c r="E499" s="4" t="s">
        <v>3</v>
      </c>
      <c r="F499" s="4" t="s">
        <v>4</v>
      </c>
      <c r="G499" s="4" t="s">
        <v>49</v>
      </c>
      <c r="H499" s="4" t="s">
        <v>50</v>
      </c>
      <c r="I499" s="9">
        <v>1</v>
      </c>
      <c r="J499" s="6">
        <v>41.13</v>
      </c>
      <c r="K499" s="7">
        <v>0</v>
      </c>
      <c r="L499" s="6">
        <v>15.04</v>
      </c>
      <c r="M499" s="6">
        <f t="shared" si="28"/>
        <v>41.13</v>
      </c>
      <c r="N499" s="6">
        <f t="shared" si="29"/>
        <v>15.04</v>
      </c>
      <c r="O499" s="6">
        <f t="shared" si="30"/>
        <v>26.090000000000003</v>
      </c>
      <c r="P499" s="8">
        <f t="shared" si="31"/>
        <v>0.63433017262338931</v>
      </c>
      <c r="Q499" s="5">
        <f>YEAR(SalesDataTable[[#This Row],[Order Date]])</f>
        <v>2026</v>
      </c>
      <c r="R499" s="8" t="str">
        <f>"Q"&amp;ROUNDUP(MONTH(SalesDataTable[[#This Row],[Order Date]])/3,0)</f>
        <v>Q2</v>
      </c>
      <c r="S499" s="9">
        <f>MONTH(SalesDataTable[[#This Row],[Order Date]])</f>
        <v>4</v>
      </c>
      <c r="T499" s="8" t="str">
        <f>TEXT(SalesDataTable[[#This Row],[Order Date]],"mmm")</f>
        <v>Apr</v>
      </c>
    </row>
    <row r="500" spans="1:20" ht="15.5">
      <c r="A500" s="2" t="s">
        <v>551</v>
      </c>
      <c r="B500" s="3">
        <v>46116</v>
      </c>
      <c r="C500" s="4" t="s">
        <v>8</v>
      </c>
      <c r="D500" s="4" t="s">
        <v>9</v>
      </c>
      <c r="E500" s="4" t="s">
        <v>25</v>
      </c>
      <c r="F500" s="4" t="s">
        <v>4</v>
      </c>
      <c r="G500" s="4" t="s">
        <v>31</v>
      </c>
      <c r="H500" s="4" t="s">
        <v>90</v>
      </c>
      <c r="I500" s="9">
        <v>1</v>
      </c>
      <c r="J500" s="6">
        <v>121.66</v>
      </c>
      <c r="K500" s="7">
        <v>0</v>
      </c>
      <c r="L500" s="6">
        <v>61.37</v>
      </c>
      <c r="M500" s="6">
        <f t="shared" si="28"/>
        <v>121.66</v>
      </c>
      <c r="N500" s="6">
        <f t="shared" si="29"/>
        <v>61.37</v>
      </c>
      <c r="O500" s="6">
        <f t="shared" si="30"/>
        <v>60.29</v>
      </c>
      <c r="P500" s="8">
        <f t="shared" si="31"/>
        <v>0.49556140062469178</v>
      </c>
      <c r="Q500" s="5">
        <f>YEAR(SalesDataTable[[#This Row],[Order Date]])</f>
        <v>2026</v>
      </c>
      <c r="R500" s="8" t="str">
        <f>"Q"&amp;ROUNDUP(MONTH(SalesDataTable[[#This Row],[Order Date]])/3,0)</f>
        <v>Q2</v>
      </c>
      <c r="S500" s="9">
        <f>MONTH(SalesDataTable[[#This Row],[Order Date]])</f>
        <v>4</v>
      </c>
      <c r="T500" s="8" t="str">
        <f>TEXT(SalesDataTable[[#This Row],[Order Date]],"mmm")</f>
        <v>Apr</v>
      </c>
    </row>
    <row r="501" spans="1:20" ht="15.5">
      <c r="A501" s="2" t="s">
        <v>552</v>
      </c>
      <c r="B501" s="3">
        <v>46116</v>
      </c>
      <c r="C501" s="4" t="s">
        <v>14</v>
      </c>
      <c r="D501" s="4" t="s">
        <v>126</v>
      </c>
      <c r="E501" s="4" t="s">
        <v>25</v>
      </c>
      <c r="F501" s="4" t="s">
        <v>16</v>
      </c>
      <c r="G501" s="4" t="s">
        <v>49</v>
      </c>
      <c r="H501" s="4" t="s">
        <v>55</v>
      </c>
      <c r="I501" s="9">
        <v>1</v>
      </c>
      <c r="J501" s="6">
        <v>122.77</v>
      </c>
      <c r="K501" s="7">
        <v>0.1</v>
      </c>
      <c r="L501" s="6">
        <v>70.59</v>
      </c>
      <c r="M501" s="6">
        <f t="shared" si="28"/>
        <v>110.49299999999999</v>
      </c>
      <c r="N501" s="6">
        <f t="shared" si="29"/>
        <v>70.59</v>
      </c>
      <c r="O501" s="6">
        <f t="shared" si="30"/>
        <v>39.902999999999992</v>
      </c>
      <c r="P501" s="8">
        <f t="shared" si="31"/>
        <v>0.36113599956558329</v>
      </c>
      <c r="Q501" s="5">
        <f>YEAR(SalesDataTable[[#This Row],[Order Date]])</f>
        <v>2026</v>
      </c>
      <c r="R501" s="8" t="str">
        <f>"Q"&amp;ROUNDUP(MONTH(SalesDataTable[[#This Row],[Order Date]])/3,0)</f>
        <v>Q2</v>
      </c>
      <c r="S501" s="9">
        <f>MONTH(SalesDataTable[[#This Row],[Order Date]])</f>
        <v>4</v>
      </c>
      <c r="T501" s="8" t="str">
        <f>TEXT(SalesDataTable[[#This Row],[Order Date]],"mmm")</f>
        <v>Apr</v>
      </c>
    </row>
    <row r="502" spans="1:20" ht="15.5">
      <c r="A502" s="2" t="s">
        <v>553</v>
      </c>
      <c r="B502" s="3">
        <v>46116</v>
      </c>
      <c r="C502" s="4" t="s">
        <v>27</v>
      </c>
      <c r="D502" s="4" t="s">
        <v>82</v>
      </c>
      <c r="E502" s="4" t="s">
        <v>3</v>
      </c>
      <c r="F502" s="4" t="s">
        <v>4</v>
      </c>
      <c r="G502" s="4" t="s">
        <v>5</v>
      </c>
      <c r="H502" s="4" t="s">
        <v>29</v>
      </c>
      <c r="I502" s="9">
        <v>1</v>
      </c>
      <c r="J502" s="6">
        <v>49.96</v>
      </c>
      <c r="K502" s="7">
        <v>0</v>
      </c>
      <c r="L502" s="6">
        <v>22.13</v>
      </c>
      <c r="M502" s="6">
        <f t="shared" si="28"/>
        <v>49.96</v>
      </c>
      <c r="N502" s="6">
        <f t="shared" si="29"/>
        <v>22.13</v>
      </c>
      <c r="O502" s="6">
        <f t="shared" si="30"/>
        <v>27.830000000000002</v>
      </c>
      <c r="P502" s="8">
        <f t="shared" si="31"/>
        <v>0.55704563650920735</v>
      </c>
      <c r="Q502" s="5">
        <f>YEAR(SalesDataTable[[#This Row],[Order Date]])</f>
        <v>2026</v>
      </c>
      <c r="R502" s="8" t="str">
        <f>"Q"&amp;ROUNDUP(MONTH(SalesDataTable[[#This Row],[Order Date]])/3,0)</f>
        <v>Q2</v>
      </c>
      <c r="S502" s="9">
        <f>MONTH(SalesDataTable[[#This Row],[Order Date]])</f>
        <v>4</v>
      </c>
      <c r="T502" s="8" t="str">
        <f>TEXT(SalesDataTable[[#This Row],[Order Date]],"mmm")</f>
        <v>Apr</v>
      </c>
    </row>
    <row r="503" spans="1:20" ht="15.5">
      <c r="A503" s="2" t="s">
        <v>554</v>
      </c>
      <c r="B503" s="3">
        <v>46117</v>
      </c>
      <c r="C503" s="4" t="s">
        <v>27</v>
      </c>
      <c r="D503" s="4" t="s">
        <v>48</v>
      </c>
      <c r="E503" s="4" t="s">
        <v>39</v>
      </c>
      <c r="F503" s="4" t="s">
        <v>4</v>
      </c>
      <c r="G503" s="4" t="s">
        <v>11</v>
      </c>
      <c r="H503" s="4" t="s">
        <v>53</v>
      </c>
      <c r="I503" s="9">
        <v>2</v>
      </c>
      <c r="J503" s="6">
        <v>155.13</v>
      </c>
      <c r="K503" s="7">
        <v>0.15</v>
      </c>
      <c r="L503" s="6">
        <v>80.959999999999994</v>
      </c>
      <c r="M503" s="6">
        <f t="shared" si="28"/>
        <v>263.721</v>
      </c>
      <c r="N503" s="6">
        <f t="shared" si="29"/>
        <v>161.91999999999999</v>
      </c>
      <c r="O503" s="6">
        <f t="shared" si="30"/>
        <v>101.80100000000002</v>
      </c>
      <c r="P503" s="8">
        <f t="shared" si="31"/>
        <v>0.38601779911345707</v>
      </c>
      <c r="Q503" s="5">
        <f>YEAR(SalesDataTable[[#This Row],[Order Date]])</f>
        <v>2026</v>
      </c>
      <c r="R503" s="8" t="str">
        <f>"Q"&amp;ROUNDUP(MONTH(SalesDataTable[[#This Row],[Order Date]])/3,0)</f>
        <v>Q2</v>
      </c>
      <c r="S503" s="9">
        <f>MONTH(SalesDataTable[[#This Row],[Order Date]])</f>
        <v>4</v>
      </c>
      <c r="T503" s="8" t="str">
        <f>TEXT(SalesDataTable[[#This Row],[Order Date]],"mmm")</f>
        <v>Apr</v>
      </c>
    </row>
    <row r="504" spans="1:20" ht="15.5">
      <c r="A504" s="2" t="s">
        <v>555</v>
      </c>
      <c r="B504" s="3">
        <v>46117</v>
      </c>
      <c r="C504" s="4" t="s">
        <v>27</v>
      </c>
      <c r="D504" s="4" t="s">
        <v>82</v>
      </c>
      <c r="E504" s="4" t="s">
        <v>3</v>
      </c>
      <c r="F504" s="4" t="s">
        <v>16</v>
      </c>
      <c r="G504" s="4" t="s">
        <v>11</v>
      </c>
      <c r="H504" s="4" t="s">
        <v>79</v>
      </c>
      <c r="I504" s="9">
        <v>3</v>
      </c>
      <c r="J504" s="6">
        <v>69.83</v>
      </c>
      <c r="K504" s="7">
        <v>0.05</v>
      </c>
      <c r="L504" s="6">
        <v>31.53</v>
      </c>
      <c r="M504" s="6">
        <f t="shared" si="28"/>
        <v>199.0155</v>
      </c>
      <c r="N504" s="6">
        <f t="shared" si="29"/>
        <v>94.59</v>
      </c>
      <c r="O504" s="6">
        <f t="shared" si="30"/>
        <v>104.4255</v>
      </c>
      <c r="P504" s="8">
        <f t="shared" si="31"/>
        <v>0.52471038687941396</v>
      </c>
      <c r="Q504" s="5">
        <f>YEAR(SalesDataTable[[#This Row],[Order Date]])</f>
        <v>2026</v>
      </c>
      <c r="R504" s="8" t="str">
        <f>"Q"&amp;ROUNDUP(MONTH(SalesDataTable[[#This Row],[Order Date]])/3,0)</f>
        <v>Q2</v>
      </c>
      <c r="S504" s="9">
        <f>MONTH(SalesDataTable[[#This Row],[Order Date]])</f>
        <v>4</v>
      </c>
      <c r="T504" s="8" t="str">
        <f>TEXT(SalesDataTable[[#This Row],[Order Date]],"mmm")</f>
        <v>Apr</v>
      </c>
    </row>
    <row r="505" spans="1:20" ht="15.5">
      <c r="A505" s="2" t="s">
        <v>556</v>
      </c>
      <c r="B505" s="3">
        <v>46117</v>
      </c>
      <c r="C505" s="4" t="s">
        <v>8</v>
      </c>
      <c r="D505" s="4" t="s">
        <v>38</v>
      </c>
      <c r="E505" s="4" t="s">
        <v>25</v>
      </c>
      <c r="F505" s="4" t="s">
        <v>4</v>
      </c>
      <c r="G505" s="4" t="s">
        <v>17</v>
      </c>
      <c r="H505" s="4" t="s">
        <v>18</v>
      </c>
      <c r="I505" s="9">
        <v>1</v>
      </c>
      <c r="J505" s="6">
        <v>35.4</v>
      </c>
      <c r="K505" s="7">
        <v>0</v>
      </c>
      <c r="L505" s="6">
        <v>13.37</v>
      </c>
      <c r="M505" s="6">
        <f t="shared" si="28"/>
        <v>35.4</v>
      </c>
      <c r="N505" s="6">
        <f t="shared" si="29"/>
        <v>13.37</v>
      </c>
      <c r="O505" s="6">
        <f t="shared" si="30"/>
        <v>22.03</v>
      </c>
      <c r="P505" s="8">
        <f t="shared" si="31"/>
        <v>0.62231638418079105</v>
      </c>
      <c r="Q505" s="5">
        <f>YEAR(SalesDataTable[[#This Row],[Order Date]])</f>
        <v>2026</v>
      </c>
      <c r="R505" s="8" t="str">
        <f>"Q"&amp;ROUNDUP(MONTH(SalesDataTable[[#This Row],[Order Date]])/3,0)</f>
        <v>Q2</v>
      </c>
      <c r="S505" s="9">
        <f>MONTH(SalesDataTable[[#This Row],[Order Date]])</f>
        <v>4</v>
      </c>
      <c r="T505" s="8" t="str">
        <f>TEXT(SalesDataTable[[#This Row],[Order Date]],"mmm")</f>
        <v>Apr</v>
      </c>
    </row>
    <row r="506" spans="1:20" ht="15.5">
      <c r="A506" s="2" t="s">
        <v>557</v>
      </c>
      <c r="B506" s="3">
        <v>46117</v>
      </c>
      <c r="C506" s="4" t="s">
        <v>27</v>
      </c>
      <c r="D506" s="4" t="s">
        <v>45</v>
      </c>
      <c r="E506" s="4" t="s">
        <v>3</v>
      </c>
      <c r="F506" s="4" t="s">
        <v>16</v>
      </c>
      <c r="G506" s="4" t="s">
        <v>49</v>
      </c>
      <c r="H506" s="4" t="s">
        <v>74</v>
      </c>
      <c r="I506" s="9">
        <v>1</v>
      </c>
      <c r="J506" s="6">
        <v>51.75</v>
      </c>
      <c r="K506" s="7">
        <v>0.1</v>
      </c>
      <c r="L506" s="6">
        <v>22.1</v>
      </c>
      <c r="M506" s="6">
        <f t="shared" si="28"/>
        <v>46.575000000000003</v>
      </c>
      <c r="N506" s="6">
        <f t="shared" si="29"/>
        <v>22.1</v>
      </c>
      <c r="O506" s="6">
        <f t="shared" si="30"/>
        <v>24.475000000000001</v>
      </c>
      <c r="P506" s="8">
        <f t="shared" si="31"/>
        <v>0.52549651100375738</v>
      </c>
      <c r="Q506" s="5">
        <f>YEAR(SalesDataTable[[#This Row],[Order Date]])</f>
        <v>2026</v>
      </c>
      <c r="R506" s="8" t="str">
        <f>"Q"&amp;ROUNDUP(MONTH(SalesDataTable[[#This Row],[Order Date]])/3,0)</f>
        <v>Q2</v>
      </c>
      <c r="S506" s="9">
        <f>MONTH(SalesDataTable[[#This Row],[Order Date]])</f>
        <v>4</v>
      </c>
      <c r="T506" s="8" t="str">
        <f>TEXT(SalesDataTable[[#This Row],[Order Date]],"mmm")</f>
        <v>Apr</v>
      </c>
    </row>
    <row r="507" spans="1:20" ht="15.5">
      <c r="A507" s="2" t="s">
        <v>558</v>
      </c>
      <c r="B507" s="3">
        <v>46117</v>
      </c>
      <c r="C507" s="4" t="s">
        <v>27</v>
      </c>
      <c r="D507" s="4" t="s">
        <v>82</v>
      </c>
      <c r="E507" s="4" t="s">
        <v>39</v>
      </c>
      <c r="F507" s="4" t="s">
        <v>16</v>
      </c>
      <c r="G507" s="4" t="s">
        <v>5</v>
      </c>
      <c r="H507" s="4" t="s">
        <v>35</v>
      </c>
      <c r="I507" s="9">
        <v>6</v>
      </c>
      <c r="J507" s="6">
        <v>39.6</v>
      </c>
      <c r="K507" s="7">
        <v>0.15</v>
      </c>
      <c r="L507" s="6">
        <v>17.010000000000002</v>
      </c>
      <c r="M507" s="6">
        <f t="shared" si="28"/>
        <v>201.96</v>
      </c>
      <c r="N507" s="6">
        <f t="shared" si="29"/>
        <v>102.06</v>
      </c>
      <c r="O507" s="6">
        <f t="shared" si="30"/>
        <v>99.9</v>
      </c>
      <c r="P507" s="8">
        <f t="shared" si="31"/>
        <v>0.49465240641711233</v>
      </c>
      <c r="Q507" s="5">
        <f>YEAR(SalesDataTable[[#This Row],[Order Date]])</f>
        <v>2026</v>
      </c>
      <c r="R507" s="8" t="str">
        <f>"Q"&amp;ROUNDUP(MONTH(SalesDataTable[[#This Row],[Order Date]])/3,0)</f>
        <v>Q2</v>
      </c>
      <c r="S507" s="9">
        <f>MONTH(SalesDataTable[[#This Row],[Order Date]])</f>
        <v>4</v>
      </c>
      <c r="T507" s="8" t="str">
        <f>TEXT(SalesDataTable[[#This Row],[Order Date]],"mmm")</f>
        <v>Apr</v>
      </c>
    </row>
    <row r="508" spans="1:20" ht="15.5">
      <c r="A508" s="2" t="s">
        <v>559</v>
      </c>
      <c r="B508" s="3">
        <v>46118</v>
      </c>
      <c r="C508" s="4" t="s">
        <v>8</v>
      </c>
      <c r="D508" s="4" t="s">
        <v>38</v>
      </c>
      <c r="E508" s="4" t="s">
        <v>25</v>
      </c>
      <c r="F508" s="4" t="s">
        <v>16</v>
      </c>
      <c r="G508" s="4" t="s">
        <v>49</v>
      </c>
      <c r="H508" s="4" t="s">
        <v>55</v>
      </c>
      <c r="I508" s="9">
        <v>2</v>
      </c>
      <c r="J508" s="6">
        <v>125.94</v>
      </c>
      <c r="K508" s="7">
        <v>0.05</v>
      </c>
      <c r="L508" s="6">
        <v>70.94</v>
      </c>
      <c r="M508" s="6">
        <f t="shared" si="28"/>
        <v>239.28599999999997</v>
      </c>
      <c r="N508" s="6">
        <f t="shared" si="29"/>
        <v>141.88</v>
      </c>
      <c r="O508" s="6">
        <f t="shared" si="30"/>
        <v>97.405999999999977</v>
      </c>
      <c r="P508" s="8">
        <f t="shared" si="31"/>
        <v>0.40706936469329585</v>
      </c>
      <c r="Q508" s="5">
        <f>YEAR(SalesDataTable[[#This Row],[Order Date]])</f>
        <v>2026</v>
      </c>
      <c r="R508" s="8" t="str">
        <f>"Q"&amp;ROUNDUP(MONTH(SalesDataTable[[#This Row],[Order Date]])/3,0)</f>
        <v>Q2</v>
      </c>
      <c r="S508" s="9">
        <f>MONTH(SalesDataTable[[#This Row],[Order Date]])</f>
        <v>4</v>
      </c>
      <c r="T508" s="8" t="str">
        <f>TEXT(SalesDataTable[[#This Row],[Order Date]],"mmm")</f>
        <v>Apr</v>
      </c>
    </row>
    <row r="509" spans="1:20" ht="15.5">
      <c r="A509" s="2" t="s">
        <v>560</v>
      </c>
      <c r="B509" s="3">
        <v>46118</v>
      </c>
      <c r="C509" s="4" t="s">
        <v>8</v>
      </c>
      <c r="D509" s="4" t="s">
        <v>9</v>
      </c>
      <c r="E509" s="4" t="s">
        <v>3</v>
      </c>
      <c r="F509" s="4" t="s">
        <v>4</v>
      </c>
      <c r="G509" s="4" t="s">
        <v>31</v>
      </c>
      <c r="H509" s="4" t="s">
        <v>90</v>
      </c>
      <c r="I509" s="9">
        <v>3</v>
      </c>
      <c r="J509" s="6">
        <v>124.67</v>
      </c>
      <c r="K509" s="7">
        <v>0</v>
      </c>
      <c r="L509" s="6">
        <v>61.46</v>
      </c>
      <c r="M509" s="6">
        <f t="shared" si="28"/>
        <v>374.01</v>
      </c>
      <c r="N509" s="6">
        <f t="shared" si="29"/>
        <v>184.38</v>
      </c>
      <c r="O509" s="6">
        <f t="shared" si="30"/>
        <v>189.63</v>
      </c>
      <c r="P509" s="8">
        <f t="shared" si="31"/>
        <v>0.50701852891633914</v>
      </c>
      <c r="Q509" s="5">
        <f>YEAR(SalesDataTable[[#This Row],[Order Date]])</f>
        <v>2026</v>
      </c>
      <c r="R509" s="8" t="str">
        <f>"Q"&amp;ROUNDUP(MONTH(SalesDataTable[[#This Row],[Order Date]])/3,0)</f>
        <v>Q2</v>
      </c>
      <c r="S509" s="9">
        <f>MONTH(SalesDataTable[[#This Row],[Order Date]])</f>
        <v>4</v>
      </c>
      <c r="T509" s="8" t="str">
        <f>TEXT(SalesDataTable[[#This Row],[Order Date]],"mmm")</f>
        <v>Apr</v>
      </c>
    </row>
    <row r="510" spans="1:20" ht="15.5">
      <c r="A510" s="2" t="s">
        <v>561</v>
      </c>
      <c r="B510" s="3">
        <v>46118</v>
      </c>
      <c r="C510" s="4" t="s">
        <v>27</v>
      </c>
      <c r="D510" s="4" t="s">
        <v>48</v>
      </c>
      <c r="E510" s="4" t="s">
        <v>3</v>
      </c>
      <c r="F510" s="4" t="s">
        <v>4</v>
      </c>
      <c r="G510" s="4" t="s">
        <v>11</v>
      </c>
      <c r="H510" s="4" t="s">
        <v>79</v>
      </c>
      <c r="I510" s="9">
        <v>2</v>
      </c>
      <c r="J510" s="6">
        <v>72.260000000000005</v>
      </c>
      <c r="K510" s="7">
        <v>0</v>
      </c>
      <c r="L510" s="6">
        <v>33.21</v>
      </c>
      <c r="M510" s="6">
        <f t="shared" si="28"/>
        <v>144.52000000000001</v>
      </c>
      <c r="N510" s="6">
        <f t="shared" si="29"/>
        <v>66.42</v>
      </c>
      <c r="O510" s="6">
        <f t="shared" si="30"/>
        <v>78.100000000000009</v>
      </c>
      <c r="P510" s="8">
        <f t="shared" si="31"/>
        <v>0.54040963188486024</v>
      </c>
      <c r="Q510" s="5">
        <f>YEAR(SalesDataTable[[#This Row],[Order Date]])</f>
        <v>2026</v>
      </c>
      <c r="R510" s="8" t="str">
        <f>"Q"&amp;ROUNDUP(MONTH(SalesDataTable[[#This Row],[Order Date]])/3,0)</f>
        <v>Q2</v>
      </c>
      <c r="S510" s="9">
        <f>MONTH(SalesDataTable[[#This Row],[Order Date]])</f>
        <v>4</v>
      </c>
      <c r="T510" s="8" t="str">
        <f>TEXT(SalesDataTable[[#This Row],[Order Date]],"mmm")</f>
        <v>Apr</v>
      </c>
    </row>
    <row r="511" spans="1:20" ht="15.5">
      <c r="A511" s="2" t="s">
        <v>562</v>
      </c>
      <c r="B511" s="3">
        <v>46118</v>
      </c>
      <c r="C511" s="4" t="s">
        <v>8</v>
      </c>
      <c r="D511" s="4" t="s">
        <v>69</v>
      </c>
      <c r="E511" s="4" t="s">
        <v>10</v>
      </c>
      <c r="F511" s="4" t="s">
        <v>20</v>
      </c>
      <c r="G511" s="4" t="s">
        <v>5</v>
      </c>
      <c r="H511" s="4" t="s">
        <v>29</v>
      </c>
      <c r="I511" s="9">
        <v>10</v>
      </c>
      <c r="J511" s="6">
        <v>50.64</v>
      </c>
      <c r="K511" s="7">
        <v>0.2</v>
      </c>
      <c r="L511" s="6">
        <v>22.99</v>
      </c>
      <c r="M511" s="6">
        <f t="shared" si="28"/>
        <v>405.12</v>
      </c>
      <c r="N511" s="6">
        <f t="shared" si="29"/>
        <v>229.89999999999998</v>
      </c>
      <c r="O511" s="6">
        <f t="shared" si="30"/>
        <v>175.22000000000003</v>
      </c>
      <c r="P511" s="8">
        <f t="shared" si="31"/>
        <v>0.43251382306477099</v>
      </c>
      <c r="Q511" s="5">
        <f>YEAR(SalesDataTable[[#This Row],[Order Date]])</f>
        <v>2026</v>
      </c>
      <c r="R511" s="8" t="str">
        <f>"Q"&amp;ROUNDUP(MONTH(SalesDataTable[[#This Row],[Order Date]])/3,0)</f>
        <v>Q2</v>
      </c>
      <c r="S511" s="9">
        <f>MONTH(SalesDataTable[[#This Row],[Order Date]])</f>
        <v>4</v>
      </c>
      <c r="T511" s="8" t="str">
        <f>TEXT(SalesDataTable[[#This Row],[Order Date]],"mmm")</f>
        <v>Apr</v>
      </c>
    </row>
    <row r="512" spans="1:20" ht="15.5">
      <c r="A512" s="2" t="s">
        <v>563</v>
      </c>
      <c r="B512" s="3">
        <v>46118</v>
      </c>
      <c r="C512" s="4" t="s">
        <v>1</v>
      </c>
      <c r="D512" s="4" t="s">
        <v>52</v>
      </c>
      <c r="E512" s="4" t="s">
        <v>3</v>
      </c>
      <c r="F512" s="4" t="s">
        <v>16</v>
      </c>
      <c r="G512" s="4" t="s">
        <v>11</v>
      </c>
      <c r="H512" s="4" t="s">
        <v>79</v>
      </c>
      <c r="I512" s="9">
        <v>1</v>
      </c>
      <c r="J512" s="6">
        <v>73</v>
      </c>
      <c r="K512" s="7">
        <v>0</v>
      </c>
      <c r="L512" s="6">
        <v>32.4</v>
      </c>
      <c r="M512" s="6">
        <f t="shared" si="28"/>
        <v>73</v>
      </c>
      <c r="N512" s="6">
        <f t="shared" si="29"/>
        <v>32.4</v>
      </c>
      <c r="O512" s="6">
        <f t="shared" si="30"/>
        <v>40.6</v>
      </c>
      <c r="P512" s="8">
        <f t="shared" si="31"/>
        <v>0.55616438356164388</v>
      </c>
      <c r="Q512" s="5">
        <f>YEAR(SalesDataTable[[#This Row],[Order Date]])</f>
        <v>2026</v>
      </c>
      <c r="R512" s="8" t="str">
        <f>"Q"&amp;ROUNDUP(MONTH(SalesDataTable[[#This Row],[Order Date]])/3,0)</f>
        <v>Q2</v>
      </c>
      <c r="S512" s="9">
        <f>MONTH(SalesDataTable[[#This Row],[Order Date]])</f>
        <v>4</v>
      </c>
      <c r="T512" s="8" t="str">
        <f>TEXT(SalesDataTable[[#This Row],[Order Date]],"mmm")</f>
        <v>Apr</v>
      </c>
    </row>
    <row r="513" spans="1:20" ht="15.5">
      <c r="A513" s="2" t="s">
        <v>564</v>
      </c>
      <c r="B513" s="3">
        <v>46118</v>
      </c>
      <c r="C513" s="4" t="s">
        <v>1</v>
      </c>
      <c r="D513" s="4" t="s">
        <v>88</v>
      </c>
      <c r="E513" s="4" t="s">
        <v>3</v>
      </c>
      <c r="F513" s="4" t="s">
        <v>4</v>
      </c>
      <c r="G513" s="4" t="s">
        <v>17</v>
      </c>
      <c r="H513" s="4" t="s">
        <v>18</v>
      </c>
      <c r="I513" s="9">
        <v>1</v>
      </c>
      <c r="J513" s="6">
        <v>35.700000000000003</v>
      </c>
      <c r="K513" s="7">
        <v>0</v>
      </c>
      <c r="L513" s="6">
        <v>13.8</v>
      </c>
      <c r="M513" s="6">
        <f t="shared" si="28"/>
        <v>35.700000000000003</v>
      </c>
      <c r="N513" s="6">
        <f t="shared" si="29"/>
        <v>13.8</v>
      </c>
      <c r="O513" s="6">
        <f t="shared" si="30"/>
        <v>21.900000000000002</v>
      </c>
      <c r="P513" s="8">
        <f t="shared" si="31"/>
        <v>0.61344537815126055</v>
      </c>
      <c r="Q513" s="5">
        <f>YEAR(SalesDataTable[[#This Row],[Order Date]])</f>
        <v>2026</v>
      </c>
      <c r="R513" s="8" t="str">
        <f>"Q"&amp;ROUNDUP(MONTH(SalesDataTable[[#This Row],[Order Date]])/3,0)</f>
        <v>Q2</v>
      </c>
      <c r="S513" s="9">
        <f>MONTH(SalesDataTable[[#This Row],[Order Date]])</f>
        <v>4</v>
      </c>
      <c r="T513" s="8" t="str">
        <f>TEXT(SalesDataTable[[#This Row],[Order Date]],"mmm")</f>
        <v>Apr</v>
      </c>
    </row>
    <row r="514" spans="1:20" ht="15.5">
      <c r="A514" s="2" t="s">
        <v>565</v>
      </c>
      <c r="B514" s="3">
        <v>46118</v>
      </c>
      <c r="C514" s="4" t="s">
        <v>14</v>
      </c>
      <c r="D514" s="4" t="s">
        <v>126</v>
      </c>
      <c r="E514" s="4" t="s">
        <v>10</v>
      </c>
      <c r="F514" s="4" t="s">
        <v>16</v>
      </c>
      <c r="G514" s="4" t="s">
        <v>11</v>
      </c>
      <c r="H514" s="4" t="s">
        <v>53</v>
      </c>
      <c r="I514" s="9">
        <v>8</v>
      </c>
      <c r="J514" s="6">
        <v>152.41999999999999</v>
      </c>
      <c r="K514" s="7">
        <v>0.05</v>
      </c>
      <c r="L514" s="6">
        <v>80.11</v>
      </c>
      <c r="M514" s="6">
        <f t="shared" ref="M514:M577" si="32">I514*J514*(1-K514)</f>
        <v>1158.3919999999998</v>
      </c>
      <c r="N514" s="6">
        <f t="shared" ref="N514:N577" si="33">I514*L514</f>
        <v>640.88</v>
      </c>
      <c r="O514" s="6">
        <f t="shared" ref="O514:O577" si="34">M514-N514</f>
        <v>517.51199999999983</v>
      </c>
      <c r="P514" s="8">
        <f t="shared" ref="P514:P577" si="35">IFERROR(O514/M514,0)</f>
        <v>0.44675032286134564</v>
      </c>
      <c r="Q514" s="5">
        <f>YEAR(SalesDataTable[[#This Row],[Order Date]])</f>
        <v>2026</v>
      </c>
      <c r="R514" s="8" t="str">
        <f>"Q"&amp;ROUNDUP(MONTH(SalesDataTable[[#This Row],[Order Date]])/3,0)</f>
        <v>Q2</v>
      </c>
      <c r="S514" s="9">
        <f>MONTH(SalesDataTable[[#This Row],[Order Date]])</f>
        <v>4</v>
      </c>
      <c r="T514" s="8" t="str">
        <f>TEXT(SalesDataTable[[#This Row],[Order Date]],"mmm")</f>
        <v>Apr</v>
      </c>
    </row>
    <row r="515" spans="1:20" ht="15.5">
      <c r="A515" s="2" t="s">
        <v>566</v>
      </c>
      <c r="B515" s="3">
        <v>46118</v>
      </c>
      <c r="C515" s="4" t="s">
        <v>27</v>
      </c>
      <c r="D515" s="4" t="s">
        <v>48</v>
      </c>
      <c r="E515" s="4" t="s">
        <v>3</v>
      </c>
      <c r="F515" s="4" t="s">
        <v>4</v>
      </c>
      <c r="G515" s="4" t="s">
        <v>5</v>
      </c>
      <c r="H515" s="4" t="s">
        <v>6</v>
      </c>
      <c r="I515" s="9">
        <v>1</v>
      </c>
      <c r="J515" s="6">
        <v>81.78</v>
      </c>
      <c r="K515" s="7">
        <v>0</v>
      </c>
      <c r="L515" s="6">
        <v>42.82</v>
      </c>
      <c r="M515" s="6">
        <f t="shared" si="32"/>
        <v>81.78</v>
      </c>
      <c r="N515" s="6">
        <f t="shared" si="33"/>
        <v>42.82</v>
      </c>
      <c r="O515" s="6">
        <f t="shared" si="34"/>
        <v>38.96</v>
      </c>
      <c r="P515" s="8">
        <f t="shared" si="35"/>
        <v>0.47640009782342874</v>
      </c>
      <c r="Q515" s="5">
        <f>YEAR(SalesDataTable[[#This Row],[Order Date]])</f>
        <v>2026</v>
      </c>
      <c r="R515" s="8" t="str">
        <f>"Q"&amp;ROUNDUP(MONTH(SalesDataTable[[#This Row],[Order Date]])/3,0)</f>
        <v>Q2</v>
      </c>
      <c r="S515" s="9">
        <f>MONTH(SalesDataTable[[#This Row],[Order Date]])</f>
        <v>4</v>
      </c>
      <c r="T515" s="8" t="str">
        <f>TEXT(SalesDataTable[[#This Row],[Order Date]],"mmm")</f>
        <v>Apr</v>
      </c>
    </row>
    <row r="516" spans="1:20" ht="15.5">
      <c r="A516" s="2" t="s">
        <v>567</v>
      </c>
      <c r="B516" s="3">
        <v>46118</v>
      </c>
      <c r="C516" s="4" t="s">
        <v>8</v>
      </c>
      <c r="D516" s="4" t="s">
        <v>38</v>
      </c>
      <c r="E516" s="4" t="s">
        <v>3</v>
      </c>
      <c r="F516" s="4" t="s">
        <v>20</v>
      </c>
      <c r="G516" s="4" t="s">
        <v>5</v>
      </c>
      <c r="H516" s="4" t="s">
        <v>43</v>
      </c>
      <c r="I516" s="9">
        <v>6</v>
      </c>
      <c r="J516" s="6">
        <v>102.59</v>
      </c>
      <c r="K516" s="7">
        <v>0.1</v>
      </c>
      <c r="L516" s="6">
        <v>49.6</v>
      </c>
      <c r="M516" s="6">
        <f t="shared" si="32"/>
        <v>553.98599999999999</v>
      </c>
      <c r="N516" s="6">
        <f t="shared" si="33"/>
        <v>297.60000000000002</v>
      </c>
      <c r="O516" s="6">
        <f t="shared" si="34"/>
        <v>256.38599999999997</v>
      </c>
      <c r="P516" s="8">
        <f t="shared" si="35"/>
        <v>0.46280230908362302</v>
      </c>
      <c r="Q516" s="5">
        <f>YEAR(SalesDataTable[[#This Row],[Order Date]])</f>
        <v>2026</v>
      </c>
      <c r="R516" s="8" t="str">
        <f>"Q"&amp;ROUNDUP(MONTH(SalesDataTable[[#This Row],[Order Date]])/3,0)</f>
        <v>Q2</v>
      </c>
      <c r="S516" s="9">
        <f>MONTH(SalesDataTable[[#This Row],[Order Date]])</f>
        <v>4</v>
      </c>
      <c r="T516" s="8" t="str">
        <f>TEXT(SalesDataTable[[#This Row],[Order Date]],"mmm")</f>
        <v>Apr</v>
      </c>
    </row>
    <row r="517" spans="1:20" ht="15.5">
      <c r="A517" s="2" t="s">
        <v>568</v>
      </c>
      <c r="B517" s="3">
        <v>46118</v>
      </c>
      <c r="C517" s="4" t="s">
        <v>27</v>
      </c>
      <c r="D517" s="4" t="s">
        <v>48</v>
      </c>
      <c r="E517" s="4" t="s">
        <v>25</v>
      </c>
      <c r="F517" s="4" t="s">
        <v>4</v>
      </c>
      <c r="G517" s="4" t="s">
        <v>11</v>
      </c>
      <c r="H517" s="4" t="s">
        <v>53</v>
      </c>
      <c r="I517" s="9">
        <v>2</v>
      </c>
      <c r="J517" s="6">
        <v>152.44</v>
      </c>
      <c r="K517" s="7">
        <v>0.15</v>
      </c>
      <c r="L517" s="6">
        <v>76.680000000000007</v>
      </c>
      <c r="M517" s="6">
        <f t="shared" si="32"/>
        <v>259.14799999999997</v>
      </c>
      <c r="N517" s="6">
        <f t="shared" si="33"/>
        <v>153.36000000000001</v>
      </c>
      <c r="O517" s="6">
        <f t="shared" si="34"/>
        <v>105.78799999999995</v>
      </c>
      <c r="P517" s="8">
        <f t="shared" si="35"/>
        <v>0.4082146109559015</v>
      </c>
      <c r="Q517" s="5">
        <f>YEAR(SalesDataTable[[#This Row],[Order Date]])</f>
        <v>2026</v>
      </c>
      <c r="R517" s="8" t="str">
        <f>"Q"&amp;ROUNDUP(MONTH(SalesDataTable[[#This Row],[Order Date]])/3,0)</f>
        <v>Q2</v>
      </c>
      <c r="S517" s="9">
        <f>MONTH(SalesDataTable[[#This Row],[Order Date]])</f>
        <v>4</v>
      </c>
      <c r="T517" s="8" t="str">
        <f>TEXT(SalesDataTable[[#This Row],[Order Date]],"mmm")</f>
        <v>Apr</v>
      </c>
    </row>
    <row r="518" spans="1:20" ht="15.5">
      <c r="A518" s="2" t="s">
        <v>569</v>
      </c>
      <c r="B518" s="3">
        <v>46118</v>
      </c>
      <c r="C518" s="4" t="s">
        <v>8</v>
      </c>
      <c r="D518" s="4" t="s">
        <v>9</v>
      </c>
      <c r="E518" s="4" t="s">
        <v>3</v>
      </c>
      <c r="F518" s="4" t="s">
        <v>16</v>
      </c>
      <c r="G518" s="4" t="s">
        <v>17</v>
      </c>
      <c r="H518" s="4" t="s">
        <v>71</v>
      </c>
      <c r="I518" s="9">
        <v>6</v>
      </c>
      <c r="J518" s="6">
        <v>136.29</v>
      </c>
      <c r="K518" s="7">
        <v>0</v>
      </c>
      <c r="L518" s="6">
        <v>68.209999999999994</v>
      </c>
      <c r="M518" s="6">
        <f t="shared" si="32"/>
        <v>817.74</v>
      </c>
      <c r="N518" s="6">
        <f t="shared" si="33"/>
        <v>409.26</v>
      </c>
      <c r="O518" s="6">
        <f t="shared" si="34"/>
        <v>408.48</v>
      </c>
      <c r="P518" s="8">
        <f t="shared" si="35"/>
        <v>0.49952307579426225</v>
      </c>
      <c r="Q518" s="5">
        <f>YEAR(SalesDataTable[[#This Row],[Order Date]])</f>
        <v>2026</v>
      </c>
      <c r="R518" s="8" t="str">
        <f>"Q"&amp;ROUNDUP(MONTH(SalesDataTable[[#This Row],[Order Date]])/3,0)</f>
        <v>Q2</v>
      </c>
      <c r="S518" s="9">
        <f>MONTH(SalesDataTable[[#This Row],[Order Date]])</f>
        <v>4</v>
      </c>
      <c r="T518" s="8" t="str">
        <f>TEXT(SalesDataTable[[#This Row],[Order Date]],"mmm")</f>
        <v>Apr</v>
      </c>
    </row>
    <row r="519" spans="1:20" ht="15.5">
      <c r="A519" s="2" t="s">
        <v>570</v>
      </c>
      <c r="B519" s="3">
        <v>46118</v>
      </c>
      <c r="C519" s="4" t="s">
        <v>1</v>
      </c>
      <c r="D519" s="4" t="s">
        <v>52</v>
      </c>
      <c r="E519" s="4" t="s">
        <v>10</v>
      </c>
      <c r="F519" s="4" t="s">
        <v>20</v>
      </c>
      <c r="G519" s="4" t="s">
        <v>11</v>
      </c>
      <c r="H519" s="4" t="s">
        <v>53</v>
      </c>
      <c r="I519" s="9">
        <v>4</v>
      </c>
      <c r="J519" s="6">
        <v>157.51</v>
      </c>
      <c r="K519" s="7">
        <v>0.2</v>
      </c>
      <c r="L519" s="6">
        <v>79.209999999999994</v>
      </c>
      <c r="M519" s="6">
        <f t="shared" si="32"/>
        <v>504.03199999999998</v>
      </c>
      <c r="N519" s="6">
        <f t="shared" si="33"/>
        <v>316.83999999999997</v>
      </c>
      <c r="O519" s="6">
        <f t="shared" si="34"/>
        <v>187.19200000000001</v>
      </c>
      <c r="P519" s="8">
        <f t="shared" si="35"/>
        <v>0.37138911815122855</v>
      </c>
      <c r="Q519" s="5">
        <f>YEAR(SalesDataTable[[#This Row],[Order Date]])</f>
        <v>2026</v>
      </c>
      <c r="R519" s="8" t="str">
        <f>"Q"&amp;ROUNDUP(MONTH(SalesDataTable[[#This Row],[Order Date]])/3,0)</f>
        <v>Q2</v>
      </c>
      <c r="S519" s="9">
        <f>MONTH(SalesDataTable[[#This Row],[Order Date]])</f>
        <v>4</v>
      </c>
      <c r="T519" s="8" t="str">
        <f>TEXT(SalesDataTable[[#This Row],[Order Date]],"mmm")</f>
        <v>Apr</v>
      </c>
    </row>
    <row r="520" spans="1:20" ht="15.5">
      <c r="A520" s="2" t="s">
        <v>571</v>
      </c>
      <c r="B520" s="3">
        <v>46119</v>
      </c>
      <c r="C520" s="4" t="s">
        <v>14</v>
      </c>
      <c r="D520" s="4" t="s">
        <v>24</v>
      </c>
      <c r="E520" s="4" t="s">
        <v>3</v>
      </c>
      <c r="F520" s="4" t="s">
        <v>16</v>
      </c>
      <c r="G520" s="4" t="s">
        <v>31</v>
      </c>
      <c r="H520" s="4" t="s">
        <v>90</v>
      </c>
      <c r="I520" s="9">
        <v>2</v>
      </c>
      <c r="J520" s="6">
        <v>120.5</v>
      </c>
      <c r="K520" s="7">
        <v>0</v>
      </c>
      <c r="L520" s="6">
        <v>61.42</v>
      </c>
      <c r="M520" s="6">
        <f t="shared" si="32"/>
        <v>241</v>
      </c>
      <c r="N520" s="6">
        <f t="shared" si="33"/>
        <v>122.84</v>
      </c>
      <c r="O520" s="6">
        <f t="shared" si="34"/>
        <v>118.16</v>
      </c>
      <c r="P520" s="8">
        <f t="shared" si="35"/>
        <v>0.49029045643153524</v>
      </c>
      <c r="Q520" s="5">
        <f>YEAR(SalesDataTable[[#This Row],[Order Date]])</f>
        <v>2026</v>
      </c>
      <c r="R520" s="8" t="str">
        <f>"Q"&amp;ROUNDUP(MONTH(SalesDataTable[[#This Row],[Order Date]])/3,0)</f>
        <v>Q2</v>
      </c>
      <c r="S520" s="9">
        <f>MONTH(SalesDataTable[[#This Row],[Order Date]])</f>
        <v>4</v>
      </c>
      <c r="T520" s="8" t="str">
        <f>TEXT(SalesDataTable[[#This Row],[Order Date]],"mmm")</f>
        <v>Apr</v>
      </c>
    </row>
    <row r="521" spans="1:20" ht="15.5">
      <c r="A521" s="2" t="s">
        <v>572</v>
      </c>
      <c r="B521" s="3">
        <v>46119</v>
      </c>
      <c r="C521" s="4" t="s">
        <v>1</v>
      </c>
      <c r="D521" s="4" t="s">
        <v>2</v>
      </c>
      <c r="E521" s="4" t="s">
        <v>3</v>
      </c>
      <c r="F521" s="4" t="s">
        <v>4</v>
      </c>
      <c r="G521" s="4" t="s">
        <v>11</v>
      </c>
      <c r="H521" s="4" t="s">
        <v>53</v>
      </c>
      <c r="I521" s="9">
        <v>3</v>
      </c>
      <c r="J521" s="6">
        <v>152.62</v>
      </c>
      <c r="K521" s="7">
        <v>0.05</v>
      </c>
      <c r="L521" s="6">
        <v>77.75</v>
      </c>
      <c r="M521" s="6">
        <f t="shared" si="32"/>
        <v>434.96699999999998</v>
      </c>
      <c r="N521" s="6">
        <f t="shared" si="33"/>
        <v>233.25</v>
      </c>
      <c r="O521" s="6">
        <f t="shared" si="34"/>
        <v>201.71699999999998</v>
      </c>
      <c r="P521" s="8">
        <f t="shared" si="35"/>
        <v>0.46375242259757637</v>
      </c>
      <c r="Q521" s="5">
        <f>YEAR(SalesDataTable[[#This Row],[Order Date]])</f>
        <v>2026</v>
      </c>
      <c r="R521" s="8" t="str">
        <f>"Q"&amp;ROUNDUP(MONTH(SalesDataTable[[#This Row],[Order Date]])/3,0)</f>
        <v>Q2</v>
      </c>
      <c r="S521" s="9">
        <f>MONTH(SalesDataTable[[#This Row],[Order Date]])</f>
        <v>4</v>
      </c>
      <c r="T521" s="8" t="str">
        <f>TEXT(SalesDataTable[[#This Row],[Order Date]],"mmm")</f>
        <v>Apr</v>
      </c>
    </row>
    <row r="522" spans="1:20" ht="15.5">
      <c r="A522" s="2" t="s">
        <v>573</v>
      </c>
      <c r="B522" s="3">
        <v>46119</v>
      </c>
      <c r="C522" s="4" t="s">
        <v>8</v>
      </c>
      <c r="D522" s="4" t="s">
        <v>66</v>
      </c>
      <c r="E522" s="4" t="s">
        <v>3</v>
      </c>
      <c r="F522" s="4" t="s">
        <v>4</v>
      </c>
      <c r="G522" s="4" t="s">
        <v>17</v>
      </c>
      <c r="H522" s="4" t="s">
        <v>71</v>
      </c>
      <c r="I522" s="9">
        <v>2</v>
      </c>
      <c r="J522" s="6">
        <v>134.16</v>
      </c>
      <c r="K522" s="7">
        <v>0.05</v>
      </c>
      <c r="L522" s="6">
        <v>67.08</v>
      </c>
      <c r="M522" s="6">
        <f t="shared" si="32"/>
        <v>254.90399999999997</v>
      </c>
      <c r="N522" s="6">
        <f t="shared" si="33"/>
        <v>134.16</v>
      </c>
      <c r="O522" s="6">
        <f t="shared" si="34"/>
        <v>120.74399999999997</v>
      </c>
      <c r="P522" s="8">
        <f t="shared" si="35"/>
        <v>0.47368421052631576</v>
      </c>
      <c r="Q522" s="5">
        <f>YEAR(SalesDataTable[[#This Row],[Order Date]])</f>
        <v>2026</v>
      </c>
      <c r="R522" s="8" t="str">
        <f>"Q"&amp;ROUNDUP(MONTH(SalesDataTable[[#This Row],[Order Date]])/3,0)</f>
        <v>Q2</v>
      </c>
      <c r="S522" s="9">
        <f>MONTH(SalesDataTable[[#This Row],[Order Date]])</f>
        <v>4</v>
      </c>
      <c r="T522" s="8" t="str">
        <f>TEXT(SalesDataTable[[#This Row],[Order Date]],"mmm")</f>
        <v>Apr</v>
      </c>
    </row>
    <row r="523" spans="1:20" ht="15.5">
      <c r="A523" s="2" t="s">
        <v>574</v>
      </c>
      <c r="B523" s="3">
        <v>46119</v>
      </c>
      <c r="C523" s="4" t="s">
        <v>27</v>
      </c>
      <c r="D523" s="4" t="s">
        <v>82</v>
      </c>
      <c r="E523" s="4" t="s">
        <v>25</v>
      </c>
      <c r="F523" s="4" t="s">
        <v>20</v>
      </c>
      <c r="G523" s="4" t="s">
        <v>5</v>
      </c>
      <c r="H523" s="4" t="s">
        <v>43</v>
      </c>
      <c r="I523" s="9">
        <v>1</v>
      </c>
      <c r="J523" s="6">
        <v>101.13</v>
      </c>
      <c r="K523" s="7">
        <v>0</v>
      </c>
      <c r="L523" s="6">
        <v>50.8</v>
      </c>
      <c r="M523" s="6">
        <f t="shared" si="32"/>
        <v>101.13</v>
      </c>
      <c r="N523" s="6">
        <f t="shared" si="33"/>
        <v>50.8</v>
      </c>
      <c r="O523" s="6">
        <f t="shared" si="34"/>
        <v>50.33</v>
      </c>
      <c r="P523" s="8">
        <f t="shared" si="35"/>
        <v>0.49767625828141998</v>
      </c>
      <c r="Q523" s="5">
        <f>YEAR(SalesDataTable[[#This Row],[Order Date]])</f>
        <v>2026</v>
      </c>
      <c r="R523" s="8" t="str">
        <f>"Q"&amp;ROUNDUP(MONTH(SalesDataTable[[#This Row],[Order Date]])/3,0)</f>
        <v>Q2</v>
      </c>
      <c r="S523" s="9">
        <f>MONTH(SalesDataTable[[#This Row],[Order Date]])</f>
        <v>4</v>
      </c>
      <c r="T523" s="8" t="str">
        <f>TEXT(SalesDataTable[[#This Row],[Order Date]],"mmm")</f>
        <v>Apr</v>
      </c>
    </row>
    <row r="524" spans="1:20" ht="15.5">
      <c r="A524" s="2" t="s">
        <v>575</v>
      </c>
      <c r="B524" s="3">
        <v>46119</v>
      </c>
      <c r="C524" s="4" t="s">
        <v>8</v>
      </c>
      <c r="D524" s="4" t="s">
        <v>86</v>
      </c>
      <c r="E524" s="4" t="s">
        <v>25</v>
      </c>
      <c r="F524" s="4" t="s">
        <v>16</v>
      </c>
      <c r="G524" s="4" t="s">
        <v>49</v>
      </c>
      <c r="H524" s="4" t="s">
        <v>74</v>
      </c>
      <c r="I524" s="9">
        <v>1</v>
      </c>
      <c r="J524" s="6">
        <v>51.36</v>
      </c>
      <c r="K524" s="7">
        <v>0</v>
      </c>
      <c r="L524" s="6">
        <v>22.21</v>
      </c>
      <c r="M524" s="6">
        <f t="shared" si="32"/>
        <v>51.36</v>
      </c>
      <c r="N524" s="6">
        <f t="shared" si="33"/>
        <v>22.21</v>
      </c>
      <c r="O524" s="6">
        <f t="shared" si="34"/>
        <v>29.15</v>
      </c>
      <c r="P524" s="8">
        <f t="shared" si="35"/>
        <v>0.56756230529595009</v>
      </c>
      <c r="Q524" s="5">
        <f>YEAR(SalesDataTable[[#This Row],[Order Date]])</f>
        <v>2026</v>
      </c>
      <c r="R524" s="8" t="str">
        <f>"Q"&amp;ROUNDUP(MONTH(SalesDataTable[[#This Row],[Order Date]])/3,0)</f>
        <v>Q2</v>
      </c>
      <c r="S524" s="9">
        <f>MONTH(SalesDataTable[[#This Row],[Order Date]])</f>
        <v>4</v>
      </c>
      <c r="T524" s="8" t="str">
        <f>TEXT(SalesDataTable[[#This Row],[Order Date]],"mmm")</f>
        <v>Apr</v>
      </c>
    </row>
    <row r="525" spans="1:20" ht="15.5">
      <c r="A525" s="2" t="s">
        <v>576</v>
      </c>
      <c r="B525" s="3">
        <v>46119</v>
      </c>
      <c r="C525" s="4" t="s">
        <v>14</v>
      </c>
      <c r="D525" s="4" t="s">
        <v>126</v>
      </c>
      <c r="E525" s="4" t="s">
        <v>3</v>
      </c>
      <c r="F525" s="4" t="s">
        <v>20</v>
      </c>
      <c r="G525" s="4" t="s">
        <v>11</v>
      </c>
      <c r="H525" s="4" t="s">
        <v>53</v>
      </c>
      <c r="I525" s="9">
        <v>5</v>
      </c>
      <c r="J525" s="6">
        <v>151.88</v>
      </c>
      <c r="K525" s="7">
        <v>0</v>
      </c>
      <c r="L525" s="6">
        <v>80.56</v>
      </c>
      <c r="M525" s="6">
        <f t="shared" si="32"/>
        <v>759.4</v>
      </c>
      <c r="N525" s="6">
        <f t="shared" si="33"/>
        <v>402.8</v>
      </c>
      <c r="O525" s="6">
        <f t="shared" si="34"/>
        <v>356.59999999999997</v>
      </c>
      <c r="P525" s="8">
        <f t="shared" si="35"/>
        <v>0.46958124835396364</v>
      </c>
      <c r="Q525" s="5">
        <f>YEAR(SalesDataTable[[#This Row],[Order Date]])</f>
        <v>2026</v>
      </c>
      <c r="R525" s="8" t="str">
        <f>"Q"&amp;ROUNDUP(MONTH(SalesDataTable[[#This Row],[Order Date]])/3,0)</f>
        <v>Q2</v>
      </c>
      <c r="S525" s="9">
        <f>MONTH(SalesDataTable[[#This Row],[Order Date]])</f>
        <v>4</v>
      </c>
      <c r="T525" s="8" t="str">
        <f>TEXT(SalesDataTable[[#This Row],[Order Date]],"mmm")</f>
        <v>Apr</v>
      </c>
    </row>
    <row r="526" spans="1:20" ht="15.5">
      <c r="A526" s="2" t="s">
        <v>577</v>
      </c>
      <c r="B526" s="3">
        <v>46120</v>
      </c>
      <c r="C526" s="4" t="s">
        <v>8</v>
      </c>
      <c r="D526" s="4" t="s">
        <v>69</v>
      </c>
      <c r="E526" s="4" t="s">
        <v>3</v>
      </c>
      <c r="F526" s="4" t="s">
        <v>16</v>
      </c>
      <c r="G526" s="4" t="s">
        <v>17</v>
      </c>
      <c r="H526" s="4" t="s">
        <v>71</v>
      </c>
      <c r="I526" s="9">
        <v>2</v>
      </c>
      <c r="J526" s="6">
        <v>133.59</v>
      </c>
      <c r="K526" s="7">
        <v>0</v>
      </c>
      <c r="L526" s="6">
        <v>66.83</v>
      </c>
      <c r="M526" s="6">
        <f t="shared" si="32"/>
        <v>267.18</v>
      </c>
      <c r="N526" s="6">
        <f t="shared" si="33"/>
        <v>133.66</v>
      </c>
      <c r="O526" s="6">
        <f t="shared" si="34"/>
        <v>133.52000000000001</v>
      </c>
      <c r="P526" s="8">
        <f t="shared" si="35"/>
        <v>0.49973800434164234</v>
      </c>
      <c r="Q526" s="5">
        <f>YEAR(SalesDataTable[[#This Row],[Order Date]])</f>
        <v>2026</v>
      </c>
      <c r="R526" s="8" t="str">
        <f>"Q"&amp;ROUNDUP(MONTH(SalesDataTable[[#This Row],[Order Date]])/3,0)</f>
        <v>Q2</v>
      </c>
      <c r="S526" s="9">
        <f>MONTH(SalesDataTable[[#This Row],[Order Date]])</f>
        <v>4</v>
      </c>
      <c r="T526" s="8" t="str">
        <f>TEXT(SalesDataTable[[#This Row],[Order Date]],"mmm")</f>
        <v>Apr</v>
      </c>
    </row>
    <row r="527" spans="1:20" ht="15.5">
      <c r="A527" s="2" t="s">
        <v>578</v>
      </c>
      <c r="B527" s="3">
        <v>46120</v>
      </c>
      <c r="C527" s="4" t="s">
        <v>27</v>
      </c>
      <c r="D527" s="4" t="s">
        <v>48</v>
      </c>
      <c r="E527" s="4" t="s">
        <v>3</v>
      </c>
      <c r="F527" s="4" t="s">
        <v>16</v>
      </c>
      <c r="G527" s="4" t="s">
        <v>31</v>
      </c>
      <c r="H527" s="4" t="s">
        <v>90</v>
      </c>
      <c r="I527" s="9">
        <v>2</v>
      </c>
      <c r="J527" s="6">
        <v>124.39</v>
      </c>
      <c r="K527" s="7">
        <v>0</v>
      </c>
      <c r="L527" s="6">
        <v>61.27</v>
      </c>
      <c r="M527" s="6">
        <f t="shared" si="32"/>
        <v>248.78</v>
      </c>
      <c r="N527" s="6">
        <f t="shared" si="33"/>
        <v>122.54</v>
      </c>
      <c r="O527" s="6">
        <f t="shared" si="34"/>
        <v>126.24</v>
      </c>
      <c r="P527" s="8">
        <f t="shared" si="35"/>
        <v>0.50743628909076288</v>
      </c>
      <c r="Q527" s="5">
        <f>YEAR(SalesDataTable[[#This Row],[Order Date]])</f>
        <v>2026</v>
      </c>
      <c r="R527" s="8" t="str">
        <f>"Q"&amp;ROUNDUP(MONTH(SalesDataTable[[#This Row],[Order Date]])/3,0)</f>
        <v>Q2</v>
      </c>
      <c r="S527" s="9">
        <f>MONTH(SalesDataTable[[#This Row],[Order Date]])</f>
        <v>4</v>
      </c>
      <c r="T527" s="8" t="str">
        <f>TEXT(SalesDataTable[[#This Row],[Order Date]],"mmm")</f>
        <v>Apr</v>
      </c>
    </row>
    <row r="528" spans="1:20" ht="15.5">
      <c r="A528" s="2" t="s">
        <v>579</v>
      </c>
      <c r="B528" s="3">
        <v>46120</v>
      </c>
      <c r="C528" s="4" t="s">
        <v>1</v>
      </c>
      <c r="D528" s="4" t="s">
        <v>88</v>
      </c>
      <c r="E528" s="4" t="s">
        <v>3</v>
      </c>
      <c r="F528" s="4" t="s">
        <v>16</v>
      </c>
      <c r="G528" s="4" t="s">
        <v>5</v>
      </c>
      <c r="H528" s="4" t="s">
        <v>29</v>
      </c>
      <c r="I528" s="9">
        <v>5</v>
      </c>
      <c r="J528" s="6">
        <v>50.22</v>
      </c>
      <c r="K528" s="7">
        <v>0.1</v>
      </c>
      <c r="L528" s="6">
        <v>22.31</v>
      </c>
      <c r="M528" s="6">
        <f t="shared" si="32"/>
        <v>225.99</v>
      </c>
      <c r="N528" s="6">
        <f t="shared" si="33"/>
        <v>111.55</v>
      </c>
      <c r="O528" s="6">
        <f t="shared" si="34"/>
        <v>114.44000000000001</v>
      </c>
      <c r="P528" s="8">
        <f t="shared" si="35"/>
        <v>0.50639408823399268</v>
      </c>
      <c r="Q528" s="5">
        <f>YEAR(SalesDataTable[[#This Row],[Order Date]])</f>
        <v>2026</v>
      </c>
      <c r="R528" s="8" t="str">
        <f>"Q"&amp;ROUNDUP(MONTH(SalesDataTable[[#This Row],[Order Date]])/3,0)</f>
        <v>Q2</v>
      </c>
      <c r="S528" s="9">
        <f>MONTH(SalesDataTable[[#This Row],[Order Date]])</f>
        <v>4</v>
      </c>
      <c r="T528" s="8" t="str">
        <f>TEXT(SalesDataTable[[#This Row],[Order Date]],"mmm")</f>
        <v>Apr</v>
      </c>
    </row>
    <row r="529" spans="1:20" ht="15.5">
      <c r="A529" s="2" t="s">
        <v>580</v>
      </c>
      <c r="B529" s="3">
        <v>46120</v>
      </c>
      <c r="C529" s="4" t="s">
        <v>8</v>
      </c>
      <c r="D529" s="4" t="s">
        <v>86</v>
      </c>
      <c r="E529" s="4" t="s">
        <v>3</v>
      </c>
      <c r="F529" s="4" t="s">
        <v>4</v>
      </c>
      <c r="G529" s="4" t="s">
        <v>5</v>
      </c>
      <c r="H529" s="4" t="s">
        <v>35</v>
      </c>
      <c r="I529" s="9">
        <v>2</v>
      </c>
      <c r="J529" s="6">
        <v>41.08</v>
      </c>
      <c r="K529" s="7">
        <v>0</v>
      </c>
      <c r="L529" s="6">
        <v>16.79</v>
      </c>
      <c r="M529" s="6">
        <f t="shared" si="32"/>
        <v>82.16</v>
      </c>
      <c r="N529" s="6">
        <f t="shared" si="33"/>
        <v>33.58</v>
      </c>
      <c r="O529" s="6">
        <f t="shared" si="34"/>
        <v>48.58</v>
      </c>
      <c r="P529" s="8">
        <f t="shared" si="35"/>
        <v>0.59128529698149956</v>
      </c>
      <c r="Q529" s="5">
        <f>YEAR(SalesDataTable[[#This Row],[Order Date]])</f>
        <v>2026</v>
      </c>
      <c r="R529" s="8" t="str">
        <f>"Q"&amp;ROUNDUP(MONTH(SalesDataTable[[#This Row],[Order Date]])/3,0)</f>
        <v>Q2</v>
      </c>
      <c r="S529" s="9">
        <f>MONTH(SalesDataTable[[#This Row],[Order Date]])</f>
        <v>4</v>
      </c>
      <c r="T529" s="8" t="str">
        <f>TEXT(SalesDataTable[[#This Row],[Order Date]],"mmm")</f>
        <v>Apr</v>
      </c>
    </row>
    <row r="530" spans="1:20" ht="15.5">
      <c r="A530" s="2" t="s">
        <v>581</v>
      </c>
      <c r="B530" s="3">
        <v>46120</v>
      </c>
      <c r="C530" s="4" t="s">
        <v>27</v>
      </c>
      <c r="D530" s="4" t="s">
        <v>48</v>
      </c>
      <c r="E530" s="4" t="s">
        <v>25</v>
      </c>
      <c r="F530" s="4" t="s">
        <v>16</v>
      </c>
      <c r="G530" s="4" t="s">
        <v>17</v>
      </c>
      <c r="H530" s="4" t="s">
        <v>46</v>
      </c>
      <c r="I530" s="9">
        <v>5</v>
      </c>
      <c r="J530" s="6">
        <v>46.11</v>
      </c>
      <c r="K530" s="7">
        <v>0</v>
      </c>
      <c r="L530" s="6">
        <v>18.88</v>
      </c>
      <c r="M530" s="6">
        <f t="shared" si="32"/>
        <v>230.55</v>
      </c>
      <c r="N530" s="6">
        <f t="shared" si="33"/>
        <v>94.399999999999991</v>
      </c>
      <c r="O530" s="6">
        <f t="shared" si="34"/>
        <v>136.15000000000003</v>
      </c>
      <c r="P530" s="8">
        <f t="shared" si="35"/>
        <v>0.5905443504662764</v>
      </c>
      <c r="Q530" s="5">
        <f>YEAR(SalesDataTable[[#This Row],[Order Date]])</f>
        <v>2026</v>
      </c>
      <c r="R530" s="8" t="str">
        <f>"Q"&amp;ROUNDUP(MONTH(SalesDataTable[[#This Row],[Order Date]])/3,0)</f>
        <v>Q2</v>
      </c>
      <c r="S530" s="9">
        <f>MONTH(SalesDataTable[[#This Row],[Order Date]])</f>
        <v>4</v>
      </c>
      <c r="T530" s="8" t="str">
        <f>TEXT(SalesDataTable[[#This Row],[Order Date]],"mmm")</f>
        <v>Apr</v>
      </c>
    </row>
    <row r="531" spans="1:20" ht="15.5">
      <c r="A531" s="2" t="s">
        <v>582</v>
      </c>
      <c r="B531" s="3">
        <v>46120</v>
      </c>
      <c r="C531" s="4" t="s">
        <v>27</v>
      </c>
      <c r="D531" s="4" t="s">
        <v>48</v>
      </c>
      <c r="E531" s="4" t="s">
        <v>3</v>
      </c>
      <c r="F531" s="4" t="s">
        <v>4</v>
      </c>
      <c r="G531" s="4" t="s">
        <v>17</v>
      </c>
      <c r="H531" s="4" t="s">
        <v>46</v>
      </c>
      <c r="I531" s="9">
        <v>1</v>
      </c>
      <c r="J531" s="6">
        <v>45.54</v>
      </c>
      <c r="K531" s="7">
        <v>0</v>
      </c>
      <c r="L531" s="6">
        <v>18.36</v>
      </c>
      <c r="M531" s="6">
        <f t="shared" si="32"/>
        <v>45.54</v>
      </c>
      <c r="N531" s="6">
        <f t="shared" si="33"/>
        <v>18.36</v>
      </c>
      <c r="O531" s="6">
        <f t="shared" si="34"/>
        <v>27.18</v>
      </c>
      <c r="P531" s="8">
        <f t="shared" si="35"/>
        <v>0.59683794466403162</v>
      </c>
      <c r="Q531" s="5">
        <f>YEAR(SalesDataTable[[#This Row],[Order Date]])</f>
        <v>2026</v>
      </c>
      <c r="R531" s="8" t="str">
        <f>"Q"&amp;ROUNDUP(MONTH(SalesDataTable[[#This Row],[Order Date]])/3,0)</f>
        <v>Q2</v>
      </c>
      <c r="S531" s="9">
        <f>MONTH(SalesDataTable[[#This Row],[Order Date]])</f>
        <v>4</v>
      </c>
      <c r="T531" s="8" t="str">
        <f>TEXT(SalesDataTable[[#This Row],[Order Date]],"mmm")</f>
        <v>Apr</v>
      </c>
    </row>
    <row r="532" spans="1:20" ht="15.5">
      <c r="A532" s="2" t="s">
        <v>583</v>
      </c>
      <c r="B532" s="3">
        <v>46120</v>
      </c>
      <c r="C532" s="4" t="s">
        <v>8</v>
      </c>
      <c r="D532" s="4" t="s">
        <v>86</v>
      </c>
      <c r="E532" s="4" t="s">
        <v>25</v>
      </c>
      <c r="F532" s="4" t="s">
        <v>16</v>
      </c>
      <c r="G532" s="4" t="s">
        <v>49</v>
      </c>
      <c r="H532" s="4" t="s">
        <v>67</v>
      </c>
      <c r="I532" s="9">
        <v>2</v>
      </c>
      <c r="J532" s="6">
        <v>37.1</v>
      </c>
      <c r="K532" s="7">
        <v>0.1</v>
      </c>
      <c r="L532" s="6">
        <v>14.17</v>
      </c>
      <c r="M532" s="6">
        <f t="shared" si="32"/>
        <v>66.78</v>
      </c>
      <c r="N532" s="6">
        <f t="shared" si="33"/>
        <v>28.34</v>
      </c>
      <c r="O532" s="6">
        <f t="shared" si="34"/>
        <v>38.44</v>
      </c>
      <c r="P532" s="8">
        <f t="shared" si="35"/>
        <v>0.57562144354597178</v>
      </c>
      <c r="Q532" s="5">
        <f>YEAR(SalesDataTable[[#This Row],[Order Date]])</f>
        <v>2026</v>
      </c>
      <c r="R532" s="8" t="str">
        <f>"Q"&amp;ROUNDUP(MONTH(SalesDataTable[[#This Row],[Order Date]])/3,0)</f>
        <v>Q2</v>
      </c>
      <c r="S532" s="9">
        <f>MONTH(SalesDataTable[[#This Row],[Order Date]])</f>
        <v>4</v>
      </c>
      <c r="T532" s="8" t="str">
        <f>TEXT(SalesDataTable[[#This Row],[Order Date]],"mmm")</f>
        <v>Apr</v>
      </c>
    </row>
    <row r="533" spans="1:20" ht="15.5">
      <c r="A533" s="2" t="s">
        <v>584</v>
      </c>
      <c r="B533" s="3">
        <v>46120</v>
      </c>
      <c r="C533" s="4" t="s">
        <v>27</v>
      </c>
      <c r="D533" s="4" t="s">
        <v>48</v>
      </c>
      <c r="E533" s="4" t="s">
        <v>10</v>
      </c>
      <c r="F533" s="4" t="s">
        <v>20</v>
      </c>
      <c r="G533" s="4" t="s">
        <v>11</v>
      </c>
      <c r="H533" s="4" t="s">
        <v>53</v>
      </c>
      <c r="I533" s="9">
        <v>5</v>
      </c>
      <c r="J533" s="6">
        <v>156.57</v>
      </c>
      <c r="K533" s="7">
        <v>0.15</v>
      </c>
      <c r="L533" s="6">
        <v>80.849999999999994</v>
      </c>
      <c r="M533" s="6">
        <f t="shared" si="32"/>
        <v>665.4224999999999</v>
      </c>
      <c r="N533" s="6">
        <f t="shared" si="33"/>
        <v>404.25</v>
      </c>
      <c r="O533" s="6">
        <f t="shared" si="34"/>
        <v>261.1724999999999</v>
      </c>
      <c r="P533" s="8">
        <f t="shared" si="35"/>
        <v>0.39249123677062309</v>
      </c>
      <c r="Q533" s="5">
        <f>YEAR(SalesDataTable[[#This Row],[Order Date]])</f>
        <v>2026</v>
      </c>
      <c r="R533" s="8" t="str">
        <f>"Q"&amp;ROUNDUP(MONTH(SalesDataTable[[#This Row],[Order Date]])/3,0)</f>
        <v>Q2</v>
      </c>
      <c r="S533" s="9">
        <f>MONTH(SalesDataTable[[#This Row],[Order Date]])</f>
        <v>4</v>
      </c>
      <c r="T533" s="8" t="str">
        <f>TEXT(SalesDataTable[[#This Row],[Order Date]],"mmm")</f>
        <v>Apr</v>
      </c>
    </row>
    <row r="534" spans="1:20" ht="15.5">
      <c r="A534" s="2" t="s">
        <v>585</v>
      </c>
      <c r="B534" s="3">
        <v>46120</v>
      </c>
      <c r="C534" s="4" t="s">
        <v>1</v>
      </c>
      <c r="D534" s="4" t="s">
        <v>88</v>
      </c>
      <c r="E534" s="4" t="s">
        <v>3</v>
      </c>
      <c r="F534" s="4" t="s">
        <v>4</v>
      </c>
      <c r="G534" s="4" t="s">
        <v>49</v>
      </c>
      <c r="H534" s="4" t="s">
        <v>74</v>
      </c>
      <c r="I534" s="9">
        <v>2</v>
      </c>
      <c r="J534" s="6">
        <v>51.4</v>
      </c>
      <c r="K534" s="7">
        <v>0</v>
      </c>
      <c r="L534" s="6">
        <v>21.99</v>
      </c>
      <c r="M534" s="6">
        <f t="shared" si="32"/>
        <v>102.8</v>
      </c>
      <c r="N534" s="6">
        <f t="shared" si="33"/>
        <v>43.98</v>
      </c>
      <c r="O534" s="6">
        <f t="shared" si="34"/>
        <v>58.82</v>
      </c>
      <c r="P534" s="8">
        <f t="shared" si="35"/>
        <v>0.57217898832684821</v>
      </c>
      <c r="Q534" s="5">
        <f>YEAR(SalesDataTable[[#This Row],[Order Date]])</f>
        <v>2026</v>
      </c>
      <c r="R534" s="8" t="str">
        <f>"Q"&amp;ROUNDUP(MONTH(SalesDataTable[[#This Row],[Order Date]])/3,0)</f>
        <v>Q2</v>
      </c>
      <c r="S534" s="9">
        <f>MONTH(SalesDataTable[[#This Row],[Order Date]])</f>
        <v>4</v>
      </c>
      <c r="T534" s="8" t="str">
        <f>TEXT(SalesDataTable[[#This Row],[Order Date]],"mmm")</f>
        <v>Apr</v>
      </c>
    </row>
    <row r="535" spans="1:20" ht="15.5">
      <c r="A535" s="2" t="s">
        <v>586</v>
      </c>
      <c r="B535" s="3">
        <v>46121</v>
      </c>
      <c r="C535" s="4" t="s">
        <v>1</v>
      </c>
      <c r="D535" s="4" t="s">
        <v>2</v>
      </c>
      <c r="E535" s="4" t="s">
        <v>3</v>
      </c>
      <c r="F535" s="4" t="s">
        <v>16</v>
      </c>
      <c r="G535" s="4" t="s">
        <v>17</v>
      </c>
      <c r="H535" s="4" t="s">
        <v>46</v>
      </c>
      <c r="I535" s="9">
        <v>2</v>
      </c>
      <c r="J535" s="6">
        <v>46.42</v>
      </c>
      <c r="K535" s="7">
        <v>0.1</v>
      </c>
      <c r="L535" s="6">
        <v>18.73</v>
      </c>
      <c r="M535" s="6">
        <f t="shared" si="32"/>
        <v>83.556000000000012</v>
      </c>
      <c r="N535" s="6">
        <f t="shared" si="33"/>
        <v>37.46</v>
      </c>
      <c r="O535" s="6">
        <f t="shared" si="34"/>
        <v>46.096000000000011</v>
      </c>
      <c r="P535" s="8">
        <f t="shared" si="35"/>
        <v>0.55167791660682663</v>
      </c>
      <c r="Q535" s="5">
        <f>YEAR(SalesDataTable[[#This Row],[Order Date]])</f>
        <v>2026</v>
      </c>
      <c r="R535" s="8" t="str">
        <f>"Q"&amp;ROUNDUP(MONTH(SalesDataTable[[#This Row],[Order Date]])/3,0)</f>
        <v>Q2</v>
      </c>
      <c r="S535" s="9">
        <f>MONTH(SalesDataTable[[#This Row],[Order Date]])</f>
        <v>4</v>
      </c>
      <c r="T535" s="8" t="str">
        <f>TEXT(SalesDataTable[[#This Row],[Order Date]],"mmm")</f>
        <v>Apr</v>
      </c>
    </row>
    <row r="536" spans="1:20" ht="15.5">
      <c r="A536" s="2" t="s">
        <v>587</v>
      </c>
      <c r="B536" s="3">
        <v>46121</v>
      </c>
      <c r="C536" s="4" t="s">
        <v>27</v>
      </c>
      <c r="D536" s="4" t="s">
        <v>28</v>
      </c>
      <c r="E536" s="4" t="s">
        <v>39</v>
      </c>
      <c r="F536" s="4" t="s">
        <v>4</v>
      </c>
      <c r="G536" s="4" t="s">
        <v>31</v>
      </c>
      <c r="H536" s="4" t="s">
        <v>90</v>
      </c>
      <c r="I536" s="9">
        <v>2</v>
      </c>
      <c r="J536" s="6">
        <v>120.75</v>
      </c>
      <c r="K536" s="7">
        <v>0.05</v>
      </c>
      <c r="L536" s="6">
        <v>60.31</v>
      </c>
      <c r="M536" s="6">
        <f t="shared" si="32"/>
        <v>229.42499999999998</v>
      </c>
      <c r="N536" s="6">
        <f t="shared" si="33"/>
        <v>120.62</v>
      </c>
      <c r="O536" s="6">
        <f t="shared" si="34"/>
        <v>108.80499999999998</v>
      </c>
      <c r="P536" s="8">
        <f t="shared" si="35"/>
        <v>0.47425084450256066</v>
      </c>
      <c r="Q536" s="5">
        <f>YEAR(SalesDataTable[[#This Row],[Order Date]])</f>
        <v>2026</v>
      </c>
      <c r="R536" s="8" t="str">
        <f>"Q"&amp;ROUNDUP(MONTH(SalesDataTable[[#This Row],[Order Date]])/3,0)</f>
        <v>Q2</v>
      </c>
      <c r="S536" s="9">
        <f>MONTH(SalesDataTable[[#This Row],[Order Date]])</f>
        <v>4</v>
      </c>
      <c r="T536" s="8" t="str">
        <f>TEXT(SalesDataTable[[#This Row],[Order Date]],"mmm")</f>
        <v>Apr</v>
      </c>
    </row>
    <row r="537" spans="1:20" ht="15.5">
      <c r="A537" s="2" t="s">
        <v>588</v>
      </c>
      <c r="B537" s="3">
        <v>46121</v>
      </c>
      <c r="C537" s="4" t="s">
        <v>8</v>
      </c>
      <c r="D537" s="4" t="s">
        <v>66</v>
      </c>
      <c r="E537" s="4" t="s">
        <v>10</v>
      </c>
      <c r="F537" s="4" t="s">
        <v>20</v>
      </c>
      <c r="G537" s="4" t="s">
        <v>11</v>
      </c>
      <c r="H537" s="4" t="s">
        <v>53</v>
      </c>
      <c r="I537" s="9">
        <v>6</v>
      </c>
      <c r="J537" s="6">
        <v>157.38999999999999</v>
      </c>
      <c r="K537" s="7">
        <v>0.05</v>
      </c>
      <c r="L537" s="6">
        <v>79.239999999999995</v>
      </c>
      <c r="M537" s="6">
        <f t="shared" si="32"/>
        <v>897.12299999999993</v>
      </c>
      <c r="N537" s="6">
        <f t="shared" si="33"/>
        <v>475.43999999999994</v>
      </c>
      <c r="O537" s="6">
        <f t="shared" si="34"/>
        <v>421.68299999999999</v>
      </c>
      <c r="P537" s="8">
        <f t="shared" si="35"/>
        <v>0.47003922539049831</v>
      </c>
      <c r="Q537" s="5">
        <f>YEAR(SalesDataTable[[#This Row],[Order Date]])</f>
        <v>2026</v>
      </c>
      <c r="R537" s="8" t="str">
        <f>"Q"&amp;ROUNDUP(MONTH(SalesDataTable[[#This Row],[Order Date]])/3,0)</f>
        <v>Q2</v>
      </c>
      <c r="S537" s="9">
        <f>MONTH(SalesDataTable[[#This Row],[Order Date]])</f>
        <v>4</v>
      </c>
      <c r="T537" s="8" t="str">
        <f>TEXT(SalesDataTable[[#This Row],[Order Date]],"mmm")</f>
        <v>Apr</v>
      </c>
    </row>
    <row r="538" spans="1:20" ht="15.5">
      <c r="A538" s="2" t="s">
        <v>589</v>
      </c>
      <c r="B538" s="3">
        <v>46121</v>
      </c>
      <c r="C538" s="4" t="s">
        <v>27</v>
      </c>
      <c r="D538" s="4" t="s">
        <v>45</v>
      </c>
      <c r="E538" s="4" t="s">
        <v>25</v>
      </c>
      <c r="F538" s="4" t="s">
        <v>4</v>
      </c>
      <c r="G538" s="4" t="s">
        <v>31</v>
      </c>
      <c r="H538" s="4" t="s">
        <v>90</v>
      </c>
      <c r="I538" s="9">
        <v>2</v>
      </c>
      <c r="J538" s="6">
        <v>122.36</v>
      </c>
      <c r="K538" s="7">
        <v>0.05</v>
      </c>
      <c r="L538" s="6">
        <v>59.06</v>
      </c>
      <c r="M538" s="6">
        <f t="shared" si="32"/>
        <v>232.48399999999998</v>
      </c>
      <c r="N538" s="6">
        <f t="shared" si="33"/>
        <v>118.12</v>
      </c>
      <c r="O538" s="6">
        <f t="shared" si="34"/>
        <v>114.36399999999998</v>
      </c>
      <c r="P538" s="8">
        <f t="shared" si="35"/>
        <v>0.49192202474148755</v>
      </c>
      <c r="Q538" s="5">
        <f>YEAR(SalesDataTable[[#This Row],[Order Date]])</f>
        <v>2026</v>
      </c>
      <c r="R538" s="8" t="str">
        <f>"Q"&amp;ROUNDUP(MONTH(SalesDataTable[[#This Row],[Order Date]])/3,0)</f>
        <v>Q2</v>
      </c>
      <c r="S538" s="9">
        <f>MONTH(SalesDataTable[[#This Row],[Order Date]])</f>
        <v>4</v>
      </c>
      <c r="T538" s="8" t="str">
        <f>TEXT(SalesDataTable[[#This Row],[Order Date]],"mmm")</f>
        <v>Apr</v>
      </c>
    </row>
    <row r="539" spans="1:20" ht="15.5">
      <c r="A539" s="2" t="s">
        <v>590</v>
      </c>
      <c r="B539" s="3">
        <v>46121</v>
      </c>
      <c r="C539" s="4" t="s">
        <v>1</v>
      </c>
      <c r="D539" s="4" t="s">
        <v>2</v>
      </c>
      <c r="E539" s="4" t="s">
        <v>25</v>
      </c>
      <c r="F539" s="4" t="s">
        <v>4</v>
      </c>
      <c r="G539" s="4" t="s">
        <v>49</v>
      </c>
      <c r="H539" s="4" t="s">
        <v>50</v>
      </c>
      <c r="I539" s="9">
        <v>2</v>
      </c>
      <c r="J539" s="6">
        <v>39.68</v>
      </c>
      <c r="K539" s="7">
        <v>0.05</v>
      </c>
      <c r="L539" s="6">
        <v>14.98</v>
      </c>
      <c r="M539" s="6">
        <f t="shared" si="32"/>
        <v>75.391999999999996</v>
      </c>
      <c r="N539" s="6">
        <f t="shared" si="33"/>
        <v>29.96</v>
      </c>
      <c r="O539" s="6">
        <f t="shared" si="34"/>
        <v>45.431999999999995</v>
      </c>
      <c r="P539" s="8">
        <f t="shared" si="35"/>
        <v>0.60261035653650252</v>
      </c>
      <c r="Q539" s="5">
        <f>YEAR(SalesDataTable[[#This Row],[Order Date]])</f>
        <v>2026</v>
      </c>
      <c r="R539" s="8" t="str">
        <f>"Q"&amp;ROUNDUP(MONTH(SalesDataTable[[#This Row],[Order Date]])/3,0)</f>
        <v>Q2</v>
      </c>
      <c r="S539" s="9">
        <f>MONTH(SalesDataTable[[#This Row],[Order Date]])</f>
        <v>4</v>
      </c>
      <c r="T539" s="8" t="str">
        <f>TEXT(SalesDataTable[[#This Row],[Order Date]],"mmm")</f>
        <v>Apr</v>
      </c>
    </row>
    <row r="540" spans="1:20" ht="15.5">
      <c r="A540" s="2" t="s">
        <v>591</v>
      </c>
      <c r="B540" s="3">
        <v>46121</v>
      </c>
      <c r="C540" s="4" t="s">
        <v>14</v>
      </c>
      <c r="D540" s="4" t="s">
        <v>34</v>
      </c>
      <c r="E540" s="4" t="s">
        <v>25</v>
      </c>
      <c r="F540" s="4" t="s">
        <v>20</v>
      </c>
      <c r="G540" s="4" t="s">
        <v>31</v>
      </c>
      <c r="H540" s="4" t="s">
        <v>90</v>
      </c>
      <c r="I540" s="9">
        <v>3</v>
      </c>
      <c r="J540" s="6">
        <v>121.56</v>
      </c>
      <c r="K540" s="7">
        <v>0.15</v>
      </c>
      <c r="L540" s="6">
        <v>61.31</v>
      </c>
      <c r="M540" s="6">
        <f t="shared" si="32"/>
        <v>309.97800000000001</v>
      </c>
      <c r="N540" s="6">
        <f t="shared" si="33"/>
        <v>183.93</v>
      </c>
      <c r="O540" s="6">
        <f t="shared" si="34"/>
        <v>126.048</v>
      </c>
      <c r="P540" s="8">
        <f t="shared" si="35"/>
        <v>0.40663530960261696</v>
      </c>
      <c r="Q540" s="5">
        <f>YEAR(SalesDataTable[[#This Row],[Order Date]])</f>
        <v>2026</v>
      </c>
      <c r="R540" s="8" t="str">
        <f>"Q"&amp;ROUNDUP(MONTH(SalesDataTable[[#This Row],[Order Date]])/3,0)</f>
        <v>Q2</v>
      </c>
      <c r="S540" s="9">
        <f>MONTH(SalesDataTable[[#This Row],[Order Date]])</f>
        <v>4</v>
      </c>
      <c r="T540" s="8" t="str">
        <f>TEXT(SalesDataTable[[#This Row],[Order Date]],"mmm")</f>
        <v>Apr</v>
      </c>
    </row>
    <row r="541" spans="1:20" ht="15.5">
      <c r="A541" s="2" t="s">
        <v>592</v>
      </c>
      <c r="B541" s="3">
        <v>46121</v>
      </c>
      <c r="C541" s="4" t="s">
        <v>1</v>
      </c>
      <c r="D541" s="4" t="s">
        <v>2</v>
      </c>
      <c r="E541" s="4" t="s">
        <v>39</v>
      </c>
      <c r="F541" s="4" t="s">
        <v>16</v>
      </c>
      <c r="G541" s="4" t="s">
        <v>5</v>
      </c>
      <c r="H541" s="4" t="s">
        <v>6</v>
      </c>
      <c r="I541" s="9">
        <v>1</v>
      </c>
      <c r="J541" s="6">
        <v>80.19</v>
      </c>
      <c r="K541" s="7">
        <v>0.1</v>
      </c>
      <c r="L541" s="6">
        <v>42.15</v>
      </c>
      <c r="M541" s="6">
        <f t="shared" si="32"/>
        <v>72.171000000000006</v>
      </c>
      <c r="N541" s="6">
        <f t="shared" si="33"/>
        <v>42.15</v>
      </c>
      <c r="O541" s="6">
        <f t="shared" si="34"/>
        <v>30.021000000000008</v>
      </c>
      <c r="P541" s="8">
        <f t="shared" si="35"/>
        <v>0.4159704036247247</v>
      </c>
      <c r="Q541" s="5">
        <f>YEAR(SalesDataTable[[#This Row],[Order Date]])</f>
        <v>2026</v>
      </c>
      <c r="R541" s="8" t="str">
        <f>"Q"&amp;ROUNDUP(MONTH(SalesDataTable[[#This Row],[Order Date]])/3,0)</f>
        <v>Q2</v>
      </c>
      <c r="S541" s="9">
        <f>MONTH(SalesDataTable[[#This Row],[Order Date]])</f>
        <v>4</v>
      </c>
      <c r="T541" s="8" t="str">
        <f>TEXT(SalesDataTable[[#This Row],[Order Date]],"mmm")</f>
        <v>Apr</v>
      </c>
    </row>
    <row r="542" spans="1:20" ht="15.5">
      <c r="A542" s="2" t="s">
        <v>593</v>
      </c>
      <c r="B542" s="3">
        <v>46121</v>
      </c>
      <c r="C542" s="4" t="s">
        <v>27</v>
      </c>
      <c r="D542" s="4" t="s">
        <v>45</v>
      </c>
      <c r="E542" s="4" t="s">
        <v>39</v>
      </c>
      <c r="F542" s="4" t="s">
        <v>20</v>
      </c>
      <c r="G542" s="4" t="s">
        <v>5</v>
      </c>
      <c r="H542" s="4" t="s">
        <v>6</v>
      </c>
      <c r="I542" s="9">
        <v>2</v>
      </c>
      <c r="J542" s="6">
        <v>81.14</v>
      </c>
      <c r="K542" s="7">
        <v>0</v>
      </c>
      <c r="L542" s="6">
        <v>43.43</v>
      </c>
      <c r="M542" s="6">
        <f t="shared" si="32"/>
        <v>162.28</v>
      </c>
      <c r="N542" s="6">
        <f t="shared" si="33"/>
        <v>86.86</v>
      </c>
      <c r="O542" s="6">
        <f t="shared" si="34"/>
        <v>75.42</v>
      </c>
      <c r="P542" s="8">
        <f t="shared" si="35"/>
        <v>0.46475228000985952</v>
      </c>
      <c r="Q542" s="5">
        <f>YEAR(SalesDataTable[[#This Row],[Order Date]])</f>
        <v>2026</v>
      </c>
      <c r="R542" s="8" t="str">
        <f>"Q"&amp;ROUNDUP(MONTH(SalesDataTable[[#This Row],[Order Date]])/3,0)</f>
        <v>Q2</v>
      </c>
      <c r="S542" s="9">
        <f>MONTH(SalesDataTable[[#This Row],[Order Date]])</f>
        <v>4</v>
      </c>
      <c r="T542" s="8" t="str">
        <f>TEXT(SalesDataTable[[#This Row],[Order Date]],"mmm")</f>
        <v>Apr</v>
      </c>
    </row>
    <row r="543" spans="1:20" ht="15.5">
      <c r="A543" s="2" t="s">
        <v>594</v>
      </c>
      <c r="B543" s="3">
        <v>46122</v>
      </c>
      <c r="C543" s="4" t="s">
        <v>27</v>
      </c>
      <c r="D543" s="4" t="s">
        <v>48</v>
      </c>
      <c r="E543" s="4" t="s">
        <v>25</v>
      </c>
      <c r="F543" s="4" t="s">
        <v>16</v>
      </c>
      <c r="G543" s="4" t="s">
        <v>31</v>
      </c>
      <c r="H543" s="4" t="s">
        <v>41</v>
      </c>
      <c r="I543" s="9">
        <v>2</v>
      </c>
      <c r="J543" s="6">
        <v>191.11</v>
      </c>
      <c r="K543" s="7">
        <v>0</v>
      </c>
      <c r="L543" s="6">
        <v>103.58</v>
      </c>
      <c r="M543" s="6">
        <f t="shared" si="32"/>
        <v>382.22</v>
      </c>
      <c r="N543" s="6">
        <f t="shared" si="33"/>
        <v>207.16</v>
      </c>
      <c r="O543" s="6">
        <f t="shared" si="34"/>
        <v>175.06000000000003</v>
      </c>
      <c r="P543" s="8">
        <f t="shared" si="35"/>
        <v>0.45800847679346979</v>
      </c>
      <c r="Q543" s="5">
        <f>YEAR(SalesDataTable[[#This Row],[Order Date]])</f>
        <v>2026</v>
      </c>
      <c r="R543" s="8" t="str">
        <f>"Q"&amp;ROUNDUP(MONTH(SalesDataTable[[#This Row],[Order Date]])/3,0)</f>
        <v>Q2</v>
      </c>
      <c r="S543" s="9">
        <f>MONTH(SalesDataTable[[#This Row],[Order Date]])</f>
        <v>4</v>
      </c>
      <c r="T543" s="8" t="str">
        <f>TEXT(SalesDataTable[[#This Row],[Order Date]],"mmm")</f>
        <v>Apr</v>
      </c>
    </row>
    <row r="544" spans="1:20" ht="15.5">
      <c r="A544" s="2" t="s">
        <v>595</v>
      </c>
      <c r="B544" s="3">
        <v>46122</v>
      </c>
      <c r="C544" s="4" t="s">
        <v>27</v>
      </c>
      <c r="D544" s="4" t="s">
        <v>45</v>
      </c>
      <c r="E544" s="4" t="s">
        <v>25</v>
      </c>
      <c r="F544" s="4" t="s">
        <v>16</v>
      </c>
      <c r="G544" s="4" t="s">
        <v>5</v>
      </c>
      <c r="H544" s="4" t="s">
        <v>35</v>
      </c>
      <c r="I544" s="9">
        <v>2</v>
      </c>
      <c r="J544" s="6">
        <v>40.58</v>
      </c>
      <c r="K544" s="7">
        <v>0.05</v>
      </c>
      <c r="L544" s="6">
        <v>17.149999999999999</v>
      </c>
      <c r="M544" s="6">
        <f t="shared" si="32"/>
        <v>77.10199999999999</v>
      </c>
      <c r="N544" s="6">
        <f t="shared" si="33"/>
        <v>34.299999999999997</v>
      </c>
      <c r="O544" s="6">
        <f t="shared" si="34"/>
        <v>42.801999999999992</v>
      </c>
      <c r="P544" s="8">
        <f t="shared" si="35"/>
        <v>0.55513475655625011</v>
      </c>
      <c r="Q544" s="5">
        <f>YEAR(SalesDataTable[[#This Row],[Order Date]])</f>
        <v>2026</v>
      </c>
      <c r="R544" s="8" t="str">
        <f>"Q"&amp;ROUNDUP(MONTH(SalesDataTable[[#This Row],[Order Date]])/3,0)</f>
        <v>Q2</v>
      </c>
      <c r="S544" s="9">
        <f>MONTH(SalesDataTable[[#This Row],[Order Date]])</f>
        <v>4</v>
      </c>
      <c r="T544" s="8" t="str">
        <f>TEXT(SalesDataTable[[#This Row],[Order Date]],"mmm")</f>
        <v>Apr</v>
      </c>
    </row>
    <row r="545" spans="1:20" ht="15.5">
      <c r="A545" s="2" t="s">
        <v>596</v>
      </c>
      <c r="B545" s="3">
        <v>46122</v>
      </c>
      <c r="C545" s="4" t="s">
        <v>1</v>
      </c>
      <c r="D545" s="4" t="s">
        <v>88</v>
      </c>
      <c r="E545" s="4" t="s">
        <v>39</v>
      </c>
      <c r="F545" s="4" t="s">
        <v>4</v>
      </c>
      <c r="G545" s="4" t="s">
        <v>31</v>
      </c>
      <c r="H545" s="4" t="s">
        <v>64</v>
      </c>
      <c r="I545" s="9">
        <v>1</v>
      </c>
      <c r="J545" s="6">
        <v>83.44</v>
      </c>
      <c r="K545" s="7">
        <v>0</v>
      </c>
      <c r="L545" s="6">
        <v>40.299999999999997</v>
      </c>
      <c r="M545" s="6">
        <f t="shared" si="32"/>
        <v>83.44</v>
      </c>
      <c r="N545" s="6">
        <f t="shared" si="33"/>
        <v>40.299999999999997</v>
      </c>
      <c r="O545" s="6">
        <f t="shared" si="34"/>
        <v>43.14</v>
      </c>
      <c r="P545" s="8">
        <f t="shared" si="35"/>
        <v>0.51701821668264625</v>
      </c>
      <c r="Q545" s="5">
        <f>YEAR(SalesDataTable[[#This Row],[Order Date]])</f>
        <v>2026</v>
      </c>
      <c r="R545" s="8" t="str">
        <f>"Q"&amp;ROUNDUP(MONTH(SalesDataTable[[#This Row],[Order Date]])/3,0)</f>
        <v>Q2</v>
      </c>
      <c r="S545" s="9">
        <f>MONTH(SalesDataTable[[#This Row],[Order Date]])</f>
        <v>4</v>
      </c>
      <c r="T545" s="8" t="str">
        <f>TEXT(SalesDataTable[[#This Row],[Order Date]],"mmm")</f>
        <v>Apr</v>
      </c>
    </row>
    <row r="546" spans="1:20" ht="15.5">
      <c r="A546" s="2" t="s">
        <v>597</v>
      </c>
      <c r="B546" s="3">
        <v>46122</v>
      </c>
      <c r="C546" s="4" t="s">
        <v>27</v>
      </c>
      <c r="D546" s="4" t="s">
        <v>45</v>
      </c>
      <c r="E546" s="4" t="s">
        <v>39</v>
      </c>
      <c r="F546" s="4" t="s">
        <v>16</v>
      </c>
      <c r="G546" s="4" t="s">
        <v>49</v>
      </c>
      <c r="H546" s="4" t="s">
        <v>74</v>
      </c>
      <c r="I546" s="9">
        <v>1</v>
      </c>
      <c r="J546" s="6">
        <v>49.61</v>
      </c>
      <c r="K546" s="7">
        <v>0</v>
      </c>
      <c r="L546" s="6">
        <v>21.92</v>
      </c>
      <c r="M546" s="6">
        <f t="shared" si="32"/>
        <v>49.61</v>
      </c>
      <c r="N546" s="6">
        <f t="shared" si="33"/>
        <v>21.92</v>
      </c>
      <c r="O546" s="6">
        <f t="shared" si="34"/>
        <v>27.689999999999998</v>
      </c>
      <c r="P546" s="8">
        <f t="shared" si="35"/>
        <v>0.55815359806490628</v>
      </c>
      <c r="Q546" s="5">
        <f>YEAR(SalesDataTable[[#This Row],[Order Date]])</f>
        <v>2026</v>
      </c>
      <c r="R546" s="8" t="str">
        <f>"Q"&amp;ROUNDUP(MONTH(SalesDataTable[[#This Row],[Order Date]])/3,0)</f>
        <v>Q2</v>
      </c>
      <c r="S546" s="9">
        <f>MONTH(SalesDataTable[[#This Row],[Order Date]])</f>
        <v>4</v>
      </c>
      <c r="T546" s="8" t="str">
        <f>TEXT(SalesDataTable[[#This Row],[Order Date]],"mmm")</f>
        <v>Apr</v>
      </c>
    </row>
    <row r="547" spans="1:20" ht="15.5">
      <c r="A547" s="2" t="s">
        <v>598</v>
      </c>
      <c r="B547" s="3">
        <v>46122</v>
      </c>
      <c r="C547" s="4" t="s">
        <v>27</v>
      </c>
      <c r="D547" s="4" t="s">
        <v>48</v>
      </c>
      <c r="E547" s="4" t="s">
        <v>3</v>
      </c>
      <c r="F547" s="4" t="s">
        <v>4</v>
      </c>
      <c r="G547" s="4" t="s">
        <v>49</v>
      </c>
      <c r="H547" s="4" t="s">
        <v>55</v>
      </c>
      <c r="I547" s="9">
        <v>2</v>
      </c>
      <c r="J547" s="6">
        <v>123.31</v>
      </c>
      <c r="K547" s="7">
        <v>0</v>
      </c>
      <c r="L547" s="6">
        <v>69.239999999999995</v>
      </c>
      <c r="M547" s="6">
        <f t="shared" si="32"/>
        <v>246.62</v>
      </c>
      <c r="N547" s="6">
        <f t="shared" si="33"/>
        <v>138.47999999999999</v>
      </c>
      <c r="O547" s="6">
        <f t="shared" si="34"/>
        <v>108.14000000000001</v>
      </c>
      <c r="P547" s="8">
        <f t="shared" si="35"/>
        <v>0.43848836266320662</v>
      </c>
      <c r="Q547" s="5">
        <f>YEAR(SalesDataTable[[#This Row],[Order Date]])</f>
        <v>2026</v>
      </c>
      <c r="R547" s="8" t="str">
        <f>"Q"&amp;ROUNDUP(MONTH(SalesDataTable[[#This Row],[Order Date]])/3,0)</f>
        <v>Q2</v>
      </c>
      <c r="S547" s="9">
        <f>MONTH(SalesDataTable[[#This Row],[Order Date]])</f>
        <v>4</v>
      </c>
      <c r="T547" s="8" t="str">
        <f>TEXT(SalesDataTable[[#This Row],[Order Date]],"mmm")</f>
        <v>Apr</v>
      </c>
    </row>
    <row r="548" spans="1:20" ht="15.5">
      <c r="A548" s="2" t="s">
        <v>599</v>
      </c>
      <c r="B548" s="3">
        <v>46122</v>
      </c>
      <c r="C548" s="4" t="s">
        <v>1</v>
      </c>
      <c r="D548" s="4" t="s">
        <v>88</v>
      </c>
      <c r="E548" s="4" t="s">
        <v>25</v>
      </c>
      <c r="F548" s="4" t="s">
        <v>16</v>
      </c>
      <c r="G548" s="4" t="s">
        <v>11</v>
      </c>
      <c r="H548" s="4" t="s">
        <v>12</v>
      </c>
      <c r="I548" s="9">
        <v>1</v>
      </c>
      <c r="J548" s="6">
        <v>93.35</v>
      </c>
      <c r="K548" s="7">
        <v>0.1</v>
      </c>
      <c r="L548" s="6">
        <v>45.54</v>
      </c>
      <c r="M548" s="6">
        <f t="shared" si="32"/>
        <v>84.015000000000001</v>
      </c>
      <c r="N548" s="6">
        <f t="shared" si="33"/>
        <v>45.54</v>
      </c>
      <c r="O548" s="6">
        <f t="shared" si="34"/>
        <v>38.475000000000001</v>
      </c>
      <c r="P548" s="8">
        <f t="shared" si="35"/>
        <v>0.45795393679700053</v>
      </c>
      <c r="Q548" s="5">
        <f>YEAR(SalesDataTable[[#This Row],[Order Date]])</f>
        <v>2026</v>
      </c>
      <c r="R548" s="8" t="str">
        <f>"Q"&amp;ROUNDUP(MONTH(SalesDataTable[[#This Row],[Order Date]])/3,0)</f>
        <v>Q2</v>
      </c>
      <c r="S548" s="9">
        <f>MONTH(SalesDataTable[[#This Row],[Order Date]])</f>
        <v>4</v>
      </c>
      <c r="T548" s="8" t="str">
        <f>TEXT(SalesDataTable[[#This Row],[Order Date]],"mmm")</f>
        <v>Apr</v>
      </c>
    </row>
    <row r="549" spans="1:20" ht="15.5">
      <c r="A549" s="2" t="s">
        <v>600</v>
      </c>
      <c r="B549" s="3">
        <v>46122</v>
      </c>
      <c r="C549" s="4" t="s">
        <v>1</v>
      </c>
      <c r="D549" s="4" t="s">
        <v>2</v>
      </c>
      <c r="E549" s="4" t="s">
        <v>10</v>
      </c>
      <c r="F549" s="4" t="s">
        <v>20</v>
      </c>
      <c r="G549" s="4" t="s">
        <v>11</v>
      </c>
      <c r="H549" s="4" t="s">
        <v>12</v>
      </c>
      <c r="I549" s="9">
        <v>5</v>
      </c>
      <c r="J549" s="6">
        <v>92.63</v>
      </c>
      <c r="K549" s="7">
        <v>0.15</v>
      </c>
      <c r="L549" s="6">
        <v>46.33</v>
      </c>
      <c r="M549" s="6">
        <f t="shared" si="32"/>
        <v>393.67749999999995</v>
      </c>
      <c r="N549" s="6">
        <f t="shared" si="33"/>
        <v>231.64999999999998</v>
      </c>
      <c r="O549" s="6">
        <f t="shared" si="34"/>
        <v>162.02749999999997</v>
      </c>
      <c r="P549" s="8">
        <f t="shared" si="35"/>
        <v>0.41157419461361139</v>
      </c>
      <c r="Q549" s="5">
        <f>YEAR(SalesDataTable[[#This Row],[Order Date]])</f>
        <v>2026</v>
      </c>
      <c r="R549" s="8" t="str">
        <f>"Q"&amp;ROUNDUP(MONTH(SalesDataTable[[#This Row],[Order Date]])/3,0)</f>
        <v>Q2</v>
      </c>
      <c r="S549" s="9">
        <f>MONTH(SalesDataTable[[#This Row],[Order Date]])</f>
        <v>4</v>
      </c>
      <c r="T549" s="8" t="str">
        <f>TEXT(SalesDataTable[[#This Row],[Order Date]],"mmm")</f>
        <v>Apr</v>
      </c>
    </row>
    <row r="550" spans="1:20" ht="15.5">
      <c r="A550" s="2" t="s">
        <v>601</v>
      </c>
      <c r="B550" s="3">
        <v>46123</v>
      </c>
      <c r="C550" s="4" t="s">
        <v>1</v>
      </c>
      <c r="D550" s="4" t="s">
        <v>52</v>
      </c>
      <c r="E550" s="4" t="s">
        <v>3</v>
      </c>
      <c r="F550" s="4" t="s">
        <v>16</v>
      </c>
      <c r="G550" s="4" t="s">
        <v>31</v>
      </c>
      <c r="H550" s="4" t="s">
        <v>90</v>
      </c>
      <c r="I550" s="9">
        <v>4</v>
      </c>
      <c r="J550" s="6">
        <v>124.87</v>
      </c>
      <c r="K550" s="7">
        <v>0.1</v>
      </c>
      <c r="L550" s="6">
        <v>62.03</v>
      </c>
      <c r="M550" s="6">
        <f t="shared" si="32"/>
        <v>449.53200000000004</v>
      </c>
      <c r="N550" s="6">
        <f t="shared" si="33"/>
        <v>248.12</v>
      </c>
      <c r="O550" s="6">
        <f t="shared" si="34"/>
        <v>201.41200000000003</v>
      </c>
      <c r="P550" s="8">
        <f t="shared" si="35"/>
        <v>0.44804819234225823</v>
      </c>
      <c r="Q550" s="5">
        <f>YEAR(SalesDataTable[[#This Row],[Order Date]])</f>
        <v>2026</v>
      </c>
      <c r="R550" s="8" t="str">
        <f>"Q"&amp;ROUNDUP(MONTH(SalesDataTable[[#This Row],[Order Date]])/3,0)</f>
        <v>Q2</v>
      </c>
      <c r="S550" s="9">
        <f>MONTH(SalesDataTable[[#This Row],[Order Date]])</f>
        <v>4</v>
      </c>
      <c r="T550" s="8" t="str">
        <f>TEXT(SalesDataTable[[#This Row],[Order Date]],"mmm")</f>
        <v>Apr</v>
      </c>
    </row>
    <row r="551" spans="1:20" ht="15.5">
      <c r="A551" s="2" t="s">
        <v>602</v>
      </c>
      <c r="B551" s="3">
        <v>46123</v>
      </c>
      <c r="C551" s="4" t="s">
        <v>27</v>
      </c>
      <c r="D551" s="4" t="s">
        <v>28</v>
      </c>
      <c r="E551" s="4" t="s">
        <v>39</v>
      </c>
      <c r="F551" s="4" t="s">
        <v>16</v>
      </c>
      <c r="G551" s="4" t="s">
        <v>31</v>
      </c>
      <c r="H551" s="4" t="s">
        <v>32</v>
      </c>
      <c r="I551" s="9">
        <v>1</v>
      </c>
      <c r="J551" s="6">
        <v>339.64</v>
      </c>
      <c r="K551" s="7">
        <v>0.1</v>
      </c>
      <c r="L551" s="6">
        <v>195.81</v>
      </c>
      <c r="M551" s="6">
        <f t="shared" si="32"/>
        <v>305.67599999999999</v>
      </c>
      <c r="N551" s="6">
        <f t="shared" si="33"/>
        <v>195.81</v>
      </c>
      <c r="O551" s="6">
        <f t="shared" si="34"/>
        <v>109.86599999999999</v>
      </c>
      <c r="P551" s="8">
        <f t="shared" si="35"/>
        <v>0.35941977780394924</v>
      </c>
      <c r="Q551" s="5">
        <f>YEAR(SalesDataTable[[#This Row],[Order Date]])</f>
        <v>2026</v>
      </c>
      <c r="R551" s="8" t="str">
        <f>"Q"&amp;ROUNDUP(MONTH(SalesDataTable[[#This Row],[Order Date]])/3,0)</f>
        <v>Q2</v>
      </c>
      <c r="S551" s="9">
        <f>MONTH(SalesDataTable[[#This Row],[Order Date]])</f>
        <v>4</v>
      </c>
      <c r="T551" s="8" t="str">
        <f>TEXT(SalesDataTable[[#This Row],[Order Date]],"mmm")</f>
        <v>Apr</v>
      </c>
    </row>
    <row r="552" spans="1:20" ht="15.5">
      <c r="A552" s="2" t="s">
        <v>603</v>
      </c>
      <c r="B552" s="3">
        <v>46123</v>
      </c>
      <c r="C552" s="4" t="s">
        <v>14</v>
      </c>
      <c r="D552" s="4" t="s">
        <v>15</v>
      </c>
      <c r="E552" s="4" t="s">
        <v>25</v>
      </c>
      <c r="F552" s="4" t="s">
        <v>16</v>
      </c>
      <c r="G552" s="4" t="s">
        <v>5</v>
      </c>
      <c r="H552" s="4" t="s">
        <v>29</v>
      </c>
      <c r="I552" s="9">
        <v>1</v>
      </c>
      <c r="J552" s="6">
        <v>50.86</v>
      </c>
      <c r="K552" s="7">
        <v>0.05</v>
      </c>
      <c r="L552" s="6">
        <v>22.1</v>
      </c>
      <c r="M552" s="6">
        <f t="shared" si="32"/>
        <v>48.317</v>
      </c>
      <c r="N552" s="6">
        <f t="shared" si="33"/>
        <v>22.1</v>
      </c>
      <c r="O552" s="6">
        <f t="shared" si="34"/>
        <v>26.216999999999999</v>
      </c>
      <c r="P552" s="8">
        <f t="shared" si="35"/>
        <v>0.54260405240391574</v>
      </c>
      <c r="Q552" s="5">
        <f>YEAR(SalesDataTable[[#This Row],[Order Date]])</f>
        <v>2026</v>
      </c>
      <c r="R552" s="8" t="str">
        <f>"Q"&amp;ROUNDUP(MONTH(SalesDataTable[[#This Row],[Order Date]])/3,0)</f>
        <v>Q2</v>
      </c>
      <c r="S552" s="9">
        <f>MONTH(SalesDataTable[[#This Row],[Order Date]])</f>
        <v>4</v>
      </c>
      <c r="T552" s="8" t="str">
        <f>TEXT(SalesDataTable[[#This Row],[Order Date]],"mmm")</f>
        <v>Apr</v>
      </c>
    </row>
    <row r="553" spans="1:20" ht="15.5">
      <c r="A553" s="2" t="s">
        <v>604</v>
      </c>
      <c r="B553" s="3">
        <v>46123</v>
      </c>
      <c r="C553" s="4" t="s">
        <v>27</v>
      </c>
      <c r="D553" s="4" t="s">
        <v>48</v>
      </c>
      <c r="E553" s="4" t="s">
        <v>3</v>
      </c>
      <c r="F553" s="4" t="s">
        <v>16</v>
      </c>
      <c r="G553" s="4" t="s">
        <v>17</v>
      </c>
      <c r="H553" s="4" t="s">
        <v>83</v>
      </c>
      <c r="I553" s="9">
        <v>2</v>
      </c>
      <c r="J553" s="6">
        <v>167.01</v>
      </c>
      <c r="K553" s="7">
        <v>0</v>
      </c>
      <c r="L553" s="6">
        <v>89.8</v>
      </c>
      <c r="M553" s="6">
        <f t="shared" si="32"/>
        <v>334.02</v>
      </c>
      <c r="N553" s="6">
        <f t="shared" si="33"/>
        <v>179.6</v>
      </c>
      <c r="O553" s="6">
        <f t="shared" si="34"/>
        <v>154.41999999999999</v>
      </c>
      <c r="P553" s="8">
        <f t="shared" si="35"/>
        <v>0.46230764624872761</v>
      </c>
      <c r="Q553" s="5">
        <f>YEAR(SalesDataTable[[#This Row],[Order Date]])</f>
        <v>2026</v>
      </c>
      <c r="R553" s="8" t="str">
        <f>"Q"&amp;ROUNDUP(MONTH(SalesDataTable[[#This Row],[Order Date]])/3,0)</f>
        <v>Q2</v>
      </c>
      <c r="S553" s="9">
        <f>MONTH(SalesDataTable[[#This Row],[Order Date]])</f>
        <v>4</v>
      </c>
      <c r="T553" s="8" t="str">
        <f>TEXT(SalesDataTable[[#This Row],[Order Date]],"mmm")</f>
        <v>Apr</v>
      </c>
    </row>
    <row r="554" spans="1:20" ht="15.5">
      <c r="A554" s="2" t="s">
        <v>605</v>
      </c>
      <c r="B554" s="3">
        <v>46123</v>
      </c>
      <c r="C554" s="4" t="s">
        <v>27</v>
      </c>
      <c r="D554" s="4" t="s">
        <v>48</v>
      </c>
      <c r="E554" s="4" t="s">
        <v>39</v>
      </c>
      <c r="F554" s="4" t="s">
        <v>4</v>
      </c>
      <c r="G554" s="4" t="s">
        <v>11</v>
      </c>
      <c r="H554" s="4" t="s">
        <v>12</v>
      </c>
      <c r="I554" s="9">
        <v>2</v>
      </c>
      <c r="J554" s="6">
        <v>92.63</v>
      </c>
      <c r="K554" s="7">
        <v>0.15</v>
      </c>
      <c r="L554" s="6">
        <v>44.96</v>
      </c>
      <c r="M554" s="6">
        <f t="shared" si="32"/>
        <v>157.47099999999998</v>
      </c>
      <c r="N554" s="6">
        <f t="shared" si="33"/>
        <v>89.92</v>
      </c>
      <c r="O554" s="6">
        <f t="shared" si="34"/>
        <v>67.550999999999974</v>
      </c>
      <c r="P554" s="8">
        <f t="shared" si="35"/>
        <v>0.42897422382533917</v>
      </c>
      <c r="Q554" s="5">
        <f>YEAR(SalesDataTable[[#This Row],[Order Date]])</f>
        <v>2026</v>
      </c>
      <c r="R554" s="8" t="str">
        <f>"Q"&amp;ROUNDUP(MONTH(SalesDataTable[[#This Row],[Order Date]])/3,0)</f>
        <v>Q2</v>
      </c>
      <c r="S554" s="9">
        <f>MONTH(SalesDataTable[[#This Row],[Order Date]])</f>
        <v>4</v>
      </c>
      <c r="T554" s="8" t="str">
        <f>TEXT(SalesDataTable[[#This Row],[Order Date]],"mmm")</f>
        <v>Apr</v>
      </c>
    </row>
    <row r="555" spans="1:20" ht="15.5">
      <c r="A555" s="2" t="s">
        <v>606</v>
      </c>
      <c r="B555" s="3">
        <v>46124</v>
      </c>
      <c r="C555" s="4" t="s">
        <v>8</v>
      </c>
      <c r="D555" s="4" t="s">
        <v>69</v>
      </c>
      <c r="E555" s="4" t="s">
        <v>39</v>
      </c>
      <c r="F555" s="4" t="s">
        <v>16</v>
      </c>
      <c r="G555" s="4" t="s">
        <v>11</v>
      </c>
      <c r="H555" s="4" t="s">
        <v>53</v>
      </c>
      <c r="I555" s="9">
        <v>2</v>
      </c>
      <c r="J555" s="6">
        <v>151.01</v>
      </c>
      <c r="K555" s="7">
        <v>0</v>
      </c>
      <c r="L555" s="6">
        <v>80.209999999999994</v>
      </c>
      <c r="M555" s="6">
        <f t="shared" si="32"/>
        <v>302.02</v>
      </c>
      <c r="N555" s="6">
        <f t="shared" si="33"/>
        <v>160.41999999999999</v>
      </c>
      <c r="O555" s="6">
        <f t="shared" si="34"/>
        <v>141.6</v>
      </c>
      <c r="P555" s="8">
        <f t="shared" si="35"/>
        <v>0.4688431229719886</v>
      </c>
      <c r="Q555" s="5">
        <f>YEAR(SalesDataTable[[#This Row],[Order Date]])</f>
        <v>2026</v>
      </c>
      <c r="R555" s="8" t="str">
        <f>"Q"&amp;ROUNDUP(MONTH(SalesDataTable[[#This Row],[Order Date]])/3,0)</f>
        <v>Q2</v>
      </c>
      <c r="S555" s="9">
        <f>MONTH(SalesDataTable[[#This Row],[Order Date]])</f>
        <v>4</v>
      </c>
      <c r="T555" s="8" t="str">
        <f>TEXT(SalesDataTable[[#This Row],[Order Date]],"mmm")</f>
        <v>Apr</v>
      </c>
    </row>
    <row r="556" spans="1:20" ht="15.5">
      <c r="A556" s="2" t="s">
        <v>607</v>
      </c>
      <c r="B556" s="3">
        <v>46124</v>
      </c>
      <c r="C556" s="4" t="s">
        <v>1</v>
      </c>
      <c r="D556" s="4" t="s">
        <v>88</v>
      </c>
      <c r="E556" s="4" t="s">
        <v>3</v>
      </c>
      <c r="F556" s="4" t="s">
        <v>16</v>
      </c>
      <c r="G556" s="4" t="s">
        <v>11</v>
      </c>
      <c r="H556" s="4" t="s">
        <v>12</v>
      </c>
      <c r="I556" s="9">
        <v>2</v>
      </c>
      <c r="J556" s="6">
        <v>92.07</v>
      </c>
      <c r="K556" s="7">
        <v>0</v>
      </c>
      <c r="L556" s="6">
        <v>44.1</v>
      </c>
      <c r="M556" s="6">
        <f t="shared" si="32"/>
        <v>184.14</v>
      </c>
      <c r="N556" s="6">
        <f t="shared" si="33"/>
        <v>88.2</v>
      </c>
      <c r="O556" s="6">
        <f t="shared" si="34"/>
        <v>95.939999999999984</v>
      </c>
      <c r="P556" s="8">
        <f t="shared" si="35"/>
        <v>0.52101661779081132</v>
      </c>
      <c r="Q556" s="5">
        <f>YEAR(SalesDataTable[[#This Row],[Order Date]])</f>
        <v>2026</v>
      </c>
      <c r="R556" s="8" t="str">
        <f>"Q"&amp;ROUNDUP(MONTH(SalesDataTable[[#This Row],[Order Date]])/3,0)</f>
        <v>Q2</v>
      </c>
      <c r="S556" s="9">
        <f>MONTH(SalesDataTable[[#This Row],[Order Date]])</f>
        <v>4</v>
      </c>
      <c r="T556" s="8" t="str">
        <f>TEXT(SalesDataTable[[#This Row],[Order Date]],"mmm")</f>
        <v>Apr</v>
      </c>
    </row>
    <row r="557" spans="1:20" ht="15.5">
      <c r="A557" s="2" t="s">
        <v>608</v>
      </c>
      <c r="B557" s="3">
        <v>46124</v>
      </c>
      <c r="C557" s="4" t="s">
        <v>1</v>
      </c>
      <c r="D557" s="4" t="s">
        <v>88</v>
      </c>
      <c r="E557" s="4" t="s">
        <v>3</v>
      </c>
      <c r="F557" s="4" t="s">
        <v>4</v>
      </c>
      <c r="G557" s="4" t="s">
        <v>49</v>
      </c>
      <c r="H557" s="4" t="s">
        <v>67</v>
      </c>
      <c r="I557" s="9">
        <v>1</v>
      </c>
      <c r="J557" s="6">
        <v>36.840000000000003</v>
      </c>
      <c r="K557" s="7">
        <v>0.1</v>
      </c>
      <c r="L557" s="6">
        <v>13.86</v>
      </c>
      <c r="M557" s="6">
        <f t="shared" si="32"/>
        <v>33.156000000000006</v>
      </c>
      <c r="N557" s="6">
        <f t="shared" si="33"/>
        <v>13.86</v>
      </c>
      <c r="O557" s="6">
        <f t="shared" si="34"/>
        <v>19.296000000000006</v>
      </c>
      <c r="P557" s="8">
        <f t="shared" si="35"/>
        <v>0.58197611292073836</v>
      </c>
      <c r="Q557" s="5">
        <f>YEAR(SalesDataTable[[#This Row],[Order Date]])</f>
        <v>2026</v>
      </c>
      <c r="R557" s="8" t="str">
        <f>"Q"&amp;ROUNDUP(MONTH(SalesDataTable[[#This Row],[Order Date]])/3,0)</f>
        <v>Q2</v>
      </c>
      <c r="S557" s="9">
        <f>MONTH(SalesDataTable[[#This Row],[Order Date]])</f>
        <v>4</v>
      </c>
      <c r="T557" s="8" t="str">
        <f>TEXT(SalesDataTable[[#This Row],[Order Date]],"mmm")</f>
        <v>Apr</v>
      </c>
    </row>
    <row r="558" spans="1:20" ht="15.5">
      <c r="A558" s="2" t="s">
        <v>609</v>
      </c>
      <c r="B558" s="3">
        <v>46124</v>
      </c>
      <c r="C558" s="4" t="s">
        <v>8</v>
      </c>
      <c r="D558" s="4" t="s">
        <v>38</v>
      </c>
      <c r="E558" s="4" t="s">
        <v>3</v>
      </c>
      <c r="F558" s="4" t="s">
        <v>16</v>
      </c>
      <c r="G558" s="4" t="s">
        <v>11</v>
      </c>
      <c r="H558" s="4" t="s">
        <v>79</v>
      </c>
      <c r="I558" s="9">
        <v>1</v>
      </c>
      <c r="J558" s="6">
        <v>71.64</v>
      </c>
      <c r="K558" s="7">
        <v>0.05</v>
      </c>
      <c r="L558" s="6">
        <v>32.729999999999997</v>
      </c>
      <c r="M558" s="6">
        <f t="shared" si="32"/>
        <v>68.057999999999993</v>
      </c>
      <c r="N558" s="6">
        <f t="shared" si="33"/>
        <v>32.729999999999997</v>
      </c>
      <c r="O558" s="6">
        <f t="shared" si="34"/>
        <v>35.327999999999996</v>
      </c>
      <c r="P558" s="8">
        <f t="shared" si="35"/>
        <v>0.51908666137706072</v>
      </c>
      <c r="Q558" s="5">
        <f>YEAR(SalesDataTable[[#This Row],[Order Date]])</f>
        <v>2026</v>
      </c>
      <c r="R558" s="8" t="str">
        <f>"Q"&amp;ROUNDUP(MONTH(SalesDataTable[[#This Row],[Order Date]])/3,0)</f>
        <v>Q2</v>
      </c>
      <c r="S558" s="9">
        <f>MONTH(SalesDataTable[[#This Row],[Order Date]])</f>
        <v>4</v>
      </c>
      <c r="T558" s="8" t="str">
        <f>TEXT(SalesDataTable[[#This Row],[Order Date]],"mmm")</f>
        <v>Apr</v>
      </c>
    </row>
    <row r="559" spans="1:20" ht="15.5">
      <c r="A559" s="2" t="s">
        <v>610</v>
      </c>
      <c r="B559" s="3">
        <v>46124</v>
      </c>
      <c r="C559" s="4" t="s">
        <v>8</v>
      </c>
      <c r="D559" s="4" t="s">
        <v>86</v>
      </c>
      <c r="E559" s="4" t="s">
        <v>3</v>
      </c>
      <c r="F559" s="4" t="s">
        <v>16</v>
      </c>
      <c r="G559" s="4" t="s">
        <v>49</v>
      </c>
      <c r="H559" s="4" t="s">
        <v>55</v>
      </c>
      <c r="I559" s="9">
        <v>1</v>
      </c>
      <c r="J559" s="6">
        <v>124.18</v>
      </c>
      <c r="K559" s="7">
        <v>0</v>
      </c>
      <c r="L559" s="6">
        <v>67.42</v>
      </c>
      <c r="M559" s="6">
        <f t="shared" si="32"/>
        <v>124.18</v>
      </c>
      <c r="N559" s="6">
        <f t="shared" si="33"/>
        <v>67.42</v>
      </c>
      <c r="O559" s="6">
        <f t="shared" si="34"/>
        <v>56.760000000000005</v>
      </c>
      <c r="P559" s="8">
        <f t="shared" si="35"/>
        <v>0.45707843453052022</v>
      </c>
      <c r="Q559" s="5">
        <f>YEAR(SalesDataTable[[#This Row],[Order Date]])</f>
        <v>2026</v>
      </c>
      <c r="R559" s="8" t="str">
        <f>"Q"&amp;ROUNDUP(MONTH(SalesDataTable[[#This Row],[Order Date]])/3,0)</f>
        <v>Q2</v>
      </c>
      <c r="S559" s="9">
        <f>MONTH(SalesDataTable[[#This Row],[Order Date]])</f>
        <v>4</v>
      </c>
      <c r="T559" s="8" t="str">
        <f>TEXT(SalesDataTable[[#This Row],[Order Date]],"mmm")</f>
        <v>Apr</v>
      </c>
    </row>
    <row r="560" spans="1:20" ht="15.5">
      <c r="A560" s="2" t="s">
        <v>611</v>
      </c>
      <c r="B560" s="3">
        <v>46124</v>
      </c>
      <c r="C560" s="4" t="s">
        <v>8</v>
      </c>
      <c r="D560" s="4" t="s">
        <v>69</v>
      </c>
      <c r="E560" s="4" t="s">
        <v>25</v>
      </c>
      <c r="F560" s="4" t="s">
        <v>16</v>
      </c>
      <c r="G560" s="4" t="s">
        <v>17</v>
      </c>
      <c r="H560" s="4" t="s">
        <v>71</v>
      </c>
      <c r="I560" s="9">
        <v>1</v>
      </c>
      <c r="J560" s="6">
        <v>134.94999999999999</v>
      </c>
      <c r="K560" s="7">
        <v>0</v>
      </c>
      <c r="L560" s="6">
        <v>67.849999999999994</v>
      </c>
      <c r="M560" s="6">
        <f t="shared" si="32"/>
        <v>134.94999999999999</v>
      </c>
      <c r="N560" s="6">
        <f t="shared" si="33"/>
        <v>67.849999999999994</v>
      </c>
      <c r="O560" s="6">
        <f t="shared" si="34"/>
        <v>67.099999999999994</v>
      </c>
      <c r="P560" s="8">
        <f t="shared" si="35"/>
        <v>0.49722119303445722</v>
      </c>
      <c r="Q560" s="5">
        <f>YEAR(SalesDataTable[[#This Row],[Order Date]])</f>
        <v>2026</v>
      </c>
      <c r="R560" s="8" t="str">
        <f>"Q"&amp;ROUNDUP(MONTH(SalesDataTable[[#This Row],[Order Date]])/3,0)</f>
        <v>Q2</v>
      </c>
      <c r="S560" s="9">
        <f>MONTH(SalesDataTable[[#This Row],[Order Date]])</f>
        <v>4</v>
      </c>
      <c r="T560" s="8" t="str">
        <f>TEXT(SalesDataTable[[#This Row],[Order Date]],"mmm")</f>
        <v>Apr</v>
      </c>
    </row>
    <row r="561" spans="1:20" ht="15.5">
      <c r="A561" s="2" t="s">
        <v>612</v>
      </c>
      <c r="B561" s="3">
        <v>46125</v>
      </c>
      <c r="C561" s="4" t="s">
        <v>1</v>
      </c>
      <c r="D561" s="4" t="s">
        <v>88</v>
      </c>
      <c r="E561" s="4" t="s">
        <v>3</v>
      </c>
      <c r="F561" s="4" t="s">
        <v>16</v>
      </c>
      <c r="G561" s="4" t="s">
        <v>31</v>
      </c>
      <c r="H561" s="4" t="s">
        <v>90</v>
      </c>
      <c r="I561" s="9">
        <v>2</v>
      </c>
      <c r="J561" s="6">
        <v>124</v>
      </c>
      <c r="K561" s="7">
        <v>0</v>
      </c>
      <c r="L561" s="6">
        <v>60.14</v>
      </c>
      <c r="M561" s="6">
        <f t="shared" si="32"/>
        <v>248</v>
      </c>
      <c r="N561" s="6">
        <f t="shared" si="33"/>
        <v>120.28</v>
      </c>
      <c r="O561" s="6">
        <f t="shared" si="34"/>
        <v>127.72</v>
      </c>
      <c r="P561" s="8">
        <f t="shared" si="35"/>
        <v>0.51500000000000001</v>
      </c>
      <c r="Q561" s="5">
        <f>YEAR(SalesDataTable[[#This Row],[Order Date]])</f>
        <v>2026</v>
      </c>
      <c r="R561" s="8" t="str">
        <f>"Q"&amp;ROUNDUP(MONTH(SalesDataTable[[#This Row],[Order Date]])/3,0)</f>
        <v>Q2</v>
      </c>
      <c r="S561" s="9">
        <f>MONTH(SalesDataTable[[#This Row],[Order Date]])</f>
        <v>4</v>
      </c>
      <c r="T561" s="8" t="str">
        <f>TEXT(SalesDataTable[[#This Row],[Order Date]],"mmm")</f>
        <v>Apr</v>
      </c>
    </row>
    <row r="562" spans="1:20" ht="15.5">
      <c r="A562" s="2" t="s">
        <v>613</v>
      </c>
      <c r="B562" s="3">
        <v>46125</v>
      </c>
      <c r="C562" s="4" t="s">
        <v>27</v>
      </c>
      <c r="D562" s="4" t="s">
        <v>82</v>
      </c>
      <c r="E562" s="4" t="s">
        <v>39</v>
      </c>
      <c r="F562" s="4" t="s">
        <v>4</v>
      </c>
      <c r="G562" s="4" t="s">
        <v>49</v>
      </c>
      <c r="H562" s="4" t="s">
        <v>74</v>
      </c>
      <c r="I562" s="9">
        <v>2</v>
      </c>
      <c r="J562" s="6">
        <v>50.2</v>
      </c>
      <c r="K562" s="7">
        <v>0.1</v>
      </c>
      <c r="L562" s="6">
        <v>21.48</v>
      </c>
      <c r="M562" s="6">
        <f t="shared" si="32"/>
        <v>90.360000000000014</v>
      </c>
      <c r="N562" s="6">
        <f t="shared" si="33"/>
        <v>42.96</v>
      </c>
      <c r="O562" s="6">
        <f t="shared" si="34"/>
        <v>47.400000000000013</v>
      </c>
      <c r="P562" s="8">
        <f t="shared" si="35"/>
        <v>0.5245683930942896</v>
      </c>
      <c r="Q562" s="5">
        <f>YEAR(SalesDataTable[[#This Row],[Order Date]])</f>
        <v>2026</v>
      </c>
      <c r="R562" s="8" t="str">
        <f>"Q"&amp;ROUNDUP(MONTH(SalesDataTable[[#This Row],[Order Date]])/3,0)</f>
        <v>Q2</v>
      </c>
      <c r="S562" s="9">
        <f>MONTH(SalesDataTable[[#This Row],[Order Date]])</f>
        <v>4</v>
      </c>
      <c r="T562" s="8" t="str">
        <f>TEXT(SalesDataTable[[#This Row],[Order Date]],"mmm")</f>
        <v>Apr</v>
      </c>
    </row>
    <row r="563" spans="1:20" ht="15.5">
      <c r="A563" s="2" t="s">
        <v>614</v>
      </c>
      <c r="B563" s="3">
        <v>46125</v>
      </c>
      <c r="C563" s="4" t="s">
        <v>8</v>
      </c>
      <c r="D563" s="4" t="s">
        <v>66</v>
      </c>
      <c r="E563" s="4" t="s">
        <v>3</v>
      </c>
      <c r="F563" s="4" t="s">
        <v>20</v>
      </c>
      <c r="G563" s="4" t="s">
        <v>11</v>
      </c>
      <c r="H563" s="4" t="s">
        <v>12</v>
      </c>
      <c r="I563" s="9">
        <v>1</v>
      </c>
      <c r="J563" s="6">
        <v>93.65</v>
      </c>
      <c r="K563" s="7">
        <v>0</v>
      </c>
      <c r="L563" s="6">
        <v>44.15</v>
      </c>
      <c r="M563" s="6">
        <f t="shared" si="32"/>
        <v>93.65</v>
      </c>
      <c r="N563" s="6">
        <f t="shared" si="33"/>
        <v>44.15</v>
      </c>
      <c r="O563" s="6">
        <f t="shared" si="34"/>
        <v>49.500000000000007</v>
      </c>
      <c r="P563" s="8">
        <f t="shared" si="35"/>
        <v>0.5285638013881474</v>
      </c>
      <c r="Q563" s="5">
        <f>YEAR(SalesDataTable[[#This Row],[Order Date]])</f>
        <v>2026</v>
      </c>
      <c r="R563" s="8" t="str">
        <f>"Q"&amp;ROUNDUP(MONTH(SalesDataTable[[#This Row],[Order Date]])/3,0)</f>
        <v>Q2</v>
      </c>
      <c r="S563" s="9">
        <f>MONTH(SalesDataTable[[#This Row],[Order Date]])</f>
        <v>4</v>
      </c>
      <c r="T563" s="8" t="str">
        <f>TEXT(SalesDataTable[[#This Row],[Order Date]],"mmm")</f>
        <v>Apr</v>
      </c>
    </row>
    <row r="564" spans="1:20" ht="15.5">
      <c r="A564" s="2" t="s">
        <v>615</v>
      </c>
      <c r="B564" s="3">
        <v>46125</v>
      </c>
      <c r="C564" s="4" t="s">
        <v>14</v>
      </c>
      <c r="D564" s="4" t="s">
        <v>126</v>
      </c>
      <c r="E564" s="4" t="s">
        <v>39</v>
      </c>
      <c r="F564" s="4" t="s">
        <v>16</v>
      </c>
      <c r="G564" s="4" t="s">
        <v>17</v>
      </c>
      <c r="H564" s="4" t="s">
        <v>46</v>
      </c>
      <c r="I564" s="9">
        <v>5</v>
      </c>
      <c r="J564" s="6">
        <v>47.25</v>
      </c>
      <c r="K564" s="7">
        <v>0.1</v>
      </c>
      <c r="L564" s="6">
        <v>17.93</v>
      </c>
      <c r="M564" s="6">
        <f t="shared" si="32"/>
        <v>212.625</v>
      </c>
      <c r="N564" s="6">
        <f t="shared" si="33"/>
        <v>89.65</v>
      </c>
      <c r="O564" s="6">
        <f t="shared" si="34"/>
        <v>122.97499999999999</v>
      </c>
      <c r="P564" s="8">
        <f t="shared" si="35"/>
        <v>0.57836566725455607</v>
      </c>
      <c r="Q564" s="5">
        <f>YEAR(SalesDataTable[[#This Row],[Order Date]])</f>
        <v>2026</v>
      </c>
      <c r="R564" s="8" t="str">
        <f>"Q"&amp;ROUNDUP(MONTH(SalesDataTable[[#This Row],[Order Date]])/3,0)</f>
        <v>Q2</v>
      </c>
      <c r="S564" s="9">
        <f>MONTH(SalesDataTable[[#This Row],[Order Date]])</f>
        <v>4</v>
      </c>
      <c r="T564" s="8" t="str">
        <f>TEXT(SalesDataTable[[#This Row],[Order Date]],"mmm")</f>
        <v>Apr</v>
      </c>
    </row>
    <row r="565" spans="1:20" ht="15.5">
      <c r="A565" s="2" t="s">
        <v>616</v>
      </c>
      <c r="B565" s="3">
        <v>46125</v>
      </c>
      <c r="C565" s="4" t="s">
        <v>14</v>
      </c>
      <c r="D565" s="4" t="s">
        <v>34</v>
      </c>
      <c r="E565" s="4" t="s">
        <v>3</v>
      </c>
      <c r="F565" s="4" t="s">
        <v>4</v>
      </c>
      <c r="G565" s="4" t="s">
        <v>49</v>
      </c>
      <c r="H565" s="4" t="s">
        <v>67</v>
      </c>
      <c r="I565" s="9">
        <v>1</v>
      </c>
      <c r="J565" s="6">
        <v>35.69</v>
      </c>
      <c r="K565" s="7">
        <v>0.05</v>
      </c>
      <c r="L565" s="6">
        <v>13.53</v>
      </c>
      <c r="M565" s="6">
        <f t="shared" si="32"/>
        <v>33.905499999999996</v>
      </c>
      <c r="N565" s="6">
        <f t="shared" si="33"/>
        <v>13.53</v>
      </c>
      <c r="O565" s="6">
        <f t="shared" si="34"/>
        <v>20.375499999999995</v>
      </c>
      <c r="P565" s="8">
        <f t="shared" si="35"/>
        <v>0.60094969842650892</v>
      </c>
      <c r="Q565" s="5">
        <f>YEAR(SalesDataTable[[#This Row],[Order Date]])</f>
        <v>2026</v>
      </c>
      <c r="R565" s="8" t="str">
        <f>"Q"&amp;ROUNDUP(MONTH(SalesDataTable[[#This Row],[Order Date]])/3,0)</f>
        <v>Q2</v>
      </c>
      <c r="S565" s="9">
        <f>MONTH(SalesDataTable[[#This Row],[Order Date]])</f>
        <v>4</v>
      </c>
      <c r="T565" s="8" t="str">
        <f>TEXT(SalesDataTable[[#This Row],[Order Date]],"mmm")</f>
        <v>Apr</v>
      </c>
    </row>
    <row r="566" spans="1:20" ht="15.5">
      <c r="A566" s="2" t="s">
        <v>617</v>
      </c>
      <c r="B566" s="3">
        <v>46125</v>
      </c>
      <c r="C566" s="4" t="s">
        <v>27</v>
      </c>
      <c r="D566" s="4" t="s">
        <v>82</v>
      </c>
      <c r="E566" s="4" t="s">
        <v>3</v>
      </c>
      <c r="F566" s="4" t="s">
        <v>4</v>
      </c>
      <c r="G566" s="4" t="s">
        <v>17</v>
      </c>
      <c r="H566" s="4" t="s">
        <v>71</v>
      </c>
      <c r="I566" s="9">
        <v>3</v>
      </c>
      <c r="J566" s="6">
        <v>136.12</v>
      </c>
      <c r="K566" s="7">
        <v>0</v>
      </c>
      <c r="L566" s="6">
        <v>66.58</v>
      </c>
      <c r="M566" s="6">
        <f t="shared" si="32"/>
        <v>408.36</v>
      </c>
      <c r="N566" s="6">
        <f t="shared" si="33"/>
        <v>199.74</v>
      </c>
      <c r="O566" s="6">
        <f t="shared" si="34"/>
        <v>208.62</v>
      </c>
      <c r="P566" s="8">
        <f t="shared" si="35"/>
        <v>0.51087275933000298</v>
      </c>
      <c r="Q566" s="5">
        <f>YEAR(SalesDataTable[[#This Row],[Order Date]])</f>
        <v>2026</v>
      </c>
      <c r="R566" s="8" t="str">
        <f>"Q"&amp;ROUNDUP(MONTH(SalesDataTable[[#This Row],[Order Date]])/3,0)</f>
        <v>Q2</v>
      </c>
      <c r="S566" s="9">
        <f>MONTH(SalesDataTable[[#This Row],[Order Date]])</f>
        <v>4</v>
      </c>
      <c r="T566" s="8" t="str">
        <f>TEXT(SalesDataTable[[#This Row],[Order Date]],"mmm")</f>
        <v>Apr</v>
      </c>
    </row>
    <row r="567" spans="1:20" ht="15.5">
      <c r="A567" s="2" t="s">
        <v>618</v>
      </c>
      <c r="B567" s="3">
        <v>46125</v>
      </c>
      <c r="C567" s="4" t="s">
        <v>27</v>
      </c>
      <c r="D567" s="4" t="s">
        <v>45</v>
      </c>
      <c r="E567" s="4" t="s">
        <v>39</v>
      </c>
      <c r="F567" s="4" t="s">
        <v>16</v>
      </c>
      <c r="G567" s="4" t="s">
        <v>11</v>
      </c>
      <c r="H567" s="4" t="s">
        <v>53</v>
      </c>
      <c r="I567" s="9">
        <v>1</v>
      </c>
      <c r="J567" s="6">
        <v>155.88999999999999</v>
      </c>
      <c r="K567" s="7">
        <v>0</v>
      </c>
      <c r="L567" s="6">
        <v>77.260000000000005</v>
      </c>
      <c r="M567" s="6">
        <f t="shared" si="32"/>
        <v>155.88999999999999</v>
      </c>
      <c r="N567" s="6">
        <f t="shared" si="33"/>
        <v>77.260000000000005</v>
      </c>
      <c r="O567" s="6">
        <f t="shared" si="34"/>
        <v>78.629999999999981</v>
      </c>
      <c r="P567" s="8">
        <f t="shared" si="35"/>
        <v>0.50439412406183837</v>
      </c>
      <c r="Q567" s="5">
        <f>YEAR(SalesDataTable[[#This Row],[Order Date]])</f>
        <v>2026</v>
      </c>
      <c r="R567" s="8" t="str">
        <f>"Q"&amp;ROUNDUP(MONTH(SalesDataTable[[#This Row],[Order Date]])/3,0)</f>
        <v>Q2</v>
      </c>
      <c r="S567" s="9">
        <f>MONTH(SalesDataTable[[#This Row],[Order Date]])</f>
        <v>4</v>
      </c>
      <c r="T567" s="8" t="str">
        <f>TEXT(SalesDataTable[[#This Row],[Order Date]],"mmm")</f>
        <v>Apr</v>
      </c>
    </row>
    <row r="568" spans="1:20" ht="15.5">
      <c r="A568" s="2" t="s">
        <v>619</v>
      </c>
      <c r="B568" s="3">
        <v>46126</v>
      </c>
      <c r="C568" s="4" t="s">
        <v>1</v>
      </c>
      <c r="D568" s="4" t="s">
        <v>88</v>
      </c>
      <c r="E568" s="4" t="s">
        <v>3</v>
      </c>
      <c r="F568" s="4" t="s">
        <v>20</v>
      </c>
      <c r="G568" s="4" t="s">
        <v>17</v>
      </c>
      <c r="H568" s="4" t="s">
        <v>71</v>
      </c>
      <c r="I568" s="9">
        <v>1</v>
      </c>
      <c r="J568" s="6">
        <v>130.81</v>
      </c>
      <c r="K568" s="7">
        <v>0</v>
      </c>
      <c r="L568" s="6">
        <v>67.86</v>
      </c>
      <c r="M568" s="6">
        <f t="shared" si="32"/>
        <v>130.81</v>
      </c>
      <c r="N568" s="6">
        <f t="shared" si="33"/>
        <v>67.86</v>
      </c>
      <c r="O568" s="6">
        <f t="shared" si="34"/>
        <v>62.95</v>
      </c>
      <c r="P568" s="8">
        <f t="shared" si="35"/>
        <v>0.48123232168794439</v>
      </c>
      <c r="Q568" s="5">
        <f>YEAR(SalesDataTable[[#This Row],[Order Date]])</f>
        <v>2026</v>
      </c>
      <c r="R568" s="8" t="str">
        <f>"Q"&amp;ROUNDUP(MONTH(SalesDataTable[[#This Row],[Order Date]])/3,0)</f>
        <v>Q2</v>
      </c>
      <c r="S568" s="9">
        <f>MONTH(SalesDataTable[[#This Row],[Order Date]])</f>
        <v>4</v>
      </c>
      <c r="T568" s="8" t="str">
        <f>TEXT(SalesDataTable[[#This Row],[Order Date]],"mmm")</f>
        <v>Apr</v>
      </c>
    </row>
    <row r="569" spans="1:20" ht="15.5">
      <c r="A569" s="2" t="s">
        <v>620</v>
      </c>
      <c r="B569" s="3">
        <v>46126</v>
      </c>
      <c r="C569" s="4" t="s">
        <v>1</v>
      </c>
      <c r="D569" s="4" t="s">
        <v>2</v>
      </c>
      <c r="E569" s="4" t="s">
        <v>3</v>
      </c>
      <c r="F569" s="4" t="s">
        <v>4</v>
      </c>
      <c r="G569" s="4" t="s">
        <v>17</v>
      </c>
      <c r="H569" s="4" t="s">
        <v>46</v>
      </c>
      <c r="I569" s="9">
        <v>2</v>
      </c>
      <c r="J569" s="6">
        <v>47.56</v>
      </c>
      <c r="K569" s="7">
        <v>0.05</v>
      </c>
      <c r="L569" s="6">
        <v>18.649999999999999</v>
      </c>
      <c r="M569" s="6">
        <f t="shared" si="32"/>
        <v>90.364000000000004</v>
      </c>
      <c r="N569" s="6">
        <f t="shared" si="33"/>
        <v>37.299999999999997</v>
      </c>
      <c r="O569" s="6">
        <f t="shared" si="34"/>
        <v>53.064000000000007</v>
      </c>
      <c r="P569" s="8">
        <f t="shared" si="35"/>
        <v>0.58722500110663545</v>
      </c>
      <c r="Q569" s="5">
        <f>YEAR(SalesDataTable[[#This Row],[Order Date]])</f>
        <v>2026</v>
      </c>
      <c r="R569" s="8" t="str">
        <f>"Q"&amp;ROUNDUP(MONTH(SalesDataTable[[#This Row],[Order Date]])/3,0)</f>
        <v>Q2</v>
      </c>
      <c r="S569" s="9">
        <f>MONTH(SalesDataTable[[#This Row],[Order Date]])</f>
        <v>4</v>
      </c>
      <c r="T569" s="8" t="str">
        <f>TEXT(SalesDataTable[[#This Row],[Order Date]],"mmm")</f>
        <v>Apr</v>
      </c>
    </row>
    <row r="570" spans="1:20" ht="15.5">
      <c r="A570" s="2" t="s">
        <v>621</v>
      </c>
      <c r="B570" s="3">
        <v>46126</v>
      </c>
      <c r="C570" s="4" t="s">
        <v>8</v>
      </c>
      <c r="D570" s="4" t="s">
        <v>86</v>
      </c>
      <c r="E570" s="4" t="s">
        <v>3</v>
      </c>
      <c r="F570" s="4" t="s">
        <v>16</v>
      </c>
      <c r="G570" s="4" t="s">
        <v>11</v>
      </c>
      <c r="H570" s="4" t="s">
        <v>21</v>
      </c>
      <c r="I570" s="9">
        <v>2</v>
      </c>
      <c r="J570" s="6">
        <v>140.65</v>
      </c>
      <c r="K570" s="7">
        <v>0.05</v>
      </c>
      <c r="L570" s="6">
        <v>78.900000000000006</v>
      </c>
      <c r="M570" s="6">
        <f t="shared" si="32"/>
        <v>267.23500000000001</v>
      </c>
      <c r="N570" s="6">
        <f t="shared" si="33"/>
        <v>157.80000000000001</v>
      </c>
      <c r="O570" s="6">
        <f t="shared" si="34"/>
        <v>109.435</v>
      </c>
      <c r="P570" s="8">
        <f t="shared" si="35"/>
        <v>0.40950848504125581</v>
      </c>
      <c r="Q570" s="5">
        <f>YEAR(SalesDataTable[[#This Row],[Order Date]])</f>
        <v>2026</v>
      </c>
      <c r="R570" s="8" t="str">
        <f>"Q"&amp;ROUNDUP(MONTH(SalesDataTable[[#This Row],[Order Date]])/3,0)</f>
        <v>Q2</v>
      </c>
      <c r="S570" s="9">
        <f>MONTH(SalesDataTable[[#This Row],[Order Date]])</f>
        <v>4</v>
      </c>
      <c r="T570" s="8" t="str">
        <f>TEXT(SalesDataTable[[#This Row],[Order Date]],"mmm")</f>
        <v>Apr</v>
      </c>
    </row>
    <row r="571" spans="1:20" ht="15.5">
      <c r="A571" s="2" t="s">
        <v>622</v>
      </c>
      <c r="B571" s="3">
        <v>46126</v>
      </c>
      <c r="C571" s="4" t="s">
        <v>27</v>
      </c>
      <c r="D571" s="4" t="s">
        <v>28</v>
      </c>
      <c r="E571" s="4" t="s">
        <v>25</v>
      </c>
      <c r="F571" s="4" t="s">
        <v>16</v>
      </c>
      <c r="G571" s="4" t="s">
        <v>5</v>
      </c>
      <c r="H571" s="4" t="s">
        <v>6</v>
      </c>
      <c r="I571" s="9">
        <v>1</v>
      </c>
      <c r="J571" s="6">
        <v>82.75</v>
      </c>
      <c r="K571" s="7">
        <v>0</v>
      </c>
      <c r="L571" s="6">
        <v>43.18</v>
      </c>
      <c r="M571" s="6">
        <f t="shared" si="32"/>
        <v>82.75</v>
      </c>
      <c r="N571" s="6">
        <f t="shared" si="33"/>
        <v>43.18</v>
      </c>
      <c r="O571" s="6">
        <f t="shared" si="34"/>
        <v>39.57</v>
      </c>
      <c r="P571" s="8">
        <f t="shared" si="35"/>
        <v>0.47818731117824775</v>
      </c>
      <c r="Q571" s="5">
        <f>YEAR(SalesDataTable[[#This Row],[Order Date]])</f>
        <v>2026</v>
      </c>
      <c r="R571" s="8" t="str">
        <f>"Q"&amp;ROUNDUP(MONTH(SalesDataTable[[#This Row],[Order Date]])/3,0)</f>
        <v>Q2</v>
      </c>
      <c r="S571" s="9">
        <f>MONTH(SalesDataTable[[#This Row],[Order Date]])</f>
        <v>4</v>
      </c>
      <c r="T571" s="8" t="str">
        <f>TEXT(SalesDataTable[[#This Row],[Order Date]],"mmm")</f>
        <v>Apr</v>
      </c>
    </row>
    <row r="572" spans="1:20" ht="15.5">
      <c r="A572" s="2" t="s">
        <v>623</v>
      </c>
      <c r="B572" s="3">
        <v>46126</v>
      </c>
      <c r="C572" s="4" t="s">
        <v>27</v>
      </c>
      <c r="D572" s="4" t="s">
        <v>48</v>
      </c>
      <c r="E572" s="4" t="s">
        <v>3</v>
      </c>
      <c r="F572" s="4" t="s">
        <v>4</v>
      </c>
      <c r="G572" s="4" t="s">
        <v>49</v>
      </c>
      <c r="H572" s="4" t="s">
        <v>50</v>
      </c>
      <c r="I572" s="9">
        <v>2</v>
      </c>
      <c r="J572" s="6">
        <v>40.909999999999997</v>
      </c>
      <c r="K572" s="7">
        <v>0.1</v>
      </c>
      <c r="L572" s="6">
        <v>14.95</v>
      </c>
      <c r="M572" s="6">
        <f t="shared" si="32"/>
        <v>73.637999999999991</v>
      </c>
      <c r="N572" s="6">
        <f t="shared" si="33"/>
        <v>29.9</v>
      </c>
      <c r="O572" s="6">
        <f t="shared" si="34"/>
        <v>43.737999999999992</v>
      </c>
      <c r="P572" s="8">
        <f t="shared" si="35"/>
        <v>0.59395964040305271</v>
      </c>
      <c r="Q572" s="5">
        <f>YEAR(SalesDataTable[[#This Row],[Order Date]])</f>
        <v>2026</v>
      </c>
      <c r="R572" s="8" t="str">
        <f>"Q"&amp;ROUNDUP(MONTH(SalesDataTable[[#This Row],[Order Date]])/3,0)</f>
        <v>Q2</v>
      </c>
      <c r="S572" s="9">
        <f>MONTH(SalesDataTable[[#This Row],[Order Date]])</f>
        <v>4</v>
      </c>
      <c r="T572" s="8" t="str">
        <f>TEXT(SalesDataTable[[#This Row],[Order Date]],"mmm")</f>
        <v>Apr</v>
      </c>
    </row>
    <row r="573" spans="1:20" ht="15.5">
      <c r="A573" s="2" t="s">
        <v>624</v>
      </c>
      <c r="B573" s="3">
        <v>46126</v>
      </c>
      <c r="C573" s="4" t="s">
        <v>1</v>
      </c>
      <c r="D573" s="4" t="s">
        <v>2</v>
      </c>
      <c r="E573" s="4" t="s">
        <v>25</v>
      </c>
      <c r="F573" s="4" t="s">
        <v>4</v>
      </c>
      <c r="G573" s="4" t="s">
        <v>17</v>
      </c>
      <c r="H573" s="4" t="s">
        <v>46</v>
      </c>
      <c r="I573" s="9">
        <v>1</v>
      </c>
      <c r="J573" s="6">
        <v>46.62</v>
      </c>
      <c r="K573" s="7">
        <v>0</v>
      </c>
      <c r="L573" s="6">
        <v>18.86</v>
      </c>
      <c r="M573" s="6">
        <f t="shared" si="32"/>
        <v>46.62</v>
      </c>
      <c r="N573" s="6">
        <f t="shared" si="33"/>
        <v>18.86</v>
      </c>
      <c r="O573" s="6">
        <f t="shared" si="34"/>
        <v>27.759999999999998</v>
      </c>
      <c r="P573" s="8">
        <f t="shared" si="35"/>
        <v>0.59545259545259543</v>
      </c>
      <c r="Q573" s="5">
        <f>YEAR(SalesDataTable[[#This Row],[Order Date]])</f>
        <v>2026</v>
      </c>
      <c r="R573" s="8" t="str">
        <f>"Q"&amp;ROUNDUP(MONTH(SalesDataTable[[#This Row],[Order Date]])/3,0)</f>
        <v>Q2</v>
      </c>
      <c r="S573" s="9">
        <f>MONTH(SalesDataTable[[#This Row],[Order Date]])</f>
        <v>4</v>
      </c>
      <c r="T573" s="8" t="str">
        <f>TEXT(SalesDataTable[[#This Row],[Order Date]],"mmm")</f>
        <v>Apr</v>
      </c>
    </row>
    <row r="574" spans="1:20" ht="15.5">
      <c r="A574" s="2" t="s">
        <v>625</v>
      </c>
      <c r="B574" s="3">
        <v>46127</v>
      </c>
      <c r="C574" s="4" t="s">
        <v>1</v>
      </c>
      <c r="D574" s="4" t="s">
        <v>88</v>
      </c>
      <c r="E574" s="4" t="s">
        <v>3</v>
      </c>
      <c r="F574" s="4" t="s">
        <v>4</v>
      </c>
      <c r="G574" s="4" t="s">
        <v>31</v>
      </c>
      <c r="H574" s="4" t="s">
        <v>41</v>
      </c>
      <c r="I574" s="9">
        <v>2</v>
      </c>
      <c r="J574" s="6">
        <v>196.57</v>
      </c>
      <c r="K574" s="7">
        <v>0.05</v>
      </c>
      <c r="L574" s="6">
        <v>106.2</v>
      </c>
      <c r="M574" s="6">
        <f t="shared" si="32"/>
        <v>373.48299999999995</v>
      </c>
      <c r="N574" s="6">
        <f t="shared" si="33"/>
        <v>212.4</v>
      </c>
      <c r="O574" s="6">
        <f t="shared" si="34"/>
        <v>161.08299999999994</v>
      </c>
      <c r="P574" s="8">
        <f t="shared" si="35"/>
        <v>0.43129941657317727</v>
      </c>
      <c r="Q574" s="5">
        <f>YEAR(SalesDataTable[[#This Row],[Order Date]])</f>
        <v>2026</v>
      </c>
      <c r="R574" s="8" t="str">
        <f>"Q"&amp;ROUNDUP(MONTH(SalesDataTable[[#This Row],[Order Date]])/3,0)</f>
        <v>Q2</v>
      </c>
      <c r="S574" s="9">
        <f>MONTH(SalesDataTable[[#This Row],[Order Date]])</f>
        <v>4</v>
      </c>
      <c r="T574" s="8" t="str">
        <f>TEXT(SalesDataTable[[#This Row],[Order Date]],"mmm")</f>
        <v>Apr</v>
      </c>
    </row>
    <row r="575" spans="1:20" ht="15.5">
      <c r="A575" s="2" t="s">
        <v>626</v>
      </c>
      <c r="B575" s="3">
        <v>46127</v>
      </c>
      <c r="C575" s="4" t="s">
        <v>8</v>
      </c>
      <c r="D575" s="4" t="s">
        <v>9</v>
      </c>
      <c r="E575" s="4" t="s">
        <v>3</v>
      </c>
      <c r="F575" s="4" t="s">
        <v>4</v>
      </c>
      <c r="G575" s="4" t="s">
        <v>11</v>
      </c>
      <c r="H575" s="4" t="s">
        <v>12</v>
      </c>
      <c r="I575" s="9">
        <v>1</v>
      </c>
      <c r="J575" s="6">
        <v>90.52</v>
      </c>
      <c r="K575" s="7">
        <v>0</v>
      </c>
      <c r="L575" s="6">
        <v>46.5</v>
      </c>
      <c r="M575" s="6">
        <f t="shared" si="32"/>
        <v>90.52</v>
      </c>
      <c r="N575" s="6">
        <f t="shared" si="33"/>
        <v>46.5</v>
      </c>
      <c r="O575" s="6">
        <f t="shared" si="34"/>
        <v>44.019999999999996</v>
      </c>
      <c r="P575" s="8">
        <f t="shared" si="35"/>
        <v>0.4863013698630137</v>
      </c>
      <c r="Q575" s="5">
        <f>YEAR(SalesDataTable[[#This Row],[Order Date]])</f>
        <v>2026</v>
      </c>
      <c r="R575" s="8" t="str">
        <f>"Q"&amp;ROUNDUP(MONTH(SalesDataTable[[#This Row],[Order Date]])/3,0)</f>
        <v>Q2</v>
      </c>
      <c r="S575" s="9">
        <f>MONTH(SalesDataTable[[#This Row],[Order Date]])</f>
        <v>4</v>
      </c>
      <c r="T575" s="8" t="str">
        <f>TEXT(SalesDataTable[[#This Row],[Order Date]],"mmm")</f>
        <v>Apr</v>
      </c>
    </row>
    <row r="576" spans="1:20" ht="15.5">
      <c r="A576" s="2" t="s">
        <v>627</v>
      </c>
      <c r="B576" s="3">
        <v>46127</v>
      </c>
      <c r="C576" s="4" t="s">
        <v>1</v>
      </c>
      <c r="D576" s="4" t="s">
        <v>88</v>
      </c>
      <c r="E576" s="4" t="s">
        <v>3</v>
      </c>
      <c r="F576" s="4" t="s">
        <v>4</v>
      </c>
      <c r="G576" s="4" t="s">
        <v>17</v>
      </c>
      <c r="H576" s="4" t="s">
        <v>83</v>
      </c>
      <c r="I576" s="9">
        <v>5</v>
      </c>
      <c r="J576" s="6">
        <v>165.35</v>
      </c>
      <c r="K576" s="7">
        <v>0.05</v>
      </c>
      <c r="L576" s="6">
        <v>89.38</v>
      </c>
      <c r="M576" s="6">
        <f t="shared" si="32"/>
        <v>785.41249999999991</v>
      </c>
      <c r="N576" s="6">
        <f t="shared" si="33"/>
        <v>446.9</v>
      </c>
      <c r="O576" s="6">
        <f t="shared" si="34"/>
        <v>338.51249999999993</v>
      </c>
      <c r="P576" s="8">
        <f t="shared" si="35"/>
        <v>0.43099963395031271</v>
      </c>
      <c r="Q576" s="5">
        <f>YEAR(SalesDataTable[[#This Row],[Order Date]])</f>
        <v>2026</v>
      </c>
      <c r="R576" s="8" t="str">
        <f>"Q"&amp;ROUNDUP(MONTH(SalesDataTable[[#This Row],[Order Date]])/3,0)</f>
        <v>Q2</v>
      </c>
      <c r="S576" s="9">
        <f>MONTH(SalesDataTable[[#This Row],[Order Date]])</f>
        <v>4</v>
      </c>
      <c r="T576" s="8" t="str">
        <f>TEXT(SalesDataTable[[#This Row],[Order Date]],"mmm")</f>
        <v>Apr</v>
      </c>
    </row>
    <row r="577" spans="1:20" ht="15.5">
      <c r="A577" s="2" t="s">
        <v>628</v>
      </c>
      <c r="B577" s="3">
        <v>46127</v>
      </c>
      <c r="C577" s="4" t="s">
        <v>8</v>
      </c>
      <c r="D577" s="4" t="s">
        <v>66</v>
      </c>
      <c r="E577" s="4" t="s">
        <v>25</v>
      </c>
      <c r="F577" s="4" t="s">
        <v>4</v>
      </c>
      <c r="G577" s="4" t="s">
        <v>17</v>
      </c>
      <c r="H577" s="4" t="s">
        <v>18</v>
      </c>
      <c r="I577" s="9">
        <v>2</v>
      </c>
      <c r="J577" s="6">
        <v>36.35</v>
      </c>
      <c r="K577" s="7">
        <v>0</v>
      </c>
      <c r="L577" s="6">
        <v>13.55</v>
      </c>
      <c r="M577" s="6">
        <f t="shared" si="32"/>
        <v>72.7</v>
      </c>
      <c r="N577" s="6">
        <f t="shared" si="33"/>
        <v>27.1</v>
      </c>
      <c r="O577" s="6">
        <f t="shared" si="34"/>
        <v>45.6</v>
      </c>
      <c r="P577" s="8">
        <f t="shared" si="35"/>
        <v>0.6272352132049519</v>
      </c>
      <c r="Q577" s="5">
        <f>YEAR(SalesDataTable[[#This Row],[Order Date]])</f>
        <v>2026</v>
      </c>
      <c r="R577" s="8" t="str">
        <f>"Q"&amp;ROUNDUP(MONTH(SalesDataTable[[#This Row],[Order Date]])/3,0)</f>
        <v>Q2</v>
      </c>
      <c r="S577" s="9">
        <f>MONTH(SalesDataTable[[#This Row],[Order Date]])</f>
        <v>4</v>
      </c>
      <c r="T577" s="8" t="str">
        <f>TEXT(SalesDataTable[[#This Row],[Order Date]],"mmm")</f>
        <v>Apr</v>
      </c>
    </row>
    <row r="578" spans="1:20" ht="15.5">
      <c r="A578" s="2" t="s">
        <v>629</v>
      </c>
      <c r="B578" s="3">
        <v>46127</v>
      </c>
      <c r="C578" s="4" t="s">
        <v>8</v>
      </c>
      <c r="D578" s="4" t="s">
        <v>86</v>
      </c>
      <c r="E578" s="4" t="s">
        <v>25</v>
      </c>
      <c r="F578" s="4" t="s">
        <v>16</v>
      </c>
      <c r="G578" s="4" t="s">
        <v>17</v>
      </c>
      <c r="H578" s="4" t="s">
        <v>46</v>
      </c>
      <c r="I578" s="9">
        <v>1</v>
      </c>
      <c r="J578" s="6">
        <v>47</v>
      </c>
      <c r="K578" s="7">
        <v>0</v>
      </c>
      <c r="L578" s="6">
        <v>18.64</v>
      </c>
      <c r="M578" s="6">
        <f t="shared" ref="M578:M641" si="36">I578*J578*(1-K578)</f>
        <v>47</v>
      </c>
      <c r="N578" s="6">
        <f t="shared" ref="N578:N641" si="37">I578*L578</f>
        <v>18.64</v>
      </c>
      <c r="O578" s="6">
        <f t="shared" ref="O578:O641" si="38">M578-N578</f>
        <v>28.36</v>
      </c>
      <c r="P578" s="8">
        <f t="shared" ref="P578:P641" si="39">IFERROR(O578/M578,0)</f>
        <v>0.60340425531914887</v>
      </c>
      <c r="Q578" s="5">
        <f>YEAR(SalesDataTable[[#This Row],[Order Date]])</f>
        <v>2026</v>
      </c>
      <c r="R578" s="8" t="str">
        <f>"Q"&amp;ROUNDUP(MONTH(SalesDataTable[[#This Row],[Order Date]])/3,0)</f>
        <v>Q2</v>
      </c>
      <c r="S578" s="9">
        <f>MONTH(SalesDataTable[[#This Row],[Order Date]])</f>
        <v>4</v>
      </c>
      <c r="T578" s="8" t="str">
        <f>TEXT(SalesDataTable[[#This Row],[Order Date]],"mmm")</f>
        <v>Apr</v>
      </c>
    </row>
    <row r="579" spans="1:20" ht="15.5">
      <c r="A579" s="2" t="s">
        <v>630</v>
      </c>
      <c r="B579" s="3">
        <v>46127</v>
      </c>
      <c r="C579" s="4" t="s">
        <v>27</v>
      </c>
      <c r="D579" s="4" t="s">
        <v>82</v>
      </c>
      <c r="E579" s="4" t="s">
        <v>39</v>
      </c>
      <c r="F579" s="4" t="s">
        <v>4</v>
      </c>
      <c r="G579" s="4" t="s">
        <v>17</v>
      </c>
      <c r="H579" s="4" t="s">
        <v>46</v>
      </c>
      <c r="I579" s="9">
        <v>1</v>
      </c>
      <c r="J579" s="6">
        <v>46.86</v>
      </c>
      <c r="K579" s="7">
        <v>0</v>
      </c>
      <c r="L579" s="6">
        <v>18.190000000000001</v>
      </c>
      <c r="M579" s="6">
        <f t="shared" si="36"/>
        <v>46.86</v>
      </c>
      <c r="N579" s="6">
        <f t="shared" si="37"/>
        <v>18.190000000000001</v>
      </c>
      <c r="O579" s="6">
        <f t="shared" si="38"/>
        <v>28.669999999999998</v>
      </c>
      <c r="P579" s="8">
        <f t="shared" si="39"/>
        <v>0.61182244985061884</v>
      </c>
      <c r="Q579" s="5">
        <f>YEAR(SalesDataTable[[#This Row],[Order Date]])</f>
        <v>2026</v>
      </c>
      <c r="R579" s="8" t="str">
        <f>"Q"&amp;ROUNDUP(MONTH(SalesDataTable[[#This Row],[Order Date]])/3,0)</f>
        <v>Q2</v>
      </c>
      <c r="S579" s="9">
        <f>MONTH(SalesDataTable[[#This Row],[Order Date]])</f>
        <v>4</v>
      </c>
      <c r="T579" s="8" t="str">
        <f>TEXT(SalesDataTable[[#This Row],[Order Date]],"mmm")</f>
        <v>Apr</v>
      </c>
    </row>
    <row r="580" spans="1:20" ht="15.5">
      <c r="A580" s="2" t="s">
        <v>631</v>
      </c>
      <c r="B580" s="3">
        <v>46127</v>
      </c>
      <c r="C580" s="4" t="s">
        <v>1</v>
      </c>
      <c r="D580" s="4" t="s">
        <v>52</v>
      </c>
      <c r="E580" s="4" t="s">
        <v>3</v>
      </c>
      <c r="F580" s="4" t="s">
        <v>16</v>
      </c>
      <c r="G580" s="4" t="s">
        <v>31</v>
      </c>
      <c r="H580" s="4" t="s">
        <v>64</v>
      </c>
      <c r="I580" s="9">
        <v>2</v>
      </c>
      <c r="J580" s="6">
        <v>82.13</v>
      </c>
      <c r="K580" s="7">
        <v>0.05</v>
      </c>
      <c r="L580" s="6">
        <v>39.909999999999997</v>
      </c>
      <c r="M580" s="6">
        <f t="shared" si="36"/>
        <v>156.047</v>
      </c>
      <c r="N580" s="6">
        <f t="shared" si="37"/>
        <v>79.819999999999993</v>
      </c>
      <c r="O580" s="6">
        <f t="shared" si="38"/>
        <v>76.227000000000004</v>
      </c>
      <c r="P580" s="8">
        <f t="shared" si="39"/>
        <v>0.48848744288579726</v>
      </c>
      <c r="Q580" s="5">
        <f>YEAR(SalesDataTable[[#This Row],[Order Date]])</f>
        <v>2026</v>
      </c>
      <c r="R580" s="8" t="str">
        <f>"Q"&amp;ROUNDUP(MONTH(SalesDataTable[[#This Row],[Order Date]])/3,0)</f>
        <v>Q2</v>
      </c>
      <c r="S580" s="9">
        <f>MONTH(SalesDataTable[[#This Row],[Order Date]])</f>
        <v>4</v>
      </c>
      <c r="T580" s="8" t="str">
        <f>TEXT(SalesDataTable[[#This Row],[Order Date]],"mmm")</f>
        <v>Apr</v>
      </c>
    </row>
    <row r="581" spans="1:20" ht="15.5">
      <c r="A581" s="2" t="s">
        <v>632</v>
      </c>
      <c r="B581" s="3">
        <v>46127</v>
      </c>
      <c r="C581" s="4" t="s">
        <v>8</v>
      </c>
      <c r="D581" s="4" t="s">
        <v>38</v>
      </c>
      <c r="E581" s="4" t="s">
        <v>25</v>
      </c>
      <c r="F581" s="4" t="s">
        <v>20</v>
      </c>
      <c r="G581" s="4" t="s">
        <v>17</v>
      </c>
      <c r="H581" s="4" t="s">
        <v>83</v>
      </c>
      <c r="I581" s="9">
        <v>1</v>
      </c>
      <c r="J581" s="6">
        <v>163.16</v>
      </c>
      <c r="K581" s="7">
        <v>0</v>
      </c>
      <c r="L581" s="6">
        <v>88.78</v>
      </c>
      <c r="M581" s="6">
        <f t="shared" si="36"/>
        <v>163.16</v>
      </c>
      <c r="N581" s="6">
        <f t="shared" si="37"/>
        <v>88.78</v>
      </c>
      <c r="O581" s="6">
        <f t="shared" si="38"/>
        <v>74.38</v>
      </c>
      <c r="P581" s="8">
        <f t="shared" si="39"/>
        <v>0.45587153714145623</v>
      </c>
      <c r="Q581" s="5">
        <f>YEAR(SalesDataTable[[#This Row],[Order Date]])</f>
        <v>2026</v>
      </c>
      <c r="R581" s="8" t="str">
        <f>"Q"&amp;ROUNDUP(MONTH(SalesDataTable[[#This Row],[Order Date]])/3,0)</f>
        <v>Q2</v>
      </c>
      <c r="S581" s="9">
        <f>MONTH(SalesDataTable[[#This Row],[Order Date]])</f>
        <v>4</v>
      </c>
      <c r="T581" s="8" t="str">
        <f>TEXT(SalesDataTable[[#This Row],[Order Date]],"mmm")</f>
        <v>Apr</v>
      </c>
    </row>
    <row r="582" spans="1:20" ht="15.5">
      <c r="A582" s="2" t="s">
        <v>633</v>
      </c>
      <c r="B582" s="3">
        <v>46128</v>
      </c>
      <c r="C582" s="4" t="s">
        <v>1</v>
      </c>
      <c r="D582" s="4" t="s">
        <v>88</v>
      </c>
      <c r="E582" s="4" t="s">
        <v>25</v>
      </c>
      <c r="F582" s="4" t="s">
        <v>16</v>
      </c>
      <c r="G582" s="4" t="s">
        <v>17</v>
      </c>
      <c r="H582" s="4" t="s">
        <v>18</v>
      </c>
      <c r="I582" s="9">
        <v>2</v>
      </c>
      <c r="J582" s="6">
        <v>36.68</v>
      </c>
      <c r="K582" s="7">
        <v>0.1</v>
      </c>
      <c r="L582" s="6">
        <v>13.92</v>
      </c>
      <c r="M582" s="6">
        <f t="shared" si="36"/>
        <v>66.024000000000001</v>
      </c>
      <c r="N582" s="6">
        <f t="shared" si="37"/>
        <v>27.84</v>
      </c>
      <c r="O582" s="6">
        <f t="shared" si="38"/>
        <v>38.183999999999997</v>
      </c>
      <c r="P582" s="8">
        <f t="shared" si="39"/>
        <v>0.57833515085423481</v>
      </c>
      <c r="Q582" s="5">
        <f>YEAR(SalesDataTable[[#This Row],[Order Date]])</f>
        <v>2026</v>
      </c>
      <c r="R582" s="8" t="str">
        <f>"Q"&amp;ROUNDUP(MONTH(SalesDataTable[[#This Row],[Order Date]])/3,0)</f>
        <v>Q2</v>
      </c>
      <c r="S582" s="9">
        <f>MONTH(SalesDataTable[[#This Row],[Order Date]])</f>
        <v>4</v>
      </c>
      <c r="T582" s="8" t="str">
        <f>TEXT(SalesDataTable[[#This Row],[Order Date]],"mmm")</f>
        <v>Apr</v>
      </c>
    </row>
    <row r="583" spans="1:20" ht="15.5">
      <c r="A583" s="2" t="s">
        <v>634</v>
      </c>
      <c r="B583" s="3">
        <v>46128</v>
      </c>
      <c r="C583" s="4" t="s">
        <v>27</v>
      </c>
      <c r="D583" s="4" t="s">
        <v>82</v>
      </c>
      <c r="E583" s="4" t="s">
        <v>3</v>
      </c>
      <c r="F583" s="4" t="s">
        <v>16</v>
      </c>
      <c r="G583" s="4" t="s">
        <v>17</v>
      </c>
      <c r="H583" s="4" t="s">
        <v>46</v>
      </c>
      <c r="I583" s="9">
        <v>1</v>
      </c>
      <c r="J583" s="6">
        <v>45.82</v>
      </c>
      <c r="K583" s="7">
        <v>0.1</v>
      </c>
      <c r="L583" s="6">
        <v>18.48</v>
      </c>
      <c r="M583" s="6">
        <f t="shared" si="36"/>
        <v>41.238</v>
      </c>
      <c r="N583" s="6">
        <f t="shared" si="37"/>
        <v>18.48</v>
      </c>
      <c r="O583" s="6">
        <f t="shared" si="38"/>
        <v>22.757999999999999</v>
      </c>
      <c r="P583" s="8">
        <f t="shared" si="39"/>
        <v>0.55186963480285167</v>
      </c>
      <c r="Q583" s="5">
        <f>YEAR(SalesDataTable[[#This Row],[Order Date]])</f>
        <v>2026</v>
      </c>
      <c r="R583" s="8" t="str">
        <f>"Q"&amp;ROUNDUP(MONTH(SalesDataTable[[#This Row],[Order Date]])/3,0)</f>
        <v>Q2</v>
      </c>
      <c r="S583" s="9">
        <f>MONTH(SalesDataTable[[#This Row],[Order Date]])</f>
        <v>4</v>
      </c>
      <c r="T583" s="8" t="str">
        <f>TEXT(SalesDataTable[[#This Row],[Order Date]],"mmm")</f>
        <v>Apr</v>
      </c>
    </row>
    <row r="584" spans="1:20" ht="15.5">
      <c r="A584" s="2" t="s">
        <v>635</v>
      </c>
      <c r="B584" s="3">
        <v>46128</v>
      </c>
      <c r="C584" s="4" t="s">
        <v>1</v>
      </c>
      <c r="D584" s="4" t="s">
        <v>88</v>
      </c>
      <c r="E584" s="4" t="s">
        <v>3</v>
      </c>
      <c r="F584" s="4" t="s">
        <v>4</v>
      </c>
      <c r="G584" s="4" t="s">
        <v>11</v>
      </c>
      <c r="H584" s="4" t="s">
        <v>79</v>
      </c>
      <c r="I584" s="9">
        <v>1</v>
      </c>
      <c r="J584" s="6">
        <v>70.95</v>
      </c>
      <c r="K584" s="7">
        <v>0</v>
      </c>
      <c r="L584" s="6">
        <v>31.43</v>
      </c>
      <c r="M584" s="6">
        <f t="shared" si="36"/>
        <v>70.95</v>
      </c>
      <c r="N584" s="6">
        <f t="shared" si="37"/>
        <v>31.43</v>
      </c>
      <c r="O584" s="6">
        <f t="shared" si="38"/>
        <v>39.520000000000003</v>
      </c>
      <c r="P584" s="8">
        <f t="shared" si="39"/>
        <v>0.55701198026779419</v>
      </c>
      <c r="Q584" s="5">
        <f>YEAR(SalesDataTable[[#This Row],[Order Date]])</f>
        <v>2026</v>
      </c>
      <c r="R584" s="8" t="str">
        <f>"Q"&amp;ROUNDUP(MONTH(SalesDataTable[[#This Row],[Order Date]])/3,0)</f>
        <v>Q2</v>
      </c>
      <c r="S584" s="9">
        <f>MONTH(SalesDataTable[[#This Row],[Order Date]])</f>
        <v>4</v>
      </c>
      <c r="T584" s="8" t="str">
        <f>TEXT(SalesDataTable[[#This Row],[Order Date]],"mmm")</f>
        <v>Apr</v>
      </c>
    </row>
    <row r="585" spans="1:20" ht="15.5">
      <c r="A585" s="2" t="s">
        <v>636</v>
      </c>
      <c r="B585" s="3">
        <v>46128</v>
      </c>
      <c r="C585" s="4" t="s">
        <v>8</v>
      </c>
      <c r="D585" s="4" t="s">
        <v>66</v>
      </c>
      <c r="E585" s="4" t="s">
        <v>3</v>
      </c>
      <c r="F585" s="4" t="s">
        <v>16</v>
      </c>
      <c r="G585" s="4" t="s">
        <v>17</v>
      </c>
      <c r="H585" s="4" t="s">
        <v>46</v>
      </c>
      <c r="I585" s="9">
        <v>1</v>
      </c>
      <c r="J585" s="6">
        <v>46.68</v>
      </c>
      <c r="K585" s="7">
        <v>0.05</v>
      </c>
      <c r="L585" s="6">
        <v>18.350000000000001</v>
      </c>
      <c r="M585" s="6">
        <f t="shared" si="36"/>
        <v>44.345999999999997</v>
      </c>
      <c r="N585" s="6">
        <f t="shared" si="37"/>
        <v>18.350000000000001</v>
      </c>
      <c r="O585" s="6">
        <f t="shared" si="38"/>
        <v>25.995999999999995</v>
      </c>
      <c r="P585" s="8">
        <f t="shared" si="39"/>
        <v>0.58620845172056102</v>
      </c>
      <c r="Q585" s="5">
        <f>YEAR(SalesDataTable[[#This Row],[Order Date]])</f>
        <v>2026</v>
      </c>
      <c r="R585" s="8" t="str">
        <f>"Q"&amp;ROUNDUP(MONTH(SalesDataTable[[#This Row],[Order Date]])/3,0)</f>
        <v>Q2</v>
      </c>
      <c r="S585" s="9">
        <f>MONTH(SalesDataTable[[#This Row],[Order Date]])</f>
        <v>4</v>
      </c>
      <c r="T585" s="8" t="str">
        <f>TEXT(SalesDataTable[[#This Row],[Order Date]],"mmm")</f>
        <v>Apr</v>
      </c>
    </row>
    <row r="586" spans="1:20" ht="15.5">
      <c r="A586" s="2" t="s">
        <v>637</v>
      </c>
      <c r="B586" s="3">
        <v>46128</v>
      </c>
      <c r="C586" s="4" t="s">
        <v>14</v>
      </c>
      <c r="D586" s="4" t="s">
        <v>126</v>
      </c>
      <c r="E586" s="4" t="s">
        <v>3</v>
      </c>
      <c r="F586" s="4" t="s">
        <v>20</v>
      </c>
      <c r="G586" s="4" t="s">
        <v>17</v>
      </c>
      <c r="H586" s="4" t="s">
        <v>83</v>
      </c>
      <c r="I586" s="9">
        <v>5</v>
      </c>
      <c r="J586" s="6">
        <v>164.31</v>
      </c>
      <c r="K586" s="7">
        <v>0.05</v>
      </c>
      <c r="L586" s="6">
        <v>85.41</v>
      </c>
      <c r="M586" s="6">
        <f t="shared" si="36"/>
        <v>780.47249999999997</v>
      </c>
      <c r="N586" s="6">
        <f t="shared" si="37"/>
        <v>427.04999999999995</v>
      </c>
      <c r="O586" s="6">
        <f t="shared" si="38"/>
        <v>353.42250000000001</v>
      </c>
      <c r="P586" s="8">
        <f t="shared" si="39"/>
        <v>0.45283145786686912</v>
      </c>
      <c r="Q586" s="5">
        <f>YEAR(SalesDataTable[[#This Row],[Order Date]])</f>
        <v>2026</v>
      </c>
      <c r="R586" s="8" t="str">
        <f>"Q"&amp;ROUNDUP(MONTH(SalesDataTable[[#This Row],[Order Date]])/3,0)</f>
        <v>Q2</v>
      </c>
      <c r="S586" s="9">
        <f>MONTH(SalesDataTable[[#This Row],[Order Date]])</f>
        <v>4</v>
      </c>
      <c r="T586" s="8" t="str">
        <f>TEXT(SalesDataTable[[#This Row],[Order Date]],"mmm")</f>
        <v>Apr</v>
      </c>
    </row>
    <row r="587" spans="1:20" ht="15.5">
      <c r="A587" s="2" t="s">
        <v>638</v>
      </c>
      <c r="B587" s="3">
        <v>46128</v>
      </c>
      <c r="C587" s="4" t="s">
        <v>8</v>
      </c>
      <c r="D587" s="4" t="s">
        <v>38</v>
      </c>
      <c r="E587" s="4" t="s">
        <v>3</v>
      </c>
      <c r="F587" s="4" t="s">
        <v>20</v>
      </c>
      <c r="G587" s="4" t="s">
        <v>17</v>
      </c>
      <c r="H587" s="4" t="s">
        <v>18</v>
      </c>
      <c r="I587" s="9">
        <v>3</v>
      </c>
      <c r="J587" s="6">
        <v>35.57</v>
      </c>
      <c r="K587" s="7">
        <v>0</v>
      </c>
      <c r="L587" s="6">
        <v>13.67</v>
      </c>
      <c r="M587" s="6">
        <f t="shared" si="36"/>
        <v>106.71000000000001</v>
      </c>
      <c r="N587" s="6">
        <f t="shared" si="37"/>
        <v>41.01</v>
      </c>
      <c r="O587" s="6">
        <f t="shared" si="38"/>
        <v>65.700000000000017</v>
      </c>
      <c r="P587" s="8">
        <f t="shared" si="39"/>
        <v>0.61568737700309262</v>
      </c>
      <c r="Q587" s="5">
        <f>YEAR(SalesDataTable[[#This Row],[Order Date]])</f>
        <v>2026</v>
      </c>
      <c r="R587" s="8" t="str">
        <f>"Q"&amp;ROUNDUP(MONTH(SalesDataTable[[#This Row],[Order Date]])/3,0)</f>
        <v>Q2</v>
      </c>
      <c r="S587" s="9">
        <f>MONTH(SalesDataTable[[#This Row],[Order Date]])</f>
        <v>4</v>
      </c>
      <c r="T587" s="8" t="str">
        <f>TEXT(SalesDataTable[[#This Row],[Order Date]],"mmm")</f>
        <v>Apr</v>
      </c>
    </row>
    <row r="588" spans="1:20" ht="15.5">
      <c r="A588" s="2" t="s">
        <v>639</v>
      </c>
      <c r="B588" s="3">
        <v>46128</v>
      </c>
      <c r="C588" s="4" t="s">
        <v>1</v>
      </c>
      <c r="D588" s="4" t="s">
        <v>2</v>
      </c>
      <c r="E588" s="4" t="s">
        <v>39</v>
      </c>
      <c r="F588" s="4" t="s">
        <v>16</v>
      </c>
      <c r="G588" s="4" t="s">
        <v>17</v>
      </c>
      <c r="H588" s="4" t="s">
        <v>46</v>
      </c>
      <c r="I588" s="9">
        <v>2</v>
      </c>
      <c r="J588" s="6">
        <v>45.51</v>
      </c>
      <c r="K588" s="7">
        <v>0.1</v>
      </c>
      <c r="L588" s="6">
        <v>18.809999999999999</v>
      </c>
      <c r="M588" s="6">
        <f t="shared" si="36"/>
        <v>81.917999999999992</v>
      </c>
      <c r="N588" s="6">
        <f t="shared" si="37"/>
        <v>37.619999999999997</v>
      </c>
      <c r="O588" s="6">
        <f t="shared" si="38"/>
        <v>44.297999999999995</v>
      </c>
      <c r="P588" s="8">
        <f t="shared" si="39"/>
        <v>0.54076027246758951</v>
      </c>
      <c r="Q588" s="5">
        <f>YEAR(SalesDataTable[[#This Row],[Order Date]])</f>
        <v>2026</v>
      </c>
      <c r="R588" s="8" t="str">
        <f>"Q"&amp;ROUNDUP(MONTH(SalesDataTable[[#This Row],[Order Date]])/3,0)</f>
        <v>Q2</v>
      </c>
      <c r="S588" s="9">
        <f>MONTH(SalesDataTable[[#This Row],[Order Date]])</f>
        <v>4</v>
      </c>
      <c r="T588" s="8" t="str">
        <f>TEXT(SalesDataTable[[#This Row],[Order Date]],"mmm")</f>
        <v>Apr</v>
      </c>
    </row>
    <row r="589" spans="1:20" ht="15.5">
      <c r="A589" s="2" t="s">
        <v>640</v>
      </c>
      <c r="B589" s="3">
        <v>46128</v>
      </c>
      <c r="C589" s="4" t="s">
        <v>27</v>
      </c>
      <c r="D589" s="4" t="s">
        <v>48</v>
      </c>
      <c r="E589" s="4" t="s">
        <v>3</v>
      </c>
      <c r="F589" s="4" t="s">
        <v>4</v>
      </c>
      <c r="G589" s="4" t="s">
        <v>31</v>
      </c>
      <c r="H589" s="4" t="s">
        <v>41</v>
      </c>
      <c r="I589" s="9">
        <v>2</v>
      </c>
      <c r="J589" s="6">
        <v>198.32</v>
      </c>
      <c r="K589" s="7">
        <v>0</v>
      </c>
      <c r="L589" s="6">
        <v>106.8</v>
      </c>
      <c r="M589" s="6">
        <f t="shared" si="36"/>
        <v>396.64</v>
      </c>
      <c r="N589" s="6">
        <f t="shared" si="37"/>
        <v>213.6</v>
      </c>
      <c r="O589" s="6">
        <f t="shared" si="38"/>
        <v>183.04</v>
      </c>
      <c r="P589" s="8">
        <f t="shared" si="39"/>
        <v>0.46147640177490923</v>
      </c>
      <c r="Q589" s="5">
        <f>YEAR(SalesDataTable[[#This Row],[Order Date]])</f>
        <v>2026</v>
      </c>
      <c r="R589" s="8" t="str">
        <f>"Q"&amp;ROUNDUP(MONTH(SalesDataTable[[#This Row],[Order Date]])/3,0)</f>
        <v>Q2</v>
      </c>
      <c r="S589" s="9">
        <f>MONTH(SalesDataTable[[#This Row],[Order Date]])</f>
        <v>4</v>
      </c>
      <c r="T589" s="8" t="str">
        <f>TEXT(SalesDataTable[[#This Row],[Order Date]],"mmm")</f>
        <v>Apr</v>
      </c>
    </row>
    <row r="590" spans="1:20" ht="15.5">
      <c r="A590" s="2" t="s">
        <v>641</v>
      </c>
      <c r="B590" s="3">
        <v>46129</v>
      </c>
      <c r="C590" s="4" t="s">
        <v>27</v>
      </c>
      <c r="D590" s="4" t="s">
        <v>48</v>
      </c>
      <c r="E590" s="4" t="s">
        <v>39</v>
      </c>
      <c r="F590" s="4" t="s">
        <v>20</v>
      </c>
      <c r="G590" s="4" t="s">
        <v>17</v>
      </c>
      <c r="H590" s="4" t="s">
        <v>71</v>
      </c>
      <c r="I590" s="9">
        <v>2</v>
      </c>
      <c r="J590" s="6">
        <v>130.94</v>
      </c>
      <c r="K590" s="7">
        <v>0</v>
      </c>
      <c r="L590" s="6">
        <v>67.459999999999994</v>
      </c>
      <c r="M590" s="6">
        <f t="shared" si="36"/>
        <v>261.88</v>
      </c>
      <c r="N590" s="6">
        <f t="shared" si="37"/>
        <v>134.91999999999999</v>
      </c>
      <c r="O590" s="6">
        <f t="shared" si="38"/>
        <v>126.96000000000001</v>
      </c>
      <c r="P590" s="8">
        <f t="shared" si="39"/>
        <v>0.48480219948067821</v>
      </c>
      <c r="Q590" s="5">
        <f>YEAR(SalesDataTable[[#This Row],[Order Date]])</f>
        <v>2026</v>
      </c>
      <c r="R590" s="8" t="str">
        <f>"Q"&amp;ROUNDUP(MONTH(SalesDataTable[[#This Row],[Order Date]])/3,0)</f>
        <v>Q2</v>
      </c>
      <c r="S590" s="9">
        <f>MONTH(SalesDataTable[[#This Row],[Order Date]])</f>
        <v>4</v>
      </c>
      <c r="T590" s="8" t="str">
        <f>TEXT(SalesDataTable[[#This Row],[Order Date]],"mmm")</f>
        <v>Apr</v>
      </c>
    </row>
    <row r="591" spans="1:20" ht="15.5">
      <c r="A591" s="2" t="s">
        <v>642</v>
      </c>
      <c r="B591" s="3">
        <v>46129</v>
      </c>
      <c r="C591" s="4" t="s">
        <v>8</v>
      </c>
      <c r="D591" s="4" t="s">
        <v>66</v>
      </c>
      <c r="E591" s="4" t="s">
        <v>39</v>
      </c>
      <c r="F591" s="4" t="s">
        <v>4</v>
      </c>
      <c r="G591" s="4" t="s">
        <v>17</v>
      </c>
      <c r="H591" s="4" t="s">
        <v>71</v>
      </c>
      <c r="I591" s="9">
        <v>1</v>
      </c>
      <c r="J591" s="6">
        <v>131.62</v>
      </c>
      <c r="K591" s="7">
        <v>0</v>
      </c>
      <c r="L591" s="6">
        <v>66.95</v>
      </c>
      <c r="M591" s="6">
        <f t="shared" si="36"/>
        <v>131.62</v>
      </c>
      <c r="N591" s="6">
        <f t="shared" si="37"/>
        <v>66.95</v>
      </c>
      <c r="O591" s="6">
        <f t="shared" si="38"/>
        <v>64.67</v>
      </c>
      <c r="P591" s="8">
        <f t="shared" si="39"/>
        <v>0.49133870232487464</v>
      </c>
      <c r="Q591" s="5">
        <f>YEAR(SalesDataTable[[#This Row],[Order Date]])</f>
        <v>2026</v>
      </c>
      <c r="R591" s="8" t="str">
        <f>"Q"&amp;ROUNDUP(MONTH(SalesDataTable[[#This Row],[Order Date]])/3,0)</f>
        <v>Q2</v>
      </c>
      <c r="S591" s="9">
        <f>MONTH(SalesDataTable[[#This Row],[Order Date]])</f>
        <v>4</v>
      </c>
      <c r="T591" s="8" t="str">
        <f>TEXT(SalesDataTable[[#This Row],[Order Date]],"mmm")</f>
        <v>Apr</v>
      </c>
    </row>
    <row r="592" spans="1:20" ht="15.5">
      <c r="A592" s="2" t="s">
        <v>643</v>
      </c>
      <c r="B592" s="3">
        <v>46129</v>
      </c>
      <c r="C592" s="4" t="s">
        <v>1</v>
      </c>
      <c r="D592" s="4" t="s">
        <v>2</v>
      </c>
      <c r="E592" s="4" t="s">
        <v>10</v>
      </c>
      <c r="F592" s="4" t="s">
        <v>20</v>
      </c>
      <c r="G592" s="4" t="s">
        <v>17</v>
      </c>
      <c r="H592" s="4" t="s">
        <v>83</v>
      </c>
      <c r="I592" s="9">
        <v>8</v>
      </c>
      <c r="J592" s="6">
        <v>168.34</v>
      </c>
      <c r="K592" s="7">
        <v>0.15</v>
      </c>
      <c r="L592" s="6">
        <v>88.7</v>
      </c>
      <c r="M592" s="6">
        <f t="shared" si="36"/>
        <v>1144.712</v>
      </c>
      <c r="N592" s="6">
        <f t="shared" si="37"/>
        <v>709.6</v>
      </c>
      <c r="O592" s="6">
        <f t="shared" si="38"/>
        <v>435.11199999999997</v>
      </c>
      <c r="P592" s="8">
        <f t="shared" si="39"/>
        <v>0.38010608781946897</v>
      </c>
      <c r="Q592" s="5">
        <f>YEAR(SalesDataTable[[#This Row],[Order Date]])</f>
        <v>2026</v>
      </c>
      <c r="R592" s="8" t="str">
        <f>"Q"&amp;ROUNDUP(MONTH(SalesDataTable[[#This Row],[Order Date]])/3,0)</f>
        <v>Q2</v>
      </c>
      <c r="S592" s="9">
        <f>MONTH(SalesDataTable[[#This Row],[Order Date]])</f>
        <v>4</v>
      </c>
      <c r="T592" s="8" t="str">
        <f>TEXT(SalesDataTable[[#This Row],[Order Date]],"mmm")</f>
        <v>Apr</v>
      </c>
    </row>
    <row r="593" spans="1:20" ht="15.5">
      <c r="A593" s="2" t="s">
        <v>644</v>
      </c>
      <c r="B593" s="3">
        <v>46129</v>
      </c>
      <c r="C593" s="4" t="s">
        <v>8</v>
      </c>
      <c r="D593" s="4" t="s">
        <v>38</v>
      </c>
      <c r="E593" s="4" t="s">
        <v>3</v>
      </c>
      <c r="F593" s="4" t="s">
        <v>4</v>
      </c>
      <c r="G593" s="4" t="s">
        <v>31</v>
      </c>
      <c r="H593" s="4" t="s">
        <v>64</v>
      </c>
      <c r="I593" s="9">
        <v>1</v>
      </c>
      <c r="J593" s="6">
        <v>81.040000000000006</v>
      </c>
      <c r="K593" s="7">
        <v>0</v>
      </c>
      <c r="L593" s="6">
        <v>39.97</v>
      </c>
      <c r="M593" s="6">
        <f t="shared" si="36"/>
        <v>81.040000000000006</v>
      </c>
      <c r="N593" s="6">
        <f t="shared" si="37"/>
        <v>39.97</v>
      </c>
      <c r="O593" s="6">
        <f t="shared" si="38"/>
        <v>41.070000000000007</v>
      </c>
      <c r="P593" s="8">
        <f t="shared" si="39"/>
        <v>0.50678677196446209</v>
      </c>
      <c r="Q593" s="5">
        <f>YEAR(SalesDataTable[[#This Row],[Order Date]])</f>
        <v>2026</v>
      </c>
      <c r="R593" s="8" t="str">
        <f>"Q"&amp;ROUNDUP(MONTH(SalesDataTable[[#This Row],[Order Date]])/3,0)</f>
        <v>Q2</v>
      </c>
      <c r="S593" s="9">
        <f>MONTH(SalesDataTable[[#This Row],[Order Date]])</f>
        <v>4</v>
      </c>
      <c r="T593" s="8" t="str">
        <f>TEXT(SalesDataTable[[#This Row],[Order Date]],"mmm")</f>
        <v>Apr</v>
      </c>
    </row>
    <row r="594" spans="1:20" ht="15.5">
      <c r="A594" s="2" t="s">
        <v>645</v>
      </c>
      <c r="B594" s="3">
        <v>46129</v>
      </c>
      <c r="C594" s="4" t="s">
        <v>27</v>
      </c>
      <c r="D594" s="4" t="s">
        <v>48</v>
      </c>
      <c r="E594" s="4" t="s">
        <v>3</v>
      </c>
      <c r="F594" s="4" t="s">
        <v>20</v>
      </c>
      <c r="G594" s="4" t="s">
        <v>31</v>
      </c>
      <c r="H594" s="4" t="s">
        <v>64</v>
      </c>
      <c r="I594" s="9">
        <v>3</v>
      </c>
      <c r="J594" s="6">
        <v>81.53</v>
      </c>
      <c r="K594" s="7">
        <v>0.05</v>
      </c>
      <c r="L594" s="6">
        <v>38.630000000000003</v>
      </c>
      <c r="M594" s="6">
        <f t="shared" si="36"/>
        <v>232.3605</v>
      </c>
      <c r="N594" s="6">
        <f t="shared" si="37"/>
        <v>115.89000000000001</v>
      </c>
      <c r="O594" s="6">
        <f t="shared" si="38"/>
        <v>116.47049999999999</v>
      </c>
      <c r="P594" s="8">
        <f t="shared" si="39"/>
        <v>0.50124913657872139</v>
      </c>
      <c r="Q594" s="5">
        <f>YEAR(SalesDataTable[[#This Row],[Order Date]])</f>
        <v>2026</v>
      </c>
      <c r="R594" s="8" t="str">
        <f>"Q"&amp;ROUNDUP(MONTH(SalesDataTable[[#This Row],[Order Date]])/3,0)</f>
        <v>Q2</v>
      </c>
      <c r="S594" s="9">
        <f>MONTH(SalesDataTable[[#This Row],[Order Date]])</f>
        <v>4</v>
      </c>
      <c r="T594" s="8" t="str">
        <f>TEXT(SalesDataTable[[#This Row],[Order Date]],"mmm")</f>
        <v>Apr</v>
      </c>
    </row>
    <row r="595" spans="1:20" ht="15.5">
      <c r="A595" s="2" t="s">
        <v>646</v>
      </c>
      <c r="B595" s="3">
        <v>46130</v>
      </c>
      <c r="C595" s="4" t="s">
        <v>14</v>
      </c>
      <c r="D595" s="4" t="s">
        <v>61</v>
      </c>
      <c r="E595" s="4" t="s">
        <v>39</v>
      </c>
      <c r="F595" s="4" t="s">
        <v>4</v>
      </c>
      <c r="G595" s="4" t="s">
        <v>5</v>
      </c>
      <c r="H595" s="4" t="s">
        <v>43</v>
      </c>
      <c r="I595" s="9">
        <v>3</v>
      </c>
      <c r="J595" s="6">
        <v>104.8</v>
      </c>
      <c r="K595" s="7">
        <v>0.1</v>
      </c>
      <c r="L595" s="6">
        <v>50.59</v>
      </c>
      <c r="M595" s="6">
        <f t="shared" si="36"/>
        <v>282.95999999999998</v>
      </c>
      <c r="N595" s="6">
        <f t="shared" si="37"/>
        <v>151.77000000000001</v>
      </c>
      <c r="O595" s="6">
        <f t="shared" si="38"/>
        <v>131.18999999999997</v>
      </c>
      <c r="P595" s="8">
        <f t="shared" si="39"/>
        <v>0.46363443596268017</v>
      </c>
      <c r="Q595" s="5">
        <f>YEAR(SalesDataTable[[#This Row],[Order Date]])</f>
        <v>2026</v>
      </c>
      <c r="R595" s="8" t="str">
        <f>"Q"&amp;ROUNDUP(MONTH(SalesDataTable[[#This Row],[Order Date]])/3,0)</f>
        <v>Q2</v>
      </c>
      <c r="S595" s="9">
        <f>MONTH(SalesDataTable[[#This Row],[Order Date]])</f>
        <v>4</v>
      </c>
      <c r="T595" s="8" t="str">
        <f>TEXT(SalesDataTable[[#This Row],[Order Date]],"mmm")</f>
        <v>Apr</v>
      </c>
    </row>
    <row r="596" spans="1:20" ht="15.5">
      <c r="A596" s="2" t="s">
        <v>647</v>
      </c>
      <c r="B596" s="3">
        <v>46130</v>
      </c>
      <c r="C596" s="4" t="s">
        <v>27</v>
      </c>
      <c r="D596" s="4" t="s">
        <v>48</v>
      </c>
      <c r="E596" s="4" t="s">
        <v>3</v>
      </c>
      <c r="F596" s="4" t="s">
        <v>16</v>
      </c>
      <c r="G596" s="4" t="s">
        <v>49</v>
      </c>
      <c r="H596" s="4" t="s">
        <v>74</v>
      </c>
      <c r="I596" s="9">
        <v>2</v>
      </c>
      <c r="J596" s="6">
        <v>51.24</v>
      </c>
      <c r="K596" s="7">
        <v>0</v>
      </c>
      <c r="L596" s="6">
        <v>22.52</v>
      </c>
      <c r="M596" s="6">
        <f t="shared" si="36"/>
        <v>102.48</v>
      </c>
      <c r="N596" s="6">
        <f t="shared" si="37"/>
        <v>45.04</v>
      </c>
      <c r="O596" s="6">
        <f t="shared" si="38"/>
        <v>57.440000000000005</v>
      </c>
      <c r="P596" s="8">
        <f t="shared" si="39"/>
        <v>0.56049960967993762</v>
      </c>
      <c r="Q596" s="5">
        <f>YEAR(SalesDataTable[[#This Row],[Order Date]])</f>
        <v>2026</v>
      </c>
      <c r="R596" s="8" t="str">
        <f>"Q"&amp;ROUNDUP(MONTH(SalesDataTable[[#This Row],[Order Date]])/3,0)</f>
        <v>Q2</v>
      </c>
      <c r="S596" s="9">
        <f>MONTH(SalesDataTable[[#This Row],[Order Date]])</f>
        <v>4</v>
      </c>
      <c r="T596" s="8" t="str">
        <f>TEXT(SalesDataTable[[#This Row],[Order Date]],"mmm")</f>
        <v>Apr</v>
      </c>
    </row>
    <row r="597" spans="1:20" ht="15.5">
      <c r="A597" s="2" t="s">
        <v>648</v>
      </c>
      <c r="B597" s="3">
        <v>46130</v>
      </c>
      <c r="C597" s="4" t="s">
        <v>14</v>
      </c>
      <c r="D597" s="4" t="s">
        <v>61</v>
      </c>
      <c r="E597" s="4" t="s">
        <v>25</v>
      </c>
      <c r="F597" s="4" t="s">
        <v>4</v>
      </c>
      <c r="G597" s="4" t="s">
        <v>31</v>
      </c>
      <c r="H597" s="4" t="s">
        <v>90</v>
      </c>
      <c r="I597" s="9">
        <v>1</v>
      </c>
      <c r="J597" s="6">
        <v>120.52</v>
      </c>
      <c r="K597" s="7">
        <v>0.1</v>
      </c>
      <c r="L597" s="6">
        <v>59.01</v>
      </c>
      <c r="M597" s="6">
        <f t="shared" si="36"/>
        <v>108.468</v>
      </c>
      <c r="N597" s="6">
        <f t="shared" si="37"/>
        <v>59.01</v>
      </c>
      <c r="O597" s="6">
        <f t="shared" si="38"/>
        <v>49.458000000000006</v>
      </c>
      <c r="P597" s="8">
        <f t="shared" si="39"/>
        <v>0.45596858059519862</v>
      </c>
      <c r="Q597" s="5">
        <f>YEAR(SalesDataTable[[#This Row],[Order Date]])</f>
        <v>2026</v>
      </c>
      <c r="R597" s="8" t="str">
        <f>"Q"&amp;ROUNDUP(MONTH(SalesDataTable[[#This Row],[Order Date]])/3,0)</f>
        <v>Q2</v>
      </c>
      <c r="S597" s="9">
        <f>MONTH(SalesDataTable[[#This Row],[Order Date]])</f>
        <v>4</v>
      </c>
      <c r="T597" s="8" t="str">
        <f>TEXT(SalesDataTable[[#This Row],[Order Date]],"mmm")</f>
        <v>Apr</v>
      </c>
    </row>
    <row r="598" spans="1:20" ht="15.5">
      <c r="A598" s="2" t="s">
        <v>649</v>
      </c>
      <c r="B598" s="3">
        <v>46130</v>
      </c>
      <c r="C598" s="4" t="s">
        <v>27</v>
      </c>
      <c r="D598" s="4" t="s">
        <v>48</v>
      </c>
      <c r="E598" s="4" t="s">
        <v>25</v>
      </c>
      <c r="F598" s="4" t="s">
        <v>4</v>
      </c>
      <c r="G598" s="4" t="s">
        <v>31</v>
      </c>
      <c r="H598" s="4" t="s">
        <v>64</v>
      </c>
      <c r="I598" s="9">
        <v>1</v>
      </c>
      <c r="J598" s="6">
        <v>80.98</v>
      </c>
      <c r="K598" s="7">
        <v>0</v>
      </c>
      <c r="L598" s="6">
        <v>40.19</v>
      </c>
      <c r="M598" s="6">
        <f t="shared" si="36"/>
        <v>80.98</v>
      </c>
      <c r="N598" s="6">
        <f t="shared" si="37"/>
        <v>40.19</v>
      </c>
      <c r="O598" s="6">
        <f t="shared" si="38"/>
        <v>40.790000000000006</v>
      </c>
      <c r="P598" s="8">
        <f t="shared" si="39"/>
        <v>0.50370461842430236</v>
      </c>
      <c r="Q598" s="5">
        <f>YEAR(SalesDataTable[[#This Row],[Order Date]])</f>
        <v>2026</v>
      </c>
      <c r="R598" s="8" t="str">
        <f>"Q"&amp;ROUNDUP(MONTH(SalesDataTable[[#This Row],[Order Date]])/3,0)</f>
        <v>Q2</v>
      </c>
      <c r="S598" s="9">
        <f>MONTH(SalesDataTable[[#This Row],[Order Date]])</f>
        <v>4</v>
      </c>
      <c r="T598" s="8" t="str">
        <f>TEXT(SalesDataTable[[#This Row],[Order Date]],"mmm")</f>
        <v>Apr</v>
      </c>
    </row>
    <row r="599" spans="1:20" ht="15.5">
      <c r="A599" s="2" t="s">
        <v>650</v>
      </c>
      <c r="B599" s="3">
        <v>46130</v>
      </c>
      <c r="C599" s="4" t="s">
        <v>14</v>
      </c>
      <c r="D599" s="4" t="s">
        <v>15</v>
      </c>
      <c r="E599" s="4" t="s">
        <v>3</v>
      </c>
      <c r="F599" s="4" t="s">
        <v>20</v>
      </c>
      <c r="G599" s="4" t="s">
        <v>31</v>
      </c>
      <c r="H599" s="4" t="s">
        <v>64</v>
      </c>
      <c r="I599" s="9">
        <v>2</v>
      </c>
      <c r="J599" s="6">
        <v>82.58</v>
      </c>
      <c r="K599" s="7">
        <v>0.1</v>
      </c>
      <c r="L599" s="6">
        <v>39.93</v>
      </c>
      <c r="M599" s="6">
        <f t="shared" si="36"/>
        <v>148.64400000000001</v>
      </c>
      <c r="N599" s="6">
        <f t="shared" si="37"/>
        <v>79.86</v>
      </c>
      <c r="O599" s="6">
        <f t="shared" si="38"/>
        <v>68.784000000000006</v>
      </c>
      <c r="P599" s="8">
        <f t="shared" si="39"/>
        <v>0.46274319851457174</v>
      </c>
      <c r="Q599" s="5">
        <f>YEAR(SalesDataTable[[#This Row],[Order Date]])</f>
        <v>2026</v>
      </c>
      <c r="R599" s="8" t="str">
        <f>"Q"&amp;ROUNDUP(MONTH(SalesDataTable[[#This Row],[Order Date]])/3,0)</f>
        <v>Q2</v>
      </c>
      <c r="S599" s="9">
        <f>MONTH(SalesDataTable[[#This Row],[Order Date]])</f>
        <v>4</v>
      </c>
      <c r="T599" s="8" t="str">
        <f>TEXT(SalesDataTable[[#This Row],[Order Date]],"mmm")</f>
        <v>Apr</v>
      </c>
    </row>
    <row r="600" spans="1:20" ht="15.5">
      <c r="A600" s="2" t="s">
        <v>651</v>
      </c>
      <c r="B600" s="3">
        <v>46130</v>
      </c>
      <c r="C600" s="4" t="s">
        <v>27</v>
      </c>
      <c r="D600" s="4" t="s">
        <v>48</v>
      </c>
      <c r="E600" s="4" t="s">
        <v>3</v>
      </c>
      <c r="F600" s="4" t="s">
        <v>16</v>
      </c>
      <c r="G600" s="4" t="s">
        <v>31</v>
      </c>
      <c r="H600" s="4" t="s">
        <v>41</v>
      </c>
      <c r="I600" s="9">
        <v>2</v>
      </c>
      <c r="J600" s="6">
        <v>200.36</v>
      </c>
      <c r="K600" s="7">
        <v>0</v>
      </c>
      <c r="L600" s="6">
        <v>105.12</v>
      </c>
      <c r="M600" s="6">
        <f t="shared" si="36"/>
        <v>400.72</v>
      </c>
      <c r="N600" s="6">
        <f t="shared" si="37"/>
        <v>210.24</v>
      </c>
      <c r="O600" s="6">
        <f t="shared" si="38"/>
        <v>190.48000000000002</v>
      </c>
      <c r="P600" s="8">
        <f t="shared" si="39"/>
        <v>0.47534438011579161</v>
      </c>
      <c r="Q600" s="5">
        <f>YEAR(SalesDataTable[[#This Row],[Order Date]])</f>
        <v>2026</v>
      </c>
      <c r="R600" s="8" t="str">
        <f>"Q"&amp;ROUNDUP(MONTH(SalesDataTable[[#This Row],[Order Date]])/3,0)</f>
        <v>Q2</v>
      </c>
      <c r="S600" s="9">
        <f>MONTH(SalesDataTable[[#This Row],[Order Date]])</f>
        <v>4</v>
      </c>
      <c r="T600" s="8" t="str">
        <f>TEXT(SalesDataTable[[#This Row],[Order Date]],"mmm")</f>
        <v>Apr</v>
      </c>
    </row>
    <row r="601" spans="1:20" ht="15.5">
      <c r="A601" s="2" t="s">
        <v>652</v>
      </c>
      <c r="B601" s="3">
        <v>46130</v>
      </c>
      <c r="C601" s="4" t="s">
        <v>14</v>
      </c>
      <c r="D601" s="4" t="s">
        <v>34</v>
      </c>
      <c r="E601" s="4" t="s">
        <v>3</v>
      </c>
      <c r="F601" s="4" t="s">
        <v>4</v>
      </c>
      <c r="G601" s="4" t="s">
        <v>31</v>
      </c>
      <c r="H601" s="4" t="s">
        <v>41</v>
      </c>
      <c r="I601" s="9">
        <v>1</v>
      </c>
      <c r="J601" s="6">
        <v>196.24</v>
      </c>
      <c r="K601" s="7">
        <v>0</v>
      </c>
      <c r="L601" s="6">
        <v>106.34</v>
      </c>
      <c r="M601" s="6">
        <f t="shared" si="36"/>
        <v>196.24</v>
      </c>
      <c r="N601" s="6">
        <f t="shared" si="37"/>
        <v>106.34</v>
      </c>
      <c r="O601" s="6">
        <f t="shared" si="38"/>
        <v>89.9</v>
      </c>
      <c r="P601" s="8">
        <f t="shared" si="39"/>
        <v>0.45811251528740321</v>
      </c>
      <c r="Q601" s="5">
        <f>YEAR(SalesDataTable[[#This Row],[Order Date]])</f>
        <v>2026</v>
      </c>
      <c r="R601" s="8" t="str">
        <f>"Q"&amp;ROUNDUP(MONTH(SalesDataTable[[#This Row],[Order Date]])/3,0)</f>
        <v>Q2</v>
      </c>
      <c r="S601" s="9">
        <f>MONTH(SalesDataTable[[#This Row],[Order Date]])</f>
        <v>4</v>
      </c>
      <c r="T601" s="8" t="str">
        <f>TEXT(SalesDataTable[[#This Row],[Order Date]],"mmm")</f>
        <v>Apr</v>
      </c>
    </row>
    <row r="602" spans="1:20" ht="15.5">
      <c r="A602" s="2" t="s">
        <v>653</v>
      </c>
      <c r="B602" s="3">
        <v>46130</v>
      </c>
      <c r="C602" s="4" t="s">
        <v>1</v>
      </c>
      <c r="D602" s="4" t="s">
        <v>88</v>
      </c>
      <c r="E602" s="4" t="s">
        <v>3</v>
      </c>
      <c r="F602" s="4" t="s">
        <v>20</v>
      </c>
      <c r="G602" s="4" t="s">
        <v>11</v>
      </c>
      <c r="H602" s="4" t="s">
        <v>12</v>
      </c>
      <c r="I602" s="9">
        <v>1</v>
      </c>
      <c r="J602" s="6">
        <v>93.32</v>
      </c>
      <c r="K602" s="7">
        <v>0</v>
      </c>
      <c r="L602" s="6">
        <v>44.82</v>
      </c>
      <c r="M602" s="6">
        <f t="shared" si="36"/>
        <v>93.32</v>
      </c>
      <c r="N602" s="6">
        <f t="shared" si="37"/>
        <v>44.82</v>
      </c>
      <c r="O602" s="6">
        <f t="shared" si="38"/>
        <v>48.499999999999993</v>
      </c>
      <c r="P602" s="8">
        <f t="shared" si="39"/>
        <v>0.51971710244320612</v>
      </c>
      <c r="Q602" s="5">
        <f>YEAR(SalesDataTable[[#This Row],[Order Date]])</f>
        <v>2026</v>
      </c>
      <c r="R602" s="8" t="str">
        <f>"Q"&amp;ROUNDUP(MONTH(SalesDataTable[[#This Row],[Order Date]])/3,0)</f>
        <v>Q2</v>
      </c>
      <c r="S602" s="9">
        <f>MONTH(SalesDataTable[[#This Row],[Order Date]])</f>
        <v>4</v>
      </c>
      <c r="T602" s="8" t="str">
        <f>TEXT(SalesDataTable[[#This Row],[Order Date]],"mmm")</f>
        <v>Apr</v>
      </c>
    </row>
    <row r="603" spans="1:20" ht="15.5">
      <c r="A603" s="2" t="s">
        <v>654</v>
      </c>
      <c r="B603" s="3">
        <v>46131</v>
      </c>
      <c r="C603" s="4" t="s">
        <v>27</v>
      </c>
      <c r="D603" s="4" t="s">
        <v>45</v>
      </c>
      <c r="E603" s="4" t="s">
        <v>3</v>
      </c>
      <c r="F603" s="4" t="s">
        <v>4</v>
      </c>
      <c r="G603" s="4" t="s">
        <v>5</v>
      </c>
      <c r="H603" s="4" t="s">
        <v>43</v>
      </c>
      <c r="I603" s="9">
        <v>2</v>
      </c>
      <c r="J603" s="6">
        <v>101.61</v>
      </c>
      <c r="K603" s="7">
        <v>0</v>
      </c>
      <c r="L603" s="6">
        <v>49.9</v>
      </c>
      <c r="M603" s="6">
        <f t="shared" si="36"/>
        <v>203.22</v>
      </c>
      <c r="N603" s="6">
        <f t="shared" si="37"/>
        <v>99.8</v>
      </c>
      <c r="O603" s="6">
        <f t="shared" si="38"/>
        <v>103.42</v>
      </c>
      <c r="P603" s="8">
        <f t="shared" si="39"/>
        <v>0.50890660368074014</v>
      </c>
      <c r="Q603" s="5">
        <f>YEAR(SalesDataTable[[#This Row],[Order Date]])</f>
        <v>2026</v>
      </c>
      <c r="R603" s="8" t="str">
        <f>"Q"&amp;ROUNDUP(MONTH(SalesDataTable[[#This Row],[Order Date]])/3,0)</f>
        <v>Q2</v>
      </c>
      <c r="S603" s="9">
        <f>MONTH(SalesDataTable[[#This Row],[Order Date]])</f>
        <v>4</v>
      </c>
      <c r="T603" s="8" t="str">
        <f>TEXT(SalesDataTable[[#This Row],[Order Date]],"mmm")</f>
        <v>Apr</v>
      </c>
    </row>
    <row r="604" spans="1:20" ht="15.5">
      <c r="A604" s="2" t="s">
        <v>655</v>
      </c>
      <c r="B604" s="3">
        <v>46131</v>
      </c>
      <c r="C604" s="4" t="s">
        <v>8</v>
      </c>
      <c r="D604" s="4" t="s">
        <v>86</v>
      </c>
      <c r="E604" s="4" t="s">
        <v>3</v>
      </c>
      <c r="F604" s="4" t="s">
        <v>4</v>
      </c>
      <c r="G604" s="4" t="s">
        <v>5</v>
      </c>
      <c r="H604" s="4" t="s">
        <v>43</v>
      </c>
      <c r="I604" s="9">
        <v>1</v>
      </c>
      <c r="J604" s="6">
        <v>104.91</v>
      </c>
      <c r="K604" s="7">
        <v>0</v>
      </c>
      <c r="L604" s="6">
        <v>51.68</v>
      </c>
      <c r="M604" s="6">
        <f t="shared" si="36"/>
        <v>104.91</v>
      </c>
      <c r="N604" s="6">
        <f t="shared" si="37"/>
        <v>51.68</v>
      </c>
      <c r="O604" s="6">
        <f t="shared" si="38"/>
        <v>53.23</v>
      </c>
      <c r="P604" s="8">
        <f t="shared" si="39"/>
        <v>0.50738728433895719</v>
      </c>
      <c r="Q604" s="5">
        <f>YEAR(SalesDataTable[[#This Row],[Order Date]])</f>
        <v>2026</v>
      </c>
      <c r="R604" s="8" t="str">
        <f>"Q"&amp;ROUNDUP(MONTH(SalesDataTable[[#This Row],[Order Date]])/3,0)</f>
        <v>Q2</v>
      </c>
      <c r="S604" s="9">
        <f>MONTH(SalesDataTable[[#This Row],[Order Date]])</f>
        <v>4</v>
      </c>
      <c r="T604" s="8" t="str">
        <f>TEXT(SalesDataTable[[#This Row],[Order Date]],"mmm")</f>
        <v>Apr</v>
      </c>
    </row>
    <row r="605" spans="1:20" ht="15.5">
      <c r="A605" s="2" t="s">
        <v>656</v>
      </c>
      <c r="B605" s="3">
        <v>46131</v>
      </c>
      <c r="C605" s="4" t="s">
        <v>14</v>
      </c>
      <c r="D605" s="4" t="s">
        <v>15</v>
      </c>
      <c r="E605" s="4" t="s">
        <v>10</v>
      </c>
      <c r="F605" s="4" t="s">
        <v>20</v>
      </c>
      <c r="G605" s="4" t="s">
        <v>49</v>
      </c>
      <c r="H605" s="4" t="s">
        <v>50</v>
      </c>
      <c r="I605" s="9">
        <v>8</v>
      </c>
      <c r="J605" s="6">
        <v>39.99</v>
      </c>
      <c r="K605" s="7">
        <v>0.15</v>
      </c>
      <c r="L605" s="6">
        <v>14.92</v>
      </c>
      <c r="M605" s="6">
        <f t="shared" si="36"/>
        <v>271.93200000000002</v>
      </c>
      <c r="N605" s="6">
        <f t="shared" si="37"/>
        <v>119.36</v>
      </c>
      <c r="O605" s="6">
        <f t="shared" si="38"/>
        <v>152.572</v>
      </c>
      <c r="P605" s="8">
        <f t="shared" si="39"/>
        <v>0.56106673727255341</v>
      </c>
      <c r="Q605" s="5">
        <f>YEAR(SalesDataTable[[#This Row],[Order Date]])</f>
        <v>2026</v>
      </c>
      <c r="R605" s="8" t="str">
        <f>"Q"&amp;ROUNDUP(MONTH(SalesDataTable[[#This Row],[Order Date]])/3,0)</f>
        <v>Q2</v>
      </c>
      <c r="S605" s="9">
        <f>MONTH(SalesDataTable[[#This Row],[Order Date]])</f>
        <v>4</v>
      </c>
      <c r="T605" s="8" t="str">
        <f>TEXT(SalesDataTable[[#This Row],[Order Date]],"mmm")</f>
        <v>Apr</v>
      </c>
    </row>
    <row r="606" spans="1:20" ht="15.5">
      <c r="A606" s="2" t="s">
        <v>657</v>
      </c>
      <c r="B606" s="3">
        <v>46131</v>
      </c>
      <c r="C606" s="4" t="s">
        <v>8</v>
      </c>
      <c r="D606" s="4" t="s">
        <v>69</v>
      </c>
      <c r="E606" s="4" t="s">
        <v>25</v>
      </c>
      <c r="F606" s="4" t="s">
        <v>16</v>
      </c>
      <c r="G606" s="4" t="s">
        <v>17</v>
      </c>
      <c r="H606" s="4" t="s">
        <v>71</v>
      </c>
      <c r="I606" s="9">
        <v>1</v>
      </c>
      <c r="J606" s="6">
        <v>136.01</v>
      </c>
      <c r="K606" s="7">
        <v>0</v>
      </c>
      <c r="L606" s="6">
        <v>66.59</v>
      </c>
      <c r="M606" s="6">
        <f t="shared" si="36"/>
        <v>136.01</v>
      </c>
      <c r="N606" s="6">
        <f t="shared" si="37"/>
        <v>66.59</v>
      </c>
      <c r="O606" s="6">
        <f t="shared" si="38"/>
        <v>69.419999999999987</v>
      </c>
      <c r="P606" s="8">
        <f t="shared" si="39"/>
        <v>0.51040364679067707</v>
      </c>
      <c r="Q606" s="5">
        <f>YEAR(SalesDataTable[[#This Row],[Order Date]])</f>
        <v>2026</v>
      </c>
      <c r="R606" s="8" t="str">
        <f>"Q"&amp;ROUNDUP(MONTH(SalesDataTable[[#This Row],[Order Date]])/3,0)</f>
        <v>Q2</v>
      </c>
      <c r="S606" s="9">
        <f>MONTH(SalesDataTable[[#This Row],[Order Date]])</f>
        <v>4</v>
      </c>
      <c r="T606" s="8" t="str">
        <f>TEXT(SalesDataTable[[#This Row],[Order Date]],"mmm")</f>
        <v>Apr</v>
      </c>
    </row>
    <row r="607" spans="1:20" ht="15.5">
      <c r="A607" s="2" t="s">
        <v>658</v>
      </c>
      <c r="B607" s="3">
        <v>46131</v>
      </c>
      <c r="C607" s="4" t="s">
        <v>1</v>
      </c>
      <c r="D607" s="4" t="s">
        <v>2</v>
      </c>
      <c r="E607" s="4" t="s">
        <v>10</v>
      </c>
      <c r="F607" s="4" t="s">
        <v>20</v>
      </c>
      <c r="G607" s="4" t="s">
        <v>31</v>
      </c>
      <c r="H607" s="4" t="s">
        <v>90</v>
      </c>
      <c r="I607" s="9">
        <v>15</v>
      </c>
      <c r="J607" s="6">
        <v>122.1</v>
      </c>
      <c r="K607" s="7">
        <v>0.15</v>
      </c>
      <c r="L607" s="6">
        <v>62.33</v>
      </c>
      <c r="M607" s="6">
        <f t="shared" si="36"/>
        <v>1556.7749999999999</v>
      </c>
      <c r="N607" s="6">
        <f t="shared" si="37"/>
        <v>934.94999999999993</v>
      </c>
      <c r="O607" s="6">
        <f t="shared" si="38"/>
        <v>621.82499999999993</v>
      </c>
      <c r="P607" s="8">
        <f t="shared" si="39"/>
        <v>0.39943151707857588</v>
      </c>
      <c r="Q607" s="5">
        <f>YEAR(SalesDataTable[[#This Row],[Order Date]])</f>
        <v>2026</v>
      </c>
      <c r="R607" s="8" t="str">
        <f>"Q"&amp;ROUNDUP(MONTH(SalesDataTable[[#This Row],[Order Date]])/3,0)</f>
        <v>Q2</v>
      </c>
      <c r="S607" s="9">
        <f>MONTH(SalesDataTable[[#This Row],[Order Date]])</f>
        <v>4</v>
      </c>
      <c r="T607" s="8" t="str">
        <f>TEXT(SalesDataTable[[#This Row],[Order Date]],"mmm")</f>
        <v>Apr</v>
      </c>
    </row>
    <row r="608" spans="1:20" ht="15.5">
      <c r="A608" s="2" t="s">
        <v>659</v>
      </c>
      <c r="B608" s="3">
        <v>46131</v>
      </c>
      <c r="C608" s="4" t="s">
        <v>1</v>
      </c>
      <c r="D608" s="4" t="s">
        <v>88</v>
      </c>
      <c r="E608" s="4" t="s">
        <v>39</v>
      </c>
      <c r="F608" s="4" t="s">
        <v>4</v>
      </c>
      <c r="G608" s="4" t="s">
        <v>31</v>
      </c>
      <c r="H608" s="4" t="s">
        <v>32</v>
      </c>
      <c r="I608" s="9">
        <v>4</v>
      </c>
      <c r="J608" s="6">
        <v>341.75</v>
      </c>
      <c r="K608" s="7">
        <v>0.1</v>
      </c>
      <c r="L608" s="6">
        <v>191.91</v>
      </c>
      <c r="M608" s="6">
        <f t="shared" si="36"/>
        <v>1230.3</v>
      </c>
      <c r="N608" s="6">
        <f t="shared" si="37"/>
        <v>767.64</v>
      </c>
      <c r="O608" s="6">
        <f t="shared" si="38"/>
        <v>462.65999999999997</v>
      </c>
      <c r="P608" s="8">
        <f t="shared" si="39"/>
        <v>0.37605462082418922</v>
      </c>
      <c r="Q608" s="5">
        <f>YEAR(SalesDataTable[[#This Row],[Order Date]])</f>
        <v>2026</v>
      </c>
      <c r="R608" s="8" t="str">
        <f>"Q"&amp;ROUNDUP(MONTH(SalesDataTable[[#This Row],[Order Date]])/3,0)</f>
        <v>Q2</v>
      </c>
      <c r="S608" s="9">
        <f>MONTH(SalesDataTable[[#This Row],[Order Date]])</f>
        <v>4</v>
      </c>
      <c r="T608" s="8" t="str">
        <f>TEXT(SalesDataTable[[#This Row],[Order Date]],"mmm")</f>
        <v>Apr</v>
      </c>
    </row>
    <row r="609" spans="1:20" ht="15.5">
      <c r="A609" s="2" t="s">
        <v>660</v>
      </c>
      <c r="B609" s="3">
        <v>46131</v>
      </c>
      <c r="C609" s="4" t="s">
        <v>27</v>
      </c>
      <c r="D609" s="4" t="s">
        <v>82</v>
      </c>
      <c r="E609" s="4" t="s">
        <v>25</v>
      </c>
      <c r="F609" s="4" t="s">
        <v>4</v>
      </c>
      <c r="G609" s="4" t="s">
        <v>11</v>
      </c>
      <c r="H609" s="4" t="s">
        <v>53</v>
      </c>
      <c r="I609" s="9">
        <v>3</v>
      </c>
      <c r="J609" s="6">
        <v>156.16</v>
      </c>
      <c r="K609" s="7">
        <v>0.05</v>
      </c>
      <c r="L609" s="6">
        <v>77.81</v>
      </c>
      <c r="M609" s="6">
        <f t="shared" si="36"/>
        <v>445.05599999999998</v>
      </c>
      <c r="N609" s="6">
        <f t="shared" si="37"/>
        <v>233.43</v>
      </c>
      <c r="O609" s="6">
        <f t="shared" si="38"/>
        <v>211.62599999999998</v>
      </c>
      <c r="P609" s="8">
        <f t="shared" si="39"/>
        <v>0.47550420621225192</v>
      </c>
      <c r="Q609" s="5">
        <f>YEAR(SalesDataTable[[#This Row],[Order Date]])</f>
        <v>2026</v>
      </c>
      <c r="R609" s="8" t="str">
        <f>"Q"&amp;ROUNDUP(MONTH(SalesDataTable[[#This Row],[Order Date]])/3,0)</f>
        <v>Q2</v>
      </c>
      <c r="S609" s="9">
        <f>MONTH(SalesDataTable[[#This Row],[Order Date]])</f>
        <v>4</v>
      </c>
      <c r="T609" s="8" t="str">
        <f>TEXT(SalesDataTable[[#This Row],[Order Date]],"mmm")</f>
        <v>Apr</v>
      </c>
    </row>
    <row r="610" spans="1:20" ht="15.5">
      <c r="A610" s="2" t="s">
        <v>661</v>
      </c>
      <c r="B610" s="3">
        <v>46131</v>
      </c>
      <c r="C610" s="4" t="s">
        <v>1</v>
      </c>
      <c r="D610" s="4" t="s">
        <v>88</v>
      </c>
      <c r="E610" s="4" t="s">
        <v>3</v>
      </c>
      <c r="F610" s="4" t="s">
        <v>4</v>
      </c>
      <c r="G610" s="4" t="s">
        <v>17</v>
      </c>
      <c r="H610" s="4" t="s">
        <v>71</v>
      </c>
      <c r="I610" s="9">
        <v>2</v>
      </c>
      <c r="J610" s="6">
        <v>132.53</v>
      </c>
      <c r="K610" s="7">
        <v>0.05</v>
      </c>
      <c r="L610" s="6">
        <v>66.39</v>
      </c>
      <c r="M610" s="6">
        <f t="shared" si="36"/>
        <v>251.80699999999999</v>
      </c>
      <c r="N610" s="6">
        <f t="shared" si="37"/>
        <v>132.78</v>
      </c>
      <c r="O610" s="6">
        <f t="shared" si="38"/>
        <v>119.02699999999999</v>
      </c>
      <c r="P610" s="8">
        <f t="shared" si="39"/>
        <v>0.47269138665724142</v>
      </c>
      <c r="Q610" s="5">
        <f>YEAR(SalesDataTable[[#This Row],[Order Date]])</f>
        <v>2026</v>
      </c>
      <c r="R610" s="8" t="str">
        <f>"Q"&amp;ROUNDUP(MONTH(SalesDataTable[[#This Row],[Order Date]])/3,0)</f>
        <v>Q2</v>
      </c>
      <c r="S610" s="9">
        <f>MONTH(SalesDataTable[[#This Row],[Order Date]])</f>
        <v>4</v>
      </c>
      <c r="T610" s="8" t="str">
        <f>TEXT(SalesDataTable[[#This Row],[Order Date]],"mmm")</f>
        <v>Apr</v>
      </c>
    </row>
    <row r="611" spans="1:20" ht="15.5">
      <c r="A611" s="2" t="s">
        <v>662</v>
      </c>
      <c r="B611" s="3">
        <v>46131</v>
      </c>
      <c r="C611" s="4" t="s">
        <v>14</v>
      </c>
      <c r="D611" s="4" t="s">
        <v>24</v>
      </c>
      <c r="E611" s="4" t="s">
        <v>3</v>
      </c>
      <c r="F611" s="4" t="s">
        <v>4</v>
      </c>
      <c r="G611" s="4" t="s">
        <v>17</v>
      </c>
      <c r="H611" s="4" t="s">
        <v>46</v>
      </c>
      <c r="I611" s="9">
        <v>3</v>
      </c>
      <c r="J611" s="6">
        <v>45.79</v>
      </c>
      <c r="K611" s="7">
        <v>0</v>
      </c>
      <c r="L611" s="6">
        <v>17.98</v>
      </c>
      <c r="M611" s="6">
        <f t="shared" si="36"/>
        <v>137.37</v>
      </c>
      <c r="N611" s="6">
        <f t="shared" si="37"/>
        <v>53.94</v>
      </c>
      <c r="O611" s="6">
        <f t="shared" si="38"/>
        <v>83.43</v>
      </c>
      <c r="P611" s="8">
        <f t="shared" si="39"/>
        <v>0.60733784669141733</v>
      </c>
      <c r="Q611" s="5">
        <f>YEAR(SalesDataTable[[#This Row],[Order Date]])</f>
        <v>2026</v>
      </c>
      <c r="R611" s="8" t="str">
        <f>"Q"&amp;ROUNDUP(MONTH(SalesDataTable[[#This Row],[Order Date]])/3,0)</f>
        <v>Q2</v>
      </c>
      <c r="S611" s="9">
        <f>MONTH(SalesDataTable[[#This Row],[Order Date]])</f>
        <v>4</v>
      </c>
      <c r="T611" s="8" t="str">
        <f>TEXT(SalesDataTable[[#This Row],[Order Date]],"mmm")</f>
        <v>Apr</v>
      </c>
    </row>
    <row r="612" spans="1:20" ht="15.5">
      <c r="A612" s="2" t="s">
        <v>663</v>
      </c>
      <c r="B612" s="3">
        <v>46131</v>
      </c>
      <c r="C612" s="4" t="s">
        <v>1</v>
      </c>
      <c r="D612" s="4" t="s">
        <v>88</v>
      </c>
      <c r="E612" s="4" t="s">
        <v>3</v>
      </c>
      <c r="F612" s="4" t="s">
        <v>16</v>
      </c>
      <c r="G612" s="4" t="s">
        <v>17</v>
      </c>
      <c r="H612" s="4" t="s">
        <v>71</v>
      </c>
      <c r="I612" s="9">
        <v>2</v>
      </c>
      <c r="J612" s="6">
        <v>133.97</v>
      </c>
      <c r="K612" s="7">
        <v>0.15</v>
      </c>
      <c r="L612" s="6">
        <v>67.36</v>
      </c>
      <c r="M612" s="6">
        <f t="shared" si="36"/>
        <v>227.749</v>
      </c>
      <c r="N612" s="6">
        <f t="shared" si="37"/>
        <v>134.72</v>
      </c>
      <c r="O612" s="6">
        <f t="shared" si="38"/>
        <v>93.028999999999996</v>
      </c>
      <c r="P612" s="8">
        <f t="shared" si="39"/>
        <v>0.40847160690057915</v>
      </c>
      <c r="Q612" s="5">
        <f>YEAR(SalesDataTable[[#This Row],[Order Date]])</f>
        <v>2026</v>
      </c>
      <c r="R612" s="8" t="str">
        <f>"Q"&amp;ROUNDUP(MONTH(SalesDataTable[[#This Row],[Order Date]])/3,0)</f>
        <v>Q2</v>
      </c>
      <c r="S612" s="9">
        <f>MONTH(SalesDataTable[[#This Row],[Order Date]])</f>
        <v>4</v>
      </c>
      <c r="T612" s="8" t="str">
        <f>TEXT(SalesDataTable[[#This Row],[Order Date]],"mmm")</f>
        <v>Apr</v>
      </c>
    </row>
    <row r="613" spans="1:20" ht="15.5">
      <c r="A613" s="2" t="s">
        <v>664</v>
      </c>
      <c r="B613" s="3">
        <v>46131</v>
      </c>
      <c r="C613" s="4" t="s">
        <v>1</v>
      </c>
      <c r="D613" s="4" t="s">
        <v>88</v>
      </c>
      <c r="E613" s="4" t="s">
        <v>3</v>
      </c>
      <c r="F613" s="4" t="s">
        <v>16</v>
      </c>
      <c r="G613" s="4" t="s">
        <v>49</v>
      </c>
      <c r="H613" s="4" t="s">
        <v>67</v>
      </c>
      <c r="I613" s="9">
        <v>1</v>
      </c>
      <c r="J613" s="6">
        <v>37.11</v>
      </c>
      <c r="K613" s="7">
        <v>0.1</v>
      </c>
      <c r="L613" s="6">
        <v>14.27</v>
      </c>
      <c r="M613" s="6">
        <f t="shared" si="36"/>
        <v>33.399000000000001</v>
      </c>
      <c r="N613" s="6">
        <f t="shared" si="37"/>
        <v>14.27</v>
      </c>
      <c r="O613" s="6">
        <f t="shared" si="38"/>
        <v>19.129000000000001</v>
      </c>
      <c r="P613" s="8">
        <f t="shared" si="39"/>
        <v>0.5727416988532591</v>
      </c>
      <c r="Q613" s="5">
        <f>YEAR(SalesDataTable[[#This Row],[Order Date]])</f>
        <v>2026</v>
      </c>
      <c r="R613" s="8" t="str">
        <f>"Q"&amp;ROUNDUP(MONTH(SalesDataTable[[#This Row],[Order Date]])/3,0)</f>
        <v>Q2</v>
      </c>
      <c r="S613" s="9">
        <f>MONTH(SalesDataTable[[#This Row],[Order Date]])</f>
        <v>4</v>
      </c>
      <c r="T613" s="8" t="str">
        <f>TEXT(SalesDataTable[[#This Row],[Order Date]],"mmm")</f>
        <v>Apr</v>
      </c>
    </row>
    <row r="614" spans="1:20" ht="15.5">
      <c r="A614" s="2" t="s">
        <v>665</v>
      </c>
      <c r="B614" s="3">
        <v>46131</v>
      </c>
      <c r="C614" s="4" t="s">
        <v>27</v>
      </c>
      <c r="D614" s="4" t="s">
        <v>48</v>
      </c>
      <c r="E614" s="4" t="s">
        <v>25</v>
      </c>
      <c r="F614" s="4" t="s">
        <v>16</v>
      </c>
      <c r="G614" s="4" t="s">
        <v>31</v>
      </c>
      <c r="H614" s="4" t="s">
        <v>32</v>
      </c>
      <c r="I614" s="9">
        <v>3</v>
      </c>
      <c r="J614" s="6">
        <v>334.01</v>
      </c>
      <c r="K614" s="7">
        <v>0.15</v>
      </c>
      <c r="L614" s="6">
        <v>192.17</v>
      </c>
      <c r="M614" s="6">
        <f t="shared" si="36"/>
        <v>851.72550000000001</v>
      </c>
      <c r="N614" s="6">
        <f t="shared" si="37"/>
        <v>576.51</v>
      </c>
      <c r="O614" s="6">
        <f t="shared" si="38"/>
        <v>275.21550000000002</v>
      </c>
      <c r="P614" s="8">
        <f t="shared" si="39"/>
        <v>0.32312699337990941</v>
      </c>
      <c r="Q614" s="5">
        <f>YEAR(SalesDataTable[[#This Row],[Order Date]])</f>
        <v>2026</v>
      </c>
      <c r="R614" s="8" t="str">
        <f>"Q"&amp;ROUNDUP(MONTH(SalesDataTable[[#This Row],[Order Date]])/3,0)</f>
        <v>Q2</v>
      </c>
      <c r="S614" s="9">
        <f>MONTH(SalesDataTable[[#This Row],[Order Date]])</f>
        <v>4</v>
      </c>
      <c r="T614" s="8" t="str">
        <f>TEXT(SalesDataTable[[#This Row],[Order Date]],"mmm")</f>
        <v>Apr</v>
      </c>
    </row>
    <row r="615" spans="1:20" ht="15.5">
      <c r="A615" s="2" t="s">
        <v>666</v>
      </c>
      <c r="B615" s="3">
        <v>46132</v>
      </c>
      <c r="C615" s="4" t="s">
        <v>27</v>
      </c>
      <c r="D615" s="4" t="s">
        <v>45</v>
      </c>
      <c r="E615" s="4" t="s">
        <v>3</v>
      </c>
      <c r="F615" s="4" t="s">
        <v>16</v>
      </c>
      <c r="G615" s="4" t="s">
        <v>17</v>
      </c>
      <c r="H615" s="4" t="s">
        <v>71</v>
      </c>
      <c r="I615" s="9">
        <v>1</v>
      </c>
      <c r="J615" s="6">
        <v>131.46</v>
      </c>
      <c r="K615" s="7">
        <v>0</v>
      </c>
      <c r="L615" s="6">
        <v>67.77</v>
      </c>
      <c r="M615" s="6">
        <f t="shared" si="36"/>
        <v>131.46</v>
      </c>
      <c r="N615" s="6">
        <f t="shared" si="37"/>
        <v>67.77</v>
      </c>
      <c r="O615" s="6">
        <f t="shared" si="38"/>
        <v>63.690000000000012</v>
      </c>
      <c r="P615" s="8">
        <f t="shared" si="39"/>
        <v>0.48448197170241902</v>
      </c>
      <c r="Q615" s="5">
        <f>YEAR(SalesDataTable[[#This Row],[Order Date]])</f>
        <v>2026</v>
      </c>
      <c r="R615" s="8" t="str">
        <f>"Q"&amp;ROUNDUP(MONTH(SalesDataTable[[#This Row],[Order Date]])/3,0)</f>
        <v>Q2</v>
      </c>
      <c r="S615" s="9">
        <f>MONTH(SalesDataTable[[#This Row],[Order Date]])</f>
        <v>4</v>
      </c>
      <c r="T615" s="8" t="str">
        <f>TEXT(SalesDataTable[[#This Row],[Order Date]],"mmm")</f>
        <v>Apr</v>
      </c>
    </row>
    <row r="616" spans="1:20" ht="15.5">
      <c r="A616" s="2" t="s">
        <v>667</v>
      </c>
      <c r="B616" s="3">
        <v>46132</v>
      </c>
      <c r="C616" s="4" t="s">
        <v>14</v>
      </c>
      <c r="D616" s="4" t="s">
        <v>24</v>
      </c>
      <c r="E616" s="4" t="s">
        <v>25</v>
      </c>
      <c r="F616" s="4" t="s">
        <v>4</v>
      </c>
      <c r="G616" s="4" t="s">
        <v>11</v>
      </c>
      <c r="H616" s="4" t="s">
        <v>79</v>
      </c>
      <c r="I616" s="9">
        <v>3</v>
      </c>
      <c r="J616" s="6">
        <v>72.48</v>
      </c>
      <c r="K616" s="7">
        <v>0</v>
      </c>
      <c r="L616" s="6">
        <v>32.36</v>
      </c>
      <c r="M616" s="6">
        <f t="shared" si="36"/>
        <v>217.44</v>
      </c>
      <c r="N616" s="6">
        <f t="shared" si="37"/>
        <v>97.08</v>
      </c>
      <c r="O616" s="6">
        <f t="shared" si="38"/>
        <v>120.36</v>
      </c>
      <c r="P616" s="8">
        <f t="shared" si="39"/>
        <v>0.55353200883002207</v>
      </c>
      <c r="Q616" s="5">
        <f>YEAR(SalesDataTable[[#This Row],[Order Date]])</f>
        <v>2026</v>
      </c>
      <c r="R616" s="8" t="str">
        <f>"Q"&amp;ROUNDUP(MONTH(SalesDataTable[[#This Row],[Order Date]])/3,0)</f>
        <v>Q2</v>
      </c>
      <c r="S616" s="9">
        <f>MONTH(SalesDataTable[[#This Row],[Order Date]])</f>
        <v>4</v>
      </c>
      <c r="T616" s="8" t="str">
        <f>TEXT(SalesDataTable[[#This Row],[Order Date]],"mmm")</f>
        <v>Apr</v>
      </c>
    </row>
    <row r="617" spans="1:20" ht="15.5">
      <c r="A617" s="2" t="s">
        <v>668</v>
      </c>
      <c r="B617" s="3">
        <v>46132</v>
      </c>
      <c r="C617" s="4" t="s">
        <v>14</v>
      </c>
      <c r="D617" s="4" t="s">
        <v>15</v>
      </c>
      <c r="E617" s="4" t="s">
        <v>39</v>
      </c>
      <c r="F617" s="4" t="s">
        <v>16</v>
      </c>
      <c r="G617" s="4" t="s">
        <v>5</v>
      </c>
      <c r="H617" s="4" t="s">
        <v>6</v>
      </c>
      <c r="I617" s="9">
        <v>1</v>
      </c>
      <c r="J617" s="6">
        <v>81.98</v>
      </c>
      <c r="K617" s="7">
        <v>0</v>
      </c>
      <c r="L617" s="6">
        <v>43.15</v>
      </c>
      <c r="M617" s="6">
        <f t="shared" si="36"/>
        <v>81.98</v>
      </c>
      <c r="N617" s="6">
        <f t="shared" si="37"/>
        <v>43.15</v>
      </c>
      <c r="O617" s="6">
        <f t="shared" si="38"/>
        <v>38.830000000000005</v>
      </c>
      <c r="P617" s="8">
        <f t="shared" si="39"/>
        <v>0.47365211027079779</v>
      </c>
      <c r="Q617" s="5">
        <f>YEAR(SalesDataTable[[#This Row],[Order Date]])</f>
        <v>2026</v>
      </c>
      <c r="R617" s="8" t="str">
        <f>"Q"&amp;ROUNDUP(MONTH(SalesDataTable[[#This Row],[Order Date]])/3,0)</f>
        <v>Q2</v>
      </c>
      <c r="S617" s="9">
        <f>MONTH(SalesDataTable[[#This Row],[Order Date]])</f>
        <v>4</v>
      </c>
      <c r="T617" s="8" t="str">
        <f>TEXT(SalesDataTable[[#This Row],[Order Date]],"mmm")</f>
        <v>Apr</v>
      </c>
    </row>
    <row r="618" spans="1:20" ht="15.5">
      <c r="A618" s="2" t="s">
        <v>669</v>
      </c>
      <c r="B618" s="3">
        <v>46132</v>
      </c>
      <c r="C618" s="4" t="s">
        <v>27</v>
      </c>
      <c r="D618" s="4" t="s">
        <v>82</v>
      </c>
      <c r="E618" s="4" t="s">
        <v>39</v>
      </c>
      <c r="F618" s="4" t="s">
        <v>4</v>
      </c>
      <c r="G618" s="4" t="s">
        <v>17</v>
      </c>
      <c r="H618" s="4" t="s">
        <v>46</v>
      </c>
      <c r="I618" s="9">
        <v>1</v>
      </c>
      <c r="J618" s="6">
        <v>46.71</v>
      </c>
      <c r="K618" s="7">
        <v>0</v>
      </c>
      <c r="L618" s="6">
        <v>18.18</v>
      </c>
      <c r="M618" s="6">
        <f t="shared" si="36"/>
        <v>46.71</v>
      </c>
      <c r="N618" s="6">
        <f t="shared" si="37"/>
        <v>18.18</v>
      </c>
      <c r="O618" s="6">
        <f t="shared" si="38"/>
        <v>28.53</v>
      </c>
      <c r="P618" s="8">
        <f t="shared" si="39"/>
        <v>0.61078998073217727</v>
      </c>
      <c r="Q618" s="5">
        <f>YEAR(SalesDataTable[[#This Row],[Order Date]])</f>
        <v>2026</v>
      </c>
      <c r="R618" s="8" t="str">
        <f>"Q"&amp;ROUNDUP(MONTH(SalesDataTable[[#This Row],[Order Date]])/3,0)</f>
        <v>Q2</v>
      </c>
      <c r="S618" s="9">
        <f>MONTH(SalesDataTable[[#This Row],[Order Date]])</f>
        <v>4</v>
      </c>
      <c r="T618" s="8" t="str">
        <f>TEXT(SalesDataTable[[#This Row],[Order Date]],"mmm")</f>
        <v>Apr</v>
      </c>
    </row>
    <row r="619" spans="1:20" ht="15.5">
      <c r="A619" s="2" t="s">
        <v>670</v>
      </c>
      <c r="B619" s="3">
        <v>46132</v>
      </c>
      <c r="C619" s="4" t="s">
        <v>14</v>
      </c>
      <c r="D619" s="4" t="s">
        <v>34</v>
      </c>
      <c r="E619" s="4" t="s">
        <v>39</v>
      </c>
      <c r="F619" s="4" t="s">
        <v>16</v>
      </c>
      <c r="G619" s="4" t="s">
        <v>49</v>
      </c>
      <c r="H619" s="4" t="s">
        <v>50</v>
      </c>
      <c r="I619" s="9">
        <v>1</v>
      </c>
      <c r="J619" s="6">
        <v>41.01</v>
      </c>
      <c r="K619" s="7">
        <v>0</v>
      </c>
      <c r="L619" s="6">
        <v>14.5</v>
      </c>
      <c r="M619" s="6">
        <f t="shared" si="36"/>
        <v>41.01</v>
      </c>
      <c r="N619" s="6">
        <f t="shared" si="37"/>
        <v>14.5</v>
      </c>
      <c r="O619" s="6">
        <f t="shared" si="38"/>
        <v>26.509999999999998</v>
      </c>
      <c r="P619" s="8">
        <f t="shared" si="39"/>
        <v>0.64642770056083876</v>
      </c>
      <c r="Q619" s="5">
        <f>YEAR(SalesDataTable[[#This Row],[Order Date]])</f>
        <v>2026</v>
      </c>
      <c r="R619" s="8" t="str">
        <f>"Q"&amp;ROUNDUP(MONTH(SalesDataTable[[#This Row],[Order Date]])/3,0)</f>
        <v>Q2</v>
      </c>
      <c r="S619" s="9">
        <f>MONTH(SalesDataTable[[#This Row],[Order Date]])</f>
        <v>4</v>
      </c>
      <c r="T619" s="8" t="str">
        <f>TEXT(SalesDataTable[[#This Row],[Order Date]],"mmm")</f>
        <v>Apr</v>
      </c>
    </row>
    <row r="620" spans="1:20" ht="15.5">
      <c r="A620" s="2" t="s">
        <v>671</v>
      </c>
      <c r="B620" s="3">
        <v>46132</v>
      </c>
      <c r="C620" s="4" t="s">
        <v>8</v>
      </c>
      <c r="D620" s="4" t="s">
        <v>69</v>
      </c>
      <c r="E620" s="4" t="s">
        <v>3</v>
      </c>
      <c r="F620" s="4" t="s">
        <v>4</v>
      </c>
      <c r="G620" s="4" t="s">
        <v>11</v>
      </c>
      <c r="H620" s="4" t="s">
        <v>79</v>
      </c>
      <c r="I620" s="9">
        <v>1</v>
      </c>
      <c r="J620" s="6">
        <v>70.45</v>
      </c>
      <c r="K620" s="7">
        <v>0.05</v>
      </c>
      <c r="L620" s="6">
        <v>31.98</v>
      </c>
      <c r="M620" s="6">
        <f t="shared" si="36"/>
        <v>66.927499999999995</v>
      </c>
      <c r="N620" s="6">
        <f t="shared" si="37"/>
        <v>31.98</v>
      </c>
      <c r="O620" s="6">
        <f t="shared" si="38"/>
        <v>34.947499999999991</v>
      </c>
      <c r="P620" s="8">
        <f t="shared" si="39"/>
        <v>0.52216951178514059</v>
      </c>
      <c r="Q620" s="5">
        <f>YEAR(SalesDataTable[[#This Row],[Order Date]])</f>
        <v>2026</v>
      </c>
      <c r="R620" s="8" t="str">
        <f>"Q"&amp;ROUNDUP(MONTH(SalesDataTable[[#This Row],[Order Date]])/3,0)</f>
        <v>Q2</v>
      </c>
      <c r="S620" s="9">
        <f>MONTH(SalesDataTable[[#This Row],[Order Date]])</f>
        <v>4</v>
      </c>
      <c r="T620" s="8" t="str">
        <f>TEXT(SalesDataTable[[#This Row],[Order Date]],"mmm")</f>
        <v>Apr</v>
      </c>
    </row>
    <row r="621" spans="1:20" ht="15.5">
      <c r="A621" s="2" t="s">
        <v>672</v>
      </c>
      <c r="B621" s="3">
        <v>46132</v>
      </c>
      <c r="C621" s="4" t="s">
        <v>27</v>
      </c>
      <c r="D621" s="4" t="s">
        <v>82</v>
      </c>
      <c r="E621" s="4" t="s">
        <v>25</v>
      </c>
      <c r="F621" s="4" t="s">
        <v>20</v>
      </c>
      <c r="G621" s="4" t="s">
        <v>5</v>
      </c>
      <c r="H621" s="4" t="s">
        <v>29</v>
      </c>
      <c r="I621" s="9">
        <v>2</v>
      </c>
      <c r="J621" s="6">
        <v>51.39</v>
      </c>
      <c r="K621" s="7">
        <v>0.05</v>
      </c>
      <c r="L621" s="6">
        <v>22.28</v>
      </c>
      <c r="M621" s="6">
        <f t="shared" si="36"/>
        <v>97.640999999999991</v>
      </c>
      <c r="N621" s="6">
        <f t="shared" si="37"/>
        <v>44.56</v>
      </c>
      <c r="O621" s="6">
        <f t="shared" si="38"/>
        <v>53.080999999999989</v>
      </c>
      <c r="P621" s="8">
        <f t="shared" si="39"/>
        <v>0.54363433393758764</v>
      </c>
      <c r="Q621" s="5">
        <f>YEAR(SalesDataTable[[#This Row],[Order Date]])</f>
        <v>2026</v>
      </c>
      <c r="R621" s="8" t="str">
        <f>"Q"&amp;ROUNDUP(MONTH(SalesDataTable[[#This Row],[Order Date]])/3,0)</f>
        <v>Q2</v>
      </c>
      <c r="S621" s="9">
        <f>MONTH(SalesDataTable[[#This Row],[Order Date]])</f>
        <v>4</v>
      </c>
      <c r="T621" s="8" t="str">
        <f>TEXT(SalesDataTable[[#This Row],[Order Date]],"mmm")</f>
        <v>Apr</v>
      </c>
    </row>
    <row r="622" spans="1:20" ht="15.5">
      <c r="A622" s="2" t="s">
        <v>673</v>
      </c>
      <c r="B622" s="3">
        <v>46132</v>
      </c>
      <c r="C622" s="4" t="s">
        <v>1</v>
      </c>
      <c r="D622" s="4" t="s">
        <v>88</v>
      </c>
      <c r="E622" s="4" t="s">
        <v>25</v>
      </c>
      <c r="F622" s="4" t="s">
        <v>4</v>
      </c>
      <c r="G622" s="4" t="s">
        <v>31</v>
      </c>
      <c r="H622" s="4" t="s">
        <v>90</v>
      </c>
      <c r="I622" s="9">
        <v>2</v>
      </c>
      <c r="J622" s="6">
        <v>122.03</v>
      </c>
      <c r="K622" s="7">
        <v>0</v>
      </c>
      <c r="L622" s="6">
        <v>59.43</v>
      </c>
      <c r="M622" s="6">
        <f t="shared" si="36"/>
        <v>244.06</v>
      </c>
      <c r="N622" s="6">
        <f t="shared" si="37"/>
        <v>118.86</v>
      </c>
      <c r="O622" s="6">
        <f t="shared" si="38"/>
        <v>125.2</v>
      </c>
      <c r="P622" s="8">
        <f t="shared" si="39"/>
        <v>0.51298860935835455</v>
      </c>
      <c r="Q622" s="5">
        <f>YEAR(SalesDataTable[[#This Row],[Order Date]])</f>
        <v>2026</v>
      </c>
      <c r="R622" s="8" t="str">
        <f>"Q"&amp;ROUNDUP(MONTH(SalesDataTable[[#This Row],[Order Date]])/3,0)</f>
        <v>Q2</v>
      </c>
      <c r="S622" s="9">
        <f>MONTH(SalesDataTable[[#This Row],[Order Date]])</f>
        <v>4</v>
      </c>
      <c r="T622" s="8" t="str">
        <f>TEXT(SalesDataTable[[#This Row],[Order Date]],"mmm")</f>
        <v>Apr</v>
      </c>
    </row>
    <row r="623" spans="1:20" ht="15.5">
      <c r="A623" s="2" t="s">
        <v>674</v>
      </c>
      <c r="B623" s="3">
        <v>46132</v>
      </c>
      <c r="C623" s="4" t="s">
        <v>27</v>
      </c>
      <c r="D623" s="4" t="s">
        <v>28</v>
      </c>
      <c r="E623" s="4" t="s">
        <v>3</v>
      </c>
      <c r="F623" s="4" t="s">
        <v>16</v>
      </c>
      <c r="G623" s="4" t="s">
        <v>17</v>
      </c>
      <c r="H623" s="4" t="s">
        <v>71</v>
      </c>
      <c r="I623" s="9">
        <v>3</v>
      </c>
      <c r="J623" s="6">
        <v>132.07</v>
      </c>
      <c r="K623" s="7">
        <v>0.05</v>
      </c>
      <c r="L623" s="6">
        <v>66.41</v>
      </c>
      <c r="M623" s="6">
        <f t="shared" si="36"/>
        <v>376.39949999999999</v>
      </c>
      <c r="N623" s="6">
        <f t="shared" si="37"/>
        <v>199.23</v>
      </c>
      <c r="O623" s="6">
        <f t="shared" si="38"/>
        <v>177.1695</v>
      </c>
      <c r="P623" s="8">
        <f t="shared" si="39"/>
        <v>0.47069536489819991</v>
      </c>
      <c r="Q623" s="5">
        <f>YEAR(SalesDataTable[[#This Row],[Order Date]])</f>
        <v>2026</v>
      </c>
      <c r="R623" s="8" t="str">
        <f>"Q"&amp;ROUNDUP(MONTH(SalesDataTable[[#This Row],[Order Date]])/3,0)</f>
        <v>Q2</v>
      </c>
      <c r="S623" s="9">
        <f>MONTH(SalesDataTable[[#This Row],[Order Date]])</f>
        <v>4</v>
      </c>
      <c r="T623" s="8" t="str">
        <f>TEXT(SalesDataTable[[#This Row],[Order Date]],"mmm")</f>
        <v>Apr</v>
      </c>
    </row>
    <row r="624" spans="1:20" ht="15.5">
      <c r="A624" s="2" t="s">
        <v>675</v>
      </c>
      <c r="B624" s="3">
        <v>46132</v>
      </c>
      <c r="C624" s="4" t="s">
        <v>27</v>
      </c>
      <c r="D624" s="4" t="s">
        <v>45</v>
      </c>
      <c r="E624" s="4" t="s">
        <v>39</v>
      </c>
      <c r="F624" s="4" t="s">
        <v>4</v>
      </c>
      <c r="G624" s="4" t="s">
        <v>5</v>
      </c>
      <c r="H624" s="4" t="s">
        <v>35</v>
      </c>
      <c r="I624" s="9">
        <v>1</v>
      </c>
      <c r="J624" s="6">
        <v>41.04</v>
      </c>
      <c r="K624" s="7">
        <v>0.1</v>
      </c>
      <c r="L624" s="6">
        <v>17.02</v>
      </c>
      <c r="M624" s="6">
        <f t="shared" si="36"/>
        <v>36.936</v>
      </c>
      <c r="N624" s="6">
        <f t="shared" si="37"/>
        <v>17.02</v>
      </c>
      <c r="O624" s="6">
        <f t="shared" si="38"/>
        <v>19.916</v>
      </c>
      <c r="P624" s="8">
        <f t="shared" si="39"/>
        <v>0.53920294563569415</v>
      </c>
      <c r="Q624" s="5">
        <f>YEAR(SalesDataTable[[#This Row],[Order Date]])</f>
        <v>2026</v>
      </c>
      <c r="R624" s="8" t="str">
        <f>"Q"&amp;ROUNDUP(MONTH(SalesDataTable[[#This Row],[Order Date]])/3,0)</f>
        <v>Q2</v>
      </c>
      <c r="S624" s="9">
        <f>MONTH(SalesDataTable[[#This Row],[Order Date]])</f>
        <v>4</v>
      </c>
      <c r="T624" s="8" t="str">
        <f>TEXT(SalesDataTable[[#This Row],[Order Date]],"mmm")</f>
        <v>Apr</v>
      </c>
    </row>
    <row r="625" spans="1:20" ht="15.5">
      <c r="A625" s="2" t="s">
        <v>676</v>
      </c>
      <c r="B625" s="3">
        <v>46132</v>
      </c>
      <c r="C625" s="4" t="s">
        <v>8</v>
      </c>
      <c r="D625" s="4" t="s">
        <v>9</v>
      </c>
      <c r="E625" s="4" t="s">
        <v>25</v>
      </c>
      <c r="F625" s="4" t="s">
        <v>16</v>
      </c>
      <c r="G625" s="4" t="s">
        <v>49</v>
      </c>
      <c r="H625" s="4" t="s">
        <v>50</v>
      </c>
      <c r="I625" s="9">
        <v>2</v>
      </c>
      <c r="J625" s="6">
        <v>40.56</v>
      </c>
      <c r="K625" s="7">
        <v>0</v>
      </c>
      <c r="L625" s="6">
        <v>15.09</v>
      </c>
      <c r="M625" s="6">
        <f t="shared" si="36"/>
        <v>81.12</v>
      </c>
      <c r="N625" s="6">
        <f t="shared" si="37"/>
        <v>30.18</v>
      </c>
      <c r="O625" s="6">
        <f t="shared" si="38"/>
        <v>50.940000000000005</v>
      </c>
      <c r="P625" s="8">
        <f t="shared" si="39"/>
        <v>0.62795857988165682</v>
      </c>
      <c r="Q625" s="5">
        <f>YEAR(SalesDataTable[[#This Row],[Order Date]])</f>
        <v>2026</v>
      </c>
      <c r="R625" s="8" t="str">
        <f>"Q"&amp;ROUNDUP(MONTH(SalesDataTable[[#This Row],[Order Date]])/3,0)</f>
        <v>Q2</v>
      </c>
      <c r="S625" s="9">
        <f>MONTH(SalesDataTable[[#This Row],[Order Date]])</f>
        <v>4</v>
      </c>
      <c r="T625" s="8" t="str">
        <f>TEXT(SalesDataTable[[#This Row],[Order Date]],"mmm")</f>
        <v>Apr</v>
      </c>
    </row>
    <row r="626" spans="1:20" ht="15.5">
      <c r="A626" s="2" t="s">
        <v>677</v>
      </c>
      <c r="B626" s="3">
        <v>46132</v>
      </c>
      <c r="C626" s="4" t="s">
        <v>14</v>
      </c>
      <c r="D626" s="4" t="s">
        <v>126</v>
      </c>
      <c r="E626" s="4" t="s">
        <v>3</v>
      </c>
      <c r="F626" s="4" t="s">
        <v>20</v>
      </c>
      <c r="G626" s="4" t="s">
        <v>49</v>
      </c>
      <c r="H626" s="4" t="s">
        <v>74</v>
      </c>
      <c r="I626" s="9">
        <v>3</v>
      </c>
      <c r="J626" s="6">
        <v>51.36</v>
      </c>
      <c r="K626" s="7">
        <v>0</v>
      </c>
      <c r="L626" s="6">
        <v>22.05</v>
      </c>
      <c r="M626" s="6">
        <f t="shared" si="36"/>
        <v>154.07999999999998</v>
      </c>
      <c r="N626" s="6">
        <f t="shared" si="37"/>
        <v>66.150000000000006</v>
      </c>
      <c r="O626" s="6">
        <f t="shared" si="38"/>
        <v>87.929999999999978</v>
      </c>
      <c r="P626" s="8">
        <f t="shared" si="39"/>
        <v>0.57067757009345788</v>
      </c>
      <c r="Q626" s="5">
        <f>YEAR(SalesDataTable[[#This Row],[Order Date]])</f>
        <v>2026</v>
      </c>
      <c r="R626" s="8" t="str">
        <f>"Q"&amp;ROUNDUP(MONTH(SalesDataTable[[#This Row],[Order Date]])/3,0)</f>
        <v>Q2</v>
      </c>
      <c r="S626" s="9">
        <f>MONTH(SalesDataTable[[#This Row],[Order Date]])</f>
        <v>4</v>
      </c>
      <c r="T626" s="8" t="str">
        <f>TEXT(SalesDataTable[[#This Row],[Order Date]],"mmm")</f>
        <v>Apr</v>
      </c>
    </row>
    <row r="627" spans="1:20" ht="15.5">
      <c r="A627" s="2" t="s">
        <v>678</v>
      </c>
      <c r="B627" s="3">
        <v>46133</v>
      </c>
      <c r="C627" s="4" t="s">
        <v>27</v>
      </c>
      <c r="D627" s="4" t="s">
        <v>45</v>
      </c>
      <c r="E627" s="4" t="s">
        <v>3</v>
      </c>
      <c r="F627" s="4" t="s">
        <v>4</v>
      </c>
      <c r="G627" s="4" t="s">
        <v>11</v>
      </c>
      <c r="H627" s="4" t="s">
        <v>12</v>
      </c>
      <c r="I627" s="9">
        <v>6</v>
      </c>
      <c r="J627" s="6">
        <v>93.58</v>
      </c>
      <c r="K627" s="7">
        <v>0</v>
      </c>
      <c r="L627" s="6">
        <v>46.68</v>
      </c>
      <c r="M627" s="6">
        <f t="shared" si="36"/>
        <v>561.48</v>
      </c>
      <c r="N627" s="6">
        <f t="shared" si="37"/>
        <v>280.08</v>
      </c>
      <c r="O627" s="6">
        <f t="shared" si="38"/>
        <v>281.40000000000003</v>
      </c>
      <c r="P627" s="8">
        <f t="shared" si="39"/>
        <v>0.5011754648429152</v>
      </c>
      <c r="Q627" s="5">
        <f>YEAR(SalesDataTable[[#This Row],[Order Date]])</f>
        <v>2026</v>
      </c>
      <c r="R627" s="8" t="str">
        <f>"Q"&amp;ROUNDUP(MONTH(SalesDataTable[[#This Row],[Order Date]])/3,0)</f>
        <v>Q2</v>
      </c>
      <c r="S627" s="9">
        <f>MONTH(SalesDataTable[[#This Row],[Order Date]])</f>
        <v>4</v>
      </c>
      <c r="T627" s="8" t="str">
        <f>TEXT(SalesDataTable[[#This Row],[Order Date]],"mmm")</f>
        <v>Apr</v>
      </c>
    </row>
    <row r="628" spans="1:20" ht="15.5">
      <c r="A628" s="2" t="s">
        <v>679</v>
      </c>
      <c r="B628" s="3">
        <v>46133</v>
      </c>
      <c r="C628" s="4" t="s">
        <v>27</v>
      </c>
      <c r="D628" s="4" t="s">
        <v>45</v>
      </c>
      <c r="E628" s="4" t="s">
        <v>3</v>
      </c>
      <c r="F628" s="4" t="s">
        <v>20</v>
      </c>
      <c r="G628" s="4" t="s">
        <v>5</v>
      </c>
      <c r="H628" s="4" t="s">
        <v>6</v>
      </c>
      <c r="I628" s="9">
        <v>5</v>
      </c>
      <c r="J628" s="6">
        <v>80.16</v>
      </c>
      <c r="K628" s="7">
        <v>0.1</v>
      </c>
      <c r="L628" s="6">
        <v>42.5</v>
      </c>
      <c r="M628" s="6">
        <f t="shared" si="36"/>
        <v>360.71999999999997</v>
      </c>
      <c r="N628" s="6">
        <f t="shared" si="37"/>
        <v>212.5</v>
      </c>
      <c r="O628" s="6">
        <f t="shared" si="38"/>
        <v>148.21999999999997</v>
      </c>
      <c r="P628" s="8">
        <f t="shared" si="39"/>
        <v>0.41090042137946325</v>
      </c>
      <c r="Q628" s="5">
        <f>YEAR(SalesDataTable[[#This Row],[Order Date]])</f>
        <v>2026</v>
      </c>
      <c r="R628" s="8" t="str">
        <f>"Q"&amp;ROUNDUP(MONTH(SalesDataTable[[#This Row],[Order Date]])/3,0)</f>
        <v>Q2</v>
      </c>
      <c r="S628" s="9">
        <f>MONTH(SalesDataTable[[#This Row],[Order Date]])</f>
        <v>4</v>
      </c>
      <c r="T628" s="8" t="str">
        <f>TEXT(SalesDataTable[[#This Row],[Order Date]],"mmm")</f>
        <v>Apr</v>
      </c>
    </row>
    <row r="629" spans="1:20" ht="15.5">
      <c r="A629" s="2" t="s">
        <v>680</v>
      </c>
      <c r="B629" s="3">
        <v>46133</v>
      </c>
      <c r="C629" s="4" t="s">
        <v>8</v>
      </c>
      <c r="D629" s="4" t="s">
        <v>69</v>
      </c>
      <c r="E629" s="4" t="s">
        <v>3</v>
      </c>
      <c r="F629" s="4" t="s">
        <v>16</v>
      </c>
      <c r="G629" s="4" t="s">
        <v>11</v>
      </c>
      <c r="H629" s="4" t="s">
        <v>21</v>
      </c>
      <c r="I629" s="9">
        <v>1</v>
      </c>
      <c r="J629" s="6">
        <v>142.22999999999999</v>
      </c>
      <c r="K629" s="7">
        <v>0.05</v>
      </c>
      <c r="L629" s="6">
        <v>77.66</v>
      </c>
      <c r="M629" s="6">
        <f t="shared" si="36"/>
        <v>135.11849999999998</v>
      </c>
      <c r="N629" s="6">
        <f t="shared" si="37"/>
        <v>77.66</v>
      </c>
      <c r="O629" s="6">
        <f t="shared" si="38"/>
        <v>57.458499999999987</v>
      </c>
      <c r="P629" s="8">
        <f t="shared" si="39"/>
        <v>0.42524524768999061</v>
      </c>
      <c r="Q629" s="5">
        <f>YEAR(SalesDataTable[[#This Row],[Order Date]])</f>
        <v>2026</v>
      </c>
      <c r="R629" s="8" t="str">
        <f>"Q"&amp;ROUNDUP(MONTH(SalesDataTable[[#This Row],[Order Date]])/3,0)</f>
        <v>Q2</v>
      </c>
      <c r="S629" s="9">
        <f>MONTH(SalesDataTable[[#This Row],[Order Date]])</f>
        <v>4</v>
      </c>
      <c r="T629" s="8" t="str">
        <f>TEXT(SalesDataTable[[#This Row],[Order Date]],"mmm")</f>
        <v>Apr</v>
      </c>
    </row>
    <row r="630" spans="1:20" ht="15.5">
      <c r="A630" s="2" t="s">
        <v>681</v>
      </c>
      <c r="B630" s="3">
        <v>46133</v>
      </c>
      <c r="C630" s="4" t="s">
        <v>8</v>
      </c>
      <c r="D630" s="4" t="s">
        <v>86</v>
      </c>
      <c r="E630" s="4" t="s">
        <v>3</v>
      </c>
      <c r="F630" s="4" t="s">
        <v>4</v>
      </c>
      <c r="G630" s="4" t="s">
        <v>11</v>
      </c>
      <c r="H630" s="4" t="s">
        <v>79</v>
      </c>
      <c r="I630" s="9">
        <v>2</v>
      </c>
      <c r="J630" s="6">
        <v>71.77</v>
      </c>
      <c r="K630" s="7">
        <v>0</v>
      </c>
      <c r="L630" s="6">
        <v>32.450000000000003</v>
      </c>
      <c r="M630" s="6">
        <f t="shared" si="36"/>
        <v>143.54</v>
      </c>
      <c r="N630" s="6">
        <f t="shared" si="37"/>
        <v>64.900000000000006</v>
      </c>
      <c r="O630" s="6">
        <f t="shared" si="38"/>
        <v>78.639999999999986</v>
      </c>
      <c r="P630" s="8">
        <f t="shared" si="39"/>
        <v>0.54786122335237553</v>
      </c>
      <c r="Q630" s="5">
        <f>YEAR(SalesDataTable[[#This Row],[Order Date]])</f>
        <v>2026</v>
      </c>
      <c r="R630" s="8" t="str">
        <f>"Q"&amp;ROUNDUP(MONTH(SalesDataTable[[#This Row],[Order Date]])/3,0)</f>
        <v>Q2</v>
      </c>
      <c r="S630" s="9">
        <f>MONTH(SalesDataTable[[#This Row],[Order Date]])</f>
        <v>4</v>
      </c>
      <c r="T630" s="8" t="str">
        <f>TEXT(SalesDataTable[[#This Row],[Order Date]],"mmm")</f>
        <v>Apr</v>
      </c>
    </row>
    <row r="631" spans="1:20" ht="15.5">
      <c r="A631" s="2" t="s">
        <v>682</v>
      </c>
      <c r="B631" s="3">
        <v>46133</v>
      </c>
      <c r="C631" s="4" t="s">
        <v>1</v>
      </c>
      <c r="D631" s="4" t="s">
        <v>2</v>
      </c>
      <c r="E631" s="4" t="s">
        <v>39</v>
      </c>
      <c r="F631" s="4" t="s">
        <v>4</v>
      </c>
      <c r="G631" s="4" t="s">
        <v>11</v>
      </c>
      <c r="H631" s="4" t="s">
        <v>79</v>
      </c>
      <c r="I631" s="9">
        <v>1</v>
      </c>
      <c r="J631" s="6">
        <v>71.23</v>
      </c>
      <c r="K631" s="7">
        <v>0.05</v>
      </c>
      <c r="L631" s="6">
        <v>33.28</v>
      </c>
      <c r="M631" s="6">
        <f t="shared" si="36"/>
        <v>67.668499999999995</v>
      </c>
      <c r="N631" s="6">
        <f t="shared" si="37"/>
        <v>33.28</v>
      </c>
      <c r="O631" s="6">
        <f t="shared" si="38"/>
        <v>34.388499999999993</v>
      </c>
      <c r="P631" s="8">
        <f t="shared" si="39"/>
        <v>0.50819066478494423</v>
      </c>
      <c r="Q631" s="5">
        <f>YEAR(SalesDataTable[[#This Row],[Order Date]])</f>
        <v>2026</v>
      </c>
      <c r="R631" s="8" t="str">
        <f>"Q"&amp;ROUNDUP(MONTH(SalesDataTable[[#This Row],[Order Date]])/3,0)</f>
        <v>Q2</v>
      </c>
      <c r="S631" s="9">
        <f>MONTH(SalesDataTable[[#This Row],[Order Date]])</f>
        <v>4</v>
      </c>
      <c r="T631" s="8" t="str">
        <f>TEXT(SalesDataTable[[#This Row],[Order Date]],"mmm")</f>
        <v>Apr</v>
      </c>
    </row>
    <row r="632" spans="1:20" ht="15.5">
      <c r="A632" s="2" t="s">
        <v>683</v>
      </c>
      <c r="B632" s="3">
        <v>46133</v>
      </c>
      <c r="C632" s="4" t="s">
        <v>1</v>
      </c>
      <c r="D632" s="4" t="s">
        <v>2</v>
      </c>
      <c r="E632" s="4" t="s">
        <v>25</v>
      </c>
      <c r="F632" s="4" t="s">
        <v>4</v>
      </c>
      <c r="G632" s="4" t="s">
        <v>11</v>
      </c>
      <c r="H632" s="4" t="s">
        <v>79</v>
      </c>
      <c r="I632" s="9">
        <v>1</v>
      </c>
      <c r="J632" s="6">
        <v>71.239999999999995</v>
      </c>
      <c r="K632" s="7">
        <v>0.1</v>
      </c>
      <c r="L632" s="6">
        <v>33.07</v>
      </c>
      <c r="M632" s="6">
        <f t="shared" si="36"/>
        <v>64.116</v>
      </c>
      <c r="N632" s="6">
        <f t="shared" si="37"/>
        <v>33.07</v>
      </c>
      <c r="O632" s="6">
        <f t="shared" si="38"/>
        <v>31.045999999999999</v>
      </c>
      <c r="P632" s="8">
        <f t="shared" si="39"/>
        <v>0.48421610830369954</v>
      </c>
      <c r="Q632" s="5">
        <f>YEAR(SalesDataTable[[#This Row],[Order Date]])</f>
        <v>2026</v>
      </c>
      <c r="R632" s="8" t="str">
        <f>"Q"&amp;ROUNDUP(MONTH(SalesDataTable[[#This Row],[Order Date]])/3,0)</f>
        <v>Q2</v>
      </c>
      <c r="S632" s="9">
        <f>MONTH(SalesDataTable[[#This Row],[Order Date]])</f>
        <v>4</v>
      </c>
      <c r="T632" s="8" t="str">
        <f>TEXT(SalesDataTable[[#This Row],[Order Date]],"mmm")</f>
        <v>Apr</v>
      </c>
    </row>
    <row r="633" spans="1:20" ht="15.5">
      <c r="A633" s="2" t="s">
        <v>684</v>
      </c>
      <c r="B633" s="3">
        <v>46133</v>
      </c>
      <c r="C633" s="4" t="s">
        <v>8</v>
      </c>
      <c r="D633" s="4" t="s">
        <v>38</v>
      </c>
      <c r="E633" s="4" t="s">
        <v>3</v>
      </c>
      <c r="F633" s="4" t="s">
        <v>16</v>
      </c>
      <c r="G633" s="4" t="s">
        <v>5</v>
      </c>
      <c r="H633" s="4" t="s">
        <v>29</v>
      </c>
      <c r="I633" s="9">
        <v>1</v>
      </c>
      <c r="J633" s="6">
        <v>51.39</v>
      </c>
      <c r="K633" s="7">
        <v>0</v>
      </c>
      <c r="L633" s="6">
        <v>22.08</v>
      </c>
      <c r="M633" s="6">
        <f t="shared" si="36"/>
        <v>51.39</v>
      </c>
      <c r="N633" s="6">
        <f t="shared" si="37"/>
        <v>22.08</v>
      </c>
      <c r="O633" s="6">
        <f t="shared" si="38"/>
        <v>29.310000000000002</v>
      </c>
      <c r="P633" s="8">
        <f t="shared" si="39"/>
        <v>0.57034442498540572</v>
      </c>
      <c r="Q633" s="5">
        <f>YEAR(SalesDataTable[[#This Row],[Order Date]])</f>
        <v>2026</v>
      </c>
      <c r="R633" s="8" t="str">
        <f>"Q"&amp;ROUNDUP(MONTH(SalesDataTable[[#This Row],[Order Date]])/3,0)</f>
        <v>Q2</v>
      </c>
      <c r="S633" s="9">
        <f>MONTH(SalesDataTable[[#This Row],[Order Date]])</f>
        <v>4</v>
      </c>
      <c r="T633" s="8" t="str">
        <f>TEXT(SalesDataTable[[#This Row],[Order Date]],"mmm")</f>
        <v>Apr</v>
      </c>
    </row>
    <row r="634" spans="1:20" ht="15.5">
      <c r="A634" s="2" t="s">
        <v>685</v>
      </c>
      <c r="B634" s="3">
        <v>46133</v>
      </c>
      <c r="C634" s="4" t="s">
        <v>8</v>
      </c>
      <c r="D634" s="4" t="s">
        <v>69</v>
      </c>
      <c r="E634" s="4" t="s">
        <v>3</v>
      </c>
      <c r="F634" s="4" t="s">
        <v>4</v>
      </c>
      <c r="G634" s="4" t="s">
        <v>5</v>
      </c>
      <c r="H634" s="4" t="s">
        <v>43</v>
      </c>
      <c r="I634" s="9">
        <v>1</v>
      </c>
      <c r="J634" s="6">
        <v>102.64</v>
      </c>
      <c r="K634" s="7">
        <v>0</v>
      </c>
      <c r="L634" s="6">
        <v>51.86</v>
      </c>
      <c r="M634" s="6">
        <f t="shared" si="36"/>
        <v>102.64</v>
      </c>
      <c r="N634" s="6">
        <f t="shared" si="37"/>
        <v>51.86</v>
      </c>
      <c r="O634" s="6">
        <f t="shared" si="38"/>
        <v>50.78</v>
      </c>
      <c r="P634" s="8">
        <f t="shared" si="39"/>
        <v>0.49473889321901793</v>
      </c>
      <c r="Q634" s="5">
        <f>YEAR(SalesDataTable[[#This Row],[Order Date]])</f>
        <v>2026</v>
      </c>
      <c r="R634" s="8" t="str">
        <f>"Q"&amp;ROUNDUP(MONTH(SalesDataTable[[#This Row],[Order Date]])/3,0)</f>
        <v>Q2</v>
      </c>
      <c r="S634" s="9">
        <f>MONTH(SalesDataTable[[#This Row],[Order Date]])</f>
        <v>4</v>
      </c>
      <c r="T634" s="8" t="str">
        <f>TEXT(SalesDataTable[[#This Row],[Order Date]],"mmm")</f>
        <v>Apr</v>
      </c>
    </row>
    <row r="635" spans="1:20" ht="15.5">
      <c r="A635" s="2" t="s">
        <v>686</v>
      </c>
      <c r="B635" s="3">
        <v>46133</v>
      </c>
      <c r="C635" s="4" t="s">
        <v>14</v>
      </c>
      <c r="D635" s="4" t="s">
        <v>15</v>
      </c>
      <c r="E635" s="4" t="s">
        <v>3</v>
      </c>
      <c r="F635" s="4" t="s">
        <v>16</v>
      </c>
      <c r="G635" s="4" t="s">
        <v>49</v>
      </c>
      <c r="H635" s="4" t="s">
        <v>67</v>
      </c>
      <c r="I635" s="9">
        <v>2</v>
      </c>
      <c r="J635" s="6">
        <v>35.56</v>
      </c>
      <c r="K635" s="7">
        <v>0.1</v>
      </c>
      <c r="L635" s="6">
        <v>13.85</v>
      </c>
      <c r="M635" s="6">
        <f t="shared" si="36"/>
        <v>64.00800000000001</v>
      </c>
      <c r="N635" s="6">
        <f t="shared" si="37"/>
        <v>27.7</v>
      </c>
      <c r="O635" s="6">
        <f t="shared" si="38"/>
        <v>36.308000000000007</v>
      </c>
      <c r="P635" s="8">
        <f t="shared" si="39"/>
        <v>0.56724159480064995</v>
      </c>
      <c r="Q635" s="5">
        <f>YEAR(SalesDataTable[[#This Row],[Order Date]])</f>
        <v>2026</v>
      </c>
      <c r="R635" s="8" t="str">
        <f>"Q"&amp;ROUNDUP(MONTH(SalesDataTable[[#This Row],[Order Date]])/3,0)</f>
        <v>Q2</v>
      </c>
      <c r="S635" s="9">
        <f>MONTH(SalesDataTable[[#This Row],[Order Date]])</f>
        <v>4</v>
      </c>
      <c r="T635" s="8" t="str">
        <f>TEXT(SalesDataTable[[#This Row],[Order Date]],"mmm")</f>
        <v>Apr</v>
      </c>
    </row>
    <row r="636" spans="1:20" ht="15.5">
      <c r="A636" s="2" t="s">
        <v>687</v>
      </c>
      <c r="B636" s="3">
        <v>46133</v>
      </c>
      <c r="C636" s="4" t="s">
        <v>8</v>
      </c>
      <c r="D636" s="4" t="s">
        <v>66</v>
      </c>
      <c r="E636" s="4" t="s">
        <v>3</v>
      </c>
      <c r="F636" s="4" t="s">
        <v>4</v>
      </c>
      <c r="G636" s="4" t="s">
        <v>5</v>
      </c>
      <c r="H636" s="4" t="s">
        <v>43</v>
      </c>
      <c r="I636" s="9">
        <v>2</v>
      </c>
      <c r="J636" s="6">
        <v>100.39</v>
      </c>
      <c r="K636" s="7">
        <v>0</v>
      </c>
      <c r="L636" s="6">
        <v>49.05</v>
      </c>
      <c r="M636" s="6">
        <f t="shared" si="36"/>
        <v>200.78</v>
      </c>
      <c r="N636" s="6">
        <f t="shared" si="37"/>
        <v>98.1</v>
      </c>
      <c r="O636" s="6">
        <f t="shared" si="38"/>
        <v>102.68</v>
      </c>
      <c r="P636" s="8">
        <f t="shared" si="39"/>
        <v>0.51140551847793603</v>
      </c>
      <c r="Q636" s="5">
        <f>YEAR(SalesDataTable[[#This Row],[Order Date]])</f>
        <v>2026</v>
      </c>
      <c r="R636" s="8" t="str">
        <f>"Q"&amp;ROUNDUP(MONTH(SalesDataTable[[#This Row],[Order Date]])/3,0)</f>
        <v>Q2</v>
      </c>
      <c r="S636" s="9">
        <f>MONTH(SalesDataTable[[#This Row],[Order Date]])</f>
        <v>4</v>
      </c>
      <c r="T636" s="8" t="str">
        <f>TEXT(SalesDataTable[[#This Row],[Order Date]],"mmm")</f>
        <v>Apr</v>
      </c>
    </row>
    <row r="637" spans="1:20" ht="15.5">
      <c r="A637" s="2" t="s">
        <v>688</v>
      </c>
      <c r="B637" s="3">
        <v>46133</v>
      </c>
      <c r="C637" s="4" t="s">
        <v>1</v>
      </c>
      <c r="D637" s="4" t="s">
        <v>88</v>
      </c>
      <c r="E637" s="4" t="s">
        <v>25</v>
      </c>
      <c r="F637" s="4" t="s">
        <v>4</v>
      </c>
      <c r="G637" s="4" t="s">
        <v>31</v>
      </c>
      <c r="H637" s="4" t="s">
        <v>41</v>
      </c>
      <c r="I637" s="9">
        <v>2</v>
      </c>
      <c r="J637" s="6">
        <v>191.51</v>
      </c>
      <c r="K637" s="7">
        <v>0.1</v>
      </c>
      <c r="L637" s="6">
        <v>101.25</v>
      </c>
      <c r="M637" s="6">
        <f t="shared" si="36"/>
        <v>344.71800000000002</v>
      </c>
      <c r="N637" s="6">
        <f t="shared" si="37"/>
        <v>202.5</v>
      </c>
      <c r="O637" s="6">
        <f t="shared" si="38"/>
        <v>142.21800000000002</v>
      </c>
      <c r="P637" s="8">
        <f t="shared" si="39"/>
        <v>0.41256331262075091</v>
      </c>
      <c r="Q637" s="5">
        <f>YEAR(SalesDataTable[[#This Row],[Order Date]])</f>
        <v>2026</v>
      </c>
      <c r="R637" s="8" t="str">
        <f>"Q"&amp;ROUNDUP(MONTH(SalesDataTable[[#This Row],[Order Date]])/3,0)</f>
        <v>Q2</v>
      </c>
      <c r="S637" s="9">
        <f>MONTH(SalesDataTable[[#This Row],[Order Date]])</f>
        <v>4</v>
      </c>
      <c r="T637" s="8" t="str">
        <f>TEXT(SalesDataTable[[#This Row],[Order Date]],"mmm")</f>
        <v>Apr</v>
      </c>
    </row>
    <row r="638" spans="1:20" ht="15.5">
      <c r="A638" s="2" t="s">
        <v>689</v>
      </c>
      <c r="B638" s="3">
        <v>46133</v>
      </c>
      <c r="C638" s="4" t="s">
        <v>8</v>
      </c>
      <c r="D638" s="4" t="s">
        <v>69</v>
      </c>
      <c r="E638" s="4" t="s">
        <v>25</v>
      </c>
      <c r="F638" s="4" t="s">
        <v>16</v>
      </c>
      <c r="G638" s="4" t="s">
        <v>11</v>
      </c>
      <c r="H638" s="4" t="s">
        <v>21</v>
      </c>
      <c r="I638" s="9">
        <v>2</v>
      </c>
      <c r="J638" s="6">
        <v>147.30000000000001</v>
      </c>
      <c r="K638" s="7">
        <v>0</v>
      </c>
      <c r="L638" s="6">
        <v>81.2</v>
      </c>
      <c r="M638" s="6">
        <f t="shared" si="36"/>
        <v>294.60000000000002</v>
      </c>
      <c r="N638" s="6">
        <f t="shared" si="37"/>
        <v>162.4</v>
      </c>
      <c r="O638" s="6">
        <f t="shared" si="38"/>
        <v>132.20000000000002</v>
      </c>
      <c r="P638" s="8">
        <f t="shared" si="39"/>
        <v>0.44874405974202308</v>
      </c>
      <c r="Q638" s="5">
        <f>YEAR(SalesDataTable[[#This Row],[Order Date]])</f>
        <v>2026</v>
      </c>
      <c r="R638" s="8" t="str">
        <f>"Q"&amp;ROUNDUP(MONTH(SalesDataTable[[#This Row],[Order Date]])/3,0)</f>
        <v>Q2</v>
      </c>
      <c r="S638" s="9">
        <f>MONTH(SalesDataTable[[#This Row],[Order Date]])</f>
        <v>4</v>
      </c>
      <c r="T638" s="8" t="str">
        <f>TEXT(SalesDataTable[[#This Row],[Order Date]],"mmm")</f>
        <v>Apr</v>
      </c>
    </row>
    <row r="639" spans="1:20" ht="15.5">
      <c r="A639" s="2" t="s">
        <v>690</v>
      </c>
      <c r="B639" s="3">
        <v>46133</v>
      </c>
      <c r="C639" s="4" t="s">
        <v>8</v>
      </c>
      <c r="D639" s="4" t="s">
        <v>66</v>
      </c>
      <c r="E639" s="4" t="s">
        <v>25</v>
      </c>
      <c r="F639" s="4" t="s">
        <v>4</v>
      </c>
      <c r="G639" s="4" t="s">
        <v>5</v>
      </c>
      <c r="H639" s="4" t="s">
        <v>6</v>
      </c>
      <c r="I639" s="9">
        <v>1</v>
      </c>
      <c r="J639" s="6">
        <v>79.92</v>
      </c>
      <c r="K639" s="7">
        <v>0.1</v>
      </c>
      <c r="L639" s="6">
        <v>43.13</v>
      </c>
      <c r="M639" s="6">
        <f t="shared" si="36"/>
        <v>71.927999999999997</v>
      </c>
      <c r="N639" s="6">
        <f t="shared" si="37"/>
        <v>43.13</v>
      </c>
      <c r="O639" s="6">
        <f t="shared" si="38"/>
        <v>28.797999999999995</v>
      </c>
      <c r="P639" s="8">
        <f t="shared" si="39"/>
        <v>0.40037259481703918</v>
      </c>
      <c r="Q639" s="5">
        <f>YEAR(SalesDataTable[[#This Row],[Order Date]])</f>
        <v>2026</v>
      </c>
      <c r="R639" s="8" t="str">
        <f>"Q"&amp;ROUNDUP(MONTH(SalesDataTable[[#This Row],[Order Date]])/3,0)</f>
        <v>Q2</v>
      </c>
      <c r="S639" s="9">
        <f>MONTH(SalesDataTable[[#This Row],[Order Date]])</f>
        <v>4</v>
      </c>
      <c r="T639" s="8" t="str">
        <f>TEXT(SalesDataTable[[#This Row],[Order Date]],"mmm")</f>
        <v>Apr</v>
      </c>
    </row>
    <row r="640" spans="1:20" ht="15.5">
      <c r="A640" s="2" t="s">
        <v>691</v>
      </c>
      <c r="B640" s="3">
        <v>46134</v>
      </c>
      <c r="C640" s="4" t="s">
        <v>8</v>
      </c>
      <c r="D640" s="4" t="s">
        <v>9</v>
      </c>
      <c r="E640" s="4" t="s">
        <v>3</v>
      </c>
      <c r="F640" s="4" t="s">
        <v>4</v>
      </c>
      <c r="G640" s="4" t="s">
        <v>31</v>
      </c>
      <c r="H640" s="4" t="s">
        <v>32</v>
      </c>
      <c r="I640" s="9">
        <v>2</v>
      </c>
      <c r="J640" s="6">
        <v>344.29</v>
      </c>
      <c r="K640" s="7">
        <v>0.1</v>
      </c>
      <c r="L640" s="6">
        <v>192.66</v>
      </c>
      <c r="M640" s="6">
        <f t="shared" si="36"/>
        <v>619.72200000000009</v>
      </c>
      <c r="N640" s="6">
        <f t="shared" si="37"/>
        <v>385.32</v>
      </c>
      <c r="O640" s="6">
        <f t="shared" si="38"/>
        <v>234.4020000000001</v>
      </c>
      <c r="P640" s="8">
        <f t="shared" si="39"/>
        <v>0.37823733867766524</v>
      </c>
      <c r="Q640" s="5">
        <f>YEAR(SalesDataTable[[#This Row],[Order Date]])</f>
        <v>2026</v>
      </c>
      <c r="R640" s="8" t="str">
        <f>"Q"&amp;ROUNDUP(MONTH(SalesDataTable[[#This Row],[Order Date]])/3,0)</f>
        <v>Q2</v>
      </c>
      <c r="S640" s="9">
        <f>MONTH(SalesDataTable[[#This Row],[Order Date]])</f>
        <v>4</v>
      </c>
      <c r="T640" s="8" t="str">
        <f>TEXT(SalesDataTable[[#This Row],[Order Date]],"mmm")</f>
        <v>Apr</v>
      </c>
    </row>
    <row r="641" spans="1:20" ht="15.5">
      <c r="A641" s="2" t="s">
        <v>692</v>
      </c>
      <c r="B641" s="3">
        <v>46134</v>
      </c>
      <c r="C641" s="4" t="s">
        <v>14</v>
      </c>
      <c r="D641" s="4" t="s">
        <v>34</v>
      </c>
      <c r="E641" s="4" t="s">
        <v>3</v>
      </c>
      <c r="F641" s="4" t="s">
        <v>4</v>
      </c>
      <c r="G641" s="4" t="s">
        <v>11</v>
      </c>
      <c r="H641" s="4" t="s">
        <v>53</v>
      </c>
      <c r="I641" s="9">
        <v>1</v>
      </c>
      <c r="J641" s="6">
        <v>151.15</v>
      </c>
      <c r="K641" s="7">
        <v>0</v>
      </c>
      <c r="L641" s="6">
        <v>77.680000000000007</v>
      </c>
      <c r="M641" s="6">
        <f t="shared" si="36"/>
        <v>151.15</v>
      </c>
      <c r="N641" s="6">
        <f t="shared" si="37"/>
        <v>77.680000000000007</v>
      </c>
      <c r="O641" s="6">
        <f t="shared" si="38"/>
        <v>73.47</v>
      </c>
      <c r="P641" s="8">
        <f t="shared" si="39"/>
        <v>0.48607343698312933</v>
      </c>
      <c r="Q641" s="5">
        <f>YEAR(SalesDataTable[[#This Row],[Order Date]])</f>
        <v>2026</v>
      </c>
      <c r="R641" s="8" t="str">
        <f>"Q"&amp;ROUNDUP(MONTH(SalesDataTable[[#This Row],[Order Date]])/3,0)</f>
        <v>Q2</v>
      </c>
      <c r="S641" s="9">
        <f>MONTH(SalesDataTable[[#This Row],[Order Date]])</f>
        <v>4</v>
      </c>
      <c r="T641" s="8" t="str">
        <f>TEXT(SalesDataTable[[#This Row],[Order Date]],"mmm")</f>
        <v>Apr</v>
      </c>
    </row>
    <row r="642" spans="1:20" ht="15.5">
      <c r="A642" s="2" t="s">
        <v>693</v>
      </c>
      <c r="B642" s="3">
        <v>46134</v>
      </c>
      <c r="C642" s="4" t="s">
        <v>8</v>
      </c>
      <c r="D642" s="4" t="s">
        <v>38</v>
      </c>
      <c r="E642" s="4" t="s">
        <v>25</v>
      </c>
      <c r="F642" s="4" t="s">
        <v>16</v>
      </c>
      <c r="G642" s="4" t="s">
        <v>31</v>
      </c>
      <c r="H642" s="4" t="s">
        <v>64</v>
      </c>
      <c r="I642" s="9">
        <v>1</v>
      </c>
      <c r="J642" s="6">
        <v>81.73</v>
      </c>
      <c r="K642" s="7">
        <v>0.05</v>
      </c>
      <c r="L642" s="6">
        <v>39.979999999999997</v>
      </c>
      <c r="M642" s="6">
        <f t="shared" ref="M642:M705" si="40">I642*J642*(1-K642)</f>
        <v>77.643500000000003</v>
      </c>
      <c r="N642" s="6">
        <f t="shared" ref="N642:N705" si="41">I642*L642</f>
        <v>39.979999999999997</v>
      </c>
      <c r="O642" s="6">
        <f t="shared" ref="O642:O705" si="42">M642-N642</f>
        <v>37.663500000000006</v>
      </c>
      <c r="P642" s="8">
        <f t="shared" ref="P642:P705" si="43">IFERROR(O642/M642,0)</f>
        <v>0.48508246021882068</v>
      </c>
      <c r="Q642" s="5">
        <f>YEAR(SalesDataTable[[#This Row],[Order Date]])</f>
        <v>2026</v>
      </c>
      <c r="R642" s="8" t="str">
        <f>"Q"&amp;ROUNDUP(MONTH(SalesDataTable[[#This Row],[Order Date]])/3,0)</f>
        <v>Q2</v>
      </c>
      <c r="S642" s="9">
        <f>MONTH(SalesDataTable[[#This Row],[Order Date]])</f>
        <v>4</v>
      </c>
      <c r="T642" s="8" t="str">
        <f>TEXT(SalesDataTable[[#This Row],[Order Date]],"mmm")</f>
        <v>Apr</v>
      </c>
    </row>
    <row r="643" spans="1:20" ht="15.5">
      <c r="A643" s="2" t="s">
        <v>694</v>
      </c>
      <c r="B643" s="3">
        <v>46134</v>
      </c>
      <c r="C643" s="4" t="s">
        <v>27</v>
      </c>
      <c r="D643" s="4" t="s">
        <v>28</v>
      </c>
      <c r="E643" s="4" t="s">
        <v>25</v>
      </c>
      <c r="F643" s="4" t="s">
        <v>16</v>
      </c>
      <c r="G643" s="4" t="s">
        <v>11</v>
      </c>
      <c r="H643" s="4" t="s">
        <v>21</v>
      </c>
      <c r="I643" s="9">
        <v>1</v>
      </c>
      <c r="J643" s="6">
        <v>142.53</v>
      </c>
      <c r="K643" s="7">
        <v>0.05</v>
      </c>
      <c r="L643" s="6">
        <v>77.77</v>
      </c>
      <c r="M643" s="6">
        <f t="shared" si="40"/>
        <v>135.40350000000001</v>
      </c>
      <c r="N643" s="6">
        <f t="shared" si="41"/>
        <v>77.77</v>
      </c>
      <c r="O643" s="6">
        <f t="shared" si="42"/>
        <v>57.633500000000012</v>
      </c>
      <c r="P643" s="8">
        <f t="shared" si="43"/>
        <v>0.4256426163282338</v>
      </c>
      <c r="Q643" s="5">
        <f>YEAR(SalesDataTable[[#This Row],[Order Date]])</f>
        <v>2026</v>
      </c>
      <c r="R643" s="8" t="str">
        <f>"Q"&amp;ROUNDUP(MONTH(SalesDataTable[[#This Row],[Order Date]])/3,0)</f>
        <v>Q2</v>
      </c>
      <c r="S643" s="9">
        <f>MONTH(SalesDataTable[[#This Row],[Order Date]])</f>
        <v>4</v>
      </c>
      <c r="T643" s="8" t="str">
        <f>TEXT(SalesDataTable[[#This Row],[Order Date]],"mmm")</f>
        <v>Apr</v>
      </c>
    </row>
    <row r="644" spans="1:20" ht="15.5">
      <c r="A644" s="2" t="s">
        <v>695</v>
      </c>
      <c r="B644" s="3">
        <v>46134</v>
      </c>
      <c r="C644" s="4" t="s">
        <v>8</v>
      </c>
      <c r="D644" s="4" t="s">
        <v>9</v>
      </c>
      <c r="E644" s="4" t="s">
        <v>3</v>
      </c>
      <c r="F644" s="4" t="s">
        <v>16</v>
      </c>
      <c r="G644" s="4" t="s">
        <v>31</v>
      </c>
      <c r="H644" s="4" t="s">
        <v>64</v>
      </c>
      <c r="I644" s="9">
        <v>2</v>
      </c>
      <c r="J644" s="6">
        <v>83.24</v>
      </c>
      <c r="K644" s="7">
        <v>0</v>
      </c>
      <c r="L644" s="6">
        <v>40.03</v>
      </c>
      <c r="M644" s="6">
        <f t="shared" si="40"/>
        <v>166.48</v>
      </c>
      <c r="N644" s="6">
        <f t="shared" si="41"/>
        <v>80.06</v>
      </c>
      <c r="O644" s="6">
        <f t="shared" si="42"/>
        <v>86.419999999999987</v>
      </c>
      <c r="P644" s="8">
        <f t="shared" si="43"/>
        <v>0.51910139356078799</v>
      </c>
      <c r="Q644" s="5">
        <f>YEAR(SalesDataTable[[#This Row],[Order Date]])</f>
        <v>2026</v>
      </c>
      <c r="R644" s="8" t="str">
        <f>"Q"&amp;ROUNDUP(MONTH(SalesDataTable[[#This Row],[Order Date]])/3,0)</f>
        <v>Q2</v>
      </c>
      <c r="S644" s="9">
        <f>MONTH(SalesDataTable[[#This Row],[Order Date]])</f>
        <v>4</v>
      </c>
      <c r="T644" s="8" t="str">
        <f>TEXT(SalesDataTable[[#This Row],[Order Date]],"mmm")</f>
        <v>Apr</v>
      </c>
    </row>
    <row r="645" spans="1:20" ht="15.5">
      <c r="A645" s="2" t="s">
        <v>696</v>
      </c>
      <c r="B645" s="3">
        <v>46134</v>
      </c>
      <c r="C645" s="4" t="s">
        <v>1</v>
      </c>
      <c r="D645" s="4" t="s">
        <v>2</v>
      </c>
      <c r="E645" s="4" t="s">
        <v>39</v>
      </c>
      <c r="F645" s="4" t="s">
        <v>16</v>
      </c>
      <c r="G645" s="4" t="s">
        <v>11</v>
      </c>
      <c r="H645" s="4" t="s">
        <v>21</v>
      </c>
      <c r="I645" s="9">
        <v>1</v>
      </c>
      <c r="J645" s="6">
        <v>141.99</v>
      </c>
      <c r="K645" s="7">
        <v>0.05</v>
      </c>
      <c r="L645" s="6">
        <v>79.7</v>
      </c>
      <c r="M645" s="6">
        <f t="shared" si="40"/>
        <v>134.8905</v>
      </c>
      <c r="N645" s="6">
        <f t="shared" si="41"/>
        <v>79.7</v>
      </c>
      <c r="O645" s="6">
        <f t="shared" si="42"/>
        <v>55.1905</v>
      </c>
      <c r="P645" s="8">
        <f t="shared" si="43"/>
        <v>0.40915038494186023</v>
      </c>
      <c r="Q645" s="5">
        <f>YEAR(SalesDataTable[[#This Row],[Order Date]])</f>
        <v>2026</v>
      </c>
      <c r="R645" s="8" t="str">
        <f>"Q"&amp;ROUNDUP(MONTH(SalesDataTable[[#This Row],[Order Date]])/3,0)</f>
        <v>Q2</v>
      </c>
      <c r="S645" s="9">
        <f>MONTH(SalesDataTable[[#This Row],[Order Date]])</f>
        <v>4</v>
      </c>
      <c r="T645" s="8" t="str">
        <f>TEXT(SalesDataTable[[#This Row],[Order Date]],"mmm")</f>
        <v>Apr</v>
      </c>
    </row>
    <row r="646" spans="1:20" ht="15.5">
      <c r="A646" s="2" t="s">
        <v>697</v>
      </c>
      <c r="B646" s="3">
        <v>46134</v>
      </c>
      <c r="C646" s="4" t="s">
        <v>8</v>
      </c>
      <c r="D646" s="4" t="s">
        <v>69</v>
      </c>
      <c r="E646" s="4" t="s">
        <v>3</v>
      </c>
      <c r="F646" s="4" t="s">
        <v>16</v>
      </c>
      <c r="G646" s="4" t="s">
        <v>49</v>
      </c>
      <c r="H646" s="4" t="s">
        <v>67</v>
      </c>
      <c r="I646" s="9">
        <v>2</v>
      </c>
      <c r="J646" s="6">
        <v>35.94</v>
      </c>
      <c r="K646" s="7">
        <v>0.05</v>
      </c>
      <c r="L646" s="6">
        <v>14.17</v>
      </c>
      <c r="M646" s="6">
        <f t="shared" si="40"/>
        <v>68.285999999999987</v>
      </c>
      <c r="N646" s="6">
        <f t="shared" si="41"/>
        <v>28.34</v>
      </c>
      <c r="O646" s="6">
        <f t="shared" si="42"/>
        <v>39.945999999999984</v>
      </c>
      <c r="P646" s="8">
        <f t="shared" si="43"/>
        <v>0.5849808159798493</v>
      </c>
      <c r="Q646" s="5">
        <f>YEAR(SalesDataTable[[#This Row],[Order Date]])</f>
        <v>2026</v>
      </c>
      <c r="R646" s="8" t="str">
        <f>"Q"&amp;ROUNDUP(MONTH(SalesDataTable[[#This Row],[Order Date]])/3,0)</f>
        <v>Q2</v>
      </c>
      <c r="S646" s="9">
        <f>MONTH(SalesDataTable[[#This Row],[Order Date]])</f>
        <v>4</v>
      </c>
      <c r="T646" s="8" t="str">
        <f>TEXT(SalesDataTable[[#This Row],[Order Date]],"mmm")</f>
        <v>Apr</v>
      </c>
    </row>
    <row r="647" spans="1:20" ht="15.5">
      <c r="A647" s="2" t="s">
        <v>698</v>
      </c>
      <c r="B647" s="3">
        <v>46135</v>
      </c>
      <c r="C647" s="4" t="s">
        <v>8</v>
      </c>
      <c r="D647" s="4" t="s">
        <v>9</v>
      </c>
      <c r="E647" s="4" t="s">
        <v>3</v>
      </c>
      <c r="F647" s="4" t="s">
        <v>16</v>
      </c>
      <c r="G647" s="4" t="s">
        <v>49</v>
      </c>
      <c r="H647" s="4" t="s">
        <v>74</v>
      </c>
      <c r="I647" s="9">
        <v>3</v>
      </c>
      <c r="J647" s="6">
        <v>49.55</v>
      </c>
      <c r="K647" s="7">
        <v>0</v>
      </c>
      <c r="L647" s="6">
        <v>22.55</v>
      </c>
      <c r="M647" s="6">
        <f t="shared" si="40"/>
        <v>148.64999999999998</v>
      </c>
      <c r="N647" s="6">
        <f t="shared" si="41"/>
        <v>67.650000000000006</v>
      </c>
      <c r="O647" s="6">
        <f t="shared" si="42"/>
        <v>80.999999999999972</v>
      </c>
      <c r="P647" s="8">
        <f t="shared" si="43"/>
        <v>0.54490413723511588</v>
      </c>
      <c r="Q647" s="5">
        <f>YEAR(SalesDataTable[[#This Row],[Order Date]])</f>
        <v>2026</v>
      </c>
      <c r="R647" s="8" t="str">
        <f>"Q"&amp;ROUNDUP(MONTH(SalesDataTable[[#This Row],[Order Date]])/3,0)</f>
        <v>Q2</v>
      </c>
      <c r="S647" s="9">
        <f>MONTH(SalesDataTable[[#This Row],[Order Date]])</f>
        <v>4</v>
      </c>
      <c r="T647" s="8" t="str">
        <f>TEXT(SalesDataTable[[#This Row],[Order Date]],"mmm")</f>
        <v>Apr</v>
      </c>
    </row>
    <row r="648" spans="1:20" ht="15.5">
      <c r="A648" s="2" t="s">
        <v>699</v>
      </c>
      <c r="B648" s="3">
        <v>46135</v>
      </c>
      <c r="C648" s="4" t="s">
        <v>27</v>
      </c>
      <c r="D648" s="4" t="s">
        <v>48</v>
      </c>
      <c r="E648" s="4" t="s">
        <v>39</v>
      </c>
      <c r="F648" s="4" t="s">
        <v>4</v>
      </c>
      <c r="G648" s="4" t="s">
        <v>49</v>
      </c>
      <c r="H648" s="4" t="s">
        <v>50</v>
      </c>
      <c r="I648" s="9">
        <v>1</v>
      </c>
      <c r="J648" s="6">
        <v>39.89</v>
      </c>
      <c r="K648" s="7">
        <v>0.05</v>
      </c>
      <c r="L648" s="6">
        <v>15.06</v>
      </c>
      <c r="M648" s="6">
        <f t="shared" si="40"/>
        <v>37.895499999999998</v>
      </c>
      <c r="N648" s="6">
        <f t="shared" si="41"/>
        <v>15.06</v>
      </c>
      <c r="O648" s="6">
        <f t="shared" si="42"/>
        <v>22.835499999999996</v>
      </c>
      <c r="P648" s="8">
        <f t="shared" si="43"/>
        <v>0.60259133670224685</v>
      </c>
      <c r="Q648" s="5">
        <f>YEAR(SalesDataTable[[#This Row],[Order Date]])</f>
        <v>2026</v>
      </c>
      <c r="R648" s="8" t="str">
        <f>"Q"&amp;ROUNDUP(MONTH(SalesDataTable[[#This Row],[Order Date]])/3,0)</f>
        <v>Q2</v>
      </c>
      <c r="S648" s="9">
        <f>MONTH(SalesDataTable[[#This Row],[Order Date]])</f>
        <v>4</v>
      </c>
      <c r="T648" s="8" t="str">
        <f>TEXT(SalesDataTable[[#This Row],[Order Date]],"mmm")</f>
        <v>Apr</v>
      </c>
    </row>
    <row r="649" spans="1:20" ht="15.5">
      <c r="A649" s="2" t="s">
        <v>700</v>
      </c>
      <c r="B649" s="3">
        <v>46135</v>
      </c>
      <c r="C649" s="4" t="s">
        <v>27</v>
      </c>
      <c r="D649" s="4" t="s">
        <v>45</v>
      </c>
      <c r="E649" s="4" t="s">
        <v>39</v>
      </c>
      <c r="F649" s="4" t="s">
        <v>16</v>
      </c>
      <c r="G649" s="4" t="s">
        <v>49</v>
      </c>
      <c r="H649" s="4" t="s">
        <v>50</v>
      </c>
      <c r="I649" s="9">
        <v>1</v>
      </c>
      <c r="J649" s="6">
        <v>40.630000000000003</v>
      </c>
      <c r="K649" s="7">
        <v>0.1</v>
      </c>
      <c r="L649" s="6">
        <v>14.67</v>
      </c>
      <c r="M649" s="6">
        <f t="shared" si="40"/>
        <v>36.567</v>
      </c>
      <c r="N649" s="6">
        <f t="shared" si="41"/>
        <v>14.67</v>
      </c>
      <c r="O649" s="6">
        <f t="shared" si="42"/>
        <v>21.896999999999998</v>
      </c>
      <c r="P649" s="8">
        <f t="shared" si="43"/>
        <v>0.59881860694068423</v>
      </c>
      <c r="Q649" s="5">
        <f>YEAR(SalesDataTable[[#This Row],[Order Date]])</f>
        <v>2026</v>
      </c>
      <c r="R649" s="8" t="str">
        <f>"Q"&amp;ROUNDUP(MONTH(SalesDataTable[[#This Row],[Order Date]])/3,0)</f>
        <v>Q2</v>
      </c>
      <c r="S649" s="9">
        <f>MONTH(SalesDataTable[[#This Row],[Order Date]])</f>
        <v>4</v>
      </c>
      <c r="T649" s="8" t="str">
        <f>TEXT(SalesDataTable[[#This Row],[Order Date]],"mmm")</f>
        <v>Apr</v>
      </c>
    </row>
    <row r="650" spans="1:20" ht="15.5">
      <c r="A650" s="2" t="s">
        <v>701</v>
      </c>
      <c r="B650" s="3">
        <v>46135</v>
      </c>
      <c r="C650" s="4" t="s">
        <v>27</v>
      </c>
      <c r="D650" s="4" t="s">
        <v>48</v>
      </c>
      <c r="E650" s="4" t="s">
        <v>39</v>
      </c>
      <c r="F650" s="4" t="s">
        <v>4</v>
      </c>
      <c r="G650" s="4" t="s">
        <v>5</v>
      </c>
      <c r="H650" s="4" t="s">
        <v>35</v>
      </c>
      <c r="I650" s="9">
        <v>4</v>
      </c>
      <c r="J650" s="6">
        <v>39.78</v>
      </c>
      <c r="K650" s="7">
        <v>0.05</v>
      </c>
      <c r="L650" s="6">
        <v>16.7</v>
      </c>
      <c r="M650" s="6">
        <f t="shared" si="40"/>
        <v>151.16399999999999</v>
      </c>
      <c r="N650" s="6">
        <f t="shared" si="41"/>
        <v>66.8</v>
      </c>
      <c r="O650" s="6">
        <f t="shared" si="42"/>
        <v>84.36399999999999</v>
      </c>
      <c r="P650" s="8">
        <f t="shared" si="43"/>
        <v>0.55809584292556425</v>
      </c>
      <c r="Q650" s="5">
        <f>YEAR(SalesDataTable[[#This Row],[Order Date]])</f>
        <v>2026</v>
      </c>
      <c r="R650" s="8" t="str">
        <f>"Q"&amp;ROUNDUP(MONTH(SalesDataTable[[#This Row],[Order Date]])/3,0)</f>
        <v>Q2</v>
      </c>
      <c r="S650" s="9">
        <f>MONTH(SalesDataTable[[#This Row],[Order Date]])</f>
        <v>4</v>
      </c>
      <c r="T650" s="8" t="str">
        <f>TEXT(SalesDataTable[[#This Row],[Order Date]],"mmm")</f>
        <v>Apr</v>
      </c>
    </row>
    <row r="651" spans="1:20" ht="15.5">
      <c r="A651" s="2" t="s">
        <v>702</v>
      </c>
      <c r="B651" s="3">
        <v>46135</v>
      </c>
      <c r="C651" s="4" t="s">
        <v>27</v>
      </c>
      <c r="D651" s="4" t="s">
        <v>28</v>
      </c>
      <c r="E651" s="4" t="s">
        <v>39</v>
      </c>
      <c r="F651" s="4" t="s">
        <v>20</v>
      </c>
      <c r="G651" s="4" t="s">
        <v>11</v>
      </c>
      <c r="H651" s="4" t="s">
        <v>12</v>
      </c>
      <c r="I651" s="9">
        <v>1</v>
      </c>
      <c r="J651" s="6">
        <v>92.74</v>
      </c>
      <c r="K651" s="7">
        <v>0</v>
      </c>
      <c r="L651" s="6">
        <v>46.1</v>
      </c>
      <c r="M651" s="6">
        <f t="shared" si="40"/>
        <v>92.74</v>
      </c>
      <c r="N651" s="6">
        <f t="shared" si="41"/>
        <v>46.1</v>
      </c>
      <c r="O651" s="6">
        <f t="shared" si="42"/>
        <v>46.639999999999993</v>
      </c>
      <c r="P651" s="8">
        <f t="shared" si="43"/>
        <v>0.50291136510675005</v>
      </c>
      <c r="Q651" s="5">
        <f>YEAR(SalesDataTable[[#This Row],[Order Date]])</f>
        <v>2026</v>
      </c>
      <c r="R651" s="8" t="str">
        <f>"Q"&amp;ROUNDUP(MONTH(SalesDataTable[[#This Row],[Order Date]])/3,0)</f>
        <v>Q2</v>
      </c>
      <c r="S651" s="9">
        <f>MONTH(SalesDataTable[[#This Row],[Order Date]])</f>
        <v>4</v>
      </c>
      <c r="T651" s="8" t="str">
        <f>TEXT(SalesDataTable[[#This Row],[Order Date]],"mmm")</f>
        <v>Apr</v>
      </c>
    </row>
    <row r="652" spans="1:20" ht="15.5">
      <c r="A652" s="2" t="s">
        <v>703</v>
      </c>
      <c r="B652" s="3">
        <v>46135</v>
      </c>
      <c r="C652" s="4" t="s">
        <v>8</v>
      </c>
      <c r="D652" s="4" t="s">
        <v>38</v>
      </c>
      <c r="E652" s="4" t="s">
        <v>25</v>
      </c>
      <c r="F652" s="4" t="s">
        <v>4</v>
      </c>
      <c r="G652" s="4" t="s">
        <v>31</v>
      </c>
      <c r="H652" s="4" t="s">
        <v>90</v>
      </c>
      <c r="I652" s="9">
        <v>2</v>
      </c>
      <c r="J652" s="6">
        <v>120.49</v>
      </c>
      <c r="K652" s="7">
        <v>0.1</v>
      </c>
      <c r="L652" s="6">
        <v>62.23</v>
      </c>
      <c r="M652" s="6">
        <f t="shared" si="40"/>
        <v>216.88200000000001</v>
      </c>
      <c r="N652" s="6">
        <f t="shared" si="41"/>
        <v>124.46</v>
      </c>
      <c r="O652" s="6">
        <f t="shared" si="42"/>
        <v>92.422000000000011</v>
      </c>
      <c r="P652" s="8">
        <f t="shared" si="43"/>
        <v>0.42613955976060719</v>
      </c>
      <c r="Q652" s="5">
        <f>YEAR(SalesDataTable[[#This Row],[Order Date]])</f>
        <v>2026</v>
      </c>
      <c r="R652" s="8" t="str">
        <f>"Q"&amp;ROUNDUP(MONTH(SalesDataTable[[#This Row],[Order Date]])/3,0)</f>
        <v>Q2</v>
      </c>
      <c r="S652" s="9">
        <f>MONTH(SalesDataTable[[#This Row],[Order Date]])</f>
        <v>4</v>
      </c>
      <c r="T652" s="8" t="str">
        <f>TEXT(SalesDataTable[[#This Row],[Order Date]],"mmm")</f>
        <v>Apr</v>
      </c>
    </row>
    <row r="653" spans="1:20" ht="15.5">
      <c r="A653" s="2" t="s">
        <v>704</v>
      </c>
      <c r="B653" s="3">
        <v>46136</v>
      </c>
      <c r="C653" s="4" t="s">
        <v>8</v>
      </c>
      <c r="D653" s="4" t="s">
        <v>38</v>
      </c>
      <c r="E653" s="4" t="s">
        <v>3</v>
      </c>
      <c r="F653" s="4" t="s">
        <v>20</v>
      </c>
      <c r="G653" s="4" t="s">
        <v>11</v>
      </c>
      <c r="H653" s="4" t="s">
        <v>79</v>
      </c>
      <c r="I653" s="9">
        <v>2</v>
      </c>
      <c r="J653" s="6">
        <v>70.53</v>
      </c>
      <c r="K653" s="7">
        <v>0</v>
      </c>
      <c r="L653" s="6">
        <v>32.229999999999997</v>
      </c>
      <c r="M653" s="6">
        <f t="shared" si="40"/>
        <v>141.06</v>
      </c>
      <c r="N653" s="6">
        <f t="shared" si="41"/>
        <v>64.459999999999994</v>
      </c>
      <c r="O653" s="6">
        <f t="shared" si="42"/>
        <v>76.600000000000009</v>
      </c>
      <c r="P653" s="8">
        <f t="shared" si="43"/>
        <v>0.54303133418403526</v>
      </c>
      <c r="Q653" s="5">
        <f>YEAR(SalesDataTable[[#This Row],[Order Date]])</f>
        <v>2026</v>
      </c>
      <c r="R653" s="8" t="str">
        <f>"Q"&amp;ROUNDUP(MONTH(SalesDataTable[[#This Row],[Order Date]])/3,0)</f>
        <v>Q2</v>
      </c>
      <c r="S653" s="9">
        <f>MONTH(SalesDataTable[[#This Row],[Order Date]])</f>
        <v>4</v>
      </c>
      <c r="T653" s="8" t="str">
        <f>TEXT(SalesDataTable[[#This Row],[Order Date]],"mmm")</f>
        <v>Apr</v>
      </c>
    </row>
    <row r="654" spans="1:20" ht="15.5">
      <c r="A654" s="2" t="s">
        <v>705</v>
      </c>
      <c r="B654" s="3">
        <v>46136</v>
      </c>
      <c r="C654" s="4" t="s">
        <v>8</v>
      </c>
      <c r="D654" s="4" t="s">
        <v>86</v>
      </c>
      <c r="E654" s="4" t="s">
        <v>3</v>
      </c>
      <c r="F654" s="4" t="s">
        <v>16</v>
      </c>
      <c r="G654" s="4" t="s">
        <v>11</v>
      </c>
      <c r="H654" s="4" t="s">
        <v>12</v>
      </c>
      <c r="I654" s="9">
        <v>1</v>
      </c>
      <c r="J654" s="6">
        <v>90.87</v>
      </c>
      <c r="K654" s="7">
        <v>0.1</v>
      </c>
      <c r="L654" s="6">
        <v>44.4</v>
      </c>
      <c r="M654" s="6">
        <f t="shared" si="40"/>
        <v>81.783000000000001</v>
      </c>
      <c r="N654" s="6">
        <f t="shared" si="41"/>
        <v>44.4</v>
      </c>
      <c r="O654" s="6">
        <f t="shared" si="42"/>
        <v>37.383000000000003</v>
      </c>
      <c r="P654" s="8">
        <f t="shared" si="43"/>
        <v>0.45709988628443565</v>
      </c>
      <c r="Q654" s="5">
        <f>YEAR(SalesDataTable[[#This Row],[Order Date]])</f>
        <v>2026</v>
      </c>
      <c r="R654" s="8" t="str">
        <f>"Q"&amp;ROUNDUP(MONTH(SalesDataTable[[#This Row],[Order Date]])/3,0)</f>
        <v>Q2</v>
      </c>
      <c r="S654" s="9">
        <f>MONTH(SalesDataTable[[#This Row],[Order Date]])</f>
        <v>4</v>
      </c>
      <c r="T654" s="8" t="str">
        <f>TEXT(SalesDataTable[[#This Row],[Order Date]],"mmm")</f>
        <v>Apr</v>
      </c>
    </row>
    <row r="655" spans="1:20" ht="15.5">
      <c r="A655" s="2" t="s">
        <v>706</v>
      </c>
      <c r="B655" s="3">
        <v>46136</v>
      </c>
      <c r="C655" s="4" t="s">
        <v>8</v>
      </c>
      <c r="D655" s="4" t="s">
        <v>86</v>
      </c>
      <c r="E655" s="4" t="s">
        <v>10</v>
      </c>
      <c r="F655" s="4" t="s">
        <v>4</v>
      </c>
      <c r="G655" s="4" t="s">
        <v>49</v>
      </c>
      <c r="H655" s="4" t="s">
        <v>55</v>
      </c>
      <c r="I655" s="9">
        <v>3</v>
      </c>
      <c r="J655" s="6">
        <v>124.31</v>
      </c>
      <c r="K655" s="7">
        <v>0.2</v>
      </c>
      <c r="L655" s="6">
        <v>67.97</v>
      </c>
      <c r="M655" s="6">
        <f t="shared" si="40"/>
        <v>298.34399999999999</v>
      </c>
      <c r="N655" s="6">
        <f t="shared" si="41"/>
        <v>203.91</v>
      </c>
      <c r="O655" s="6">
        <f t="shared" si="42"/>
        <v>94.433999999999997</v>
      </c>
      <c r="P655" s="8">
        <f t="shared" si="43"/>
        <v>0.31652723031131846</v>
      </c>
      <c r="Q655" s="5">
        <f>YEAR(SalesDataTable[[#This Row],[Order Date]])</f>
        <v>2026</v>
      </c>
      <c r="R655" s="8" t="str">
        <f>"Q"&amp;ROUNDUP(MONTH(SalesDataTable[[#This Row],[Order Date]])/3,0)</f>
        <v>Q2</v>
      </c>
      <c r="S655" s="9">
        <f>MONTH(SalesDataTable[[#This Row],[Order Date]])</f>
        <v>4</v>
      </c>
      <c r="T655" s="8" t="str">
        <f>TEXT(SalesDataTable[[#This Row],[Order Date]],"mmm")</f>
        <v>Apr</v>
      </c>
    </row>
    <row r="656" spans="1:20" ht="15.5">
      <c r="A656" s="2" t="s">
        <v>707</v>
      </c>
      <c r="B656" s="3">
        <v>46136</v>
      </c>
      <c r="C656" s="4" t="s">
        <v>8</v>
      </c>
      <c r="D656" s="4" t="s">
        <v>9</v>
      </c>
      <c r="E656" s="4" t="s">
        <v>10</v>
      </c>
      <c r="F656" s="4" t="s">
        <v>4</v>
      </c>
      <c r="G656" s="4" t="s">
        <v>5</v>
      </c>
      <c r="H656" s="4" t="s">
        <v>35</v>
      </c>
      <c r="I656" s="9">
        <v>15</v>
      </c>
      <c r="J656" s="6">
        <v>41.21</v>
      </c>
      <c r="K656" s="7">
        <v>0.15</v>
      </c>
      <c r="L656" s="6">
        <v>16.760000000000002</v>
      </c>
      <c r="M656" s="6">
        <f t="shared" si="40"/>
        <v>525.42750000000001</v>
      </c>
      <c r="N656" s="6">
        <f t="shared" si="41"/>
        <v>251.40000000000003</v>
      </c>
      <c r="O656" s="6">
        <f t="shared" si="42"/>
        <v>274.02749999999997</v>
      </c>
      <c r="P656" s="8">
        <f t="shared" si="43"/>
        <v>0.52153246642020068</v>
      </c>
      <c r="Q656" s="5">
        <f>YEAR(SalesDataTable[[#This Row],[Order Date]])</f>
        <v>2026</v>
      </c>
      <c r="R656" s="8" t="str">
        <f>"Q"&amp;ROUNDUP(MONTH(SalesDataTable[[#This Row],[Order Date]])/3,0)</f>
        <v>Q2</v>
      </c>
      <c r="S656" s="9">
        <f>MONTH(SalesDataTable[[#This Row],[Order Date]])</f>
        <v>4</v>
      </c>
      <c r="T656" s="8" t="str">
        <f>TEXT(SalesDataTable[[#This Row],[Order Date]],"mmm")</f>
        <v>Apr</v>
      </c>
    </row>
    <row r="657" spans="1:20" ht="15.5">
      <c r="A657" s="2" t="s">
        <v>708</v>
      </c>
      <c r="B657" s="3">
        <v>46136</v>
      </c>
      <c r="C657" s="4" t="s">
        <v>1</v>
      </c>
      <c r="D657" s="4" t="s">
        <v>2</v>
      </c>
      <c r="E657" s="4" t="s">
        <v>3</v>
      </c>
      <c r="F657" s="4" t="s">
        <v>16</v>
      </c>
      <c r="G657" s="4" t="s">
        <v>11</v>
      </c>
      <c r="H657" s="4" t="s">
        <v>21</v>
      </c>
      <c r="I657" s="9">
        <v>2</v>
      </c>
      <c r="J657" s="6">
        <v>145.75</v>
      </c>
      <c r="K657" s="7">
        <v>0.1</v>
      </c>
      <c r="L657" s="6">
        <v>78.900000000000006</v>
      </c>
      <c r="M657" s="6">
        <f t="shared" si="40"/>
        <v>262.35000000000002</v>
      </c>
      <c r="N657" s="6">
        <f t="shared" si="41"/>
        <v>157.80000000000001</v>
      </c>
      <c r="O657" s="6">
        <f t="shared" si="42"/>
        <v>104.55000000000001</v>
      </c>
      <c r="P657" s="8">
        <f t="shared" si="43"/>
        <v>0.39851343624928531</v>
      </c>
      <c r="Q657" s="5">
        <f>YEAR(SalesDataTable[[#This Row],[Order Date]])</f>
        <v>2026</v>
      </c>
      <c r="R657" s="8" t="str">
        <f>"Q"&amp;ROUNDUP(MONTH(SalesDataTable[[#This Row],[Order Date]])/3,0)</f>
        <v>Q2</v>
      </c>
      <c r="S657" s="9">
        <f>MONTH(SalesDataTable[[#This Row],[Order Date]])</f>
        <v>4</v>
      </c>
      <c r="T657" s="8" t="str">
        <f>TEXT(SalesDataTable[[#This Row],[Order Date]],"mmm")</f>
        <v>Apr</v>
      </c>
    </row>
    <row r="658" spans="1:20" ht="15.5">
      <c r="A658" s="2" t="s">
        <v>709</v>
      </c>
      <c r="B658" s="3">
        <v>46136</v>
      </c>
      <c r="C658" s="4" t="s">
        <v>14</v>
      </c>
      <c r="D658" s="4" t="s">
        <v>24</v>
      </c>
      <c r="E658" s="4" t="s">
        <v>3</v>
      </c>
      <c r="F658" s="4" t="s">
        <v>16</v>
      </c>
      <c r="G658" s="4" t="s">
        <v>17</v>
      </c>
      <c r="H658" s="4" t="s">
        <v>71</v>
      </c>
      <c r="I658" s="9">
        <v>1</v>
      </c>
      <c r="J658" s="6">
        <v>134.86000000000001</v>
      </c>
      <c r="K658" s="7">
        <v>0</v>
      </c>
      <c r="L658" s="6">
        <v>66.040000000000006</v>
      </c>
      <c r="M658" s="6">
        <f t="shared" si="40"/>
        <v>134.86000000000001</v>
      </c>
      <c r="N658" s="6">
        <f t="shared" si="41"/>
        <v>66.040000000000006</v>
      </c>
      <c r="O658" s="6">
        <f t="shared" si="42"/>
        <v>68.820000000000007</v>
      </c>
      <c r="P658" s="8">
        <f t="shared" si="43"/>
        <v>0.51030698502150373</v>
      </c>
      <c r="Q658" s="5">
        <f>YEAR(SalesDataTable[[#This Row],[Order Date]])</f>
        <v>2026</v>
      </c>
      <c r="R658" s="8" t="str">
        <f>"Q"&amp;ROUNDUP(MONTH(SalesDataTable[[#This Row],[Order Date]])/3,0)</f>
        <v>Q2</v>
      </c>
      <c r="S658" s="9">
        <f>MONTH(SalesDataTable[[#This Row],[Order Date]])</f>
        <v>4</v>
      </c>
      <c r="T658" s="8" t="str">
        <f>TEXT(SalesDataTable[[#This Row],[Order Date]],"mmm")</f>
        <v>Apr</v>
      </c>
    </row>
    <row r="659" spans="1:20" ht="15.5">
      <c r="A659" s="2" t="s">
        <v>710</v>
      </c>
      <c r="B659" s="3">
        <v>46136</v>
      </c>
      <c r="C659" s="4" t="s">
        <v>27</v>
      </c>
      <c r="D659" s="4" t="s">
        <v>82</v>
      </c>
      <c r="E659" s="4" t="s">
        <v>25</v>
      </c>
      <c r="F659" s="4" t="s">
        <v>16</v>
      </c>
      <c r="G659" s="4" t="s">
        <v>17</v>
      </c>
      <c r="H659" s="4" t="s">
        <v>71</v>
      </c>
      <c r="I659" s="9">
        <v>1</v>
      </c>
      <c r="J659" s="6">
        <v>136.07</v>
      </c>
      <c r="K659" s="7">
        <v>0</v>
      </c>
      <c r="L659" s="6">
        <v>65.17</v>
      </c>
      <c r="M659" s="6">
        <f t="shared" si="40"/>
        <v>136.07</v>
      </c>
      <c r="N659" s="6">
        <f t="shared" si="41"/>
        <v>65.17</v>
      </c>
      <c r="O659" s="6">
        <f t="shared" si="42"/>
        <v>70.899999999999991</v>
      </c>
      <c r="P659" s="8">
        <f t="shared" si="43"/>
        <v>0.52105533916366575</v>
      </c>
      <c r="Q659" s="5">
        <f>YEAR(SalesDataTable[[#This Row],[Order Date]])</f>
        <v>2026</v>
      </c>
      <c r="R659" s="8" t="str">
        <f>"Q"&amp;ROUNDUP(MONTH(SalesDataTable[[#This Row],[Order Date]])/3,0)</f>
        <v>Q2</v>
      </c>
      <c r="S659" s="9">
        <f>MONTH(SalesDataTable[[#This Row],[Order Date]])</f>
        <v>4</v>
      </c>
      <c r="T659" s="8" t="str">
        <f>TEXT(SalesDataTable[[#This Row],[Order Date]],"mmm")</f>
        <v>Apr</v>
      </c>
    </row>
    <row r="660" spans="1:20" ht="15.5">
      <c r="A660" s="2" t="s">
        <v>711</v>
      </c>
      <c r="B660" s="3">
        <v>46136</v>
      </c>
      <c r="C660" s="4" t="s">
        <v>1</v>
      </c>
      <c r="D660" s="4" t="s">
        <v>88</v>
      </c>
      <c r="E660" s="4" t="s">
        <v>25</v>
      </c>
      <c r="F660" s="4" t="s">
        <v>20</v>
      </c>
      <c r="G660" s="4" t="s">
        <v>17</v>
      </c>
      <c r="H660" s="4" t="s">
        <v>46</v>
      </c>
      <c r="I660" s="9">
        <v>1</v>
      </c>
      <c r="J660" s="6">
        <v>47.25</v>
      </c>
      <c r="K660" s="7">
        <v>0.1</v>
      </c>
      <c r="L660" s="6">
        <v>18.25</v>
      </c>
      <c r="M660" s="6">
        <f t="shared" si="40"/>
        <v>42.524999999999999</v>
      </c>
      <c r="N660" s="6">
        <f t="shared" si="41"/>
        <v>18.25</v>
      </c>
      <c r="O660" s="6">
        <f t="shared" si="42"/>
        <v>24.274999999999999</v>
      </c>
      <c r="P660" s="8">
        <f t="shared" si="43"/>
        <v>0.57084068195179305</v>
      </c>
      <c r="Q660" s="5">
        <f>YEAR(SalesDataTable[[#This Row],[Order Date]])</f>
        <v>2026</v>
      </c>
      <c r="R660" s="8" t="str">
        <f>"Q"&amp;ROUNDUP(MONTH(SalesDataTable[[#This Row],[Order Date]])/3,0)</f>
        <v>Q2</v>
      </c>
      <c r="S660" s="9">
        <f>MONTH(SalesDataTable[[#This Row],[Order Date]])</f>
        <v>4</v>
      </c>
      <c r="T660" s="8" t="str">
        <f>TEXT(SalesDataTable[[#This Row],[Order Date]],"mmm")</f>
        <v>Apr</v>
      </c>
    </row>
    <row r="661" spans="1:20" ht="15.5">
      <c r="A661" s="2" t="s">
        <v>712</v>
      </c>
      <c r="B661" s="3">
        <v>46136</v>
      </c>
      <c r="C661" s="4" t="s">
        <v>1</v>
      </c>
      <c r="D661" s="4" t="s">
        <v>2</v>
      </c>
      <c r="E661" s="4" t="s">
        <v>3</v>
      </c>
      <c r="F661" s="4" t="s">
        <v>20</v>
      </c>
      <c r="G661" s="4" t="s">
        <v>5</v>
      </c>
      <c r="H661" s="4" t="s">
        <v>35</v>
      </c>
      <c r="I661" s="9">
        <v>2</v>
      </c>
      <c r="J661" s="6">
        <v>41.32</v>
      </c>
      <c r="K661" s="7">
        <v>0.1</v>
      </c>
      <c r="L661" s="6">
        <v>16.66</v>
      </c>
      <c r="M661" s="6">
        <f t="shared" si="40"/>
        <v>74.376000000000005</v>
      </c>
      <c r="N661" s="6">
        <f t="shared" si="41"/>
        <v>33.32</v>
      </c>
      <c r="O661" s="6">
        <f t="shared" si="42"/>
        <v>41.056000000000004</v>
      </c>
      <c r="P661" s="8">
        <f t="shared" si="43"/>
        <v>0.5520060234484242</v>
      </c>
      <c r="Q661" s="5">
        <f>YEAR(SalesDataTable[[#This Row],[Order Date]])</f>
        <v>2026</v>
      </c>
      <c r="R661" s="8" t="str">
        <f>"Q"&amp;ROUNDUP(MONTH(SalesDataTable[[#This Row],[Order Date]])/3,0)</f>
        <v>Q2</v>
      </c>
      <c r="S661" s="9">
        <f>MONTH(SalesDataTable[[#This Row],[Order Date]])</f>
        <v>4</v>
      </c>
      <c r="T661" s="8" t="str">
        <f>TEXT(SalesDataTable[[#This Row],[Order Date]],"mmm")</f>
        <v>Apr</v>
      </c>
    </row>
    <row r="662" spans="1:20" ht="15.5">
      <c r="A662" s="2" t="s">
        <v>713</v>
      </c>
      <c r="B662" s="3">
        <v>46136</v>
      </c>
      <c r="C662" s="4" t="s">
        <v>1</v>
      </c>
      <c r="D662" s="4" t="s">
        <v>88</v>
      </c>
      <c r="E662" s="4" t="s">
        <v>39</v>
      </c>
      <c r="F662" s="4" t="s">
        <v>16</v>
      </c>
      <c r="G662" s="4" t="s">
        <v>5</v>
      </c>
      <c r="H662" s="4" t="s">
        <v>6</v>
      </c>
      <c r="I662" s="9">
        <v>2</v>
      </c>
      <c r="J662" s="6">
        <v>81.75</v>
      </c>
      <c r="K662" s="7">
        <v>0</v>
      </c>
      <c r="L662" s="6">
        <v>41.92</v>
      </c>
      <c r="M662" s="6">
        <f t="shared" si="40"/>
        <v>163.5</v>
      </c>
      <c r="N662" s="6">
        <f t="shared" si="41"/>
        <v>83.84</v>
      </c>
      <c r="O662" s="6">
        <f t="shared" si="42"/>
        <v>79.66</v>
      </c>
      <c r="P662" s="8">
        <f t="shared" si="43"/>
        <v>0.48721712538226297</v>
      </c>
      <c r="Q662" s="5">
        <f>YEAR(SalesDataTable[[#This Row],[Order Date]])</f>
        <v>2026</v>
      </c>
      <c r="R662" s="8" t="str">
        <f>"Q"&amp;ROUNDUP(MONTH(SalesDataTable[[#This Row],[Order Date]])/3,0)</f>
        <v>Q2</v>
      </c>
      <c r="S662" s="9">
        <f>MONTH(SalesDataTable[[#This Row],[Order Date]])</f>
        <v>4</v>
      </c>
      <c r="T662" s="8" t="str">
        <f>TEXT(SalesDataTable[[#This Row],[Order Date]],"mmm")</f>
        <v>Apr</v>
      </c>
    </row>
    <row r="663" spans="1:20" ht="15.5">
      <c r="A663" s="2" t="s">
        <v>714</v>
      </c>
      <c r="B663" s="3">
        <v>46137</v>
      </c>
      <c r="C663" s="4" t="s">
        <v>8</v>
      </c>
      <c r="D663" s="4" t="s">
        <v>69</v>
      </c>
      <c r="E663" s="4" t="s">
        <v>3</v>
      </c>
      <c r="F663" s="4" t="s">
        <v>4</v>
      </c>
      <c r="G663" s="4" t="s">
        <v>17</v>
      </c>
      <c r="H663" s="4" t="s">
        <v>18</v>
      </c>
      <c r="I663" s="9">
        <v>1</v>
      </c>
      <c r="J663" s="6">
        <v>36.020000000000003</v>
      </c>
      <c r="K663" s="7">
        <v>0.05</v>
      </c>
      <c r="L663" s="6">
        <v>13.72</v>
      </c>
      <c r="M663" s="6">
        <f t="shared" si="40"/>
        <v>34.219000000000001</v>
      </c>
      <c r="N663" s="6">
        <f t="shared" si="41"/>
        <v>13.72</v>
      </c>
      <c r="O663" s="6">
        <f t="shared" si="42"/>
        <v>20.499000000000002</v>
      </c>
      <c r="P663" s="8">
        <f t="shared" si="43"/>
        <v>0.59905315760250155</v>
      </c>
      <c r="Q663" s="5">
        <f>YEAR(SalesDataTable[[#This Row],[Order Date]])</f>
        <v>2026</v>
      </c>
      <c r="R663" s="8" t="str">
        <f>"Q"&amp;ROUNDUP(MONTH(SalesDataTable[[#This Row],[Order Date]])/3,0)</f>
        <v>Q2</v>
      </c>
      <c r="S663" s="9">
        <f>MONTH(SalesDataTable[[#This Row],[Order Date]])</f>
        <v>4</v>
      </c>
      <c r="T663" s="8" t="str">
        <f>TEXT(SalesDataTable[[#This Row],[Order Date]],"mmm")</f>
        <v>Apr</v>
      </c>
    </row>
    <row r="664" spans="1:20" ht="15.5">
      <c r="A664" s="2" t="s">
        <v>715</v>
      </c>
      <c r="B664" s="3">
        <v>46137</v>
      </c>
      <c r="C664" s="4" t="s">
        <v>14</v>
      </c>
      <c r="D664" s="4" t="s">
        <v>34</v>
      </c>
      <c r="E664" s="4" t="s">
        <v>3</v>
      </c>
      <c r="F664" s="4" t="s">
        <v>20</v>
      </c>
      <c r="G664" s="4" t="s">
        <v>17</v>
      </c>
      <c r="H664" s="4" t="s">
        <v>18</v>
      </c>
      <c r="I664" s="9">
        <v>1</v>
      </c>
      <c r="J664" s="6">
        <v>36.68</v>
      </c>
      <c r="K664" s="7">
        <v>0</v>
      </c>
      <c r="L664" s="6">
        <v>13.27</v>
      </c>
      <c r="M664" s="6">
        <f t="shared" si="40"/>
        <v>36.68</v>
      </c>
      <c r="N664" s="6">
        <f t="shared" si="41"/>
        <v>13.27</v>
      </c>
      <c r="O664" s="6">
        <f t="shared" si="42"/>
        <v>23.41</v>
      </c>
      <c r="P664" s="8">
        <f t="shared" si="43"/>
        <v>0.63822246455834242</v>
      </c>
      <c r="Q664" s="5">
        <f>YEAR(SalesDataTable[[#This Row],[Order Date]])</f>
        <v>2026</v>
      </c>
      <c r="R664" s="8" t="str">
        <f>"Q"&amp;ROUNDUP(MONTH(SalesDataTable[[#This Row],[Order Date]])/3,0)</f>
        <v>Q2</v>
      </c>
      <c r="S664" s="9">
        <f>MONTH(SalesDataTable[[#This Row],[Order Date]])</f>
        <v>4</v>
      </c>
      <c r="T664" s="8" t="str">
        <f>TEXT(SalesDataTable[[#This Row],[Order Date]],"mmm")</f>
        <v>Apr</v>
      </c>
    </row>
    <row r="665" spans="1:20" ht="15.5">
      <c r="A665" s="2" t="s">
        <v>716</v>
      </c>
      <c r="B665" s="3">
        <v>46137</v>
      </c>
      <c r="C665" s="4" t="s">
        <v>27</v>
      </c>
      <c r="D665" s="4" t="s">
        <v>48</v>
      </c>
      <c r="E665" s="4" t="s">
        <v>10</v>
      </c>
      <c r="F665" s="4" t="s">
        <v>20</v>
      </c>
      <c r="G665" s="4" t="s">
        <v>31</v>
      </c>
      <c r="H665" s="4" t="s">
        <v>32</v>
      </c>
      <c r="I665" s="9">
        <v>6</v>
      </c>
      <c r="J665" s="6">
        <v>348.16</v>
      </c>
      <c r="K665" s="7">
        <v>0.1</v>
      </c>
      <c r="L665" s="6">
        <v>198.24</v>
      </c>
      <c r="M665" s="6">
        <f t="shared" si="40"/>
        <v>1880.0640000000001</v>
      </c>
      <c r="N665" s="6">
        <f t="shared" si="41"/>
        <v>1189.44</v>
      </c>
      <c r="O665" s="6">
        <f t="shared" si="42"/>
        <v>690.62400000000002</v>
      </c>
      <c r="P665" s="8">
        <f t="shared" si="43"/>
        <v>0.36734068627450978</v>
      </c>
      <c r="Q665" s="5">
        <f>YEAR(SalesDataTable[[#This Row],[Order Date]])</f>
        <v>2026</v>
      </c>
      <c r="R665" s="8" t="str">
        <f>"Q"&amp;ROUNDUP(MONTH(SalesDataTable[[#This Row],[Order Date]])/3,0)</f>
        <v>Q2</v>
      </c>
      <c r="S665" s="9">
        <f>MONTH(SalesDataTable[[#This Row],[Order Date]])</f>
        <v>4</v>
      </c>
      <c r="T665" s="8" t="str">
        <f>TEXT(SalesDataTable[[#This Row],[Order Date]],"mmm")</f>
        <v>Apr</v>
      </c>
    </row>
    <row r="666" spans="1:20" ht="15.5">
      <c r="A666" s="2" t="s">
        <v>717</v>
      </c>
      <c r="B666" s="3">
        <v>46137</v>
      </c>
      <c r="C666" s="4" t="s">
        <v>14</v>
      </c>
      <c r="D666" s="4" t="s">
        <v>126</v>
      </c>
      <c r="E666" s="4" t="s">
        <v>3</v>
      </c>
      <c r="F666" s="4" t="s">
        <v>4</v>
      </c>
      <c r="G666" s="4" t="s">
        <v>5</v>
      </c>
      <c r="H666" s="4" t="s">
        <v>35</v>
      </c>
      <c r="I666" s="9">
        <v>2</v>
      </c>
      <c r="J666" s="6">
        <v>39.799999999999997</v>
      </c>
      <c r="K666" s="7">
        <v>0.05</v>
      </c>
      <c r="L666" s="6">
        <v>16.23</v>
      </c>
      <c r="M666" s="6">
        <f t="shared" si="40"/>
        <v>75.61999999999999</v>
      </c>
      <c r="N666" s="6">
        <f t="shared" si="41"/>
        <v>32.46</v>
      </c>
      <c r="O666" s="6">
        <f t="shared" si="42"/>
        <v>43.159999999999989</v>
      </c>
      <c r="P666" s="8">
        <f t="shared" si="43"/>
        <v>0.57074847923829664</v>
      </c>
      <c r="Q666" s="5">
        <f>YEAR(SalesDataTable[[#This Row],[Order Date]])</f>
        <v>2026</v>
      </c>
      <c r="R666" s="8" t="str">
        <f>"Q"&amp;ROUNDUP(MONTH(SalesDataTable[[#This Row],[Order Date]])/3,0)</f>
        <v>Q2</v>
      </c>
      <c r="S666" s="9">
        <f>MONTH(SalesDataTable[[#This Row],[Order Date]])</f>
        <v>4</v>
      </c>
      <c r="T666" s="8" t="str">
        <f>TEXT(SalesDataTable[[#This Row],[Order Date]],"mmm")</f>
        <v>Apr</v>
      </c>
    </row>
    <row r="667" spans="1:20" ht="15.5">
      <c r="A667" s="2" t="s">
        <v>718</v>
      </c>
      <c r="B667" s="3">
        <v>46137</v>
      </c>
      <c r="C667" s="4" t="s">
        <v>1</v>
      </c>
      <c r="D667" s="4" t="s">
        <v>88</v>
      </c>
      <c r="E667" s="4" t="s">
        <v>3</v>
      </c>
      <c r="F667" s="4" t="s">
        <v>4</v>
      </c>
      <c r="G667" s="4" t="s">
        <v>5</v>
      </c>
      <c r="H667" s="4" t="s">
        <v>35</v>
      </c>
      <c r="I667" s="9">
        <v>5</v>
      </c>
      <c r="J667" s="6">
        <v>39.369999999999997</v>
      </c>
      <c r="K667" s="7">
        <v>0.05</v>
      </c>
      <c r="L667" s="6">
        <v>16.760000000000002</v>
      </c>
      <c r="M667" s="6">
        <f t="shared" si="40"/>
        <v>187.00749999999999</v>
      </c>
      <c r="N667" s="6">
        <f t="shared" si="41"/>
        <v>83.800000000000011</v>
      </c>
      <c r="O667" s="6">
        <f t="shared" si="42"/>
        <v>103.20749999999998</v>
      </c>
      <c r="P667" s="8">
        <f t="shared" si="43"/>
        <v>0.55188963009504954</v>
      </c>
      <c r="Q667" s="5">
        <f>YEAR(SalesDataTable[[#This Row],[Order Date]])</f>
        <v>2026</v>
      </c>
      <c r="R667" s="8" t="str">
        <f>"Q"&amp;ROUNDUP(MONTH(SalesDataTable[[#This Row],[Order Date]])/3,0)</f>
        <v>Q2</v>
      </c>
      <c r="S667" s="9">
        <f>MONTH(SalesDataTable[[#This Row],[Order Date]])</f>
        <v>4</v>
      </c>
      <c r="T667" s="8" t="str">
        <f>TEXT(SalesDataTable[[#This Row],[Order Date]],"mmm")</f>
        <v>Apr</v>
      </c>
    </row>
    <row r="668" spans="1:20" ht="15.5">
      <c r="A668" s="2" t="s">
        <v>719</v>
      </c>
      <c r="B668" s="3">
        <v>46137</v>
      </c>
      <c r="C668" s="4" t="s">
        <v>8</v>
      </c>
      <c r="D668" s="4" t="s">
        <v>69</v>
      </c>
      <c r="E668" s="4" t="s">
        <v>39</v>
      </c>
      <c r="F668" s="4" t="s">
        <v>4</v>
      </c>
      <c r="G668" s="4" t="s">
        <v>49</v>
      </c>
      <c r="H668" s="4" t="s">
        <v>50</v>
      </c>
      <c r="I668" s="9">
        <v>2</v>
      </c>
      <c r="J668" s="6">
        <v>40.85</v>
      </c>
      <c r="K668" s="7">
        <v>0</v>
      </c>
      <c r="L668" s="6">
        <v>14.99</v>
      </c>
      <c r="M668" s="6">
        <f t="shared" si="40"/>
        <v>81.7</v>
      </c>
      <c r="N668" s="6">
        <f t="shared" si="41"/>
        <v>29.98</v>
      </c>
      <c r="O668" s="6">
        <f t="shared" si="42"/>
        <v>51.72</v>
      </c>
      <c r="P668" s="8">
        <f t="shared" si="43"/>
        <v>0.633047735618115</v>
      </c>
      <c r="Q668" s="5">
        <f>YEAR(SalesDataTable[[#This Row],[Order Date]])</f>
        <v>2026</v>
      </c>
      <c r="R668" s="8" t="str">
        <f>"Q"&amp;ROUNDUP(MONTH(SalesDataTable[[#This Row],[Order Date]])/3,0)</f>
        <v>Q2</v>
      </c>
      <c r="S668" s="9">
        <f>MONTH(SalesDataTable[[#This Row],[Order Date]])</f>
        <v>4</v>
      </c>
      <c r="T668" s="8" t="str">
        <f>TEXT(SalesDataTable[[#This Row],[Order Date]],"mmm")</f>
        <v>Apr</v>
      </c>
    </row>
    <row r="669" spans="1:20" ht="15.5">
      <c r="A669" s="2" t="s">
        <v>720</v>
      </c>
      <c r="B669" s="3">
        <v>46137</v>
      </c>
      <c r="C669" s="4" t="s">
        <v>27</v>
      </c>
      <c r="D669" s="4" t="s">
        <v>48</v>
      </c>
      <c r="E669" s="4" t="s">
        <v>39</v>
      </c>
      <c r="F669" s="4" t="s">
        <v>4</v>
      </c>
      <c r="G669" s="4" t="s">
        <v>11</v>
      </c>
      <c r="H669" s="4" t="s">
        <v>12</v>
      </c>
      <c r="I669" s="9">
        <v>1</v>
      </c>
      <c r="J669" s="6">
        <v>92.91</v>
      </c>
      <c r="K669" s="7">
        <v>0.05</v>
      </c>
      <c r="L669" s="6">
        <v>46</v>
      </c>
      <c r="M669" s="6">
        <f t="shared" si="40"/>
        <v>88.264499999999998</v>
      </c>
      <c r="N669" s="6">
        <f t="shared" si="41"/>
        <v>46</v>
      </c>
      <c r="O669" s="6">
        <f t="shared" si="42"/>
        <v>42.264499999999998</v>
      </c>
      <c r="P669" s="8">
        <f t="shared" si="43"/>
        <v>0.4788391709010984</v>
      </c>
      <c r="Q669" s="5">
        <f>YEAR(SalesDataTable[[#This Row],[Order Date]])</f>
        <v>2026</v>
      </c>
      <c r="R669" s="8" t="str">
        <f>"Q"&amp;ROUNDUP(MONTH(SalesDataTable[[#This Row],[Order Date]])/3,0)</f>
        <v>Q2</v>
      </c>
      <c r="S669" s="9">
        <f>MONTH(SalesDataTable[[#This Row],[Order Date]])</f>
        <v>4</v>
      </c>
      <c r="T669" s="8" t="str">
        <f>TEXT(SalesDataTable[[#This Row],[Order Date]],"mmm")</f>
        <v>Apr</v>
      </c>
    </row>
    <row r="670" spans="1:20" ht="15.5">
      <c r="A670" s="2" t="s">
        <v>721</v>
      </c>
      <c r="B670" s="3">
        <v>46137</v>
      </c>
      <c r="C670" s="4" t="s">
        <v>27</v>
      </c>
      <c r="D670" s="4" t="s">
        <v>82</v>
      </c>
      <c r="E670" s="4" t="s">
        <v>3</v>
      </c>
      <c r="F670" s="4" t="s">
        <v>16</v>
      </c>
      <c r="G670" s="4" t="s">
        <v>11</v>
      </c>
      <c r="H670" s="4" t="s">
        <v>53</v>
      </c>
      <c r="I670" s="9">
        <v>1</v>
      </c>
      <c r="J670" s="6">
        <v>152.01</v>
      </c>
      <c r="K670" s="7">
        <v>0</v>
      </c>
      <c r="L670" s="6">
        <v>80.33</v>
      </c>
      <c r="M670" s="6">
        <f t="shared" si="40"/>
        <v>152.01</v>
      </c>
      <c r="N670" s="6">
        <f t="shared" si="41"/>
        <v>80.33</v>
      </c>
      <c r="O670" s="6">
        <f t="shared" si="42"/>
        <v>71.679999999999993</v>
      </c>
      <c r="P670" s="8">
        <f t="shared" si="43"/>
        <v>0.47154792447865268</v>
      </c>
      <c r="Q670" s="5">
        <f>YEAR(SalesDataTable[[#This Row],[Order Date]])</f>
        <v>2026</v>
      </c>
      <c r="R670" s="8" t="str">
        <f>"Q"&amp;ROUNDUP(MONTH(SalesDataTable[[#This Row],[Order Date]])/3,0)</f>
        <v>Q2</v>
      </c>
      <c r="S670" s="9">
        <f>MONTH(SalesDataTable[[#This Row],[Order Date]])</f>
        <v>4</v>
      </c>
      <c r="T670" s="8" t="str">
        <f>TEXT(SalesDataTable[[#This Row],[Order Date]],"mmm")</f>
        <v>Apr</v>
      </c>
    </row>
    <row r="671" spans="1:20" ht="15.5">
      <c r="A671" s="2" t="s">
        <v>722</v>
      </c>
      <c r="B671" s="3">
        <v>46137</v>
      </c>
      <c r="C671" s="4" t="s">
        <v>8</v>
      </c>
      <c r="D671" s="4" t="s">
        <v>38</v>
      </c>
      <c r="E671" s="4" t="s">
        <v>39</v>
      </c>
      <c r="F671" s="4" t="s">
        <v>16</v>
      </c>
      <c r="G671" s="4" t="s">
        <v>17</v>
      </c>
      <c r="H671" s="4" t="s">
        <v>18</v>
      </c>
      <c r="I671" s="9">
        <v>1</v>
      </c>
      <c r="J671" s="6">
        <v>36.65</v>
      </c>
      <c r="K671" s="7">
        <v>0</v>
      </c>
      <c r="L671" s="6">
        <v>13.28</v>
      </c>
      <c r="M671" s="6">
        <f t="shared" si="40"/>
        <v>36.65</v>
      </c>
      <c r="N671" s="6">
        <f t="shared" si="41"/>
        <v>13.28</v>
      </c>
      <c r="O671" s="6">
        <f t="shared" si="42"/>
        <v>23.369999999999997</v>
      </c>
      <c r="P671" s="8">
        <f t="shared" si="43"/>
        <v>0.63765347885402446</v>
      </c>
      <c r="Q671" s="5">
        <f>YEAR(SalesDataTable[[#This Row],[Order Date]])</f>
        <v>2026</v>
      </c>
      <c r="R671" s="8" t="str">
        <f>"Q"&amp;ROUNDUP(MONTH(SalesDataTable[[#This Row],[Order Date]])/3,0)</f>
        <v>Q2</v>
      </c>
      <c r="S671" s="9">
        <f>MONTH(SalesDataTable[[#This Row],[Order Date]])</f>
        <v>4</v>
      </c>
      <c r="T671" s="8" t="str">
        <f>TEXT(SalesDataTable[[#This Row],[Order Date]],"mmm")</f>
        <v>Apr</v>
      </c>
    </row>
    <row r="672" spans="1:20" ht="15.5">
      <c r="A672" s="2" t="s">
        <v>723</v>
      </c>
      <c r="B672" s="3">
        <v>46138</v>
      </c>
      <c r="C672" s="4" t="s">
        <v>27</v>
      </c>
      <c r="D672" s="4" t="s">
        <v>48</v>
      </c>
      <c r="E672" s="4" t="s">
        <v>3</v>
      </c>
      <c r="F672" s="4" t="s">
        <v>4</v>
      </c>
      <c r="G672" s="4" t="s">
        <v>31</v>
      </c>
      <c r="H672" s="4" t="s">
        <v>64</v>
      </c>
      <c r="I672" s="9">
        <v>5</v>
      </c>
      <c r="J672" s="6">
        <v>80.819999999999993</v>
      </c>
      <c r="K672" s="7">
        <v>0</v>
      </c>
      <c r="L672" s="6">
        <v>40.47</v>
      </c>
      <c r="M672" s="6">
        <f t="shared" si="40"/>
        <v>404.09999999999997</v>
      </c>
      <c r="N672" s="6">
        <f t="shared" si="41"/>
        <v>202.35</v>
      </c>
      <c r="O672" s="6">
        <f t="shared" si="42"/>
        <v>201.74999999999997</v>
      </c>
      <c r="P672" s="8">
        <f t="shared" si="43"/>
        <v>0.49925760950259834</v>
      </c>
      <c r="Q672" s="5">
        <f>YEAR(SalesDataTable[[#This Row],[Order Date]])</f>
        <v>2026</v>
      </c>
      <c r="R672" s="8" t="str">
        <f>"Q"&amp;ROUNDUP(MONTH(SalesDataTable[[#This Row],[Order Date]])/3,0)</f>
        <v>Q2</v>
      </c>
      <c r="S672" s="9">
        <f>MONTH(SalesDataTable[[#This Row],[Order Date]])</f>
        <v>4</v>
      </c>
      <c r="T672" s="8" t="str">
        <f>TEXT(SalesDataTable[[#This Row],[Order Date]],"mmm")</f>
        <v>Apr</v>
      </c>
    </row>
    <row r="673" spans="1:20" ht="15.5">
      <c r="A673" s="2" t="s">
        <v>724</v>
      </c>
      <c r="B673" s="3">
        <v>46138</v>
      </c>
      <c r="C673" s="4" t="s">
        <v>27</v>
      </c>
      <c r="D673" s="4" t="s">
        <v>28</v>
      </c>
      <c r="E673" s="4" t="s">
        <v>3</v>
      </c>
      <c r="F673" s="4" t="s">
        <v>16</v>
      </c>
      <c r="G673" s="4" t="s">
        <v>11</v>
      </c>
      <c r="H673" s="4" t="s">
        <v>21</v>
      </c>
      <c r="I673" s="9">
        <v>4</v>
      </c>
      <c r="J673" s="6">
        <v>144.69999999999999</v>
      </c>
      <c r="K673" s="7">
        <v>0</v>
      </c>
      <c r="L673" s="6">
        <v>79.41</v>
      </c>
      <c r="M673" s="6">
        <f t="shared" si="40"/>
        <v>578.79999999999995</v>
      </c>
      <c r="N673" s="6">
        <f t="shared" si="41"/>
        <v>317.64</v>
      </c>
      <c r="O673" s="6">
        <f t="shared" si="42"/>
        <v>261.15999999999997</v>
      </c>
      <c r="P673" s="8">
        <f t="shared" si="43"/>
        <v>0.45120939875604699</v>
      </c>
      <c r="Q673" s="5">
        <f>YEAR(SalesDataTable[[#This Row],[Order Date]])</f>
        <v>2026</v>
      </c>
      <c r="R673" s="8" t="str">
        <f>"Q"&amp;ROUNDUP(MONTH(SalesDataTable[[#This Row],[Order Date]])/3,0)</f>
        <v>Q2</v>
      </c>
      <c r="S673" s="9">
        <f>MONTH(SalesDataTable[[#This Row],[Order Date]])</f>
        <v>4</v>
      </c>
      <c r="T673" s="8" t="str">
        <f>TEXT(SalesDataTable[[#This Row],[Order Date]],"mmm")</f>
        <v>Apr</v>
      </c>
    </row>
    <row r="674" spans="1:20" ht="15.5">
      <c r="A674" s="2" t="s">
        <v>725</v>
      </c>
      <c r="B674" s="3">
        <v>46138</v>
      </c>
      <c r="C674" s="4" t="s">
        <v>8</v>
      </c>
      <c r="D674" s="4" t="s">
        <v>38</v>
      </c>
      <c r="E674" s="4" t="s">
        <v>25</v>
      </c>
      <c r="F674" s="4" t="s">
        <v>16</v>
      </c>
      <c r="G674" s="4" t="s">
        <v>49</v>
      </c>
      <c r="H674" s="4" t="s">
        <v>67</v>
      </c>
      <c r="I674" s="9">
        <v>2</v>
      </c>
      <c r="J674" s="6">
        <v>36.51</v>
      </c>
      <c r="K674" s="7">
        <v>0.1</v>
      </c>
      <c r="L674" s="6">
        <v>14.18</v>
      </c>
      <c r="M674" s="6">
        <f t="shared" si="40"/>
        <v>65.718000000000004</v>
      </c>
      <c r="N674" s="6">
        <f t="shared" si="41"/>
        <v>28.36</v>
      </c>
      <c r="O674" s="6">
        <f t="shared" si="42"/>
        <v>37.358000000000004</v>
      </c>
      <c r="P674" s="8">
        <f t="shared" si="43"/>
        <v>0.56845917404668433</v>
      </c>
      <c r="Q674" s="5">
        <f>YEAR(SalesDataTable[[#This Row],[Order Date]])</f>
        <v>2026</v>
      </c>
      <c r="R674" s="8" t="str">
        <f>"Q"&amp;ROUNDUP(MONTH(SalesDataTable[[#This Row],[Order Date]])/3,0)</f>
        <v>Q2</v>
      </c>
      <c r="S674" s="9">
        <f>MONTH(SalesDataTable[[#This Row],[Order Date]])</f>
        <v>4</v>
      </c>
      <c r="T674" s="8" t="str">
        <f>TEXT(SalesDataTable[[#This Row],[Order Date]],"mmm")</f>
        <v>Apr</v>
      </c>
    </row>
    <row r="675" spans="1:20" ht="15.5">
      <c r="A675" s="2" t="s">
        <v>726</v>
      </c>
      <c r="B675" s="3">
        <v>46138</v>
      </c>
      <c r="C675" s="4" t="s">
        <v>27</v>
      </c>
      <c r="D675" s="4" t="s">
        <v>45</v>
      </c>
      <c r="E675" s="4" t="s">
        <v>39</v>
      </c>
      <c r="F675" s="4" t="s">
        <v>16</v>
      </c>
      <c r="G675" s="4" t="s">
        <v>17</v>
      </c>
      <c r="H675" s="4" t="s">
        <v>18</v>
      </c>
      <c r="I675" s="9">
        <v>3</v>
      </c>
      <c r="J675" s="6">
        <v>36.58</v>
      </c>
      <c r="K675" s="7">
        <v>0.05</v>
      </c>
      <c r="L675" s="6">
        <v>13.71</v>
      </c>
      <c r="M675" s="6">
        <f t="shared" si="40"/>
        <v>104.25299999999999</v>
      </c>
      <c r="N675" s="6">
        <f t="shared" si="41"/>
        <v>41.13</v>
      </c>
      <c r="O675" s="6">
        <f t="shared" si="42"/>
        <v>63.122999999999983</v>
      </c>
      <c r="P675" s="8">
        <f t="shared" si="43"/>
        <v>0.60547897902218628</v>
      </c>
      <c r="Q675" s="5">
        <f>YEAR(SalesDataTable[[#This Row],[Order Date]])</f>
        <v>2026</v>
      </c>
      <c r="R675" s="8" t="str">
        <f>"Q"&amp;ROUNDUP(MONTH(SalesDataTable[[#This Row],[Order Date]])/3,0)</f>
        <v>Q2</v>
      </c>
      <c r="S675" s="9">
        <f>MONTH(SalesDataTable[[#This Row],[Order Date]])</f>
        <v>4</v>
      </c>
      <c r="T675" s="8" t="str">
        <f>TEXT(SalesDataTable[[#This Row],[Order Date]],"mmm")</f>
        <v>Apr</v>
      </c>
    </row>
    <row r="676" spans="1:20" ht="15.5">
      <c r="A676" s="2" t="s">
        <v>727</v>
      </c>
      <c r="B676" s="3">
        <v>46138</v>
      </c>
      <c r="C676" s="4" t="s">
        <v>27</v>
      </c>
      <c r="D676" s="4" t="s">
        <v>45</v>
      </c>
      <c r="E676" s="4" t="s">
        <v>25</v>
      </c>
      <c r="F676" s="4" t="s">
        <v>20</v>
      </c>
      <c r="G676" s="4" t="s">
        <v>31</v>
      </c>
      <c r="H676" s="4" t="s">
        <v>41</v>
      </c>
      <c r="I676" s="9">
        <v>2</v>
      </c>
      <c r="J676" s="6">
        <v>191.59</v>
      </c>
      <c r="K676" s="7">
        <v>0</v>
      </c>
      <c r="L676" s="6">
        <v>102.52</v>
      </c>
      <c r="M676" s="6">
        <f t="shared" si="40"/>
        <v>383.18</v>
      </c>
      <c r="N676" s="6">
        <f t="shared" si="41"/>
        <v>205.04</v>
      </c>
      <c r="O676" s="6">
        <f t="shared" si="42"/>
        <v>178.14000000000001</v>
      </c>
      <c r="P676" s="8">
        <f t="shared" si="43"/>
        <v>0.46489900307949272</v>
      </c>
      <c r="Q676" s="5">
        <f>YEAR(SalesDataTable[[#This Row],[Order Date]])</f>
        <v>2026</v>
      </c>
      <c r="R676" s="8" t="str">
        <f>"Q"&amp;ROUNDUP(MONTH(SalesDataTable[[#This Row],[Order Date]])/3,0)</f>
        <v>Q2</v>
      </c>
      <c r="S676" s="9">
        <f>MONTH(SalesDataTable[[#This Row],[Order Date]])</f>
        <v>4</v>
      </c>
      <c r="T676" s="8" t="str">
        <f>TEXT(SalesDataTable[[#This Row],[Order Date]],"mmm")</f>
        <v>Apr</v>
      </c>
    </row>
    <row r="677" spans="1:20" ht="15.5">
      <c r="A677" s="2" t="s">
        <v>728</v>
      </c>
      <c r="B677" s="3">
        <v>46138</v>
      </c>
      <c r="C677" s="4" t="s">
        <v>27</v>
      </c>
      <c r="D677" s="4" t="s">
        <v>48</v>
      </c>
      <c r="E677" s="4" t="s">
        <v>10</v>
      </c>
      <c r="F677" s="4" t="s">
        <v>20</v>
      </c>
      <c r="G677" s="4" t="s">
        <v>31</v>
      </c>
      <c r="H677" s="4" t="s">
        <v>32</v>
      </c>
      <c r="I677" s="9">
        <v>6</v>
      </c>
      <c r="J677" s="6">
        <v>337.24</v>
      </c>
      <c r="K677" s="7">
        <v>0.05</v>
      </c>
      <c r="L677" s="6">
        <v>198.63</v>
      </c>
      <c r="M677" s="6">
        <f t="shared" si="40"/>
        <v>1922.268</v>
      </c>
      <c r="N677" s="6">
        <f t="shared" si="41"/>
        <v>1191.78</v>
      </c>
      <c r="O677" s="6">
        <f t="shared" si="42"/>
        <v>730.48800000000006</v>
      </c>
      <c r="P677" s="8">
        <f t="shared" si="43"/>
        <v>0.38001360892445801</v>
      </c>
      <c r="Q677" s="5">
        <f>YEAR(SalesDataTable[[#This Row],[Order Date]])</f>
        <v>2026</v>
      </c>
      <c r="R677" s="8" t="str">
        <f>"Q"&amp;ROUNDUP(MONTH(SalesDataTable[[#This Row],[Order Date]])/3,0)</f>
        <v>Q2</v>
      </c>
      <c r="S677" s="9">
        <f>MONTH(SalesDataTable[[#This Row],[Order Date]])</f>
        <v>4</v>
      </c>
      <c r="T677" s="8" t="str">
        <f>TEXT(SalesDataTable[[#This Row],[Order Date]],"mmm")</f>
        <v>Apr</v>
      </c>
    </row>
    <row r="678" spans="1:20" ht="15.5">
      <c r="A678" s="2" t="s">
        <v>729</v>
      </c>
      <c r="B678" s="3">
        <v>46138</v>
      </c>
      <c r="C678" s="4" t="s">
        <v>27</v>
      </c>
      <c r="D678" s="4" t="s">
        <v>45</v>
      </c>
      <c r="E678" s="4" t="s">
        <v>10</v>
      </c>
      <c r="F678" s="4" t="s">
        <v>20</v>
      </c>
      <c r="G678" s="4" t="s">
        <v>17</v>
      </c>
      <c r="H678" s="4" t="s">
        <v>46</v>
      </c>
      <c r="I678" s="9">
        <v>3</v>
      </c>
      <c r="J678" s="6">
        <v>46.2</v>
      </c>
      <c r="K678" s="7">
        <v>0.1</v>
      </c>
      <c r="L678" s="6">
        <v>18.149999999999999</v>
      </c>
      <c r="M678" s="6">
        <f t="shared" si="40"/>
        <v>124.74000000000002</v>
      </c>
      <c r="N678" s="6">
        <f t="shared" si="41"/>
        <v>54.449999999999996</v>
      </c>
      <c r="O678" s="6">
        <f t="shared" si="42"/>
        <v>70.29000000000002</v>
      </c>
      <c r="P678" s="8">
        <f t="shared" si="43"/>
        <v>0.5634920634920636</v>
      </c>
      <c r="Q678" s="5">
        <f>YEAR(SalesDataTable[[#This Row],[Order Date]])</f>
        <v>2026</v>
      </c>
      <c r="R678" s="8" t="str">
        <f>"Q"&amp;ROUNDUP(MONTH(SalesDataTable[[#This Row],[Order Date]])/3,0)</f>
        <v>Q2</v>
      </c>
      <c r="S678" s="9">
        <f>MONTH(SalesDataTable[[#This Row],[Order Date]])</f>
        <v>4</v>
      </c>
      <c r="T678" s="8" t="str">
        <f>TEXT(SalesDataTable[[#This Row],[Order Date]],"mmm")</f>
        <v>Apr</v>
      </c>
    </row>
    <row r="679" spans="1:20" ht="15.5">
      <c r="A679" s="2" t="s">
        <v>730</v>
      </c>
      <c r="B679" s="3">
        <v>46138</v>
      </c>
      <c r="C679" s="4" t="s">
        <v>8</v>
      </c>
      <c r="D679" s="4" t="s">
        <v>9</v>
      </c>
      <c r="E679" s="4" t="s">
        <v>39</v>
      </c>
      <c r="F679" s="4" t="s">
        <v>20</v>
      </c>
      <c r="G679" s="4" t="s">
        <v>49</v>
      </c>
      <c r="H679" s="4" t="s">
        <v>74</v>
      </c>
      <c r="I679" s="9">
        <v>4</v>
      </c>
      <c r="J679" s="6">
        <v>50.84</v>
      </c>
      <c r="K679" s="7">
        <v>0.05</v>
      </c>
      <c r="L679" s="6">
        <v>22.63</v>
      </c>
      <c r="M679" s="6">
        <f t="shared" si="40"/>
        <v>193.19200000000001</v>
      </c>
      <c r="N679" s="6">
        <f t="shared" si="41"/>
        <v>90.52</v>
      </c>
      <c r="O679" s="6">
        <f t="shared" si="42"/>
        <v>102.67200000000001</v>
      </c>
      <c r="P679" s="8">
        <f t="shared" si="43"/>
        <v>0.53145057766367143</v>
      </c>
      <c r="Q679" s="5">
        <f>YEAR(SalesDataTable[[#This Row],[Order Date]])</f>
        <v>2026</v>
      </c>
      <c r="R679" s="8" t="str">
        <f>"Q"&amp;ROUNDUP(MONTH(SalesDataTable[[#This Row],[Order Date]])/3,0)</f>
        <v>Q2</v>
      </c>
      <c r="S679" s="9">
        <f>MONTH(SalesDataTable[[#This Row],[Order Date]])</f>
        <v>4</v>
      </c>
      <c r="T679" s="8" t="str">
        <f>TEXT(SalesDataTable[[#This Row],[Order Date]],"mmm")</f>
        <v>Apr</v>
      </c>
    </row>
    <row r="680" spans="1:20" ht="15.5">
      <c r="A680" s="2" t="s">
        <v>731</v>
      </c>
      <c r="B680" s="3">
        <v>46139</v>
      </c>
      <c r="C680" s="4" t="s">
        <v>27</v>
      </c>
      <c r="D680" s="4" t="s">
        <v>82</v>
      </c>
      <c r="E680" s="4" t="s">
        <v>3</v>
      </c>
      <c r="F680" s="4" t="s">
        <v>4</v>
      </c>
      <c r="G680" s="4" t="s">
        <v>17</v>
      </c>
      <c r="H680" s="4" t="s">
        <v>83</v>
      </c>
      <c r="I680" s="9">
        <v>1</v>
      </c>
      <c r="J680" s="6">
        <v>166.5</v>
      </c>
      <c r="K680" s="7">
        <v>0</v>
      </c>
      <c r="L680" s="6">
        <v>85.55</v>
      </c>
      <c r="M680" s="6">
        <f t="shared" si="40"/>
        <v>166.5</v>
      </c>
      <c r="N680" s="6">
        <f t="shared" si="41"/>
        <v>85.55</v>
      </c>
      <c r="O680" s="6">
        <f t="shared" si="42"/>
        <v>80.95</v>
      </c>
      <c r="P680" s="8">
        <f t="shared" si="43"/>
        <v>0.4861861861861862</v>
      </c>
      <c r="Q680" s="5">
        <f>YEAR(SalesDataTable[[#This Row],[Order Date]])</f>
        <v>2026</v>
      </c>
      <c r="R680" s="8" t="str">
        <f>"Q"&amp;ROUNDUP(MONTH(SalesDataTable[[#This Row],[Order Date]])/3,0)</f>
        <v>Q2</v>
      </c>
      <c r="S680" s="9">
        <f>MONTH(SalesDataTable[[#This Row],[Order Date]])</f>
        <v>4</v>
      </c>
      <c r="T680" s="8" t="str">
        <f>TEXT(SalesDataTable[[#This Row],[Order Date]],"mmm")</f>
        <v>Apr</v>
      </c>
    </row>
    <row r="681" spans="1:20" ht="15.5">
      <c r="A681" s="2" t="s">
        <v>732</v>
      </c>
      <c r="B681" s="3">
        <v>46139</v>
      </c>
      <c r="C681" s="4" t="s">
        <v>27</v>
      </c>
      <c r="D681" s="4" t="s">
        <v>28</v>
      </c>
      <c r="E681" s="4" t="s">
        <v>39</v>
      </c>
      <c r="F681" s="4" t="s">
        <v>16</v>
      </c>
      <c r="G681" s="4" t="s">
        <v>11</v>
      </c>
      <c r="H681" s="4" t="s">
        <v>79</v>
      </c>
      <c r="I681" s="9">
        <v>1</v>
      </c>
      <c r="J681" s="6">
        <v>70.2</v>
      </c>
      <c r="K681" s="7">
        <v>0</v>
      </c>
      <c r="L681" s="6">
        <v>32.06</v>
      </c>
      <c r="M681" s="6">
        <f t="shared" si="40"/>
        <v>70.2</v>
      </c>
      <c r="N681" s="6">
        <f t="shared" si="41"/>
        <v>32.06</v>
      </c>
      <c r="O681" s="6">
        <f t="shared" si="42"/>
        <v>38.14</v>
      </c>
      <c r="P681" s="8">
        <f t="shared" si="43"/>
        <v>0.5433048433048433</v>
      </c>
      <c r="Q681" s="5">
        <f>YEAR(SalesDataTable[[#This Row],[Order Date]])</f>
        <v>2026</v>
      </c>
      <c r="R681" s="8" t="str">
        <f>"Q"&amp;ROUNDUP(MONTH(SalesDataTable[[#This Row],[Order Date]])/3,0)</f>
        <v>Q2</v>
      </c>
      <c r="S681" s="9">
        <f>MONTH(SalesDataTable[[#This Row],[Order Date]])</f>
        <v>4</v>
      </c>
      <c r="T681" s="8" t="str">
        <f>TEXT(SalesDataTable[[#This Row],[Order Date]],"mmm")</f>
        <v>Apr</v>
      </c>
    </row>
    <row r="682" spans="1:20" ht="15.5">
      <c r="A682" s="2" t="s">
        <v>733</v>
      </c>
      <c r="B682" s="3">
        <v>46139</v>
      </c>
      <c r="C682" s="4" t="s">
        <v>8</v>
      </c>
      <c r="D682" s="4" t="s">
        <v>69</v>
      </c>
      <c r="E682" s="4" t="s">
        <v>3</v>
      </c>
      <c r="F682" s="4" t="s">
        <v>16</v>
      </c>
      <c r="G682" s="4" t="s">
        <v>49</v>
      </c>
      <c r="H682" s="4" t="s">
        <v>74</v>
      </c>
      <c r="I682" s="9">
        <v>4</v>
      </c>
      <c r="J682" s="6">
        <v>50.67</v>
      </c>
      <c r="K682" s="7">
        <v>0</v>
      </c>
      <c r="L682" s="6">
        <v>22.62</v>
      </c>
      <c r="M682" s="6">
        <f t="shared" si="40"/>
        <v>202.68</v>
      </c>
      <c r="N682" s="6">
        <f t="shared" si="41"/>
        <v>90.48</v>
      </c>
      <c r="O682" s="6">
        <f t="shared" si="42"/>
        <v>112.2</v>
      </c>
      <c r="P682" s="8">
        <f t="shared" si="43"/>
        <v>0.55358200118413259</v>
      </c>
      <c r="Q682" s="5">
        <f>YEAR(SalesDataTable[[#This Row],[Order Date]])</f>
        <v>2026</v>
      </c>
      <c r="R682" s="8" t="str">
        <f>"Q"&amp;ROUNDUP(MONTH(SalesDataTable[[#This Row],[Order Date]])/3,0)</f>
        <v>Q2</v>
      </c>
      <c r="S682" s="9">
        <f>MONTH(SalesDataTable[[#This Row],[Order Date]])</f>
        <v>4</v>
      </c>
      <c r="T682" s="8" t="str">
        <f>TEXT(SalesDataTable[[#This Row],[Order Date]],"mmm")</f>
        <v>Apr</v>
      </c>
    </row>
    <row r="683" spans="1:20" ht="15.5">
      <c r="A683" s="2" t="s">
        <v>734</v>
      </c>
      <c r="B683" s="3">
        <v>46139</v>
      </c>
      <c r="C683" s="4" t="s">
        <v>8</v>
      </c>
      <c r="D683" s="4" t="s">
        <v>66</v>
      </c>
      <c r="E683" s="4" t="s">
        <v>25</v>
      </c>
      <c r="F683" s="4" t="s">
        <v>16</v>
      </c>
      <c r="G683" s="4" t="s">
        <v>17</v>
      </c>
      <c r="H683" s="4" t="s">
        <v>83</v>
      </c>
      <c r="I683" s="9">
        <v>3</v>
      </c>
      <c r="J683" s="6">
        <v>161.05000000000001</v>
      </c>
      <c r="K683" s="7">
        <v>0.05</v>
      </c>
      <c r="L683" s="6">
        <v>87.43</v>
      </c>
      <c r="M683" s="6">
        <f t="shared" si="40"/>
        <v>458.99250000000001</v>
      </c>
      <c r="N683" s="6">
        <f t="shared" si="41"/>
        <v>262.29000000000002</v>
      </c>
      <c r="O683" s="6">
        <f t="shared" si="42"/>
        <v>196.70249999999999</v>
      </c>
      <c r="P683" s="8">
        <f t="shared" si="43"/>
        <v>0.4285527541299694</v>
      </c>
      <c r="Q683" s="5">
        <f>YEAR(SalesDataTable[[#This Row],[Order Date]])</f>
        <v>2026</v>
      </c>
      <c r="R683" s="8" t="str">
        <f>"Q"&amp;ROUNDUP(MONTH(SalesDataTable[[#This Row],[Order Date]])/3,0)</f>
        <v>Q2</v>
      </c>
      <c r="S683" s="9">
        <f>MONTH(SalesDataTable[[#This Row],[Order Date]])</f>
        <v>4</v>
      </c>
      <c r="T683" s="8" t="str">
        <f>TEXT(SalesDataTable[[#This Row],[Order Date]],"mmm")</f>
        <v>Apr</v>
      </c>
    </row>
    <row r="684" spans="1:20" ht="15.5">
      <c r="A684" s="2" t="s">
        <v>735</v>
      </c>
      <c r="B684" s="3">
        <v>46139</v>
      </c>
      <c r="C684" s="4" t="s">
        <v>8</v>
      </c>
      <c r="D684" s="4" t="s">
        <v>38</v>
      </c>
      <c r="E684" s="4" t="s">
        <v>10</v>
      </c>
      <c r="F684" s="4" t="s">
        <v>16</v>
      </c>
      <c r="G684" s="4" t="s">
        <v>49</v>
      </c>
      <c r="H684" s="4" t="s">
        <v>55</v>
      </c>
      <c r="I684" s="9">
        <v>10</v>
      </c>
      <c r="J684" s="6">
        <v>124.59</v>
      </c>
      <c r="K684" s="7">
        <v>0.15</v>
      </c>
      <c r="L684" s="6">
        <v>67.14</v>
      </c>
      <c r="M684" s="6">
        <f t="shared" si="40"/>
        <v>1059.0150000000001</v>
      </c>
      <c r="N684" s="6">
        <f t="shared" si="41"/>
        <v>671.4</v>
      </c>
      <c r="O684" s="6">
        <f t="shared" si="42"/>
        <v>387.61500000000012</v>
      </c>
      <c r="P684" s="8">
        <f t="shared" si="43"/>
        <v>0.36601464568490538</v>
      </c>
      <c r="Q684" s="5">
        <f>YEAR(SalesDataTable[[#This Row],[Order Date]])</f>
        <v>2026</v>
      </c>
      <c r="R684" s="8" t="str">
        <f>"Q"&amp;ROUNDUP(MONTH(SalesDataTable[[#This Row],[Order Date]])/3,0)</f>
        <v>Q2</v>
      </c>
      <c r="S684" s="9">
        <f>MONTH(SalesDataTable[[#This Row],[Order Date]])</f>
        <v>4</v>
      </c>
      <c r="T684" s="8" t="str">
        <f>TEXT(SalesDataTable[[#This Row],[Order Date]],"mmm")</f>
        <v>Apr</v>
      </c>
    </row>
    <row r="685" spans="1:20" ht="15.5">
      <c r="A685" s="2" t="s">
        <v>736</v>
      </c>
      <c r="B685" s="3">
        <v>46139</v>
      </c>
      <c r="C685" s="4" t="s">
        <v>14</v>
      </c>
      <c r="D685" s="4" t="s">
        <v>126</v>
      </c>
      <c r="E685" s="4" t="s">
        <v>3</v>
      </c>
      <c r="F685" s="4" t="s">
        <v>20</v>
      </c>
      <c r="G685" s="4" t="s">
        <v>49</v>
      </c>
      <c r="H685" s="4" t="s">
        <v>74</v>
      </c>
      <c r="I685" s="9">
        <v>1</v>
      </c>
      <c r="J685" s="6">
        <v>50.18</v>
      </c>
      <c r="K685" s="7">
        <v>0</v>
      </c>
      <c r="L685" s="6">
        <v>22.05</v>
      </c>
      <c r="M685" s="6">
        <f t="shared" si="40"/>
        <v>50.18</v>
      </c>
      <c r="N685" s="6">
        <f t="shared" si="41"/>
        <v>22.05</v>
      </c>
      <c r="O685" s="6">
        <f t="shared" si="42"/>
        <v>28.13</v>
      </c>
      <c r="P685" s="8">
        <f t="shared" si="43"/>
        <v>0.56058190514149064</v>
      </c>
      <c r="Q685" s="5">
        <f>YEAR(SalesDataTable[[#This Row],[Order Date]])</f>
        <v>2026</v>
      </c>
      <c r="R685" s="8" t="str">
        <f>"Q"&amp;ROUNDUP(MONTH(SalesDataTable[[#This Row],[Order Date]])/3,0)</f>
        <v>Q2</v>
      </c>
      <c r="S685" s="9">
        <f>MONTH(SalesDataTable[[#This Row],[Order Date]])</f>
        <v>4</v>
      </c>
      <c r="T685" s="8" t="str">
        <f>TEXT(SalesDataTable[[#This Row],[Order Date]],"mmm")</f>
        <v>Apr</v>
      </c>
    </row>
    <row r="686" spans="1:20" ht="15.5">
      <c r="A686" s="2" t="s">
        <v>737</v>
      </c>
      <c r="B686" s="3">
        <v>46140</v>
      </c>
      <c r="C686" s="4" t="s">
        <v>8</v>
      </c>
      <c r="D686" s="4" t="s">
        <v>66</v>
      </c>
      <c r="E686" s="4" t="s">
        <v>3</v>
      </c>
      <c r="F686" s="4" t="s">
        <v>16</v>
      </c>
      <c r="G686" s="4" t="s">
        <v>31</v>
      </c>
      <c r="H686" s="4" t="s">
        <v>64</v>
      </c>
      <c r="I686" s="9">
        <v>1</v>
      </c>
      <c r="J686" s="6">
        <v>83.38</v>
      </c>
      <c r="K686" s="7">
        <v>0</v>
      </c>
      <c r="L686" s="6">
        <v>38.979999999999997</v>
      </c>
      <c r="M686" s="6">
        <f t="shared" si="40"/>
        <v>83.38</v>
      </c>
      <c r="N686" s="6">
        <f t="shared" si="41"/>
        <v>38.979999999999997</v>
      </c>
      <c r="O686" s="6">
        <f t="shared" si="42"/>
        <v>44.4</v>
      </c>
      <c r="P686" s="8">
        <f t="shared" si="43"/>
        <v>0.53250179899256422</v>
      </c>
      <c r="Q686" s="5">
        <f>YEAR(SalesDataTable[[#This Row],[Order Date]])</f>
        <v>2026</v>
      </c>
      <c r="R686" s="8" t="str">
        <f>"Q"&amp;ROUNDUP(MONTH(SalesDataTable[[#This Row],[Order Date]])/3,0)</f>
        <v>Q2</v>
      </c>
      <c r="S686" s="9">
        <f>MONTH(SalesDataTable[[#This Row],[Order Date]])</f>
        <v>4</v>
      </c>
      <c r="T686" s="8" t="str">
        <f>TEXT(SalesDataTable[[#This Row],[Order Date]],"mmm")</f>
        <v>Apr</v>
      </c>
    </row>
    <row r="687" spans="1:20" ht="15.5">
      <c r="A687" s="2" t="s">
        <v>738</v>
      </c>
      <c r="B687" s="3">
        <v>46140</v>
      </c>
      <c r="C687" s="4" t="s">
        <v>27</v>
      </c>
      <c r="D687" s="4" t="s">
        <v>45</v>
      </c>
      <c r="E687" s="4" t="s">
        <v>3</v>
      </c>
      <c r="F687" s="4" t="s">
        <v>4</v>
      </c>
      <c r="G687" s="4" t="s">
        <v>17</v>
      </c>
      <c r="H687" s="4" t="s">
        <v>18</v>
      </c>
      <c r="I687" s="9">
        <v>1</v>
      </c>
      <c r="J687" s="6">
        <v>35.549999999999997</v>
      </c>
      <c r="K687" s="7">
        <v>0.05</v>
      </c>
      <c r="L687" s="6">
        <v>13.25</v>
      </c>
      <c r="M687" s="6">
        <f t="shared" si="40"/>
        <v>33.772499999999994</v>
      </c>
      <c r="N687" s="6">
        <f t="shared" si="41"/>
        <v>13.25</v>
      </c>
      <c r="O687" s="6">
        <f t="shared" si="42"/>
        <v>20.522499999999994</v>
      </c>
      <c r="P687" s="8">
        <f t="shared" si="43"/>
        <v>0.60766896143311855</v>
      </c>
      <c r="Q687" s="5">
        <f>YEAR(SalesDataTable[[#This Row],[Order Date]])</f>
        <v>2026</v>
      </c>
      <c r="R687" s="8" t="str">
        <f>"Q"&amp;ROUNDUP(MONTH(SalesDataTable[[#This Row],[Order Date]])/3,0)</f>
        <v>Q2</v>
      </c>
      <c r="S687" s="9">
        <f>MONTH(SalesDataTable[[#This Row],[Order Date]])</f>
        <v>4</v>
      </c>
      <c r="T687" s="8" t="str">
        <f>TEXT(SalesDataTable[[#This Row],[Order Date]],"mmm")</f>
        <v>Apr</v>
      </c>
    </row>
    <row r="688" spans="1:20" ht="15.5">
      <c r="A688" s="2" t="s">
        <v>739</v>
      </c>
      <c r="B688" s="3">
        <v>46140</v>
      </c>
      <c r="C688" s="4" t="s">
        <v>27</v>
      </c>
      <c r="D688" s="4" t="s">
        <v>48</v>
      </c>
      <c r="E688" s="4" t="s">
        <v>25</v>
      </c>
      <c r="F688" s="4" t="s">
        <v>16</v>
      </c>
      <c r="G688" s="4" t="s">
        <v>11</v>
      </c>
      <c r="H688" s="4" t="s">
        <v>53</v>
      </c>
      <c r="I688" s="9">
        <v>1</v>
      </c>
      <c r="J688" s="6">
        <v>154.36000000000001</v>
      </c>
      <c r="K688" s="7">
        <v>0</v>
      </c>
      <c r="L688" s="6">
        <v>77.760000000000005</v>
      </c>
      <c r="M688" s="6">
        <f t="shared" si="40"/>
        <v>154.36000000000001</v>
      </c>
      <c r="N688" s="6">
        <f t="shared" si="41"/>
        <v>77.760000000000005</v>
      </c>
      <c r="O688" s="6">
        <f t="shared" si="42"/>
        <v>76.600000000000009</v>
      </c>
      <c r="P688" s="8">
        <f t="shared" si="43"/>
        <v>0.49624254988338951</v>
      </c>
      <c r="Q688" s="5">
        <f>YEAR(SalesDataTable[[#This Row],[Order Date]])</f>
        <v>2026</v>
      </c>
      <c r="R688" s="8" t="str">
        <f>"Q"&amp;ROUNDUP(MONTH(SalesDataTable[[#This Row],[Order Date]])/3,0)</f>
        <v>Q2</v>
      </c>
      <c r="S688" s="9">
        <f>MONTH(SalesDataTable[[#This Row],[Order Date]])</f>
        <v>4</v>
      </c>
      <c r="T688" s="8" t="str">
        <f>TEXT(SalesDataTable[[#This Row],[Order Date]],"mmm")</f>
        <v>Apr</v>
      </c>
    </row>
    <row r="689" spans="1:20" ht="15.5">
      <c r="A689" s="2" t="s">
        <v>740</v>
      </c>
      <c r="B689" s="3">
        <v>46140</v>
      </c>
      <c r="C689" s="4" t="s">
        <v>1</v>
      </c>
      <c r="D689" s="4" t="s">
        <v>52</v>
      </c>
      <c r="E689" s="4" t="s">
        <v>39</v>
      </c>
      <c r="F689" s="4" t="s">
        <v>16</v>
      </c>
      <c r="G689" s="4" t="s">
        <v>11</v>
      </c>
      <c r="H689" s="4" t="s">
        <v>53</v>
      </c>
      <c r="I689" s="9">
        <v>1</v>
      </c>
      <c r="J689" s="6">
        <v>155.68</v>
      </c>
      <c r="K689" s="7">
        <v>0</v>
      </c>
      <c r="L689" s="6">
        <v>77.97</v>
      </c>
      <c r="M689" s="6">
        <f t="shared" si="40"/>
        <v>155.68</v>
      </c>
      <c r="N689" s="6">
        <f t="shared" si="41"/>
        <v>77.97</v>
      </c>
      <c r="O689" s="6">
        <f t="shared" si="42"/>
        <v>77.710000000000008</v>
      </c>
      <c r="P689" s="8">
        <f t="shared" si="43"/>
        <v>0.49916495375128472</v>
      </c>
      <c r="Q689" s="5">
        <f>YEAR(SalesDataTable[[#This Row],[Order Date]])</f>
        <v>2026</v>
      </c>
      <c r="R689" s="8" t="str">
        <f>"Q"&amp;ROUNDUP(MONTH(SalesDataTable[[#This Row],[Order Date]])/3,0)</f>
        <v>Q2</v>
      </c>
      <c r="S689" s="9">
        <f>MONTH(SalesDataTable[[#This Row],[Order Date]])</f>
        <v>4</v>
      </c>
      <c r="T689" s="8" t="str">
        <f>TEXT(SalesDataTable[[#This Row],[Order Date]],"mmm")</f>
        <v>Apr</v>
      </c>
    </row>
    <row r="690" spans="1:20" ht="15.5">
      <c r="A690" s="2" t="s">
        <v>741</v>
      </c>
      <c r="B690" s="3">
        <v>46140</v>
      </c>
      <c r="C690" s="4" t="s">
        <v>1</v>
      </c>
      <c r="D690" s="4" t="s">
        <v>2</v>
      </c>
      <c r="E690" s="4" t="s">
        <v>3</v>
      </c>
      <c r="F690" s="4" t="s">
        <v>4</v>
      </c>
      <c r="G690" s="4" t="s">
        <v>49</v>
      </c>
      <c r="H690" s="4" t="s">
        <v>50</v>
      </c>
      <c r="I690" s="9">
        <v>1</v>
      </c>
      <c r="J690" s="6">
        <v>40.950000000000003</v>
      </c>
      <c r="K690" s="7">
        <v>0.15</v>
      </c>
      <c r="L690" s="6">
        <v>14.89</v>
      </c>
      <c r="M690" s="6">
        <f t="shared" si="40"/>
        <v>34.807500000000005</v>
      </c>
      <c r="N690" s="6">
        <f t="shared" si="41"/>
        <v>14.89</v>
      </c>
      <c r="O690" s="6">
        <f t="shared" si="42"/>
        <v>19.917500000000004</v>
      </c>
      <c r="P690" s="8">
        <f t="shared" si="43"/>
        <v>0.57221863104216053</v>
      </c>
      <c r="Q690" s="5">
        <f>YEAR(SalesDataTable[[#This Row],[Order Date]])</f>
        <v>2026</v>
      </c>
      <c r="R690" s="8" t="str">
        <f>"Q"&amp;ROUNDUP(MONTH(SalesDataTable[[#This Row],[Order Date]])/3,0)</f>
        <v>Q2</v>
      </c>
      <c r="S690" s="9">
        <f>MONTH(SalesDataTable[[#This Row],[Order Date]])</f>
        <v>4</v>
      </c>
      <c r="T690" s="8" t="str">
        <f>TEXT(SalesDataTable[[#This Row],[Order Date]],"mmm")</f>
        <v>Apr</v>
      </c>
    </row>
    <row r="691" spans="1:20" ht="15.5">
      <c r="A691" s="2" t="s">
        <v>742</v>
      </c>
      <c r="B691" s="3">
        <v>46140</v>
      </c>
      <c r="C691" s="4" t="s">
        <v>27</v>
      </c>
      <c r="D691" s="4" t="s">
        <v>82</v>
      </c>
      <c r="E691" s="4" t="s">
        <v>39</v>
      </c>
      <c r="F691" s="4" t="s">
        <v>4</v>
      </c>
      <c r="G691" s="4" t="s">
        <v>17</v>
      </c>
      <c r="H691" s="4" t="s">
        <v>46</v>
      </c>
      <c r="I691" s="9">
        <v>3</v>
      </c>
      <c r="J691" s="6">
        <v>47.28</v>
      </c>
      <c r="K691" s="7">
        <v>0.05</v>
      </c>
      <c r="L691" s="6">
        <v>18.52</v>
      </c>
      <c r="M691" s="6">
        <f t="shared" si="40"/>
        <v>134.74799999999999</v>
      </c>
      <c r="N691" s="6">
        <f t="shared" si="41"/>
        <v>55.56</v>
      </c>
      <c r="O691" s="6">
        <f t="shared" si="42"/>
        <v>79.187999999999988</v>
      </c>
      <c r="P691" s="8">
        <f t="shared" si="43"/>
        <v>0.58767477068305274</v>
      </c>
      <c r="Q691" s="5">
        <f>YEAR(SalesDataTable[[#This Row],[Order Date]])</f>
        <v>2026</v>
      </c>
      <c r="R691" s="8" t="str">
        <f>"Q"&amp;ROUNDUP(MONTH(SalesDataTable[[#This Row],[Order Date]])/3,0)</f>
        <v>Q2</v>
      </c>
      <c r="S691" s="9">
        <f>MONTH(SalesDataTable[[#This Row],[Order Date]])</f>
        <v>4</v>
      </c>
      <c r="T691" s="8" t="str">
        <f>TEXT(SalesDataTable[[#This Row],[Order Date]],"mmm")</f>
        <v>Apr</v>
      </c>
    </row>
    <row r="692" spans="1:20" ht="15.5">
      <c r="A692" s="2" t="s">
        <v>743</v>
      </c>
      <c r="B692" s="3">
        <v>46140</v>
      </c>
      <c r="C692" s="4" t="s">
        <v>27</v>
      </c>
      <c r="D692" s="4" t="s">
        <v>45</v>
      </c>
      <c r="E692" s="4" t="s">
        <v>3</v>
      </c>
      <c r="F692" s="4" t="s">
        <v>4</v>
      </c>
      <c r="G692" s="4" t="s">
        <v>49</v>
      </c>
      <c r="H692" s="4" t="s">
        <v>74</v>
      </c>
      <c r="I692" s="9">
        <v>4</v>
      </c>
      <c r="J692" s="6">
        <v>51.57</v>
      </c>
      <c r="K692" s="7">
        <v>0.1</v>
      </c>
      <c r="L692" s="6">
        <v>22.58</v>
      </c>
      <c r="M692" s="6">
        <f t="shared" si="40"/>
        <v>185.65200000000002</v>
      </c>
      <c r="N692" s="6">
        <f t="shared" si="41"/>
        <v>90.32</v>
      </c>
      <c r="O692" s="6">
        <f t="shared" si="42"/>
        <v>95.332000000000022</v>
      </c>
      <c r="P692" s="8">
        <f t="shared" si="43"/>
        <v>0.51349837330058401</v>
      </c>
      <c r="Q692" s="5">
        <f>YEAR(SalesDataTable[[#This Row],[Order Date]])</f>
        <v>2026</v>
      </c>
      <c r="R692" s="8" t="str">
        <f>"Q"&amp;ROUNDUP(MONTH(SalesDataTable[[#This Row],[Order Date]])/3,0)</f>
        <v>Q2</v>
      </c>
      <c r="S692" s="9">
        <f>MONTH(SalesDataTable[[#This Row],[Order Date]])</f>
        <v>4</v>
      </c>
      <c r="T692" s="8" t="str">
        <f>TEXT(SalesDataTable[[#This Row],[Order Date]],"mmm")</f>
        <v>Apr</v>
      </c>
    </row>
    <row r="693" spans="1:20" ht="15.5">
      <c r="A693" s="2" t="s">
        <v>744</v>
      </c>
      <c r="B693" s="3">
        <v>46140</v>
      </c>
      <c r="C693" s="4" t="s">
        <v>27</v>
      </c>
      <c r="D693" s="4" t="s">
        <v>48</v>
      </c>
      <c r="E693" s="4" t="s">
        <v>3</v>
      </c>
      <c r="F693" s="4" t="s">
        <v>20</v>
      </c>
      <c r="G693" s="4" t="s">
        <v>5</v>
      </c>
      <c r="H693" s="4" t="s">
        <v>29</v>
      </c>
      <c r="I693" s="9">
        <v>1</v>
      </c>
      <c r="J693" s="6">
        <v>51.61</v>
      </c>
      <c r="K693" s="7">
        <v>0</v>
      </c>
      <c r="L693" s="6">
        <v>23</v>
      </c>
      <c r="M693" s="6">
        <f t="shared" si="40"/>
        <v>51.61</v>
      </c>
      <c r="N693" s="6">
        <f t="shared" si="41"/>
        <v>23</v>
      </c>
      <c r="O693" s="6">
        <f t="shared" si="42"/>
        <v>28.61</v>
      </c>
      <c r="P693" s="8">
        <f t="shared" si="43"/>
        <v>0.55434993218368533</v>
      </c>
      <c r="Q693" s="5">
        <f>YEAR(SalesDataTable[[#This Row],[Order Date]])</f>
        <v>2026</v>
      </c>
      <c r="R693" s="8" t="str">
        <f>"Q"&amp;ROUNDUP(MONTH(SalesDataTable[[#This Row],[Order Date]])/3,0)</f>
        <v>Q2</v>
      </c>
      <c r="S693" s="9">
        <f>MONTH(SalesDataTable[[#This Row],[Order Date]])</f>
        <v>4</v>
      </c>
      <c r="T693" s="8" t="str">
        <f>TEXT(SalesDataTable[[#This Row],[Order Date]],"mmm")</f>
        <v>Apr</v>
      </c>
    </row>
    <row r="694" spans="1:20" ht="15.5">
      <c r="A694" s="2" t="s">
        <v>745</v>
      </c>
      <c r="B694" s="3">
        <v>46140</v>
      </c>
      <c r="C694" s="4" t="s">
        <v>1</v>
      </c>
      <c r="D694" s="4" t="s">
        <v>88</v>
      </c>
      <c r="E694" s="4" t="s">
        <v>25</v>
      </c>
      <c r="F694" s="4" t="s">
        <v>4</v>
      </c>
      <c r="G694" s="4" t="s">
        <v>49</v>
      </c>
      <c r="H694" s="4" t="s">
        <v>74</v>
      </c>
      <c r="I694" s="9">
        <v>1</v>
      </c>
      <c r="J694" s="6">
        <v>50.56</v>
      </c>
      <c r="K694" s="7">
        <v>0.05</v>
      </c>
      <c r="L694" s="6">
        <v>22.06</v>
      </c>
      <c r="M694" s="6">
        <f t="shared" si="40"/>
        <v>48.031999999999996</v>
      </c>
      <c r="N694" s="6">
        <f t="shared" si="41"/>
        <v>22.06</v>
      </c>
      <c r="O694" s="6">
        <f t="shared" si="42"/>
        <v>25.971999999999998</v>
      </c>
      <c r="P694" s="8">
        <f t="shared" si="43"/>
        <v>0.54072285143237842</v>
      </c>
      <c r="Q694" s="5">
        <f>YEAR(SalesDataTable[[#This Row],[Order Date]])</f>
        <v>2026</v>
      </c>
      <c r="R694" s="8" t="str">
        <f>"Q"&amp;ROUNDUP(MONTH(SalesDataTable[[#This Row],[Order Date]])/3,0)</f>
        <v>Q2</v>
      </c>
      <c r="S694" s="9">
        <f>MONTH(SalesDataTable[[#This Row],[Order Date]])</f>
        <v>4</v>
      </c>
      <c r="T694" s="8" t="str">
        <f>TEXT(SalesDataTable[[#This Row],[Order Date]],"mmm")</f>
        <v>Apr</v>
      </c>
    </row>
    <row r="695" spans="1:20" ht="15.5">
      <c r="A695" s="2" t="s">
        <v>746</v>
      </c>
      <c r="B695" s="3">
        <v>46140</v>
      </c>
      <c r="C695" s="4" t="s">
        <v>14</v>
      </c>
      <c r="D695" s="4" t="s">
        <v>34</v>
      </c>
      <c r="E695" s="4" t="s">
        <v>39</v>
      </c>
      <c r="F695" s="4" t="s">
        <v>20</v>
      </c>
      <c r="G695" s="4" t="s">
        <v>17</v>
      </c>
      <c r="H695" s="4" t="s">
        <v>83</v>
      </c>
      <c r="I695" s="9">
        <v>2</v>
      </c>
      <c r="J695" s="6">
        <v>165.74</v>
      </c>
      <c r="K695" s="7">
        <v>0</v>
      </c>
      <c r="L695" s="6">
        <v>87.73</v>
      </c>
      <c r="M695" s="6">
        <f t="shared" si="40"/>
        <v>331.48</v>
      </c>
      <c r="N695" s="6">
        <f t="shared" si="41"/>
        <v>175.46</v>
      </c>
      <c r="O695" s="6">
        <f t="shared" si="42"/>
        <v>156.02000000000001</v>
      </c>
      <c r="P695" s="8">
        <f t="shared" si="43"/>
        <v>0.47067696391939184</v>
      </c>
      <c r="Q695" s="5">
        <f>YEAR(SalesDataTable[[#This Row],[Order Date]])</f>
        <v>2026</v>
      </c>
      <c r="R695" s="8" t="str">
        <f>"Q"&amp;ROUNDUP(MONTH(SalesDataTable[[#This Row],[Order Date]])/3,0)</f>
        <v>Q2</v>
      </c>
      <c r="S695" s="9">
        <f>MONTH(SalesDataTable[[#This Row],[Order Date]])</f>
        <v>4</v>
      </c>
      <c r="T695" s="8" t="str">
        <f>TEXT(SalesDataTable[[#This Row],[Order Date]],"mmm")</f>
        <v>Apr</v>
      </c>
    </row>
    <row r="696" spans="1:20" ht="15.5">
      <c r="A696" s="2" t="s">
        <v>747</v>
      </c>
      <c r="B696" s="3">
        <v>46140</v>
      </c>
      <c r="C696" s="4" t="s">
        <v>14</v>
      </c>
      <c r="D696" s="4" t="s">
        <v>15</v>
      </c>
      <c r="E696" s="4" t="s">
        <v>3</v>
      </c>
      <c r="F696" s="4" t="s">
        <v>20</v>
      </c>
      <c r="G696" s="4" t="s">
        <v>49</v>
      </c>
      <c r="H696" s="4" t="s">
        <v>67</v>
      </c>
      <c r="I696" s="9">
        <v>3</v>
      </c>
      <c r="J696" s="6">
        <v>36.770000000000003</v>
      </c>
      <c r="K696" s="7">
        <v>0</v>
      </c>
      <c r="L696" s="6">
        <v>13.63</v>
      </c>
      <c r="M696" s="6">
        <f t="shared" si="40"/>
        <v>110.31</v>
      </c>
      <c r="N696" s="6">
        <f t="shared" si="41"/>
        <v>40.89</v>
      </c>
      <c r="O696" s="6">
        <f t="shared" si="42"/>
        <v>69.42</v>
      </c>
      <c r="P696" s="8">
        <f t="shared" si="43"/>
        <v>0.62931737829752521</v>
      </c>
      <c r="Q696" s="5">
        <f>YEAR(SalesDataTable[[#This Row],[Order Date]])</f>
        <v>2026</v>
      </c>
      <c r="R696" s="8" t="str">
        <f>"Q"&amp;ROUNDUP(MONTH(SalesDataTable[[#This Row],[Order Date]])/3,0)</f>
        <v>Q2</v>
      </c>
      <c r="S696" s="9">
        <f>MONTH(SalesDataTable[[#This Row],[Order Date]])</f>
        <v>4</v>
      </c>
      <c r="T696" s="8" t="str">
        <f>TEXT(SalesDataTable[[#This Row],[Order Date]],"mmm")</f>
        <v>Apr</v>
      </c>
    </row>
    <row r="697" spans="1:20" ht="15.5">
      <c r="A697" s="2" t="s">
        <v>748</v>
      </c>
      <c r="B697" s="3">
        <v>46140</v>
      </c>
      <c r="C697" s="4" t="s">
        <v>27</v>
      </c>
      <c r="D697" s="4" t="s">
        <v>45</v>
      </c>
      <c r="E697" s="4" t="s">
        <v>3</v>
      </c>
      <c r="F697" s="4" t="s">
        <v>20</v>
      </c>
      <c r="G697" s="4" t="s">
        <v>31</v>
      </c>
      <c r="H697" s="4" t="s">
        <v>41</v>
      </c>
      <c r="I697" s="9">
        <v>2</v>
      </c>
      <c r="J697" s="6">
        <v>196.37</v>
      </c>
      <c r="K697" s="7">
        <v>0</v>
      </c>
      <c r="L697" s="6">
        <v>101.73</v>
      </c>
      <c r="M697" s="6">
        <f t="shared" si="40"/>
        <v>392.74</v>
      </c>
      <c r="N697" s="6">
        <f t="shared" si="41"/>
        <v>203.46</v>
      </c>
      <c r="O697" s="6">
        <f t="shared" si="42"/>
        <v>189.28</v>
      </c>
      <c r="P697" s="8">
        <f t="shared" si="43"/>
        <v>0.48194734429902736</v>
      </c>
      <c r="Q697" s="5">
        <f>YEAR(SalesDataTable[[#This Row],[Order Date]])</f>
        <v>2026</v>
      </c>
      <c r="R697" s="8" t="str">
        <f>"Q"&amp;ROUNDUP(MONTH(SalesDataTable[[#This Row],[Order Date]])/3,0)</f>
        <v>Q2</v>
      </c>
      <c r="S697" s="9">
        <f>MONTH(SalesDataTable[[#This Row],[Order Date]])</f>
        <v>4</v>
      </c>
      <c r="T697" s="8" t="str">
        <f>TEXT(SalesDataTable[[#This Row],[Order Date]],"mmm")</f>
        <v>Apr</v>
      </c>
    </row>
    <row r="698" spans="1:20" ht="15.5">
      <c r="A698" s="2" t="s">
        <v>749</v>
      </c>
      <c r="B698" s="3">
        <v>46141</v>
      </c>
      <c r="C698" s="4" t="s">
        <v>1</v>
      </c>
      <c r="D698" s="4" t="s">
        <v>2</v>
      </c>
      <c r="E698" s="4" t="s">
        <v>39</v>
      </c>
      <c r="F698" s="4" t="s">
        <v>4</v>
      </c>
      <c r="G698" s="4" t="s">
        <v>17</v>
      </c>
      <c r="H698" s="4" t="s">
        <v>18</v>
      </c>
      <c r="I698" s="9">
        <v>2</v>
      </c>
      <c r="J698" s="6">
        <v>35.33</v>
      </c>
      <c r="K698" s="7">
        <v>0</v>
      </c>
      <c r="L698" s="6">
        <v>13.69</v>
      </c>
      <c r="M698" s="6">
        <f t="shared" si="40"/>
        <v>70.66</v>
      </c>
      <c r="N698" s="6">
        <f t="shared" si="41"/>
        <v>27.38</v>
      </c>
      <c r="O698" s="6">
        <f t="shared" si="42"/>
        <v>43.28</v>
      </c>
      <c r="P698" s="8">
        <f t="shared" si="43"/>
        <v>0.61251061420888764</v>
      </c>
      <c r="Q698" s="5">
        <f>YEAR(SalesDataTable[[#This Row],[Order Date]])</f>
        <v>2026</v>
      </c>
      <c r="R698" s="8" t="str">
        <f>"Q"&amp;ROUNDUP(MONTH(SalesDataTable[[#This Row],[Order Date]])/3,0)</f>
        <v>Q2</v>
      </c>
      <c r="S698" s="9">
        <f>MONTH(SalesDataTable[[#This Row],[Order Date]])</f>
        <v>4</v>
      </c>
      <c r="T698" s="8" t="str">
        <f>TEXT(SalesDataTable[[#This Row],[Order Date]],"mmm")</f>
        <v>Apr</v>
      </c>
    </row>
    <row r="699" spans="1:20" ht="15.5">
      <c r="A699" s="2" t="s">
        <v>750</v>
      </c>
      <c r="B699" s="3">
        <v>46141</v>
      </c>
      <c r="C699" s="4" t="s">
        <v>14</v>
      </c>
      <c r="D699" s="4" t="s">
        <v>15</v>
      </c>
      <c r="E699" s="4" t="s">
        <v>10</v>
      </c>
      <c r="F699" s="4" t="s">
        <v>20</v>
      </c>
      <c r="G699" s="4" t="s">
        <v>17</v>
      </c>
      <c r="H699" s="4" t="s">
        <v>46</v>
      </c>
      <c r="I699" s="9">
        <v>4</v>
      </c>
      <c r="J699" s="6">
        <v>46.43</v>
      </c>
      <c r="K699" s="7">
        <v>0.1</v>
      </c>
      <c r="L699" s="6">
        <v>18.04</v>
      </c>
      <c r="M699" s="6">
        <f t="shared" si="40"/>
        <v>167.148</v>
      </c>
      <c r="N699" s="6">
        <f t="shared" si="41"/>
        <v>72.16</v>
      </c>
      <c r="O699" s="6">
        <f t="shared" si="42"/>
        <v>94.988</v>
      </c>
      <c r="P699" s="8">
        <f t="shared" si="43"/>
        <v>0.56828678775695796</v>
      </c>
      <c r="Q699" s="5">
        <f>YEAR(SalesDataTable[[#This Row],[Order Date]])</f>
        <v>2026</v>
      </c>
      <c r="R699" s="8" t="str">
        <f>"Q"&amp;ROUNDUP(MONTH(SalesDataTable[[#This Row],[Order Date]])/3,0)</f>
        <v>Q2</v>
      </c>
      <c r="S699" s="9">
        <f>MONTH(SalesDataTable[[#This Row],[Order Date]])</f>
        <v>4</v>
      </c>
      <c r="T699" s="8" t="str">
        <f>TEXT(SalesDataTable[[#This Row],[Order Date]],"mmm")</f>
        <v>Apr</v>
      </c>
    </row>
    <row r="700" spans="1:20" ht="15.5">
      <c r="A700" s="2" t="s">
        <v>751</v>
      </c>
      <c r="B700" s="3">
        <v>46141</v>
      </c>
      <c r="C700" s="4" t="s">
        <v>27</v>
      </c>
      <c r="D700" s="4" t="s">
        <v>45</v>
      </c>
      <c r="E700" s="4" t="s">
        <v>39</v>
      </c>
      <c r="F700" s="4" t="s">
        <v>16</v>
      </c>
      <c r="G700" s="4" t="s">
        <v>49</v>
      </c>
      <c r="H700" s="4" t="s">
        <v>55</v>
      </c>
      <c r="I700" s="9">
        <v>1</v>
      </c>
      <c r="J700" s="6">
        <v>125.25</v>
      </c>
      <c r="K700" s="7">
        <v>0</v>
      </c>
      <c r="L700" s="6">
        <v>70.88</v>
      </c>
      <c r="M700" s="6">
        <f t="shared" si="40"/>
        <v>125.25</v>
      </c>
      <c r="N700" s="6">
        <f t="shared" si="41"/>
        <v>70.88</v>
      </c>
      <c r="O700" s="6">
        <f t="shared" si="42"/>
        <v>54.370000000000005</v>
      </c>
      <c r="P700" s="8">
        <f t="shared" si="43"/>
        <v>0.43409181636726552</v>
      </c>
      <c r="Q700" s="5">
        <f>YEAR(SalesDataTable[[#This Row],[Order Date]])</f>
        <v>2026</v>
      </c>
      <c r="R700" s="8" t="str">
        <f>"Q"&amp;ROUNDUP(MONTH(SalesDataTable[[#This Row],[Order Date]])/3,0)</f>
        <v>Q2</v>
      </c>
      <c r="S700" s="9">
        <f>MONTH(SalesDataTable[[#This Row],[Order Date]])</f>
        <v>4</v>
      </c>
      <c r="T700" s="8" t="str">
        <f>TEXT(SalesDataTable[[#This Row],[Order Date]],"mmm")</f>
        <v>Apr</v>
      </c>
    </row>
    <row r="701" spans="1:20" ht="15.5">
      <c r="A701" s="2" t="s">
        <v>752</v>
      </c>
      <c r="B701" s="3">
        <v>46141</v>
      </c>
      <c r="C701" s="4" t="s">
        <v>8</v>
      </c>
      <c r="D701" s="4" t="s">
        <v>86</v>
      </c>
      <c r="E701" s="4" t="s">
        <v>3</v>
      </c>
      <c r="F701" s="4" t="s">
        <v>4</v>
      </c>
      <c r="G701" s="4" t="s">
        <v>31</v>
      </c>
      <c r="H701" s="4" t="s">
        <v>32</v>
      </c>
      <c r="I701" s="9">
        <v>1</v>
      </c>
      <c r="J701" s="6">
        <v>341.98</v>
      </c>
      <c r="K701" s="7">
        <v>0</v>
      </c>
      <c r="L701" s="6">
        <v>192.43</v>
      </c>
      <c r="M701" s="6">
        <f t="shared" si="40"/>
        <v>341.98</v>
      </c>
      <c r="N701" s="6">
        <f t="shared" si="41"/>
        <v>192.43</v>
      </c>
      <c r="O701" s="6">
        <f t="shared" si="42"/>
        <v>149.55000000000001</v>
      </c>
      <c r="P701" s="8">
        <f t="shared" si="43"/>
        <v>0.43730627522077314</v>
      </c>
      <c r="Q701" s="5">
        <f>YEAR(SalesDataTable[[#This Row],[Order Date]])</f>
        <v>2026</v>
      </c>
      <c r="R701" s="8" t="str">
        <f>"Q"&amp;ROUNDUP(MONTH(SalesDataTable[[#This Row],[Order Date]])/3,0)</f>
        <v>Q2</v>
      </c>
      <c r="S701" s="9">
        <f>MONTH(SalesDataTable[[#This Row],[Order Date]])</f>
        <v>4</v>
      </c>
      <c r="T701" s="8" t="str">
        <f>TEXT(SalesDataTable[[#This Row],[Order Date]],"mmm")</f>
        <v>Apr</v>
      </c>
    </row>
    <row r="702" spans="1:20" ht="15.5">
      <c r="A702" s="2" t="s">
        <v>753</v>
      </c>
      <c r="B702" s="3">
        <v>46141</v>
      </c>
      <c r="C702" s="4" t="s">
        <v>8</v>
      </c>
      <c r="D702" s="4" t="s">
        <v>38</v>
      </c>
      <c r="E702" s="4" t="s">
        <v>39</v>
      </c>
      <c r="F702" s="4" t="s">
        <v>20</v>
      </c>
      <c r="G702" s="4" t="s">
        <v>49</v>
      </c>
      <c r="H702" s="4" t="s">
        <v>50</v>
      </c>
      <c r="I702" s="9">
        <v>1</v>
      </c>
      <c r="J702" s="6">
        <v>40.04</v>
      </c>
      <c r="K702" s="7">
        <v>0</v>
      </c>
      <c r="L702" s="6">
        <v>14.72</v>
      </c>
      <c r="M702" s="6">
        <f t="shared" si="40"/>
        <v>40.04</v>
      </c>
      <c r="N702" s="6">
        <f t="shared" si="41"/>
        <v>14.72</v>
      </c>
      <c r="O702" s="6">
        <f t="shared" si="42"/>
        <v>25.32</v>
      </c>
      <c r="P702" s="8">
        <f t="shared" si="43"/>
        <v>0.63236763236763238</v>
      </c>
      <c r="Q702" s="5">
        <f>YEAR(SalesDataTable[[#This Row],[Order Date]])</f>
        <v>2026</v>
      </c>
      <c r="R702" s="8" t="str">
        <f>"Q"&amp;ROUNDUP(MONTH(SalesDataTable[[#This Row],[Order Date]])/3,0)</f>
        <v>Q2</v>
      </c>
      <c r="S702" s="9">
        <f>MONTH(SalesDataTable[[#This Row],[Order Date]])</f>
        <v>4</v>
      </c>
      <c r="T702" s="8" t="str">
        <f>TEXT(SalesDataTable[[#This Row],[Order Date]],"mmm")</f>
        <v>Apr</v>
      </c>
    </row>
    <row r="703" spans="1:20" ht="15.5">
      <c r="A703" s="2" t="s">
        <v>754</v>
      </c>
      <c r="B703" s="3">
        <v>46141</v>
      </c>
      <c r="C703" s="4" t="s">
        <v>27</v>
      </c>
      <c r="D703" s="4" t="s">
        <v>82</v>
      </c>
      <c r="E703" s="4" t="s">
        <v>3</v>
      </c>
      <c r="F703" s="4" t="s">
        <v>4</v>
      </c>
      <c r="G703" s="4" t="s">
        <v>5</v>
      </c>
      <c r="H703" s="4" t="s">
        <v>35</v>
      </c>
      <c r="I703" s="9">
        <v>3</v>
      </c>
      <c r="J703" s="6">
        <v>40.47</v>
      </c>
      <c r="K703" s="7">
        <v>0.05</v>
      </c>
      <c r="L703" s="6">
        <v>17.14</v>
      </c>
      <c r="M703" s="6">
        <f t="shared" si="40"/>
        <v>115.33949999999999</v>
      </c>
      <c r="N703" s="6">
        <f t="shared" si="41"/>
        <v>51.42</v>
      </c>
      <c r="O703" s="6">
        <f t="shared" si="42"/>
        <v>63.919499999999985</v>
      </c>
      <c r="P703" s="8">
        <f t="shared" si="43"/>
        <v>0.5541856866034619</v>
      </c>
      <c r="Q703" s="5">
        <f>YEAR(SalesDataTable[[#This Row],[Order Date]])</f>
        <v>2026</v>
      </c>
      <c r="R703" s="8" t="str">
        <f>"Q"&amp;ROUNDUP(MONTH(SalesDataTable[[#This Row],[Order Date]])/3,0)</f>
        <v>Q2</v>
      </c>
      <c r="S703" s="9">
        <f>MONTH(SalesDataTable[[#This Row],[Order Date]])</f>
        <v>4</v>
      </c>
      <c r="T703" s="8" t="str">
        <f>TEXT(SalesDataTable[[#This Row],[Order Date]],"mmm")</f>
        <v>Apr</v>
      </c>
    </row>
    <row r="704" spans="1:20" ht="15.5">
      <c r="A704" s="2" t="s">
        <v>755</v>
      </c>
      <c r="B704" s="3">
        <v>46142</v>
      </c>
      <c r="C704" s="4" t="s">
        <v>27</v>
      </c>
      <c r="D704" s="4" t="s">
        <v>48</v>
      </c>
      <c r="E704" s="4" t="s">
        <v>10</v>
      </c>
      <c r="F704" s="4" t="s">
        <v>4</v>
      </c>
      <c r="G704" s="4" t="s">
        <v>31</v>
      </c>
      <c r="H704" s="4" t="s">
        <v>64</v>
      </c>
      <c r="I704" s="9">
        <v>6</v>
      </c>
      <c r="J704" s="6">
        <v>83.7</v>
      </c>
      <c r="K704" s="7">
        <v>0.2</v>
      </c>
      <c r="L704" s="6">
        <v>38.58</v>
      </c>
      <c r="M704" s="6">
        <f t="shared" si="40"/>
        <v>401.76000000000005</v>
      </c>
      <c r="N704" s="6">
        <f t="shared" si="41"/>
        <v>231.48</v>
      </c>
      <c r="O704" s="6">
        <f t="shared" si="42"/>
        <v>170.28000000000006</v>
      </c>
      <c r="P704" s="8">
        <f t="shared" si="43"/>
        <v>0.42383512544802876</v>
      </c>
      <c r="Q704" s="5">
        <f>YEAR(SalesDataTable[[#This Row],[Order Date]])</f>
        <v>2026</v>
      </c>
      <c r="R704" s="8" t="str">
        <f>"Q"&amp;ROUNDUP(MONTH(SalesDataTable[[#This Row],[Order Date]])/3,0)</f>
        <v>Q2</v>
      </c>
      <c r="S704" s="9">
        <f>MONTH(SalesDataTable[[#This Row],[Order Date]])</f>
        <v>4</v>
      </c>
      <c r="T704" s="8" t="str">
        <f>TEXT(SalesDataTable[[#This Row],[Order Date]],"mmm")</f>
        <v>Apr</v>
      </c>
    </row>
    <row r="705" spans="1:20" ht="15.5">
      <c r="A705" s="2" t="s">
        <v>756</v>
      </c>
      <c r="B705" s="3">
        <v>46142</v>
      </c>
      <c r="C705" s="4" t="s">
        <v>1</v>
      </c>
      <c r="D705" s="4" t="s">
        <v>88</v>
      </c>
      <c r="E705" s="4" t="s">
        <v>3</v>
      </c>
      <c r="F705" s="4" t="s">
        <v>4</v>
      </c>
      <c r="G705" s="4" t="s">
        <v>31</v>
      </c>
      <c r="H705" s="4" t="s">
        <v>64</v>
      </c>
      <c r="I705" s="9">
        <v>4</v>
      </c>
      <c r="J705" s="6">
        <v>83.27</v>
      </c>
      <c r="K705" s="7">
        <v>0</v>
      </c>
      <c r="L705" s="6">
        <v>39.979999999999997</v>
      </c>
      <c r="M705" s="6">
        <f t="shared" si="40"/>
        <v>333.08</v>
      </c>
      <c r="N705" s="6">
        <f t="shared" si="41"/>
        <v>159.91999999999999</v>
      </c>
      <c r="O705" s="6">
        <f t="shared" si="42"/>
        <v>173.16</v>
      </c>
      <c r="P705" s="8">
        <f t="shared" si="43"/>
        <v>0.51987510507986068</v>
      </c>
      <c r="Q705" s="5">
        <f>YEAR(SalesDataTable[[#This Row],[Order Date]])</f>
        <v>2026</v>
      </c>
      <c r="R705" s="8" t="str">
        <f>"Q"&amp;ROUNDUP(MONTH(SalesDataTable[[#This Row],[Order Date]])/3,0)</f>
        <v>Q2</v>
      </c>
      <c r="S705" s="9">
        <f>MONTH(SalesDataTable[[#This Row],[Order Date]])</f>
        <v>4</v>
      </c>
      <c r="T705" s="8" t="str">
        <f>TEXT(SalesDataTable[[#This Row],[Order Date]],"mmm")</f>
        <v>Apr</v>
      </c>
    </row>
    <row r="706" spans="1:20" ht="15.5">
      <c r="A706" s="2" t="s">
        <v>757</v>
      </c>
      <c r="B706" s="3">
        <v>46142</v>
      </c>
      <c r="C706" s="4" t="s">
        <v>14</v>
      </c>
      <c r="D706" s="4" t="s">
        <v>126</v>
      </c>
      <c r="E706" s="4" t="s">
        <v>10</v>
      </c>
      <c r="F706" s="4" t="s">
        <v>20</v>
      </c>
      <c r="G706" s="4" t="s">
        <v>31</v>
      </c>
      <c r="H706" s="4" t="s">
        <v>90</v>
      </c>
      <c r="I706" s="9">
        <v>3</v>
      </c>
      <c r="J706" s="6">
        <v>126.03</v>
      </c>
      <c r="K706" s="7">
        <v>0.1</v>
      </c>
      <c r="L706" s="6">
        <v>61.75</v>
      </c>
      <c r="M706" s="6">
        <f t="shared" ref="M706:M769" si="44">I706*J706*(1-K706)</f>
        <v>340.28100000000006</v>
      </c>
      <c r="N706" s="6">
        <f t="shared" ref="N706:N769" si="45">I706*L706</f>
        <v>185.25</v>
      </c>
      <c r="O706" s="6">
        <f t="shared" ref="O706:O769" si="46">M706-N706</f>
        <v>155.03100000000006</v>
      </c>
      <c r="P706" s="8">
        <f t="shared" ref="P706:P769" si="47">IFERROR(O706/M706,0)</f>
        <v>0.45559699189787273</v>
      </c>
      <c r="Q706" s="5">
        <f>YEAR(SalesDataTable[[#This Row],[Order Date]])</f>
        <v>2026</v>
      </c>
      <c r="R706" s="8" t="str">
        <f>"Q"&amp;ROUNDUP(MONTH(SalesDataTable[[#This Row],[Order Date]])/3,0)</f>
        <v>Q2</v>
      </c>
      <c r="S706" s="9">
        <f>MONTH(SalesDataTable[[#This Row],[Order Date]])</f>
        <v>4</v>
      </c>
      <c r="T706" s="8" t="str">
        <f>TEXT(SalesDataTable[[#This Row],[Order Date]],"mmm")</f>
        <v>Apr</v>
      </c>
    </row>
    <row r="707" spans="1:20" ht="15.5">
      <c r="A707" s="2" t="s">
        <v>758</v>
      </c>
      <c r="B707" s="3">
        <v>46142</v>
      </c>
      <c r="C707" s="4" t="s">
        <v>8</v>
      </c>
      <c r="D707" s="4" t="s">
        <v>86</v>
      </c>
      <c r="E707" s="4" t="s">
        <v>3</v>
      </c>
      <c r="F707" s="4" t="s">
        <v>16</v>
      </c>
      <c r="G707" s="4" t="s">
        <v>31</v>
      </c>
      <c r="H707" s="4" t="s">
        <v>90</v>
      </c>
      <c r="I707" s="9">
        <v>1</v>
      </c>
      <c r="J707" s="6">
        <v>122.86</v>
      </c>
      <c r="K707" s="7">
        <v>0.05</v>
      </c>
      <c r="L707" s="6">
        <v>59.22</v>
      </c>
      <c r="M707" s="6">
        <f t="shared" si="44"/>
        <v>116.717</v>
      </c>
      <c r="N707" s="6">
        <f t="shared" si="45"/>
        <v>59.22</v>
      </c>
      <c r="O707" s="6">
        <f t="shared" si="46"/>
        <v>57.497</v>
      </c>
      <c r="P707" s="8">
        <f t="shared" si="47"/>
        <v>0.49261889870370212</v>
      </c>
      <c r="Q707" s="5">
        <f>YEAR(SalesDataTable[[#This Row],[Order Date]])</f>
        <v>2026</v>
      </c>
      <c r="R707" s="8" t="str">
        <f>"Q"&amp;ROUNDUP(MONTH(SalesDataTable[[#This Row],[Order Date]])/3,0)</f>
        <v>Q2</v>
      </c>
      <c r="S707" s="9">
        <f>MONTH(SalesDataTable[[#This Row],[Order Date]])</f>
        <v>4</v>
      </c>
      <c r="T707" s="8" t="str">
        <f>TEXT(SalesDataTable[[#This Row],[Order Date]],"mmm")</f>
        <v>Apr</v>
      </c>
    </row>
    <row r="708" spans="1:20" ht="15.5">
      <c r="A708" s="2" t="s">
        <v>759</v>
      </c>
      <c r="B708" s="3">
        <v>46142</v>
      </c>
      <c r="C708" s="4" t="s">
        <v>14</v>
      </c>
      <c r="D708" s="4" t="s">
        <v>15</v>
      </c>
      <c r="E708" s="4" t="s">
        <v>3</v>
      </c>
      <c r="F708" s="4" t="s">
        <v>16</v>
      </c>
      <c r="G708" s="4" t="s">
        <v>5</v>
      </c>
      <c r="H708" s="4" t="s">
        <v>35</v>
      </c>
      <c r="I708" s="9">
        <v>1</v>
      </c>
      <c r="J708" s="6">
        <v>39.44</v>
      </c>
      <c r="K708" s="7">
        <v>0.1</v>
      </c>
      <c r="L708" s="6">
        <v>16.63</v>
      </c>
      <c r="M708" s="6">
        <f t="shared" si="44"/>
        <v>35.496000000000002</v>
      </c>
      <c r="N708" s="6">
        <f t="shared" si="45"/>
        <v>16.63</v>
      </c>
      <c r="O708" s="6">
        <f t="shared" si="46"/>
        <v>18.866000000000003</v>
      </c>
      <c r="P708" s="8">
        <f t="shared" si="47"/>
        <v>0.53149650664863657</v>
      </c>
      <c r="Q708" s="5">
        <f>YEAR(SalesDataTable[[#This Row],[Order Date]])</f>
        <v>2026</v>
      </c>
      <c r="R708" s="8" t="str">
        <f>"Q"&amp;ROUNDUP(MONTH(SalesDataTable[[#This Row],[Order Date]])/3,0)</f>
        <v>Q2</v>
      </c>
      <c r="S708" s="9">
        <f>MONTH(SalesDataTable[[#This Row],[Order Date]])</f>
        <v>4</v>
      </c>
      <c r="T708" s="8" t="str">
        <f>TEXT(SalesDataTable[[#This Row],[Order Date]],"mmm")</f>
        <v>Apr</v>
      </c>
    </row>
    <row r="709" spans="1:20" ht="15.5">
      <c r="A709" s="2" t="s">
        <v>760</v>
      </c>
      <c r="B709" s="3">
        <v>46142</v>
      </c>
      <c r="C709" s="4" t="s">
        <v>14</v>
      </c>
      <c r="D709" s="4" t="s">
        <v>61</v>
      </c>
      <c r="E709" s="4" t="s">
        <v>3</v>
      </c>
      <c r="F709" s="4" t="s">
        <v>4</v>
      </c>
      <c r="G709" s="4" t="s">
        <v>17</v>
      </c>
      <c r="H709" s="4" t="s">
        <v>71</v>
      </c>
      <c r="I709" s="9">
        <v>1</v>
      </c>
      <c r="J709" s="6">
        <v>130.34</v>
      </c>
      <c r="K709" s="7">
        <v>0.1</v>
      </c>
      <c r="L709" s="6">
        <v>66.680000000000007</v>
      </c>
      <c r="M709" s="6">
        <f t="shared" si="44"/>
        <v>117.30600000000001</v>
      </c>
      <c r="N709" s="6">
        <f t="shared" si="45"/>
        <v>66.680000000000007</v>
      </c>
      <c r="O709" s="6">
        <f t="shared" si="46"/>
        <v>50.626000000000005</v>
      </c>
      <c r="P709" s="8">
        <f t="shared" si="47"/>
        <v>0.43157212759790631</v>
      </c>
      <c r="Q709" s="5">
        <f>YEAR(SalesDataTable[[#This Row],[Order Date]])</f>
        <v>2026</v>
      </c>
      <c r="R709" s="8" t="str">
        <f>"Q"&amp;ROUNDUP(MONTH(SalesDataTable[[#This Row],[Order Date]])/3,0)</f>
        <v>Q2</v>
      </c>
      <c r="S709" s="9">
        <f>MONTH(SalesDataTable[[#This Row],[Order Date]])</f>
        <v>4</v>
      </c>
      <c r="T709" s="8" t="str">
        <f>TEXT(SalesDataTable[[#This Row],[Order Date]],"mmm")</f>
        <v>Apr</v>
      </c>
    </row>
    <row r="710" spans="1:20" ht="15.5">
      <c r="A710" s="2" t="s">
        <v>761</v>
      </c>
      <c r="B710" s="3">
        <v>46143</v>
      </c>
      <c r="C710" s="4" t="s">
        <v>8</v>
      </c>
      <c r="D710" s="4" t="s">
        <v>69</v>
      </c>
      <c r="E710" s="4" t="s">
        <v>3</v>
      </c>
      <c r="F710" s="4" t="s">
        <v>20</v>
      </c>
      <c r="G710" s="4" t="s">
        <v>11</v>
      </c>
      <c r="H710" s="4" t="s">
        <v>53</v>
      </c>
      <c r="I710" s="9">
        <v>1</v>
      </c>
      <c r="J710" s="6">
        <v>154.86000000000001</v>
      </c>
      <c r="K710" s="7">
        <v>0</v>
      </c>
      <c r="L710" s="6">
        <v>78.37</v>
      </c>
      <c r="M710" s="6">
        <f t="shared" si="44"/>
        <v>154.86000000000001</v>
      </c>
      <c r="N710" s="6">
        <f t="shared" si="45"/>
        <v>78.37</v>
      </c>
      <c r="O710" s="6">
        <f t="shared" si="46"/>
        <v>76.490000000000009</v>
      </c>
      <c r="P710" s="8">
        <f t="shared" si="47"/>
        <v>0.49393000129148912</v>
      </c>
      <c r="Q710" s="5">
        <f>YEAR(SalesDataTable[[#This Row],[Order Date]])</f>
        <v>2026</v>
      </c>
      <c r="R710" s="8" t="str">
        <f>"Q"&amp;ROUNDUP(MONTH(SalesDataTable[[#This Row],[Order Date]])/3,0)</f>
        <v>Q2</v>
      </c>
      <c r="S710" s="9">
        <f>MONTH(SalesDataTable[[#This Row],[Order Date]])</f>
        <v>5</v>
      </c>
      <c r="T710" s="8" t="str">
        <f>TEXT(SalesDataTable[[#This Row],[Order Date]],"mmm")</f>
        <v>May</v>
      </c>
    </row>
    <row r="711" spans="1:20" ht="15.5">
      <c r="A711" s="2" t="s">
        <v>762</v>
      </c>
      <c r="B711" s="3">
        <v>46143</v>
      </c>
      <c r="C711" s="4" t="s">
        <v>27</v>
      </c>
      <c r="D711" s="4" t="s">
        <v>48</v>
      </c>
      <c r="E711" s="4" t="s">
        <v>25</v>
      </c>
      <c r="F711" s="4" t="s">
        <v>4</v>
      </c>
      <c r="G711" s="4" t="s">
        <v>5</v>
      </c>
      <c r="H711" s="4" t="s">
        <v>43</v>
      </c>
      <c r="I711" s="9">
        <v>4</v>
      </c>
      <c r="J711" s="6">
        <v>103.64</v>
      </c>
      <c r="K711" s="7">
        <v>0</v>
      </c>
      <c r="L711" s="6">
        <v>50.59</v>
      </c>
      <c r="M711" s="6">
        <f t="shared" si="44"/>
        <v>414.56</v>
      </c>
      <c r="N711" s="6">
        <f t="shared" si="45"/>
        <v>202.36</v>
      </c>
      <c r="O711" s="6">
        <f t="shared" si="46"/>
        <v>212.2</v>
      </c>
      <c r="P711" s="8">
        <f t="shared" si="47"/>
        <v>0.51186800463141646</v>
      </c>
      <c r="Q711" s="5">
        <f>YEAR(SalesDataTable[[#This Row],[Order Date]])</f>
        <v>2026</v>
      </c>
      <c r="R711" s="8" t="str">
        <f>"Q"&amp;ROUNDUP(MONTH(SalesDataTable[[#This Row],[Order Date]])/3,0)</f>
        <v>Q2</v>
      </c>
      <c r="S711" s="9">
        <f>MONTH(SalesDataTable[[#This Row],[Order Date]])</f>
        <v>5</v>
      </c>
      <c r="T711" s="8" t="str">
        <f>TEXT(SalesDataTable[[#This Row],[Order Date]],"mmm")</f>
        <v>May</v>
      </c>
    </row>
    <row r="712" spans="1:20" ht="15.5">
      <c r="A712" s="2" t="s">
        <v>763</v>
      </c>
      <c r="B712" s="3">
        <v>46143</v>
      </c>
      <c r="C712" s="4" t="s">
        <v>1</v>
      </c>
      <c r="D712" s="4" t="s">
        <v>88</v>
      </c>
      <c r="E712" s="4" t="s">
        <v>3</v>
      </c>
      <c r="F712" s="4" t="s">
        <v>4</v>
      </c>
      <c r="G712" s="4" t="s">
        <v>17</v>
      </c>
      <c r="H712" s="4" t="s">
        <v>83</v>
      </c>
      <c r="I712" s="9">
        <v>1</v>
      </c>
      <c r="J712" s="6">
        <v>164.49</v>
      </c>
      <c r="K712" s="7">
        <v>0.05</v>
      </c>
      <c r="L712" s="6">
        <v>87.81</v>
      </c>
      <c r="M712" s="6">
        <f t="shared" si="44"/>
        <v>156.2655</v>
      </c>
      <c r="N712" s="6">
        <f t="shared" si="45"/>
        <v>87.81</v>
      </c>
      <c r="O712" s="6">
        <f t="shared" si="46"/>
        <v>68.455500000000001</v>
      </c>
      <c r="P712" s="8">
        <f t="shared" si="47"/>
        <v>0.43807174328306631</v>
      </c>
      <c r="Q712" s="5">
        <f>YEAR(SalesDataTable[[#This Row],[Order Date]])</f>
        <v>2026</v>
      </c>
      <c r="R712" s="8" t="str">
        <f>"Q"&amp;ROUNDUP(MONTH(SalesDataTable[[#This Row],[Order Date]])/3,0)</f>
        <v>Q2</v>
      </c>
      <c r="S712" s="9">
        <f>MONTH(SalesDataTable[[#This Row],[Order Date]])</f>
        <v>5</v>
      </c>
      <c r="T712" s="8" t="str">
        <f>TEXT(SalesDataTable[[#This Row],[Order Date]],"mmm")</f>
        <v>May</v>
      </c>
    </row>
    <row r="713" spans="1:20" ht="15.5">
      <c r="A713" s="2" t="s">
        <v>764</v>
      </c>
      <c r="B713" s="3">
        <v>46143</v>
      </c>
      <c r="C713" s="4" t="s">
        <v>27</v>
      </c>
      <c r="D713" s="4" t="s">
        <v>48</v>
      </c>
      <c r="E713" s="4" t="s">
        <v>10</v>
      </c>
      <c r="F713" s="4" t="s">
        <v>4</v>
      </c>
      <c r="G713" s="4" t="s">
        <v>17</v>
      </c>
      <c r="H713" s="4" t="s">
        <v>83</v>
      </c>
      <c r="I713" s="9">
        <v>3</v>
      </c>
      <c r="J713" s="6">
        <v>163.44999999999999</v>
      </c>
      <c r="K713" s="7">
        <v>0.05</v>
      </c>
      <c r="L713" s="6">
        <v>87.54</v>
      </c>
      <c r="M713" s="6">
        <f t="shared" si="44"/>
        <v>465.83249999999992</v>
      </c>
      <c r="N713" s="6">
        <f t="shared" si="45"/>
        <v>262.62</v>
      </c>
      <c r="O713" s="6">
        <f t="shared" si="46"/>
        <v>203.21249999999992</v>
      </c>
      <c r="P713" s="8">
        <f t="shared" si="47"/>
        <v>0.4362351274331438</v>
      </c>
      <c r="Q713" s="5">
        <f>YEAR(SalesDataTable[[#This Row],[Order Date]])</f>
        <v>2026</v>
      </c>
      <c r="R713" s="8" t="str">
        <f>"Q"&amp;ROUNDUP(MONTH(SalesDataTable[[#This Row],[Order Date]])/3,0)</f>
        <v>Q2</v>
      </c>
      <c r="S713" s="9">
        <f>MONTH(SalesDataTable[[#This Row],[Order Date]])</f>
        <v>5</v>
      </c>
      <c r="T713" s="8" t="str">
        <f>TEXT(SalesDataTable[[#This Row],[Order Date]],"mmm")</f>
        <v>May</v>
      </c>
    </row>
    <row r="714" spans="1:20" ht="15.5">
      <c r="A714" s="2" t="s">
        <v>765</v>
      </c>
      <c r="B714" s="3">
        <v>46143</v>
      </c>
      <c r="C714" s="4" t="s">
        <v>27</v>
      </c>
      <c r="D714" s="4" t="s">
        <v>28</v>
      </c>
      <c r="E714" s="4" t="s">
        <v>3</v>
      </c>
      <c r="F714" s="4" t="s">
        <v>4</v>
      </c>
      <c r="G714" s="4" t="s">
        <v>11</v>
      </c>
      <c r="H714" s="4" t="s">
        <v>79</v>
      </c>
      <c r="I714" s="9">
        <v>1</v>
      </c>
      <c r="J714" s="6">
        <v>71.87</v>
      </c>
      <c r="K714" s="7">
        <v>0.05</v>
      </c>
      <c r="L714" s="6">
        <v>31.97</v>
      </c>
      <c r="M714" s="6">
        <f t="shared" si="44"/>
        <v>68.276499999999999</v>
      </c>
      <c r="N714" s="6">
        <f t="shared" si="45"/>
        <v>31.97</v>
      </c>
      <c r="O714" s="6">
        <f t="shared" si="46"/>
        <v>36.3065</v>
      </c>
      <c r="P714" s="8">
        <f t="shared" si="47"/>
        <v>0.53175690025118449</v>
      </c>
      <c r="Q714" s="5">
        <f>YEAR(SalesDataTable[[#This Row],[Order Date]])</f>
        <v>2026</v>
      </c>
      <c r="R714" s="8" t="str">
        <f>"Q"&amp;ROUNDUP(MONTH(SalesDataTable[[#This Row],[Order Date]])/3,0)</f>
        <v>Q2</v>
      </c>
      <c r="S714" s="9">
        <f>MONTH(SalesDataTable[[#This Row],[Order Date]])</f>
        <v>5</v>
      </c>
      <c r="T714" s="8" t="str">
        <f>TEXT(SalesDataTable[[#This Row],[Order Date]],"mmm")</f>
        <v>May</v>
      </c>
    </row>
    <row r="715" spans="1:20" ht="15.5">
      <c r="A715" s="2" t="s">
        <v>766</v>
      </c>
      <c r="B715" s="3">
        <v>46143</v>
      </c>
      <c r="C715" s="4" t="s">
        <v>8</v>
      </c>
      <c r="D715" s="4" t="s">
        <v>86</v>
      </c>
      <c r="E715" s="4" t="s">
        <v>39</v>
      </c>
      <c r="F715" s="4" t="s">
        <v>4</v>
      </c>
      <c r="G715" s="4" t="s">
        <v>31</v>
      </c>
      <c r="H715" s="4" t="s">
        <v>41</v>
      </c>
      <c r="I715" s="9">
        <v>2</v>
      </c>
      <c r="J715" s="6">
        <v>194.97</v>
      </c>
      <c r="K715" s="7">
        <v>0</v>
      </c>
      <c r="L715" s="6">
        <v>101.14</v>
      </c>
      <c r="M715" s="6">
        <f t="shared" si="44"/>
        <v>389.94</v>
      </c>
      <c r="N715" s="6">
        <f t="shared" si="45"/>
        <v>202.28</v>
      </c>
      <c r="O715" s="6">
        <f t="shared" si="46"/>
        <v>187.66</v>
      </c>
      <c r="P715" s="8">
        <f t="shared" si="47"/>
        <v>0.48125352618351541</v>
      </c>
      <c r="Q715" s="5">
        <f>YEAR(SalesDataTable[[#This Row],[Order Date]])</f>
        <v>2026</v>
      </c>
      <c r="R715" s="8" t="str">
        <f>"Q"&amp;ROUNDUP(MONTH(SalesDataTable[[#This Row],[Order Date]])/3,0)</f>
        <v>Q2</v>
      </c>
      <c r="S715" s="9">
        <f>MONTH(SalesDataTable[[#This Row],[Order Date]])</f>
        <v>5</v>
      </c>
      <c r="T715" s="8" t="str">
        <f>TEXT(SalesDataTable[[#This Row],[Order Date]],"mmm")</f>
        <v>May</v>
      </c>
    </row>
    <row r="716" spans="1:20" ht="15.5">
      <c r="A716" s="2" t="s">
        <v>767</v>
      </c>
      <c r="B716" s="3">
        <v>46143</v>
      </c>
      <c r="C716" s="4" t="s">
        <v>27</v>
      </c>
      <c r="D716" s="4" t="s">
        <v>48</v>
      </c>
      <c r="E716" s="4" t="s">
        <v>39</v>
      </c>
      <c r="F716" s="4" t="s">
        <v>4</v>
      </c>
      <c r="G716" s="4" t="s">
        <v>5</v>
      </c>
      <c r="H716" s="4" t="s">
        <v>29</v>
      </c>
      <c r="I716" s="9">
        <v>2</v>
      </c>
      <c r="J716" s="6">
        <v>49.53</v>
      </c>
      <c r="K716" s="7">
        <v>0</v>
      </c>
      <c r="L716" s="6">
        <v>22.91</v>
      </c>
      <c r="M716" s="6">
        <f t="shared" si="44"/>
        <v>99.06</v>
      </c>
      <c r="N716" s="6">
        <f t="shared" si="45"/>
        <v>45.82</v>
      </c>
      <c r="O716" s="6">
        <f t="shared" si="46"/>
        <v>53.24</v>
      </c>
      <c r="P716" s="8">
        <f t="shared" si="47"/>
        <v>0.53745204926307288</v>
      </c>
      <c r="Q716" s="5">
        <f>YEAR(SalesDataTable[[#This Row],[Order Date]])</f>
        <v>2026</v>
      </c>
      <c r="R716" s="8" t="str">
        <f>"Q"&amp;ROUNDUP(MONTH(SalesDataTable[[#This Row],[Order Date]])/3,0)</f>
        <v>Q2</v>
      </c>
      <c r="S716" s="9">
        <f>MONTH(SalesDataTable[[#This Row],[Order Date]])</f>
        <v>5</v>
      </c>
      <c r="T716" s="8" t="str">
        <f>TEXT(SalesDataTable[[#This Row],[Order Date]],"mmm")</f>
        <v>May</v>
      </c>
    </row>
    <row r="717" spans="1:20" ht="15.5">
      <c r="A717" s="2" t="s">
        <v>768</v>
      </c>
      <c r="B717" s="3">
        <v>46143</v>
      </c>
      <c r="C717" s="4" t="s">
        <v>27</v>
      </c>
      <c r="D717" s="4" t="s">
        <v>48</v>
      </c>
      <c r="E717" s="4" t="s">
        <v>10</v>
      </c>
      <c r="F717" s="4" t="s">
        <v>20</v>
      </c>
      <c r="G717" s="4" t="s">
        <v>49</v>
      </c>
      <c r="H717" s="4" t="s">
        <v>67</v>
      </c>
      <c r="I717" s="9">
        <v>4</v>
      </c>
      <c r="J717" s="6">
        <v>35.619999999999997</v>
      </c>
      <c r="K717" s="7">
        <v>0.15</v>
      </c>
      <c r="L717" s="6">
        <v>13.76</v>
      </c>
      <c r="M717" s="6">
        <f t="shared" si="44"/>
        <v>121.10799999999999</v>
      </c>
      <c r="N717" s="6">
        <f t="shared" si="45"/>
        <v>55.04</v>
      </c>
      <c r="O717" s="6">
        <f t="shared" si="46"/>
        <v>66.067999999999984</v>
      </c>
      <c r="P717" s="8">
        <f t="shared" si="47"/>
        <v>0.54552960993493405</v>
      </c>
      <c r="Q717" s="5">
        <f>YEAR(SalesDataTable[[#This Row],[Order Date]])</f>
        <v>2026</v>
      </c>
      <c r="R717" s="8" t="str">
        <f>"Q"&amp;ROUNDUP(MONTH(SalesDataTable[[#This Row],[Order Date]])/3,0)</f>
        <v>Q2</v>
      </c>
      <c r="S717" s="9">
        <f>MONTH(SalesDataTable[[#This Row],[Order Date]])</f>
        <v>5</v>
      </c>
      <c r="T717" s="8" t="str">
        <f>TEXT(SalesDataTable[[#This Row],[Order Date]],"mmm")</f>
        <v>May</v>
      </c>
    </row>
    <row r="718" spans="1:20" ht="15.5">
      <c r="A718" s="2" t="s">
        <v>769</v>
      </c>
      <c r="B718" s="3">
        <v>46144</v>
      </c>
      <c r="C718" s="4" t="s">
        <v>27</v>
      </c>
      <c r="D718" s="4" t="s">
        <v>45</v>
      </c>
      <c r="E718" s="4" t="s">
        <v>25</v>
      </c>
      <c r="F718" s="4" t="s">
        <v>4</v>
      </c>
      <c r="G718" s="4" t="s">
        <v>17</v>
      </c>
      <c r="H718" s="4" t="s">
        <v>46</v>
      </c>
      <c r="I718" s="9">
        <v>2</v>
      </c>
      <c r="J718" s="6">
        <v>45.47</v>
      </c>
      <c r="K718" s="7">
        <v>0</v>
      </c>
      <c r="L718" s="6">
        <v>18.37</v>
      </c>
      <c r="M718" s="6">
        <f t="shared" si="44"/>
        <v>90.94</v>
      </c>
      <c r="N718" s="6">
        <f t="shared" si="45"/>
        <v>36.74</v>
      </c>
      <c r="O718" s="6">
        <f t="shared" si="46"/>
        <v>54.199999999999996</v>
      </c>
      <c r="P718" s="8">
        <f t="shared" si="47"/>
        <v>0.59599736089729494</v>
      </c>
      <c r="Q718" s="5">
        <f>YEAR(SalesDataTable[[#This Row],[Order Date]])</f>
        <v>2026</v>
      </c>
      <c r="R718" s="8" t="str">
        <f>"Q"&amp;ROUNDUP(MONTH(SalesDataTable[[#This Row],[Order Date]])/3,0)</f>
        <v>Q2</v>
      </c>
      <c r="S718" s="9">
        <f>MONTH(SalesDataTable[[#This Row],[Order Date]])</f>
        <v>5</v>
      </c>
      <c r="T718" s="8" t="str">
        <f>TEXT(SalesDataTable[[#This Row],[Order Date]],"mmm")</f>
        <v>May</v>
      </c>
    </row>
    <row r="719" spans="1:20" ht="15.5">
      <c r="A719" s="2" t="s">
        <v>770</v>
      </c>
      <c r="B719" s="3">
        <v>46144</v>
      </c>
      <c r="C719" s="4" t="s">
        <v>1</v>
      </c>
      <c r="D719" s="4" t="s">
        <v>2</v>
      </c>
      <c r="E719" s="4" t="s">
        <v>25</v>
      </c>
      <c r="F719" s="4" t="s">
        <v>16</v>
      </c>
      <c r="G719" s="4" t="s">
        <v>11</v>
      </c>
      <c r="H719" s="4" t="s">
        <v>21</v>
      </c>
      <c r="I719" s="9">
        <v>1</v>
      </c>
      <c r="J719" s="6">
        <v>145.68</v>
      </c>
      <c r="K719" s="7">
        <v>0</v>
      </c>
      <c r="L719" s="6">
        <v>77.8</v>
      </c>
      <c r="M719" s="6">
        <f t="shared" si="44"/>
        <v>145.68</v>
      </c>
      <c r="N719" s="6">
        <f t="shared" si="45"/>
        <v>77.8</v>
      </c>
      <c r="O719" s="6">
        <f t="shared" si="46"/>
        <v>67.88000000000001</v>
      </c>
      <c r="P719" s="8">
        <f t="shared" si="47"/>
        <v>0.46595277320153766</v>
      </c>
      <c r="Q719" s="5">
        <f>YEAR(SalesDataTable[[#This Row],[Order Date]])</f>
        <v>2026</v>
      </c>
      <c r="R719" s="8" t="str">
        <f>"Q"&amp;ROUNDUP(MONTH(SalesDataTable[[#This Row],[Order Date]])/3,0)</f>
        <v>Q2</v>
      </c>
      <c r="S719" s="9">
        <f>MONTH(SalesDataTable[[#This Row],[Order Date]])</f>
        <v>5</v>
      </c>
      <c r="T719" s="8" t="str">
        <f>TEXT(SalesDataTable[[#This Row],[Order Date]],"mmm")</f>
        <v>May</v>
      </c>
    </row>
    <row r="720" spans="1:20" ht="15.5">
      <c r="A720" s="2" t="s">
        <v>771</v>
      </c>
      <c r="B720" s="3">
        <v>46144</v>
      </c>
      <c r="C720" s="4" t="s">
        <v>27</v>
      </c>
      <c r="D720" s="4" t="s">
        <v>48</v>
      </c>
      <c r="E720" s="4" t="s">
        <v>39</v>
      </c>
      <c r="F720" s="4" t="s">
        <v>4</v>
      </c>
      <c r="G720" s="4" t="s">
        <v>31</v>
      </c>
      <c r="H720" s="4" t="s">
        <v>64</v>
      </c>
      <c r="I720" s="9">
        <v>2</v>
      </c>
      <c r="J720" s="6">
        <v>82.65</v>
      </c>
      <c r="K720" s="7">
        <v>0.05</v>
      </c>
      <c r="L720" s="6">
        <v>40.46</v>
      </c>
      <c r="M720" s="6">
        <f t="shared" si="44"/>
        <v>157.035</v>
      </c>
      <c r="N720" s="6">
        <f t="shared" si="45"/>
        <v>80.92</v>
      </c>
      <c r="O720" s="6">
        <f t="shared" si="46"/>
        <v>76.114999999999995</v>
      </c>
      <c r="P720" s="8">
        <f t="shared" si="47"/>
        <v>0.48470086286496639</v>
      </c>
      <c r="Q720" s="5">
        <f>YEAR(SalesDataTable[[#This Row],[Order Date]])</f>
        <v>2026</v>
      </c>
      <c r="R720" s="8" t="str">
        <f>"Q"&amp;ROUNDUP(MONTH(SalesDataTable[[#This Row],[Order Date]])/3,0)</f>
        <v>Q2</v>
      </c>
      <c r="S720" s="9">
        <f>MONTH(SalesDataTable[[#This Row],[Order Date]])</f>
        <v>5</v>
      </c>
      <c r="T720" s="8" t="str">
        <f>TEXT(SalesDataTable[[#This Row],[Order Date]],"mmm")</f>
        <v>May</v>
      </c>
    </row>
    <row r="721" spans="1:20" ht="15.5">
      <c r="A721" s="2" t="s">
        <v>772</v>
      </c>
      <c r="B721" s="3">
        <v>46144</v>
      </c>
      <c r="C721" s="4" t="s">
        <v>8</v>
      </c>
      <c r="D721" s="4" t="s">
        <v>38</v>
      </c>
      <c r="E721" s="4" t="s">
        <v>3</v>
      </c>
      <c r="F721" s="4" t="s">
        <v>20</v>
      </c>
      <c r="G721" s="4" t="s">
        <v>17</v>
      </c>
      <c r="H721" s="4" t="s">
        <v>18</v>
      </c>
      <c r="I721" s="9">
        <v>1</v>
      </c>
      <c r="J721" s="6">
        <v>36.270000000000003</v>
      </c>
      <c r="K721" s="7">
        <v>0</v>
      </c>
      <c r="L721" s="6">
        <v>13.8</v>
      </c>
      <c r="M721" s="6">
        <f t="shared" si="44"/>
        <v>36.270000000000003</v>
      </c>
      <c r="N721" s="6">
        <f t="shared" si="45"/>
        <v>13.8</v>
      </c>
      <c r="O721" s="6">
        <f t="shared" si="46"/>
        <v>22.470000000000002</v>
      </c>
      <c r="P721" s="8">
        <f t="shared" si="47"/>
        <v>0.61952026468155497</v>
      </c>
      <c r="Q721" s="5">
        <f>YEAR(SalesDataTable[[#This Row],[Order Date]])</f>
        <v>2026</v>
      </c>
      <c r="R721" s="8" t="str">
        <f>"Q"&amp;ROUNDUP(MONTH(SalesDataTable[[#This Row],[Order Date]])/3,0)</f>
        <v>Q2</v>
      </c>
      <c r="S721" s="9">
        <f>MONTH(SalesDataTable[[#This Row],[Order Date]])</f>
        <v>5</v>
      </c>
      <c r="T721" s="8" t="str">
        <f>TEXT(SalesDataTable[[#This Row],[Order Date]],"mmm")</f>
        <v>May</v>
      </c>
    </row>
    <row r="722" spans="1:20" ht="15.5">
      <c r="A722" s="2" t="s">
        <v>773</v>
      </c>
      <c r="B722" s="3">
        <v>46144</v>
      </c>
      <c r="C722" s="4" t="s">
        <v>14</v>
      </c>
      <c r="D722" s="4" t="s">
        <v>126</v>
      </c>
      <c r="E722" s="4" t="s">
        <v>25</v>
      </c>
      <c r="F722" s="4" t="s">
        <v>16</v>
      </c>
      <c r="G722" s="4" t="s">
        <v>31</v>
      </c>
      <c r="H722" s="4" t="s">
        <v>64</v>
      </c>
      <c r="I722" s="9">
        <v>1</v>
      </c>
      <c r="J722" s="6">
        <v>80.819999999999993</v>
      </c>
      <c r="K722" s="7">
        <v>0</v>
      </c>
      <c r="L722" s="6">
        <v>39.950000000000003</v>
      </c>
      <c r="M722" s="6">
        <f t="shared" si="44"/>
        <v>80.819999999999993</v>
      </c>
      <c r="N722" s="6">
        <f t="shared" si="45"/>
        <v>39.950000000000003</v>
      </c>
      <c r="O722" s="6">
        <f t="shared" si="46"/>
        <v>40.86999999999999</v>
      </c>
      <c r="P722" s="8">
        <f t="shared" si="47"/>
        <v>0.50569166048007907</v>
      </c>
      <c r="Q722" s="5">
        <f>YEAR(SalesDataTable[[#This Row],[Order Date]])</f>
        <v>2026</v>
      </c>
      <c r="R722" s="8" t="str">
        <f>"Q"&amp;ROUNDUP(MONTH(SalesDataTable[[#This Row],[Order Date]])/3,0)</f>
        <v>Q2</v>
      </c>
      <c r="S722" s="9">
        <f>MONTH(SalesDataTable[[#This Row],[Order Date]])</f>
        <v>5</v>
      </c>
      <c r="T722" s="8" t="str">
        <f>TEXT(SalesDataTable[[#This Row],[Order Date]],"mmm")</f>
        <v>May</v>
      </c>
    </row>
    <row r="723" spans="1:20" ht="15.5">
      <c r="A723" s="2" t="s">
        <v>774</v>
      </c>
      <c r="B723" s="3">
        <v>46144</v>
      </c>
      <c r="C723" s="4" t="s">
        <v>8</v>
      </c>
      <c r="D723" s="4" t="s">
        <v>9</v>
      </c>
      <c r="E723" s="4" t="s">
        <v>25</v>
      </c>
      <c r="F723" s="4" t="s">
        <v>16</v>
      </c>
      <c r="G723" s="4" t="s">
        <v>11</v>
      </c>
      <c r="H723" s="4" t="s">
        <v>53</v>
      </c>
      <c r="I723" s="9">
        <v>2</v>
      </c>
      <c r="J723" s="6">
        <v>157.84</v>
      </c>
      <c r="K723" s="7">
        <v>0.1</v>
      </c>
      <c r="L723" s="6">
        <v>79.28</v>
      </c>
      <c r="M723" s="6">
        <f t="shared" si="44"/>
        <v>284.11200000000002</v>
      </c>
      <c r="N723" s="6">
        <f t="shared" si="45"/>
        <v>158.56</v>
      </c>
      <c r="O723" s="6">
        <f t="shared" si="46"/>
        <v>125.55200000000002</v>
      </c>
      <c r="P723" s="8">
        <f t="shared" si="47"/>
        <v>0.44191023258433298</v>
      </c>
      <c r="Q723" s="5">
        <f>YEAR(SalesDataTable[[#This Row],[Order Date]])</f>
        <v>2026</v>
      </c>
      <c r="R723" s="8" t="str">
        <f>"Q"&amp;ROUNDUP(MONTH(SalesDataTable[[#This Row],[Order Date]])/3,0)</f>
        <v>Q2</v>
      </c>
      <c r="S723" s="9">
        <f>MONTH(SalesDataTable[[#This Row],[Order Date]])</f>
        <v>5</v>
      </c>
      <c r="T723" s="8" t="str">
        <f>TEXT(SalesDataTable[[#This Row],[Order Date]],"mmm")</f>
        <v>May</v>
      </c>
    </row>
    <row r="724" spans="1:20" ht="15.5">
      <c r="A724" s="2" t="s">
        <v>775</v>
      </c>
      <c r="B724" s="3">
        <v>46145</v>
      </c>
      <c r="C724" s="4" t="s">
        <v>8</v>
      </c>
      <c r="D724" s="4" t="s">
        <v>86</v>
      </c>
      <c r="E724" s="4" t="s">
        <v>39</v>
      </c>
      <c r="F724" s="4" t="s">
        <v>4</v>
      </c>
      <c r="G724" s="4" t="s">
        <v>49</v>
      </c>
      <c r="H724" s="4" t="s">
        <v>67</v>
      </c>
      <c r="I724" s="9">
        <v>4</v>
      </c>
      <c r="J724" s="6">
        <v>36.909999999999997</v>
      </c>
      <c r="K724" s="7">
        <v>0.1</v>
      </c>
      <c r="L724" s="6">
        <v>13.85</v>
      </c>
      <c r="M724" s="6">
        <f t="shared" si="44"/>
        <v>132.876</v>
      </c>
      <c r="N724" s="6">
        <f t="shared" si="45"/>
        <v>55.4</v>
      </c>
      <c r="O724" s="6">
        <f t="shared" si="46"/>
        <v>77.475999999999999</v>
      </c>
      <c r="P724" s="8">
        <f t="shared" si="47"/>
        <v>0.58306992985941775</v>
      </c>
      <c r="Q724" s="5">
        <f>YEAR(SalesDataTable[[#This Row],[Order Date]])</f>
        <v>2026</v>
      </c>
      <c r="R724" s="8" t="str">
        <f>"Q"&amp;ROUNDUP(MONTH(SalesDataTable[[#This Row],[Order Date]])/3,0)</f>
        <v>Q2</v>
      </c>
      <c r="S724" s="9">
        <f>MONTH(SalesDataTable[[#This Row],[Order Date]])</f>
        <v>5</v>
      </c>
      <c r="T724" s="8" t="str">
        <f>TEXT(SalesDataTable[[#This Row],[Order Date]],"mmm")</f>
        <v>May</v>
      </c>
    </row>
    <row r="725" spans="1:20" ht="15.5">
      <c r="A725" s="2" t="s">
        <v>776</v>
      </c>
      <c r="B725" s="3">
        <v>46145</v>
      </c>
      <c r="C725" s="4" t="s">
        <v>8</v>
      </c>
      <c r="D725" s="4" t="s">
        <v>86</v>
      </c>
      <c r="E725" s="4" t="s">
        <v>10</v>
      </c>
      <c r="F725" s="4" t="s">
        <v>20</v>
      </c>
      <c r="G725" s="4" t="s">
        <v>31</v>
      </c>
      <c r="H725" s="4" t="s">
        <v>41</v>
      </c>
      <c r="I725" s="9">
        <v>3</v>
      </c>
      <c r="J725" s="6">
        <v>193.18</v>
      </c>
      <c r="K725" s="7">
        <v>0.1</v>
      </c>
      <c r="L725" s="6">
        <v>102.31</v>
      </c>
      <c r="M725" s="6">
        <f t="shared" si="44"/>
        <v>521.58600000000001</v>
      </c>
      <c r="N725" s="6">
        <f t="shared" si="45"/>
        <v>306.93</v>
      </c>
      <c r="O725" s="6">
        <f t="shared" si="46"/>
        <v>214.65600000000001</v>
      </c>
      <c r="P725" s="8">
        <f t="shared" si="47"/>
        <v>0.41154478839539405</v>
      </c>
      <c r="Q725" s="5">
        <f>YEAR(SalesDataTable[[#This Row],[Order Date]])</f>
        <v>2026</v>
      </c>
      <c r="R725" s="8" t="str">
        <f>"Q"&amp;ROUNDUP(MONTH(SalesDataTable[[#This Row],[Order Date]])/3,0)</f>
        <v>Q2</v>
      </c>
      <c r="S725" s="9">
        <f>MONTH(SalesDataTable[[#This Row],[Order Date]])</f>
        <v>5</v>
      </c>
      <c r="T725" s="8" t="str">
        <f>TEXT(SalesDataTable[[#This Row],[Order Date]],"mmm")</f>
        <v>May</v>
      </c>
    </row>
    <row r="726" spans="1:20" ht="15.5">
      <c r="A726" s="2" t="s">
        <v>777</v>
      </c>
      <c r="B726" s="3">
        <v>46145</v>
      </c>
      <c r="C726" s="4" t="s">
        <v>1</v>
      </c>
      <c r="D726" s="4" t="s">
        <v>88</v>
      </c>
      <c r="E726" s="4" t="s">
        <v>3</v>
      </c>
      <c r="F726" s="4" t="s">
        <v>20</v>
      </c>
      <c r="G726" s="4" t="s">
        <v>11</v>
      </c>
      <c r="H726" s="4" t="s">
        <v>53</v>
      </c>
      <c r="I726" s="9">
        <v>1</v>
      </c>
      <c r="J726" s="6">
        <v>157.59</v>
      </c>
      <c r="K726" s="7">
        <v>0.05</v>
      </c>
      <c r="L726" s="6">
        <v>77.599999999999994</v>
      </c>
      <c r="M726" s="6">
        <f t="shared" si="44"/>
        <v>149.7105</v>
      </c>
      <c r="N726" s="6">
        <f t="shared" si="45"/>
        <v>77.599999999999994</v>
      </c>
      <c r="O726" s="6">
        <f t="shared" si="46"/>
        <v>72.110500000000002</v>
      </c>
      <c r="P726" s="8">
        <f t="shared" si="47"/>
        <v>0.48166628259206939</v>
      </c>
      <c r="Q726" s="5">
        <f>YEAR(SalesDataTable[[#This Row],[Order Date]])</f>
        <v>2026</v>
      </c>
      <c r="R726" s="8" t="str">
        <f>"Q"&amp;ROUNDUP(MONTH(SalesDataTable[[#This Row],[Order Date]])/3,0)</f>
        <v>Q2</v>
      </c>
      <c r="S726" s="9">
        <f>MONTH(SalesDataTable[[#This Row],[Order Date]])</f>
        <v>5</v>
      </c>
      <c r="T726" s="8" t="str">
        <f>TEXT(SalesDataTable[[#This Row],[Order Date]],"mmm")</f>
        <v>May</v>
      </c>
    </row>
    <row r="727" spans="1:20" ht="15.5">
      <c r="A727" s="2" t="s">
        <v>778</v>
      </c>
      <c r="B727" s="3">
        <v>46145</v>
      </c>
      <c r="C727" s="4" t="s">
        <v>8</v>
      </c>
      <c r="D727" s="4" t="s">
        <v>69</v>
      </c>
      <c r="E727" s="4" t="s">
        <v>39</v>
      </c>
      <c r="F727" s="4" t="s">
        <v>16</v>
      </c>
      <c r="G727" s="4" t="s">
        <v>49</v>
      </c>
      <c r="H727" s="4" t="s">
        <v>74</v>
      </c>
      <c r="I727" s="9">
        <v>2</v>
      </c>
      <c r="J727" s="6">
        <v>49.97</v>
      </c>
      <c r="K727" s="7">
        <v>0</v>
      </c>
      <c r="L727" s="6">
        <v>22.63</v>
      </c>
      <c r="M727" s="6">
        <f t="shared" si="44"/>
        <v>99.94</v>
      </c>
      <c r="N727" s="6">
        <f t="shared" si="45"/>
        <v>45.26</v>
      </c>
      <c r="O727" s="6">
        <f t="shared" si="46"/>
        <v>54.68</v>
      </c>
      <c r="P727" s="8">
        <f t="shared" si="47"/>
        <v>0.54712827696617972</v>
      </c>
      <c r="Q727" s="5">
        <f>YEAR(SalesDataTable[[#This Row],[Order Date]])</f>
        <v>2026</v>
      </c>
      <c r="R727" s="8" t="str">
        <f>"Q"&amp;ROUNDUP(MONTH(SalesDataTable[[#This Row],[Order Date]])/3,0)</f>
        <v>Q2</v>
      </c>
      <c r="S727" s="9">
        <f>MONTH(SalesDataTable[[#This Row],[Order Date]])</f>
        <v>5</v>
      </c>
      <c r="T727" s="8" t="str">
        <f>TEXT(SalesDataTable[[#This Row],[Order Date]],"mmm")</f>
        <v>May</v>
      </c>
    </row>
    <row r="728" spans="1:20" ht="15.5">
      <c r="A728" s="2" t="s">
        <v>779</v>
      </c>
      <c r="B728" s="3">
        <v>46145</v>
      </c>
      <c r="C728" s="4" t="s">
        <v>1</v>
      </c>
      <c r="D728" s="4" t="s">
        <v>88</v>
      </c>
      <c r="E728" s="4" t="s">
        <v>10</v>
      </c>
      <c r="F728" s="4" t="s">
        <v>20</v>
      </c>
      <c r="G728" s="4" t="s">
        <v>11</v>
      </c>
      <c r="H728" s="4" t="s">
        <v>53</v>
      </c>
      <c r="I728" s="9">
        <v>5</v>
      </c>
      <c r="J728" s="6">
        <v>155.54</v>
      </c>
      <c r="K728" s="7">
        <v>0.1</v>
      </c>
      <c r="L728" s="6">
        <v>78.02</v>
      </c>
      <c r="M728" s="6">
        <f t="shared" si="44"/>
        <v>699.93</v>
      </c>
      <c r="N728" s="6">
        <f t="shared" si="45"/>
        <v>390.09999999999997</v>
      </c>
      <c r="O728" s="6">
        <f t="shared" si="46"/>
        <v>309.83</v>
      </c>
      <c r="P728" s="8">
        <f t="shared" si="47"/>
        <v>0.44265855156944267</v>
      </c>
      <c r="Q728" s="5">
        <f>YEAR(SalesDataTable[[#This Row],[Order Date]])</f>
        <v>2026</v>
      </c>
      <c r="R728" s="8" t="str">
        <f>"Q"&amp;ROUNDUP(MONTH(SalesDataTable[[#This Row],[Order Date]])/3,0)</f>
        <v>Q2</v>
      </c>
      <c r="S728" s="9">
        <f>MONTH(SalesDataTable[[#This Row],[Order Date]])</f>
        <v>5</v>
      </c>
      <c r="T728" s="8" t="str">
        <f>TEXT(SalesDataTable[[#This Row],[Order Date]],"mmm")</f>
        <v>May</v>
      </c>
    </row>
    <row r="729" spans="1:20" ht="15.5">
      <c r="A729" s="2" t="s">
        <v>780</v>
      </c>
      <c r="B729" s="3">
        <v>46145</v>
      </c>
      <c r="C729" s="4" t="s">
        <v>27</v>
      </c>
      <c r="D729" s="4" t="s">
        <v>48</v>
      </c>
      <c r="E729" s="4" t="s">
        <v>25</v>
      </c>
      <c r="F729" s="4" t="s">
        <v>16</v>
      </c>
      <c r="G729" s="4" t="s">
        <v>17</v>
      </c>
      <c r="H729" s="4" t="s">
        <v>71</v>
      </c>
      <c r="I729" s="9">
        <v>1</v>
      </c>
      <c r="J729" s="6">
        <v>131.13</v>
      </c>
      <c r="K729" s="7">
        <v>0.05</v>
      </c>
      <c r="L729" s="6">
        <v>67.010000000000005</v>
      </c>
      <c r="M729" s="6">
        <f t="shared" si="44"/>
        <v>124.5735</v>
      </c>
      <c r="N729" s="6">
        <f t="shared" si="45"/>
        <v>67.010000000000005</v>
      </c>
      <c r="O729" s="6">
        <f t="shared" si="46"/>
        <v>57.563499999999991</v>
      </c>
      <c r="P729" s="8">
        <f t="shared" si="47"/>
        <v>0.46208463276700096</v>
      </c>
      <c r="Q729" s="5">
        <f>YEAR(SalesDataTable[[#This Row],[Order Date]])</f>
        <v>2026</v>
      </c>
      <c r="R729" s="8" t="str">
        <f>"Q"&amp;ROUNDUP(MONTH(SalesDataTable[[#This Row],[Order Date]])/3,0)</f>
        <v>Q2</v>
      </c>
      <c r="S729" s="9">
        <f>MONTH(SalesDataTable[[#This Row],[Order Date]])</f>
        <v>5</v>
      </c>
      <c r="T729" s="8" t="str">
        <f>TEXT(SalesDataTable[[#This Row],[Order Date]],"mmm")</f>
        <v>May</v>
      </c>
    </row>
    <row r="730" spans="1:20" ht="15.5">
      <c r="A730" s="2" t="s">
        <v>781</v>
      </c>
      <c r="B730" s="3">
        <v>46145</v>
      </c>
      <c r="C730" s="4" t="s">
        <v>14</v>
      </c>
      <c r="D730" s="4" t="s">
        <v>34</v>
      </c>
      <c r="E730" s="4" t="s">
        <v>3</v>
      </c>
      <c r="F730" s="4" t="s">
        <v>16</v>
      </c>
      <c r="G730" s="4" t="s">
        <v>17</v>
      </c>
      <c r="H730" s="4" t="s">
        <v>18</v>
      </c>
      <c r="I730" s="9">
        <v>1</v>
      </c>
      <c r="J730" s="6">
        <v>36.82</v>
      </c>
      <c r="K730" s="7">
        <v>0.1</v>
      </c>
      <c r="L730" s="6">
        <v>13.4</v>
      </c>
      <c r="M730" s="6">
        <f t="shared" si="44"/>
        <v>33.137999999999998</v>
      </c>
      <c r="N730" s="6">
        <f t="shared" si="45"/>
        <v>13.4</v>
      </c>
      <c r="O730" s="6">
        <f t="shared" si="46"/>
        <v>19.738</v>
      </c>
      <c r="P730" s="8">
        <f t="shared" si="47"/>
        <v>0.5956303941094816</v>
      </c>
      <c r="Q730" s="5">
        <f>YEAR(SalesDataTable[[#This Row],[Order Date]])</f>
        <v>2026</v>
      </c>
      <c r="R730" s="8" t="str">
        <f>"Q"&amp;ROUNDUP(MONTH(SalesDataTable[[#This Row],[Order Date]])/3,0)</f>
        <v>Q2</v>
      </c>
      <c r="S730" s="9">
        <f>MONTH(SalesDataTable[[#This Row],[Order Date]])</f>
        <v>5</v>
      </c>
      <c r="T730" s="8" t="str">
        <f>TEXT(SalesDataTable[[#This Row],[Order Date]],"mmm")</f>
        <v>May</v>
      </c>
    </row>
    <row r="731" spans="1:20" ht="15.5">
      <c r="A731" s="2" t="s">
        <v>782</v>
      </c>
      <c r="B731" s="3">
        <v>46145</v>
      </c>
      <c r="C731" s="4" t="s">
        <v>14</v>
      </c>
      <c r="D731" s="4" t="s">
        <v>61</v>
      </c>
      <c r="E731" s="4" t="s">
        <v>25</v>
      </c>
      <c r="F731" s="4" t="s">
        <v>16</v>
      </c>
      <c r="G731" s="4" t="s">
        <v>49</v>
      </c>
      <c r="H731" s="4" t="s">
        <v>55</v>
      </c>
      <c r="I731" s="9">
        <v>1</v>
      </c>
      <c r="J731" s="6">
        <v>122.28</v>
      </c>
      <c r="K731" s="7">
        <v>0</v>
      </c>
      <c r="L731" s="6">
        <v>67.28</v>
      </c>
      <c r="M731" s="6">
        <f t="shared" si="44"/>
        <v>122.28</v>
      </c>
      <c r="N731" s="6">
        <f t="shared" si="45"/>
        <v>67.28</v>
      </c>
      <c r="O731" s="6">
        <f t="shared" si="46"/>
        <v>55</v>
      </c>
      <c r="P731" s="8">
        <f t="shared" si="47"/>
        <v>0.44978737324174028</v>
      </c>
      <c r="Q731" s="5">
        <f>YEAR(SalesDataTable[[#This Row],[Order Date]])</f>
        <v>2026</v>
      </c>
      <c r="R731" s="8" t="str">
        <f>"Q"&amp;ROUNDUP(MONTH(SalesDataTable[[#This Row],[Order Date]])/3,0)</f>
        <v>Q2</v>
      </c>
      <c r="S731" s="9">
        <f>MONTH(SalesDataTable[[#This Row],[Order Date]])</f>
        <v>5</v>
      </c>
      <c r="T731" s="8" t="str">
        <f>TEXT(SalesDataTable[[#This Row],[Order Date]],"mmm")</f>
        <v>May</v>
      </c>
    </row>
    <row r="732" spans="1:20" ht="15.5">
      <c r="A732" s="2" t="s">
        <v>783</v>
      </c>
      <c r="B732" s="3">
        <v>46146</v>
      </c>
      <c r="C732" s="4" t="s">
        <v>14</v>
      </c>
      <c r="D732" s="4" t="s">
        <v>61</v>
      </c>
      <c r="E732" s="4" t="s">
        <v>25</v>
      </c>
      <c r="F732" s="4" t="s">
        <v>20</v>
      </c>
      <c r="G732" s="4" t="s">
        <v>11</v>
      </c>
      <c r="H732" s="4" t="s">
        <v>12</v>
      </c>
      <c r="I732" s="9">
        <v>1</v>
      </c>
      <c r="J732" s="6">
        <v>90.92</v>
      </c>
      <c r="K732" s="7">
        <v>0.15</v>
      </c>
      <c r="L732" s="6">
        <v>44.93</v>
      </c>
      <c r="M732" s="6">
        <f t="shared" si="44"/>
        <v>77.281999999999996</v>
      </c>
      <c r="N732" s="6">
        <f t="shared" si="45"/>
        <v>44.93</v>
      </c>
      <c r="O732" s="6">
        <f t="shared" si="46"/>
        <v>32.351999999999997</v>
      </c>
      <c r="P732" s="8">
        <f t="shared" si="47"/>
        <v>0.41862270645169636</v>
      </c>
      <c r="Q732" s="5">
        <f>YEAR(SalesDataTable[[#This Row],[Order Date]])</f>
        <v>2026</v>
      </c>
      <c r="R732" s="8" t="str">
        <f>"Q"&amp;ROUNDUP(MONTH(SalesDataTable[[#This Row],[Order Date]])/3,0)</f>
        <v>Q2</v>
      </c>
      <c r="S732" s="9">
        <f>MONTH(SalesDataTable[[#This Row],[Order Date]])</f>
        <v>5</v>
      </c>
      <c r="T732" s="8" t="str">
        <f>TEXT(SalesDataTable[[#This Row],[Order Date]],"mmm")</f>
        <v>May</v>
      </c>
    </row>
    <row r="733" spans="1:20" ht="15.5">
      <c r="A733" s="2" t="s">
        <v>784</v>
      </c>
      <c r="B733" s="3">
        <v>46146</v>
      </c>
      <c r="C733" s="4" t="s">
        <v>8</v>
      </c>
      <c r="D733" s="4" t="s">
        <v>69</v>
      </c>
      <c r="E733" s="4" t="s">
        <v>3</v>
      </c>
      <c r="F733" s="4" t="s">
        <v>16</v>
      </c>
      <c r="G733" s="4" t="s">
        <v>49</v>
      </c>
      <c r="H733" s="4" t="s">
        <v>74</v>
      </c>
      <c r="I733" s="9">
        <v>1</v>
      </c>
      <c r="J733" s="6">
        <v>51.02</v>
      </c>
      <c r="K733" s="7">
        <v>0</v>
      </c>
      <c r="L733" s="6">
        <v>21.83</v>
      </c>
      <c r="M733" s="6">
        <f t="shared" si="44"/>
        <v>51.02</v>
      </c>
      <c r="N733" s="6">
        <f t="shared" si="45"/>
        <v>21.83</v>
      </c>
      <c r="O733" s="6">
        <f t="shared" si="46"/>
        <v>29.190000000000005</v>
      </c>
      <c r="P733" s="8">
        <f t="shared" si="47"/>
        <v>0.5721285770286163</v>
      </c>
      <c r="Q733" s="5">
        <f>YEAR(SalesDataTable[[#This Row],[Order Date]])</f>
        <v>2026</v>
      </c>
      <c r="R733" s="8" t="str">
        <f>"Q"&amp;ROUNDUP(MONTH(SalesDataTable[[#This Row],[Order Date]])/3,0)</f>
        <v>Q2</v>
      </c>
      <c r="S733" s="9">
        <f>MONTH(SalesDataTable[[#This Row],[Order Date]])</f>
        <v>5</v>
      </c>
      <c r="T733" s="8" t="str">
        <f>TEXT(SalesDataTable[[#This Row],[Order Date]],"mmm")</f>
        <v>May</v>
      </c>
    </row>
    <row r="734" spans="1:20" ht="15.5">
      <c r="A734" s="2" t="s">
        <v>785</v>
      </c>
      <c r="B734" s="3">
        <v>46146</v>
      </c>
      <c r="C734" s="4" t="s">
        <v>14</v>
      </c>
      <c r="D734" s="4" t="s">
        <v>15</v>
      </c>
      <c r="E734" s="4" t="s">
        <v>3</v>
      </c>
      <c r="F734" s="4" t="s">
        <v>20</v>
      </c>
      <c r="G734" s="4" t="s">
        <v>17</v>
      </c>
      <c r="H734" s="4" t="s">
        <v>18</v>
      </c>
      <c r="I734" s="9">
        <v>2</v>
      </c>
      <c r="J734" s="6">
        <v>36.299999999999997</v>
      </c>
      <c r="K734" s="7">
        <v>0.05</v>
      </c>
      <c r="L734" s="6">
        <v>13.9</v>
      </c>
      <c r="M734" s="6">
        <f t="shared" si="44"/>
        <v>68.969999999999985</v>
      </c>
      <c r="N734" s="6">
        <f t="shared" si="45"/>
        <v>27.8</v>
      </c>
      <c r="O734" s="6">
        <f t="shared" si="46"/>
        <v>41.169999999999987</v>
      </c>
      <c r="P734" s="8">
        <f t="shared" si="47"/>
        <v>0.59692619979701311</v>
      </c>
      <c r="Q734" s="5">
        <f>YEAR(SalesDataTable[[#This Row],[Order Date]])</f>
        <v>2026</v>
      </c>
      <c r="R734" s="8" t="str">
        <f>"Q"&amp;ROUNDUP(MONTH(SalesDataTable[[#This Row],[Order Date]])/3,0)</f>
        <v>Q2</v>
      </c>
      <c r="S734" s="9">
        <f>MONTH(SalesDataTable[[#This Row],[Order Date]])</f>
        <v>5</v>
      </c>
      <c r="T734" s="8" t="str">
        <f>TEXT(SalesDataTable[[#This Row],[Order Date]],"mmm")</f>
        <v>May</v>
      </c>
    </row>
    <row r="735" spans="1:20" ht="15.5">
      <c r="A735" s="2" t="s">
        <v>786</v>
      </c>
      <c r="B735" s="3">
        <v>46146</v>
      </c>
      <c r="C735" s="4" t="s">
        <v>14</v>
      </c>
      <c r="D735" s="4" t="s">
        <v>61</v>
      </c>
      <c r="E735" s="4" t="s">
        <v>10</v>
      </c>
      <c r="F735" s="4" t="s">
        <v>20</v>
      </c>
      <c r="G735" s="4" t="s">
        <v>31</v>
      </c>
      <c r="H735" s="4" t="s">
        <v>41</v>
      </c>
      <c r="I735" s="9">
        <v>8</v>
      </c>
      <c r="J735" s="6">
        <v>195.03</v>
      </c>
      <c r="K735" s="7">
        <v>0.15</v>
      </c>
      <c r="L735" s="6">
        <v>101.13</v>
      </c>
      <c r="M735" s="6">
        <f t="shared" si="44"/>
        <v>1326.204</v>
      </c>
      <c r="N735" s="6">
        <f t="shared" si="45"/>
        <v>809.04</v>
      </c>
      <c r="O735" s="6">
        <f t="shared" si="46"/>
        <v>517.16399999999999</v>
      </c>
      <c r="P735" s="8">
        <f t="shared" si="47"/>
        <v>0.38995810599274322</v>
      </c>
      <c r="Q735" s="5">
        <f>YEAR(SalesDataTable[[#This Row],[Order Date]])</f>
        <v>2026</v>
      </c>
      <c r="R735" s="8" t="str">
        <f>"Q"&amp;ROUNDUP(MONTH(SalesDataTable[[#This Row],[Order Date]])/3,0)</f>
        <v>Q2</v>
      </c>
      <c r="S735" s="9">
        <f>MONTH(SalesDataTable[[#This Row],[Order Date]])</f>
        <v>5</v>
      </c>
      <c r="T735" s="8" t="str">
        <f>TEXT(SalesDataTable[[#This Row],[Order Date]],"mmm")</f>
        <v>May</v>
      </c>
    </row>
    <row r="736" spans="1:20" ht="15.5">
      <c r="A736" s="2" t="s">
        <v>787</v>
      </c>
      <c r="B736" s="3">
        <v>46146</v>
      </c>
      <c r="C736" s="4" t="s">
        <v>8</v>
      </c>
      <c r="D736" s="4" t="s">
        <v>38</v>
      </c>
      <c r="E736" s="4" t="s">
        <v>3</v>
      </c>
      <c r="F736" s="4" t="s">
        <v>16</v>
      </c>
      <c r="G736" s="4" t="s">
        <v>11</v>
      </c>
      <c r="H736" s="4" t="s">
        <v>21</v>
      </c>
      <c r="I736" s="9">
        <v>1</v>
      </c>
      <c r="J736" s="6">
        <v>143.66</v>
      </c>
      <c r="K736" s="7">
        <v>0.1</v>
      </c>
      <c r="L736" s="6">
        <v>79.25</v>
      </c>
      <c r="M736" s="6">
        <f t="shared" si="44"/>
        <v>129.29400000000001</v>
      </c>
      <c r="N736" s="6">
        <f t="shared" si="45"/>
        <v>79.25</v>
      </c>
      <c r="O736" s="6">
        <f t="shared" si="46"/>
        <v>50.044000000000011</v>
      </c>
      <c r="P736" s="8">
        <f t="shared" si="47"/>
        <v>0.38705585719368268</v>
      </c>
      <c r="Q736" s="5">
        <f>YEAR(SalesDataTable[[#This Row],[Order Date]])</f>
        <v>2026</v>
      </c>
      <c r="R736" s="8" t="str">
        <f>"Q"&amp;ROUNDUP(MONTH(SalesDataTable[[#This Row],[Order Date]])/3,0)</f>
        <v>Q2</v>
      </c>
      <c r="S736" s="9">
        <f>MONTH(SalesDataTable[[#This Row],[Order Date]])</f>
        <v>5</v>
      </c>
      <c r="T736" s="8" t="str">
        <f>TEXT(SalesDataTable[[#This Row],[Order Date]],"mmm")</f>
        <v>May</v>
      </c>
    </row>
    <row r="737" spans="1:20" ht="15.5">
      <c r="A737" s="2" t="s">
        <v>788</v>
      </c>
      <c r="B737" s="3">
        <v>46146</v>
      </c>
      <c r="C737" s="4" t="s">
        <v>1</v>
      </c>
      <c r="D737" s="4" t="s">
        <v>2</v>
      </c>
      <c r="E737" s="4" t="s">
        <v>10</v>
      </c>
      <c r="F737" s="4" t="s">
        <v>20</v>
      </c>
      <c r="G737" s="4" t="s">
        <v>49</v>
      </c>
      <c r="H737" s="4" t="s">
        <v>55</v>
      </c>
      <c r="I737" s="9">
        <v>3</v>
      </c>
      <c r="J737" s="6">
        <v>120.28</v>
      </c>
      <c r="K737" s="7">
        <v>0.2</v>
      </c>
      <c r="L737" s="6">
        <v>69.23</v>
      </c>
      <c r="M737" s="6">
        <f t="shared" si="44"/>
        <v>288.67200000000003</v>
      </c>
      <c r="N737" s="6">
        <f t="shared" si="45"/>
        <v>207.69</v>
      </c>
      <c r="O737" s="6">
        <f t="shared" si="46"/>
        <v>80.982000000000028</v>
      </c>
      <c r="P737" s="8">
        <f t="shared" si="47"/>
        <v>0.28053292317924849</v>
      </c>
      <c r="Q737" s="5">
        <f>YEAR(SalesDataTable[[#This Row],[Order Date]])</f>
        <v>2026</v>
      </c>
      <c r="R737" s="8" t="str">
        <f>"Q"&amp;ROUNDUP(MONTH(SalesDataTable[[#This Row],[Order Date]])/3,0)</f>
        <v>Q2</v>
      </c>
      <c r="S737" s="9">
        <f>MONTH(SalesDataTable[[#This Row],[Order Date]])</f>
        <v>5</v>
      </c>
      <c r="T737" s="8" t="str">
        <f>TEXT(SalesDataTable[[#This Row],[Order Date]],"mmm")</f>
        <v>May</v>
      </c>
    </row>
    <row r="738" spans="1:20" ht="15.5">
      <c r="A738" s="2" t="s">
        <v>789</v>
      </c>
      <c r="B738" s="3">
        <v>46146</v>
      </c>
      <c r="C738" s="4" t="s">
        <v>27</v>
      </c>
      <c r="D738" s="4" t="s">
        <v>45</v>
      </c>
      <c r="E738" s="4" t="s">
        <v>39</v>
      </c>
      <c r="F738" s="4" t="s">
        <v>4</v>
      </c>
      <c r="G738" s="4" t="s">
        <v>17</v>
      </c>
      <c r="H738" s="4" t="s">
        <v>18</v>
      </c>
      <c r="I738" s="9">
        <v>6</v>
      </c>
      <c r="J738" s="6">
        <v>36.04</v>
      </c>
      <c r="K738" s="7">
        <v>0</v>
      </c>
      <c r="L738" s="6">
        <v>13.38</v>
      </c>
      <c r="M738" s="6">
        <f t="shared" si="44"/>
        <v>216.24</v>
      </c>
      <c r="N738" s="6">
        <f t="shared" si="45"/>
        <v>80.28</v>
      </c>
      <c r="O738" s="6">
        <f t="shared" si="46"/>
        <v>135.96</v>
      </c>
      <c r="P738" s="8">
        <f t="shared" si="47"/>
        <v>0.62874583795782468</v>
      </c>
      <c r="Q738" s="5">
        <f>YEAR(SalesDataTable[[#This Row],[Order Date]])</f>
        <v>2026</v>
      </c>
      <c r="R738" s="8" t="str">
        <f>"Q"&amp;ROUNDUP(MONTH(SalesDataTable[[#This Row],[Order Date]])/3,0)</f>
        <v>Q2</v>
      </c>
      <c r="S738" s="9">
        <f>MONTH(SalesDataTable[[#This Row],[Order Date]])</f>
        <v>5</v>
      </c>
      <c r="T738" s="8" t="str">
        <f>TEXT(SalesDataTable[[#This Row],[Order Date]],"mmm")</f>
        <v>May</v>
      </c>
    </row>
    <row r="739" spans="1:20" ht="15.5">
      <c r="A739" s="2" t="s">
        <v>790</v>
      </c>
      <c r="B739" s="3">
        <v>46146</v>
      </c>
      <c r="C739" s="4" t="s">
        <v>14</v>
      </c>
      <c r="D739" s="4" t="s">
        <v>15</v>
      </c>
      <c r="E739" s="4" t="s">
        <v>39</v>
      </c>
      <c r="F739" s="4" t="s">
        <v>4</v>
      </c>
      <c r="G739" s="4" t="s">
        <v>11</v>
      </c>
      <c r="H739" s="4" t="s">
        <v>12</v>
      </c>
      <c r="I739" s="9">
        <v>2</v>
      </c>
      <c r="J739" s="6">
        <v>91.72</v>
      </c>
      <c r="K739" s="7">
        <v>0</v>
      </c>
      <c r="L739" s="6">
        <v>45.67</v>
      </c>
      <c r="M739" s="6">
        <f t="shared" si="44"/>
        <v>183.44</v>
      </c>
      <c r="N739" s="6">
        <f t="shared" si="45"/>
        <v>91.34</v>
      </c>
      <c r="O739" s="6">
        <f t="shared" si="46"/>
        <v>92.1</v>
      </c>
      <c r="P739" s="8">
        <f t="shared" si="47"/>
        <v>0.50207152202354988</v>
      </c>
      <c r="Q739" s="5">
        <f>YEAR(SalesDataTable[[#This Row],[Order Date]])</f>
        <v>2026</v>
      </c>
      <c r="R739" s="8" t="str">
        <f>"Q"&amp;ROUNDUP(MONTH(SalesDataTable[[#This Row],[Order Date]])/3,0)</f>
        <v>Q2</v>
      </c>
      <c r="S739" s="9">
        <f>MONTH(SalesDataTable[[#This Row],[Order Date]])</f>
        <v>5</v>
      </c>
      <c r="T739" s="8" t="str">
        <f>TEXT(SalesDataTable[[#This Row],[Order Date]],"mmm")</f>
        <v>May</v>
      </c>
    </row>
    <row r="740" spans="1:20" ht="15.5">
      <c r="A740" s="2" t="s">
        <v>791</v>
      </c>
      <c r="B740" s="3">
        <v>46147</v>
      </c>
      <c r="C740" s="4" t="s">
        <v>27</v>
      </c>
      <c r="D740" s="4" t="s">
        <v>48</v>
      </c>
      <c r="E740" s="4" t="s">
        <v>3</v>
      </c>
      <c r="F740" s="4" t="s">
        <v>20</v>
      </c>
      <c r="G740" s="4" t="s">
        <v>5</v>
      </c>
      <c r="H740" s="4" t="s">
        <v>29</v>
      </c>
      <c r="I740" s="9">
        <v>2</v>
      </c>
      <c r="J740" s="6">
        <v>50.4</v>
      </c>
      <c r="K740" s="7">
        <v>0</v>
      </c>
      <c r="L740" s="6">
        <v>22.21</v>
      </c>
      <c r="M740" s="6">
        <f t="shared" si="44"/>
        <v>100.8</v>
      </c>
      <c r="N740" s="6">
        <f t="shared" si="45"/>
        <v>44.42</v>
      </c>
      <c r="O740" s="6">
        <f t="shared" si="46"/>
        <v>56.379999999999995</v>
      </c>
      <c r="P740" s="8">
        <f t="shared" si="47"/>
        <v>0.55932539682539684</v>
      </c>
      <c r="Q740" s="5">
        <f>YEAR(SalesDataTable[[#This Row],[Order Date]])</f>
        <v>2026</v>
      </c>
      <c r="R740" s="8" t="str">
        <f>"Q"&amp;ROUNDUP(MONTH(SalesDataTable[[#This Row],[Order Date]])/3,0)</f>
        <v>Q2</v>
      </c>
      <c r="S740" s="9">
        <f>MONTH(SalesDataTable[[#This Row],[Order Date]])</f>
        <v>5</v>
      </c>
      <c r="T740" s="8" t="str">
        <f>TEXT(SalesDataTable[[#This Row],[Order Date]],"mmm")</f>
        <v>May</v>
      </c>
    </row>
    <row r="741" spans="1:20" ht="15.5">
      <c r="A741" s="2" t="s">
        <v>792</v>
      </c>
      <c r="B741" s="3">
        <v>46147</v>
      </c>
      <c r="C741" s="4" t="s">
        <v>8</v>
      </c>
      <c r="D741" s="4" t="s">
        <v>38</v>
      </c>
      <c r="E741" s="4" t="s">
        <v>3</v>
      </c>
      <c r="F741" s="4" t="s">
        <v>4</v>
      </c>
      <c r="G741" s="4" t="s">
        <v>17</v>
      </c>
      <c r="H741" s="4" t="s">
        <v>83</v>
      </c>
      <c r="I741" s="9">
        <v>2</v>
      </c>
      <c r="J741" s="6">
        <v>165.17</v>
      </c>
      <c r="K741" s="7">
        <v>0</v>
      </c>
      <c r="L741" s="6">
        <v>87.78</v>
      </c>
      <c r="M741" s="6">
        <f t="shared" si="44"/>
        <v>330.34</v>
      </c>
      <c r="N741" s="6">
        <f t="shared" si="45"/>
        <v>175.56</v>
      </c>
      <c r="O741" s="6">
        <f t="shared" si="46"/>
        <v>154.77999999999997</v>
      </c>
      <c r="P741" s="8">
        <f t="shared" si="47"/>
        <v>0.46854755706242052</v>
      </c>
      <c r="Q741" s="5">
        <f>YEAR(SalesDataTable[[#This Row],[Order Date]])</f>
        <v>2026</v>
      </c>
      <c r="R741" s="8" t="str">
        <f>"Q"&amp;ROUNDUP(MONTH(SalesDataTable[[#This Row],[Order Date]])/3,0)</f>
        <v>Q2</v>
      </c>
      <c r="S741" s="9">
        <f>MONTH(SalesDataTable[[#This Row],[Order Date]])</f>
        <v>5</v>
      </c>
      <c r="T741" s="8" t="str">
        <f>TEXT(SalesDataTable[[#This Row],[Order Date]],"mmm")</f>
        <v>May</v>
      </c>
    </row>
    <row r="742" spans="1:20" ht="15.5">
      <c r="A742" s="2" t="s">
        <v>793</v>
      </c>
      <c r="B742" s="3">
        <v>46147</v>
      </c>
      <c r="C742" s="4" t="s">
        <v>1</v>
      </c>
      <c r="D742" s="4" t="s">
        <v>88</v>
      </c>
      <c r="E742" s="4" t="s">
        <v>3</v>
      </c>
      <c r="F742" s="4" t="s">
        <v>4</v>
      </c>
      <c r="G742" s="4" t="s">
        <v>11</v>
      </c>
      <c r="H742" s="4" t="s">
        <v>79</v>
      </c>
      <c r="I742" s="9">
        <v>1</v>
      </c>
      <c r="J742" s="6">
        <v>69.819999999999993</v>
      </c>
      <c r="K742" s="7">
        <v>0.05</v>
      </c>
      <c r="L742" s="6">
        <v>33.29</v>
      </c>
      <c r="M742" s="6">
        <f t="shared" si="44"/>
        <v>66.328999999999994</v>
      </c>
      <c r="N742" s="6">
        <f t="shared" si="45"/>
        <v>33.29</v>
      </c>
      <c r="O742" s="6">
        <f t="shared" si="46"/>
        <v>33.038999999999994</v>
      </c>
      <c r="P742" s="8">
        <f t="shared" si="47"/>
        <v>0.49810791659756665</v>
      </c>
      <c r="Q742" s="5">
        <f>YEAR(SalesDataTable[[#This Row],[Order Date]])</f>
        <v>2026</v>
      </c>
      <c r="R742" s="8" t="str">
        <f>"Q"&amp;ROUNDUP(MONTH(SalesDataTable[[#This Row],[Order Date]])/3,0)</f>
        <v>Q2</v>
      </c>
      <c r="S742" s="9">
        <f>MONTH(SalesDataTable[[#This Row],[Order Date]])</f>
        <v>5</v>
      </c>
      <c r="T742" s="8" t="str">
        <f>TEXT(SalesDataTable[[#This Row],[Order Date]],"mmm")</f>
        <v>May</v>
      </c>
    </row>
    <row r="743" spans="1:20" ht="15.5">
      <c r="A743" s="2" t="s">
        <v>794</v>
      </c>
      <c r="B743" s="3">
        <v>46147</v>
      </c>
      <c r="C743" s="4" t="s">
        <v>8</v>
      </c>
      <c r="D743" s="4" t="s">
        <v>69</v>
      </c>
      <c r="E743" s="4" t="s">
        <v>39</v>
      </c>
      <c r="F743" s="4" t="s">
        <v>16</v>
      </c>
      <c r="G743" s="4" t="s">
        <v>17</v>
      </c>
      <c r="H743" s="4" t="s">
        <v>71</v>
      </c>
      <c r="I743" s="9">
        <v>2</v>
      </c>
      <c r="J743" s="6">
        <v>131.36000000000001</v>
      </c>
      <c r="K743" s="7">
        <v>0.1</v>
      </c>
      <c r="L743" s="6">
        <v>65.3</v>
      </c>
      <c r="M743" s="6">
        <f t="shared" si="44"/>
        <v>236.44800000000004</v>
      </c>
      <c r="N743" s="6">
        <f t="shared" si="45"/>
        <v>130.6</v>
      </c>
      <c r="O743" s="6">
        <f t="shared" si="46"/>
        <v>105.84800000000004</v>
      </c>
      <c r="P743" s="8">
        <f t="shared" si="47"/>
        <v>0.4476586818243336</v>
      </c>
      <c r="Q743" s="5">
        <f>YEAR(SalesDataTable[[#This Row],[Order Date]])</f>
        <v>2026</v>
      </c>
      <c r="R743" s="8" t="str">
        <f>"Q"&amp;ROUNDUP(MONTH(SalesDataTable[[#This Row],[Order Date]])/3,0)</f>
        <v>Q2</v>
      </c>
      <c r="S743" s="9">
        <f>MONTH(SalesDataTable[[#This Row],[Order Date]])</f>
        <v>5</v>
      </c>
      <c r="T743" s="8" t="str">
        <f>TEXT(SalesDataTable[[#This Row],[Order Date]],"mmm")</f>
        <v>May</v>
      </c>
    </row>
    <row r="744" spans="1:20" ht="15.5">
      <c r="A744" s="2" t="s">
        <v>795</v>
      </c>
      <c r="B744" s="3">
        <v>46147</v>
      </c>
      <c r="C744" s="4" t="s">
        <v>27</v>
      </c>
      <c r="D744" s="4" t="s">
        <v>48</v>
      </c>
      <c r="E744" s="4" t="s">
        <v>10</v>
      </c>
      <c r="F744" s="4" t="s">
        <v>4</v>
      </c>
      <c r="G744" s="4" t="s">
        <v>11</v>
      </c>
      <c r="H744" s="4" t="s">
        <v>12</v>
      </c>
      <c r="I744" s="9">
        <v>15</v>
      </c>
      <c r="J744" s="6">
        <v>93.65</v>
      </c>
      <c r="K744" s="7">
        <v>0.1</v>
      </c>
      <c r="L744" s="6">
        <v>44.89</v>
      </c>
      <c r="M744" s="6">
        <f t="shared" si="44"/>
        <v>1264.2750000000001</v>
      </c>
      <c r="N744" s="6">
        <f t="shared" si="45"/>
        <v>673.35</v>
      </c>
      <c r="O744" s="6">
        <f t="shared" si="46"/>
        <v>590.92500000000007</v>
      </c>
      <c r="P744" s="8">
        <f t="shared" si="47"/>
        <v>0.46740226612089936</v>
      </c>
      <c r="Q744" s="5">
        <f>YEAR(SalesDataTable[[#This Row],[Order Date]])</f>
        <v>2026</v>
      </c>
      <c r="R744" s="8" t="str">
        <f>"Q"&amp;ROUNDUP(MONTH(SalesDataTable[[#This Row],[Order Date]])/3,0)</f>
        <v>Q2</v>
      </c>
      <c r="S744" s="9">
        <f>MONTH(SalesDataTable[[#This Row],[Order Date]])</f>
        <v>5</v>
      </c>
      <c r="T744" s="8" t="str">
        <f>TEXT(SalesDataTable[[#This Row],[Order Date]],"mmm")</f>
        <v>May</v>
      </c>
    </row>
    <row r="745" spans="1:20" ht="15.5">
      <c r="A745" s="2" t="s">
        <v>796</v>
      </c>
      <c r="B745" s="3">
        <v>46148</v>
      </c>
      <c r="C745" s="4" t="s">
        <v>8</v>
      </c>
      <c r="D745" s="4" t="s">
        <v>69</v>
      </c>
      <c r="E745" s="4" t="s">
        <v>39</v>
      </c>
      <c r="F745" s="4" t="s">
        <v>16</v>
      </c>
      <c r="G745" s="4" t="s">
        <v>31</v>
      </c>
      <c r="H745" s="4" t="s">
        <v>41</v>
      </c>
      <c r="I745" s="9">
        <v>3</v>
      </c>
      <c r="J745" s="6">
        <v>199.93</v>
      </c>
      <c r="K745" s="7">
        <v>0</v>
      </c>
      <c r="L745" s="6">
        <v>104.86</v>
      </c>
      <c r="M745" s="6">
        <f t="shared" si="44"/>
        <v>599.79</v>
      </c>
      <c r="N745" s="6">
        <f t="shared" si="45"/>
        <v>314.58</v>
      </c>
      <c r="O745" s="6">
        <f t="shared" si="46"/>
        <v>285.20999999999998</v>
      </c>
      <c r="P745" s="8">
        <f t="shared" si="47"/>
        <v>0.47551643075076278</v>
      </c>
      <c r="Q745" s="5">
        <f>YEAR(SalesDataTable[[#This Row],[Order Date]])</f>
        <v>2026</v>
      </c>
      <c r="R745" s="8" t="str">
        <f>"Q"&amp;ROUNDUP(MONTH(SalesDataTable[[#This Row],[Order Date]])/3,0)</f>
        <v>Q2</v>
      </c>
      <c r="S745" s="9">
        <f>MONTH(SalesDataTable[[#This Row],[Order Date]])</f>
        <v>5</v>
      </c>
      <c r="T745" s="8" t="str">
        <f>TEXT(SalesDataTable[[#This Row],[Order Date]],"mmm")</f>
        <v>May</v>
      </c>
    </row>
    <row r="746" spans="1:20" ht="15.5">
      <c r="A746" s="2" t="s">
        <v>797</v>
      </c>
      <c r="B746" s="3">
        <v>46148</v>
      </c>
      <c r="C746" s="4" t="s">
        <v>1</v>
      </c>
      <c r="D746" s="4" t="s">
        <v>2</v>
      </c>
      <c r="E746" s="4" t="s">
        <v>3</v>
      </c>
      <c r="F746" s="4" t="s">
        <v>16</v>
      </c>
      <c r="G746" s="4" t="s">
        <v>11</v>
      </c>
      <c r="H746" s="4" t="s">
        <v>79</v>
      </c>
      <c r="I746" s="9">
        <v>5</v>
      </c>
      <c r="J746" s="6">
        <v>70.150000000000006</v>
      </c>
      <c r="K746" s="7">
        <v>0</v>
      </c>
      <c r="L746" s="6">
        <v>32.700000000000003</v>
      </c>
      <c r="M746" s="6">
        <f t="shared" si="44"/>
        <v>350.75</v>
      </c>
      <c r="N746" s="6">
        <f t="shared" si="45"/>
        <v>163.5</v>
      </c>
      <c r="O746" s="6">
        <f t="shared" si="46"/>
        <v>187.25</v>
      </c>
      <c r="P746" s="8">
        <f t="shared" si="47"/>
        <v>0.53385602280826805</v>
      </c>
      <c r="Q746" s="5">
        <f>YEAR(SalesDataTable[[#This Row],[Order Date]])</f>
        <v>2026</v>
      </c>
      <c r="R746" s="8" t="str">
        <f>"Q"&amp;ROUNDUP(MONTH(SalesDataTable[[#This Row],[Order Date]])/3,0)</f>
        <v>Q2</v>
      </c>
      <c r="S746" s="9">
        <f>MONTH(SalesDataTable[[#This Row],[Order Date]])</f>
        <v>5</v>
      </c>
      <c r="T746" s="8" t="str">
        <f>TEXT(SalesDataTable[[#This Row],[Order Date]],"mmm")</f>
        <v>May</v>
      </c>
    </row>
    <row r="747" spans="1:20" ht="15.5">
      <c r="A747" s="2" t="s">
        <v>798</v>
      </c>
      <c r="B747" s="3">
        <v>46148</v>
      </c>
      <c r="C747" s="4" t="s">
        <v>14</v>
      </c>
      <c r="D747" s="4" t="s">
        <v>15</v>
      </c>
      <c r="E747" s="4" t="s">
        <v>25</v>
      </c>
      <c r="F747" s="4" t="s">
        <v>16</v>
      </c>
      <c r="G747" s="4" t="s">
        <v>49</v>
      </c>
      <c r="H747" s="4" t="s">
        <v>67</v>
      </c>
      <c r="I747" s="9">
        <v>2</v>
      </c>
      <c r="J747" s="6">
        <v>35.86</v>
      </c>
      <c r="K747" s="7">
        <v>0</v>
      </c>
      <c r="L747" s="6">
        <v>13.9</v>
      </c>
      <c r="M747" s="6">
        <f t="shared" si="44"/>
        <v>71.72</v>
      </c>
      <c r="N747" s="6">
        <f t="shared" si="45"/>
        <v>27.8</v>
      </c>
      <c r="O747" s="6">
        <f t="shared" si="46"/>
        <v>43.92</v>
      </c>
      <c r="P747" s="8">
        <f t="shared" si="47"/>
        <v>0.61238148354712774</v>
      </c>
      <c r="Q747" s="5">
        <f>YEAR(SalesDataTable[[#This Row],[Order Date]])</f>
        <v>2026</v>
      </c>
      <c r="R747" s="8" t="str">
        <f>"Q"&amp;ROUNDUP(MONTH(SalesDataTable[[#This Row],[Order Date]])/3,0)</f>
        <v>Q2</v>
      </c>
      <c r="S747" s="9">
        <f>MONTH(SalesDataTable[[#This Row],[Order Date]])</f>
        <v>5</v>
      </c>
      <c r="T747" s="8" t="str">
        <f>TEXT(SalesDataTable[[#This Row],[Order Date]],"mmm")</f>
        <v>May</v>
      </c>
    </row>
    <row r="748" spans="1:20" ht="15.5">
      <c r="A748" s="2" t="s">
        <v>799</v>
      </c>
      <c r="B748" s="3">
        <v>46148</v>
      </c>
      <c r="C748" s="4" t="s">
        <v>8</v>
      </c>
      <c r="D748" s="4" t="s">
        <v>38</v>
      </c>
      <c r="E748" s="4" t="s">
        <v>3</v>
      </c>
      <c r="F748" s="4" t="s">
        <v>4</v>
      </c>
      <c r="G748" s="4" t="s">
        <v>11</v>
      </c>
      <c r="H748" s="4" t="s">
        <v>12</v>
      </c>
      <c r="I748" s="9">
        <v>1</v>
      </c>
      <c r="J748" s="6">
        <v>92.27</v>
      </c>
      <c r="K748" s="7">
        <v>0</v>
      </c>
      <c r="L748" s="6">
        <v>46.5</v>
      </c>
      <c r="M748" s="6">
        <f t="shared" si="44"/>
        <v>92.27</v>
      </c>
      <c r="N748" s="6">
        <f t="shared" si="45"/>
        <v>46.5</v>
      </c>
      <c r="O748" s="6">
        <f t="shared" si="46"/>
        <v>45.769999999999996</v>
      </c>
      <c r="P748" s="8">
        <f t="shared" si="47"/>
        <v>0.49604421805570603</v>
      </c>
      <c r="Q748" s="5">
        <f>YEAR(SalesDataTable[[#This Row],[Order Date]])</f>
        <v>2026</v>
      </c>
      <c r="R748" s="8" t="str">
        <f>"Q"&amp;ROUNDUP(MONTH(SalesDataTable[[#This Row],[Order Date]])/3,0)</f>
        <v>Q2</v>
      </c>
      <c r="S748" s="9">
        <f>MONTH(SalesDataTable[[#This Row],[Order Date]])</f>
        <v>5</v>
      </c>
      <c r="T748" s="8" t="str">
        <f>TEXT(SalesDataTable[[#This Row],[Order Date]],"mmm")</f>
        <v>May</v>
      </c>
    </row>
    <row r="749" spans="1:20" ht="15.5">
      <c r="A749" s="2" t="s">
        <v>800</v>
      </c>
      <c r="B749" s="3">
        <v>46148</v>
      </c>
      <c r="C749" s="4" t="s">
        <v>8</v>
      </c>
      <c r="D749" s="4" t="s">
        <v>38</v>
      </c>
      <c r="E749" s="4" t="s">
        <v>10</v>
      </c>
      <c r="F749" s="4" t="s">
        <v>20</v>
      </c>
      <c r="G749" s="4" t="s">
        <v>11</v>
      </c>
      <c r="H749" s="4" t="s">
        <v>53</v>
      </c>
      <c r="I749" s="9">
        <v>6</v>
      </c>
      <c r="J749" s="6">
        <v>157.31</v>
      </c>
      <c r="K749" s="7">
        <v>0.15</v>
      </c>
      <c r="L749" s="6">
        <v>80.34</v>
      </c>
      <c r="M749" s="6">
        <f t="shared" si="44"/>
        <v>802.28099999999995</v>
      </c>
      <c r="N749" s="6">
        <f t="shared" si="45"/>
        <v>482.04</v>
      </c>
      <c r="O749" s="6">
        <f t="shared" si="46"/>
        <v>320.24099999999993</v>
      </c>
      <c r="P749" s="8">
        <f t="shared" si="47"/>
        <v>0.3991631361081715</v>
      </c>
      <c r="Q749" s="5">
        <f>YEAR(SalesDataTable[[#This Row],[Order Date]])</f>
        <v>2026</v>
      </c>
      <c r="R749" s="8" t="str">
        <f>"Q"&amp;ROUNDUP(MONTH(SalesDataTable[[#This Row],[Order Date]])/3,0)</f>
        <v>Q2</v>
      </c>
      <c r="S749" s="9">
        <f>MONTH(SalesDataTable[[#This Row],[Order Date]])</f>
        <v>5</v>
      </c>
      <c r="T749" s="8" t="str">
        <f>TEXT(SalesDataTable[[#This Row],[Order Date]],"mmm")</f>
        <v>May</v>
      </c>
    </row>
    <row r="750" spans="1:20" ht="15.5">
      <c r="A750" s="2" t="s">
        <v>801</v>
      </c>
      <c r="B750" s="3">
        <v>46148</v>
      </c>
      <c r="C750" s="4" t="s">
        <v>8</v>
      </c>
      <c r="D750" s="4" t="s">
        <v>66</v>
      </c>
      <c r="E750" s="4" t="s">
        <v>3</v>
      </c>
      <c r="F750" s="4" t="s">
        <v>16</v>
      </c>
      <c r="G750" s="4" t="s">
        <v>17</v>
      </c>
      <c r="H750" s="4" t="s">
        <v>46</v>
      </c>
      <c r="I750" s="9">
        <v>2</v>
      </c>
      <c r="J750" s="6">
        <v>46.18</v>
      </c>
      <c r="K750" s="7">
        <v>0.05</v>
      </c>
      <c r="L750" s="6">
        <v>17.899999999999999</v>
      </c>
      <c r="M750" s="6">
        <f t="shared" si="44"/>
        <v>87.74199999999999</v>
      </c>
      <c r="N750" s="6">
        <f t="shared" si="45"/>
        <v>35.799999999999997</v>
      </c>
      <c r="O750" s="6">
        <f t="shared" si="46"/>
        <v>51.941999999999993</v>
      </c>
      <c r="P750" s="8">
        <f t="shared" si="47"/>
        <v>0.59198559412823959</v>
      </c>
      <c r="Q750" s="5">
        <f>YEAR(SalesDataTable[[#This Row],[Order Date]])</f>
        <v>2026</v>
      </c>
      <c r="R750" s="8" t="str">
        <f>"Q"&amp;ROUNDUP(MONTH(SalesDataTable[[#This Row],[Order Date]])/3,0)</f>
        <v>Q2</v>
      </c>
      <c r="S750" s="9">
        <f>MONTH(SalesDataTable[[#This Row],[Order Date]])</f>
        <v>5</v>
      </c>
      <c r="T750" s="8" t="str">
        <f>TEXT(SalesDataTable[[#This Row],[Order Date]],"mmm")</f>
        <v>May</v>
      </c>
    </row>
    <row r="751" spans="1:20" ht="15.5">
      <c r="A751" s="2" t="s">
        <v>802</v>
      </c>
      <c r="B751" s="3">
        <v>46148</v>
      </c>
      <c r="C751" s="4" t="s">
        <v>14</v>
      </c>
      <c r="D751" s="4" t="s">
        <v>61</v>
      </c>
      <c r="E751" s="4" t="s">
        <v>3</v>
      </c>
      <c r="F751" s="4" t="s">
        <v>20</v>
      </c>
      <c r="G751" s="4" t="s">
        <v>5</v>
      </c>
      <c r="H751" s="4" t="s">
        <v>29</v>
      </c>
      <c r="I751" s="9">
        <v>1</v>
      </c>
      <c r="J751" s="6">
        <v>51.44</v>
      </c>
      <c r="K751" s="7">
        <v>0.1</v>
      </c>
      <c r="L751" s="6">
        <v>22.88</v>
      </c>
      <c r="M751" s="6">
        <f t="shared" si="44"/>
        <v>46.295999999999999</v>
      </c>
      <c r="N751" s="6">
        <f t="shared" si="45"/>
        <v>22.88</v>
      </c>
      <c r="O751" s="6">
        <f t="shared" si="46"/>
        <v>23.416</v>
      </c>
      <c r="P751" s="8">
        <f t="shared" si="47"/>
        <v>0.50578883704855715</v>
      </c>
      <c r="Q751" s="5">
        <f>YEAR(SalesDataTable[[#This Row],[Order Date]])</f>
        <v>2026</v>
      </c>
      <c r="R751" s="8" t="str">
        <f>"Q"&amp;ROUNDUP(MONTH(SalesDataTable[[#This Row],[Order Date]])/3,0)</f>
        <v>Q2</v>
      </c>
      <c r="S751" s="9">
        <f>MONTH(SalesDataTable[[#This Row],[Order Date]])</f>
        <v>5</v>
      </c>
      <c r="T751" s="8" t="str">
        <f>TEXT(SalesDataTable[[#This Row],[Order Date]],"mmm")</f>
        <v>May</v>
      </c>
    </row>
    <row r="752" spans="1:20" ht="15.5">
      <c r="A752" s="2" t="s">
        <v>803</v>
      </c>
      <c r="B752" s="3">
        <v>46148</v>
      </c>
      <c r="C752" s="4" t="s">
        <v>8</v>
      </c>
      <c r="D752" s="4" t="s">
        <v>9</v>
      </c>
      <c r="E752" s="4" t="s">
        <v>3</v>
      </c>
      <c r="F752" s="4" t="s">
        <v>16</v>
      </c>
      <c r="G752" s="4" t="s">
        <v>49</v>
      </c>
      <c r="H752" s="4" t="s">
        <v>74</v>
      </c>
      <c r="I752" s="9">
        <v>2</v>
      </c>
      <c r="J752" s="6">
        <v>50.97</v>
      </c>
      <c r="K752" s="7">
        <v>0.05</v>
      </c>
      <c r="L752" s="6">
        <v>21.67</v>
      </c>
      <c r="M752" s="6">
        <f t="shared" si="44"/>
        <v>96.842999999999989</v>
      </c>
      <c r="N752" s="6">
        <f t="shared" si="45"/>
        <v>43.34</v>
      </c>
      <c r="O752" s="6">
        <f t="shared" si="46"/>
        <v>53.502999999999986</v>
      </c>
      <c r="P752" s="8">
        <f t="shared" si="47"/>
        <v>0.55247152607829153</v>
      </c>
      <c r="Q752" s="5">
        <f>YEAR(SalesDataTable[[#This Row],[Order Date]])</f>
        <v>2026</v>
      </c>
      <c r="R752" s="8" t="str">
        <f>"Q"&amp;ROUNDUP(MONTH(SalesDataTable[[#This Row],[Order Date]])/3,0)</f>
        <v>Q2</v>
      </c>
      <c r="S752" s="9">
        <f>MONTH(SalesDataTable[[#This Row],[Order Date]])</f>
        <v>5</v>
      </c>
      <c r="T752" s="8" t="str">
        <f>TEXT(SalesDataTable[[#This Row],[Order Date]],"mmm")</f>
        <v>May</v>
      </c>
    </row>
    <row r="753" spans="1:20" ht="15.5">
      <c r="A753" s="2" t="s">
        <v>804</v>
      </c>
      <c r="B753" s="3">
        <v>46148</v>
      </c>
      <c r="C753" s="4" t="s">
        <v>8</v>
      </c>
      <c r="D753" s="4" t="s">
        <v>9</v>
      </c>
      <c r="E753" s="4" t="s">
        <v>3</v>
      </c>
      <c r="F753" s="4" t="s">
        <v>16</v>
      </c>
      <c r="G753" s="4" t="s">
        <v>5</v>
      </c>
      <c r="H753" s="4" t="s">
        <v>35</v>
      </c>
      <c r="I753" s="9">
        <v>2</v>
      </c>
      <c r="J753" s="6">
        <v>40.549999999999997</v>
      </c>
      <c r="K753" s="7">
        <v>0</v>
      </c>
      <c r="L753" s="6">
        <v>16.52</v>
      </c>
      <c r="M753" s="6">
        <f t="shared" si="44"/>
        <v>81.099999999999994</v>
      </c>
      <c r="N753" s="6">
        <f t="shared" si="45"/>
        <v>33.04</v>
      </c>
      <c r="O753" s="6">
        <f t="shared" si="46"/>
        <v>48.059999999999995</v>
      </c>
      <c r="P753" s="8">
        <f t="shared" si="47"/>
        <v>0.59260172626387175</v>
      </c>
      <c r="Q753" s="5">
        <f>YEAR(SalesDataTable[[#This Row],[Order Date]])</f>
        <v>2026</v>
      </c>
      <c r="R753" s="8" t="str">
        <f>"Q"&amp;ROUNDUP(MONTH(SalesDataTable[[#This Row],[Order Date]])/3,0)</f>
        <v>Q2</v>
      </c>
      <c r="S753" s="9">
        <f>MONTH(SalesDataTable[[#This Row],[Order Date]])</f>
        <v>5</v>
      </c>
      <c r="T753" s="8" t="str">
        <f>TEXT(SalesDataTable[[#This Row],[Order Date]],"mmm")</f>
        <v>May</v>
      </c>
    </row>
    <row r="754" spans="1:20" ht="15.5">
      <c r="A754" s="2" t="s">
        <v>805</v>
      </c>
      <c r="B754" s="3">
        <v>46148</v>
      </c>
      <c r="C754" s="4" t="s">
        <v>14</v>
      </c>
      <c r="D754" s="4" t="s">
        <v>126</v>
      </c>
      <c r="E754" s="4" t="s">
        <v>3</v>
      </c>
      <c r="F754" s="4" t="s">
        <v>16</v>
      </c>
      <c r="G754" s="4" t="s">
        <v>5</v>
      </c>
      <c r="H754" s="4" t="s">
        <v>29</v>
      </c>
      <c r="I754" s="9">
        <v>2</v>
      </c>
      <c r="J754" s="6">
        <v>51.3</v>
      </c>
      <c r="K754" s="7">
        <v>0</v>
      </c>
      <c r="L754" s="6">
        <v>23.12</v>
      </c>
      <c r="M754" s="6">
        <f t="shared" si="44"/>
        <v>102.6</v>
      </c>
      <c r="N754" s="6">
        <f t="shared" si="45"/>
        <v>46.24</v>
      </c>
      <c r="O754" s="6">
        <f t="shared" si="46"/>
        <v>56.359999999999992</v>
      </c>
      <c r="P754" s="8">
        <f t="shared" si="47"/>
        <v>0.54931773879142298</v>
      </c>
      <c r="Q754" s="5">
        <f>YEAR(SalesDataTable[[#This Row],[Order Date]])</f>
        <v>2026</v>
      </c>
      <c r="R754" s="8" t="str">
        <f>"Q"&amp;ROUNDUP(MONTH(SalesDataTable[[#This Row],[Order Date]])/3,0)</f>
        <v>Q2</v>
      </c>
      <c r="S754" s="9">
        <f>MONTH(SalesDataTable[[#This Row],[Order Date]])</f>
        <v>5</v>
      </c>
      <c r="T754" s="8" t="str">
        <f>TEXT(SalesDataTable[[#This Row],[Order Date]],"mmm")</f>
        <v>May</v>
      </c>
    </row>
    <row r="755" spans="1:20" ht="15.5">
      <c r="A755" s="2" t="s">
        <v>806</v>
      </c>
      <c r="B755" s="3">
        <v>46148</v>
      </c>
      <c r="C755" s="4" t="s">
        <v>27</v>
      </c>
      <c r="D755" s="4" t="s">
        <v>48</v>
      </c>
      <c r="E755" s="4" t="s">
        <v>3</v>
      </c>
      <c r="F755" s="4" t="s">
        <v>16</v>
      </c>
      <c r="G755" s="4" t="s">
        <v>31</v>
      </c>
      <c r="H755" s="4" t="s">
        <v>64</v>
      </c>
      <c r="I755" s="9">
        <v>3</v>
      </c>
      <c r="J755" s="6">
        <v>82.56</v>
      </c>
      <c r="K755" s="7">
        <v>0</v>
      </c>
      <c r="L755" s="6">
        <v>39.99</v>
      </c>
      <c r="M755" s="6">
        <f t="shared" si="44"/>
        <v>247.68</v>
      </c>
      <c r="N755" s="6">
        <f t="shared" si="45"/>
        <v>119.97</v>
      </c>
      <c r="O755" s="6">
        <f t="shared" si="46"/>
        <v>127.71000000000001</v>
      </c>
      <c r="P755" s="8">
        <f t="shared" si="47"/>
        <v>0.515625</v>
      </c>
      <c r="Q755" s="5">
        <f>YEAR(SalesDataTable[[#This Row],[Order Date]])</f>
        <v>2026</v>
      </c>
      <c r="R755" s="8" t="str">
        <f>"Q"&amp;ROUNDUP(MONTH(SalesDataTable[[#This Row],[Order Date]])/3,0)</f>
        <v>Q2</v>
      </c>
      <c r="S755" s="9">
        <f>MONTH(SalesDataTable[[#This Row],[Order Date]])</f>
        <v>5</v>
      </c>
      <c r="T755" s="8" t="str">
        <f>TEXT(SalesDataTable[[#This Row],[Order Date]],"mmm")</f>
        <v>May</v>
      </c>
    </row>
    <row r="756" spans="1:20" ht="15.5">
      <c r="A756" s="2" t="s">
        <v>807</v>
      </c>
      <c r="B756" s="3">
        <v>46149</v>
      </c>
      <c r="C756" s="4" t="s">
        <v>8</v>
      </c>
      <c r="D756" s="4" t="s">
        <v>69</v>
      </c>
      <c r="E756" s="4" t="s">
        <v>10</v>
      </c>
      <c r="F756" s="4" t="s">
        <v>20</v>
      </c>
      <c r="G756" s="4" t="s">
        <v>11</v>
      </c>
      <c r="H756" s="4" t="s">
        <v>12</v>
      </c>
      <c r="I756" s="9">
        <v>6</v>
      </c>
      <c r="J756" s="6">
        <v>92.66</v>
      </c>
      <c r="K756" s="7">
        <v>0.15</v>
      </c>
      <c r="L756" s="6">
        <v>44.71</v>
      </c>
      <c r="M756" s="6">
        <f t="shared" si="44"/>
        <v>472.56600000000003</v>
      </c>
      <c r="N756" s="6">
        <f t="shared" si="45"/>
        <v>268.26</v>
      </c>
      <c r="O756" s="6">
        <f t="shared" si="46"/>
        <v>204.30600000000004</v>
      </c>
      <c r="P756" s="8">
        <f t="shared" si="47"/>
        <v>0.43233326138571126</v>
      </c>
      <c r="Q756" s="5">
        <f>YEAR(SalesDataTable[[#This Row],[Order Date]])</f>
        <v>2026</v>
      </c>
      <c r="R756" s="8" t="str">
        <f>"Q"&amp;ROUNDUP(MONTH(SalesDataTable[[#This Row],[Order Date]])/3,0)</f>
        <v>Q2</v>
      </c>
      <c r="S756" s="9">
        <f>MONTH(SalesDataTable[[#This Row],[Order Date]])</f>
        <v>5</v>
      </c>
      <c r="T756" s="8" t="str">
        <f>TEXT(SalesDataTable[[#This Row],[Order Date]],"mmm")</f>
        <v>May</v>
      </c>
    </row>
    <row r="757" spans="1:20" ht="15.5">
      <c r="A757" s="2" t="s">
        <v>808</v>
      </c>
      <c r="B757" s="3">
        <v>46149</v>
      </c>
      <c r="C757" s="4" t="s">
        <v>14</v>
      </c>
      <c r="D757" s="4" t="s">
        <v>126</v>
      </c>
      <c r="E757" s="4" t="s">
        <v>39</v>
      </c>
      <c r="F757" s="4" t="s">
        <v>16</v>
      </c>
      <c r="G757" s="4" t="s">
        <v>49</v>
      </c>
      <c r="H757" s="4" t="s">
        <v>50</v>
      </c>
      <c r="I757" s="9">
        <v>1</v>
      </c>
      <c r="J757" s="6">
        <v>39.42</v>
      </c>
      <c r="K757" s="7">
        <v>0</v>
      </c>
      <c r="L757" s="6">
        <v>14.86</v>
      </c>
      <c r="M757" s="6">
        <f t="shared" si="44"/>
        <v>39.42</v>
      </c>
      <c r="N757" s="6">
        <f t="shared" si="45"/>
        <v>14.86</v>
      </c>
      <c r="O757" s="6">
        <f t="shared" si="46"/>
        <v>24.560000000000002</v>
      </c>
      <c r="P757" s="8">
        <f t="shared" si="47"/>
        <v>0.62303399289700667</v>
      </c>
      <c r="Q757" s="5">
        <f>YEAR(SalesDataTable[[#This Row],[Order Date]])</f>
        <v>2026</v>
      </c>
      <c r="R757" s="8" t="str">
        <f>"Q"&amp;ROUNDUP(MONTH(SalesDataTable[[#This Row],[Order Date]])/3,0)</f>
        <v>Q2</v>
      </c>
      <c r="S757" s="9">
        <f>MONTH(SalesDataTable[[#This Row],[Order Date]])</f>
        <v>5</v>
      </c>
      <c r="T757" s="8" t="str">
        <f>TEXT(SalesDataTable[[#This Row],[Order Date]],"mmm")</f>
        <v>May</v>
      </c>
    </row>
    <row r="758" spans="1:20" ht="15.5">
      <c r="A758" s="2" t="s">
        <v>809</v>
      </c>
      <c r="B758" s="3">
        <v>46149</v>
      </c>
      <c r="C758" s="4" t="s">
        <v>1</v>
      </c>
      <c r="D758" s="4" t="s">
        <v>52</v>
      </c>
      <c r="E758" s="4" t="s">
        <v>25</v>
      </c>
      <c r="F758" s="4" t="s">
        <v>4</v>
      </c>
      <c r="G758" s="4" t="s">
        <v>49</v>
      </c>
      <c r="H758" s="4" t="s">
        <v>55</v>
      </c>
      <c r="I758" s="9">
        <v>2</v>
      </c>
      <c r="J758" s="6">
        <v>124.25</v>
      </c>
      <c r="K758" s="7">
        <v>0</v>
      </c>
      <c r="L758" s="6">
        <v>69.510000000000005</v>
      </c>
      <c r="M758" s="6">
        <f t="shared" si="44"/>
        <v>248.5</v>
      </c>
      <c r="N758" s="6">
        <f t="shared" si="45"/>
        <v>139.02000000000001</v>
      </c>
      <c r="O758" s="6">
        <f t="shared" si="46"/>
        <v>109.47999999999999</v>
      </c>
      <c r="P758" s="8">
        <f t="shared" si="47"/>
        <v>0.44056338028169012</v>
      </c>
      <c r="Q758" s="5">
        <f>YEAR(SalesDataTable[[#This Row],[Order Date]])</f>
        <v>2026</v>
      </c>
      <c r="R758" s="8" t="str">
        <f>"Q"&amp;ROUNDUP(MONTH(SalesDataTable[[#This Row],[Order Date]])/3,0)</f>
        <v>Q2</v>
      </c>
      <c r="S758" s="9">
        <f>MONTH(SalesDataTable[[#This Row],[Order Date]])</f>
        <v>5</v>
      </c>
      <c r="T758" s="8" t="str">
        <f>TEXT(SalesDataTable[[#This Row],[Order Date]],"mmm")</f>
        <v>May</v>
      </c>
    </row>
    <row r="759" spans="1:20" ht="15.5">
      <c r="A759" s="2" t="s">
        <v>810</v>
      </c>
      <c r="B759" s="3">
        <v>46149</v>
      </c>
      <c r="C759" s="4" t="s">
        <v>8</v>
      </c>
      <c r="D759" s="4" t="s">
        <v>86</v>
      </c>
      <c r="E759" s="4" t="s">
        <v>3</v>
      </c>
      <c r="F759" s="4" t="s">
        <v>16</v>
      </c>
      <c r="G759" s="4" t="s">
        <v>11</v>
      </c>
      <c r="H759" s="4" t="s">
        <v>53</v>
      </c>
      <c r="I759" s="9">
        <v>2</v>
      </c>
      <c r="J759" s="6">
        <v>156.43</v>
      </c>
      <c r="K759" s="7">
        <v>0</v>
      </c>
      <c r="L759" s="6">
        <v>78.569999999999993</v>
      </c>
      <c r="M759" s="6">
        <f t="shared" si="44"/>
        <v>312.86</v>
      </c>
      <c r="N759" s="6">
        <f t="shared" si="45"/>
        <v>157.13999999999999</v>
      </c>
      <c r="O759" s="6">
        <f t="shared" si="46"/>
        <v>155.72000000000003</v>
      </c>
      <c r="P759" s="8">
        <f t="shared" si="47"/>
        <v>0.49773061433228927</v>
      </c>
      <c r="Q759" s="5">
        <f>YEAR(SalesDataTable[[#This Row],[Order Date]])</f>
        <v>2026</v>
      </c>
      <c r="R759" s="8" t="str">
        <f>"Q"&amp;ROUNDUP(MONTH(SalesDataTable[[#This Row],[Order Date]])/3,0)</f>
        <v>Q2</v>
      </c>
      <c r="S759" s="9">
        <f>MONTH(SalesDataTable[[#This Row],[Order Date]])</f>
        <v>5</v>
      </c>
      <c r="T759" s="8" t="str">
        <f>TEXT(SalesDataTable[[#This Row],[Order Date]],"mmm")</f>
        <v>May</v>
      </c>
    </row>
    <row r="760" spans="1:20" ht="15.5">
      <c r="A760" s="2" t="s">
        <v>811</v>
      </c>
      <c r="B760" s="3">
        <v>46149</v>
      </c>
      <c r="C760" s="4" t="s">
        <v>8</v>
      </c>
      <c r="D760" s="4" t="s">
        <v>86</v>
      </c>
      <c r="E760" s="4" t="s">
        <v>25</v>
      </c>
      <c r="F760" s="4" t="s">
        <v>16</v>
      </c>
      <c r="G760" s="4" t="s">
        <v>31</v>
      </c>
      <c r="H760" s="4" t="s">
        <v>64</v>
      </c>
      <c r="I760" s="9">
        <v>1</v>
      </c>
      <c r="J760" s="6">
        <v>80.3</v>
      </c>
      <c r="K760" s="7">
        <v>0</v>
      </c>
      <c r="L760" s="6">
        <v>40.020000000000003</v>
      </c>
      <c r="M760" s="6">
        <f t="shared" si="44"/>
        <v>80.3</v>
      </c>
      <c r="N760" s="6">
        <f t="shared" si="45"/>
        <v>40.020000000000003</v>
      </c>
      <c r="O760" s="6">
        <f t="shared" si="46"/>
        <v>40.279999999999994</v>
      </c>
      <c r="P760" s="8">
        <f t="shared" si="47"/>
        <v>0.50161892901618921</v>
      </c>
      <c r="Q760" s="5">
        <f>YEAR(SalesDataTable[[#This Row],[Order Date]])</f>
        <v>2026</v>
      </c>
      <c r="R760" s="8" t="str">
        <f>"Q"&amp;ROUNDUP(MONTH(SalesDataTable[[#This Row],[Order Date]])/3,0)</f>
        <v>Q2</v>
      </c>
      <c r="S760" s="9">
        <f>MONTH(SalesDataTable[[#This Row],[Order Date]])</f>
        <v>5</v>
      </c>
      <c r="T760" s="8" t="str">
        <f>TEXT(SalesDataTable[[#This Row],[Order Date]],"mmm")</f>
        <v>May</v>
      </c>
    </row>
    <row r="761" spans="1:20" ht="15.5">
      <c r="A761" s="2" t="s">
        <v>812</v>
      </c>
      <c r="B761" s="3">
        <v>46149</v>
      </c>
      <c r="C761" s="4" t="s">
        <v>27</v>
      </c>
      <c r="D761" s="4" t="s">
        <v>82</v>
      </c>
      <c r="E761" s="4" t="s">
        <v>25</v>
      </c>
      <c r="F761" s="4" t="s">
        <v>16</v>
      </c>
      <c r="G761" s="4" t="s">
        <v>31</v>
      </c>
      <c r="H761" s="4" t="s">
        <v>64</v>
      </c>
      <c r="I761" s="9">
        <v>1</v>
      </c>
      <c r="J761" s="6">
        <v>79.89</v>
      </c>
      <c r="K761" s="7">
        <v>0</v>
      </c>
      <c r="L761" s="6">
        <v>39.549999999999997</v>
      </c>
      <c r="M761" s="6">
        <f t="shared" si="44"/>
        <v>79.89</v>
      </c>
      <c r="N761" s="6">
        <f t="shared" si="45"/>
        <v>39.549999999999997</v>
      </c>
      <c r="O761" s="6">
        <f t="shared" si="46"/>
        <v>40.340000000000003</v>
      </c>
      <c r="P761" s="8">
        <f t="shared" si="47"/>
        <v>0.50494429841031419</v>
      </c>
      <c r="Q761" s="5">
        <f>YEAR(SalesDataTable[[#This Row],[Order Date]])</f>
        <v>2026</v>
      </c>
      <c r="R761" s="8" t="str">
        <f>"Q"&amp;ROUNDUP(MONTH(SalesDataTable[[#This Row],[Order Date]])/3,0)</f>
        <v>Q2</v>
      </c>
      <c r="S761" s="9">
        <f>MONTH(SalesDataTable[[#This Row],[Order Date]])</f>
        <v>5</v>
      </c>
      <c r="T761" s="8" t="str">
        <f>TEXT(SalesDataTable[[#This Row],[Order Date]],"mmm")</f>
        <v>May</v>
      </c>
    </row>
    <row r="762" spans="1:20" ht="15.5">
      <c r="A762" s="2" t="s">
        <v>813</v>
      </c>
      <c r="B762" s="3">
        <v>46150</v>
      </c>
      <c r="C762" s="4" t="s">
        <v>27</v>
      </c>
      <c r="D762" s="4" t="s">
        <v>45</v>
      </c>
      <c r="E762" s="4" t="s">
        <v>25</v>
      </c>
      <c r="F762" s="4" t="s">
        <v>16</v>
      </c>
      <c r="G762" s="4" t="s">
        <v>49</v>
      </c>
      <c r="H762" s="4" t="s">
        <v>50</v>
      </c>
      <c r="I762" s="9">
        <v>1</v>
      </c>
      <c r="J762" s="6">
        <v>39.5</v>
      </c>
      <c r="K762" s="7">
        <v>0</v>
      </c>
      <c r="L762" s="6">
        <v>14.68</v>
      </c>
      <c r="M762" s="6">
        <f t="shared" si="44"/>
        <v>39.5</v>
      </c>
      <c r="N762" s="6">
        <f t="shared" si="45"/>
        <v>14.68</v>
      </c>
      <c r="O762" s="6">
        <f t="shared" si="46"/>
        <v>24.82</v>
      </c>
      <c r="P762" s="8">
        <f t="shared" si="47"/>
        <v>0.62835443037974681</v>
      </c>
      <c r="Q762" s="5">
        <f>YEAR(SalesDataTable[[#This Row],[Order Date]])</f>
        <v>2026</v>
      </c>
      <c r="R762" s="8" t="str">
        <f>"Q"&amp;ROUNDUP(MONTH(SalesDataTable[[#This Row],[Order Date]])/3,0)</f>
        <v>Q2</v>
      </c>
      <c r="S762" s="9">
        <f>MONTH(SalesDataTable[[#This Row],[Order Date]])</f>
        <v>5</v>
      </c>
      <c r="T762" s="8" t="str">
        <f>TEXT(SalesDataTable[[#This Row],[Order Date]],"mmm")</f>
        <v>May</v>
      </c>
    </row>
    <row r="763" spans="1:20" ht="15.5">
      <c r="A763" s="2" t="s">
        <v>814</v>
      </c>
      <c r="B763" s="3">
        <v>46150</v>
      </c>
      <c r="C763" s="4" t="s">
        <v>27</v>
      </c>
      <c r="D763" s="4" t="s">
        <v>45</v>
      </c>
      <c r="E763" s="4" t="s">
        <v>3</v>
      </c>
      <c r="F763" s="4" t="s">
        <v>4</v>
      </c>
      <c r="G763" s="4" t="s">
        <v>5</v>
      </c>
      <c r="H763" s="4" t="s">
        <v>6</v>
      </c>
      <c r="I763" s="9">
        <v>1</v>
      </c>
      <c r="J763" s="6">
        <v>80.7</v>
      </c>
      <c r="K763" s="7">
        <v>0</v>
      </c>
      <c r="L763" s="6">
        <v>41.88</v>
      </c>
      <c r="M763" s="6">
        <f t="shared" si="44"/>
        <v>80.7</v>
      </c>
      <c r="N763" s="6">
        <f t="shared" si="45"/>
        <v>41.88</v>
      </c>
      <c r="O763" s="6">
        <f t="shared" si="46"/>
        <v>38.82</v>
      </c>
      <c r="P763" s="8">
        <f t="shared" si="47"/>
        <v>0.48104089219330853</v>
      </c>
      <c r="Q763" s="5">
        <f>YEAR(SalesDataTable[[#This Row],[Order Date]])</f>
        <v>2026</v>
      </c>
      <c r="R763" s="8" t="str">
        <f>"Q"&amp;ROUNDUP(MONTH(SalesDataTable[[#This Row],[Order Date]])/3,0)</f>
        <v>Q2</v>
      </c>
      <c r="S763" s="9">
        <f>MONTH(SalesDataTable[[#This Row],[Order Date]])</f>
        <v>5</v>
      </c>
      <c r="T763" s="8" t="str">
        <f>TEXT(SalesDataTable[[#This Row],[Order Date]],"mmm")</f>
        <v>May</v>
      </c>
    </row>
    <row r="764" spans="1:20" ht="15.5">
      <c r="A764" s="2" t="s">
        <v>815</v>
      </c>
      <c r="B764" s="3">
        <v>46150</v>
      </c>
      <c r="C764" s="4" t="s">
        <v>8</v>
      </c>
      <c r="D764" s="4" t="s">
        <v>86</v>
      </c>
      <c r="E764" s="4" t="s">
        <v>3</v>
      </c>
      <c r="F764" s="4" t="s">
        <v>16</v>
      </c>
      <c r="G764" s="4" t="s">
        <v>31</v>
      </c>
      <c r="H764" s="4" t="s">
        <v>64</v>
      </c>
      <c r="I764" s="9">
        <v>1</v>
      </c>
      <c r="J764" s="6">
        <v>80.86</v>
      </c>
      <c r="K764" s="7">
        <v>0</v>
      </c>
      <c r="L764" s="6">
        <v>38.44</v>
      </c>
      <c r="M764" s="6">
        <f t="shared" si="44"/>
        <v>80.86</v>
      </c>
      <c r="N764" s="6">
        <f t="shared" si="45"/>
        <v>38.44</v>
      </c>
      <c r="O764" s="6">
        <f t="shared" si="46"/>
        <v>42.42</v>
      </c>
      <c r="P764" s="8">
        <f t="shared" si="47"/>
        <v>0.52461043779371752</v>
      </c>
      <c r="Q764" s="5">
        <f>YEAR(SalesDataTable[[#This Row],[Order Date]])</f>
        <v>2026</v>
      </c>
      <c r="R764" s="8" t="str">
        <f>"Q"&amp;ROUNDUP(MONTH(SalesDataTable[[#This Row],[Order Date]])/3,0)</f>
        <v>Q2</v>
      </c>
      <c r="S764" s="9">
        <f>MONTH(SalesDataTable[[#This Row],[Order Date]])</f>
        <v>5</v>
      </c>
      <c r="T764" s="8" t="str">
        <f>TEXT(SalesDataTable[[#This Row],[Order Date]],"mmm")</f>
        <v>May</v>
      </c>
    </row>
    <row r="765" spans="1:20" ht="15.5">
      <c r="A765" s="2" t="s">
        <v>816</v>
      </c>
      <c r="B765" s="3">
        <v>46150</v>
      </c>
      <c r="C765" s="4" t="s">
        <v>8</v>
      </c>
      <c r="D765" s="4" t="s">
        <v>86</v>
      </c>
      <c r="E765" s="4" t="s">
        <v>39</v>
      </c>
      <c r="F765" s="4" t="s">
        <v>16</v>
      </c>
      <c r="G765" s="4" t="s">
        <v>31</v>
      </c>
      <c r="H765" s="4" t="s">
        <v>32</v>
      </c>
      <c r="I765" s="9">
        <v>2</v>
      </c>
      <c r="J765" s="6">
        <v>337.7</v>
      </c>
      <c r="K765" s="7">
        <v>0.1</v>
      </c>
      <c r="L765" s="6">
        <v>192.16</v>
      </c>
      <c r="M765" s="6">
        <f t="shared" si="44"/>
        <v>607.86</v>
      </c>
      <c r="N765" s="6">
        <f t="shared" si="45"/>
        <v>384.32</v>
      </c>
      <c r="O765" s="6">
        <f t="shared" si="46"/>
        <v>223.54000000000002</v>
      </c>
      <c r="P765" s="8">
        <f t="shared" si="47"/>
        <v>0.36774915276543946</v>
      </c>
      <c r="Q765" s="5">
        <f>YEAR(SalesDataTable[[#This Row],[Order Date]])</f>
        <v>2026</v>
      </c>
      <c r="R765" s="8" t="str">
        <f>"Q"&amp;ROUNDUP(MONTH(SalesDataTable[[#This Row],[Order Date]])/3,0)</f>
        <v>Q2</v>
      </c>
      <c r="S765" s="9">
        <f>MONTH(SalesDataTable[[#This Row],[Order Date]])</f>
        <v>5</v>
      </c>
      <c r="T765" s="8" t="str">
        <f>TEXT(SalesDataTable[[#This Row],[Order Date]],"mmm")</f>
        <v>May</v>
      </c>
    </row>
    <row r="766" spans="1:20" ht="15.5">
      <c r="A766" s="2" t="s">
        <v>817</v>
      </c>
      <c r="B766" s="3">
        <v>46150</v>
      </c>
      <c r="C766" s="4" t="s">
        <v>14</v>
      </c>
      <c r="D766" s="4" t="s">
        <v>15</v>
      </c>
      <c r="E766" s="4" t="s">
        <v>3</v>
      </c>
      <c r="F766" s="4" t="s">
        <v>4</v>
      </c>
      <c r="G766" s="4" t="s">
        <v>31</v>
      </c>
      <c r="H766" s="4" t="s">
        <v>90</v>
      </c>
      <c r="I766" s="9">
        <v>4</v>
      </c>
      <c r="J766" s="6">
        <v>121.81</v>
      </c>
      <c r="K766" s="7">
        <v>0</v>
      </c>
      <c r="L766" s="6">
        <v>58.95</v>
      </c>
      <c r="M766" s="6">
        <f t="shared" si="44"/>
        <v>487.24</v>
      </c>
      <c r="N766" s="6">
        <f t="shared" si="45"/>
        <v>235.8</v>
      </c>
      <c r="O766" s="6">
        <f t="shared" si="46"/>
        <v>251.44</v>
      </c>
      <c r="P766" s="8">
        <f t="shared" si="47"/>
        <v>0.5160495854199163</v>
      </c>
      <c r="Q766" s="5">
        <f>YEAR(SalesDataTable[[#This Row],[Order Date]])</f>
        <v>2026</v>
      </c>
      <c r="R766" s="8" t="str">
        <f>"Q"&amp;ROUNDUP(MONTH(SalesDataTable[[#This Row],[Order Date]])/3,0)</f>
        <v>Q2</v>
      </c>
      <c r="S766" s="9">
        <f>MONTH(SalesDataTable[[#This Row],[Order Date]])</f>
        <v>5</v>
      </c>
      <c r="T766" s="8" t="str">
        <f>TEXT(SalesDataTable[[#This Row],[Order Date]],"mmm")</f>
        <v>May</v>
      </c>
    </row>
    <row r="767" spans="1:20" ht="15.5">
      <c r="A767" s="2" t="s">
        <v>818</v>
      </c>
      <c r="B767" s="3">
        <v>46150</v>
      </c>
      <c r="C767" s="4" t="s">
        <v>27</v>
      </c>
      <c r="D767" s="4" t="s">
        <v>45</v>
      </c>
      <c r="E767" s="4" t="s">
        <v>10</v>
      </c>
      <c r="F767" s="4" t="s">
        <v>20</v>
      </c>
      <c r="G767" s="4" t="s">
        <v>17</v>
      </c>
      <c r="H767" s="4" t="s">
        <v>83</v>
      </c>
      <c r="I767" s="9">
        <v>10</v>
      </c>
      <c r="J767" s="6">
        <v>168.55</v>
      </c>
      <c r="K767" s="7">
        <v>0.1</v>
      </c>
      <c r="L767" s="6">
        <v>88.85</v>
      </c>
      <c r="M767" s="6">
        <f t="shared" si="44"/>
        <v>1516.95</v>
      </c>
      <c r="N767" s="6">
        <f t="shared" si="45"/>
        <v>888.5</v>
      </c>
      <c r="O767" s="6">
        <f t="shared" si="46"/>
        <v>628.45000000000005</v>
      </c>
      <c r="P767" s="8">
        <f t="shared" si="47"/>
        <v>0.41428524341606515</v>
      </c>
      <c r="Q767" s="5">
        <f>YEAR(SalesDataTable[[#This Row],[Order Date]])</f>
        <v>2026</v>
      </c>
      <c r="R767" s="8" t="str">
        <f>"Q"&amp;ROUNDUP(MONTH(SalesDataTable[[#This Row],[Order Date]])/3,0)</f>
        <v>Q2</v>
      </c>
      <c r="S767" s="9">
        <f>MONTH(SalesDataTable[[#This Row],[Order Date]])</f>
        <v>5</v>
      </c>
      <c r="T767" s="8" t="str">
        <f>TEXT(SalesDataTable[[#This Row],[Order Date]],"mmm")</f>
        <v>May</v>
      </c>
    </row>
    <row r="768" spans="1:20" ht="15.5">
      <c r="A768" s="2" t="s">
        <v>819</v>
      </c>
      <c r="B768" s="3">
        <v>46150</v>
      </c>
      <c r="C768" s="4" t="s">
        <v>8</v>
      </c>
      <c r="D768" s="4" t="s">
        <v>69</v>
      </c>
      <c r="E768" s="4" t="s">
        <v>3</v>
      </c>
      <c r="F768" s="4" t="s">
        <v>4</v>
      </c>
      <c r="G768" s="4" t="s">
        <v>5</v>
      </c>
      <c r="H768" s="4" t="s">
        <v>35</v>
      </c>
      <c r="I768" s="9">
        <v>1</v>
      </c>
      <c r="J768" s="6">
        <v>39.42</v>
      </c>
      <c r="K768" s="7">
        <v>0.05</v>
      </c>
      <c r="L768" s="6">
        <v>16.77</v>
      </c>
      <c r="M768" s="6">
        <f t="shared" si="44"/>
        <v>37.448999999999998</v>
      </c>
      <c r="N768" s="6">
        <f t="shared" si="45"/>
        <v>16.77</v>
      </c>
      <c r="O768" s="6">
        <f t="shared" si="46"/>
        <v>20.678999999999998</v>
      </c>
      <c r="P768" s="8">
        <f t="shared" si="47"/>
        <v>0.55219097973243614</v>
      </c>
      <c r="Q768" s="5">
        <f>YEAR(SalesDataTable[[#This Row],[Order Date]])</f>
        <v>2026</v>
      </c>
      <c r="R768" s="8" t="str">
        <f>"Q"&amp;ROUNDUP(MONTH(SalesDataTable[[#This Row],[Order Date]])/3,0)</f>
        <v>Q2</v>
      </c>
      <c r="S768" s="9">
        <f>MONTH(SalesDataTable[[#This Row],[Order Date]])</f>
        <v>5</v>
      </c>
      <c r="T768" s="8" t="str">
        <f>TEXT(SalesDataTable[[#This Row],[Order Date]],"mmm")</f>
        <v>May</v>
      </c>
    </row>
    <row r="769" spans="1:20" ht="15.5">
      <c r="A769" s="2" t="s">
        <v>820</v>
      </c>
      <c r="B769" s="3">
        <v>46150</v>
      </c>
      <c r="C769" s="4" t="s">
        <v>27</v>
      </c>
      <c r="D769" s="4" t="s">
        <v>82</v>
      </c>
      <c r="E769" s="4" t="s">
        <v>25</v>
      </c>
      <c r="F769" s="4" t="s">
        <v>16</v>
      </c>
      <c r="G769" s="4" t="s">
        <v>17</v>
      </c>
      <c r="H769" s="4" t="s">
        <v>83</v>
      </c>
      <c r="I769" s="9">
        <v>1</v>
      </c>
      <c r="J769" s="6">
        <v>161.36000000000001</v>
      </c>
      <c r="K769" s="7">
        <v>0</v>
      </c>
      <c r="L769" s="6">
        <v>87</v>
      </c>
      <c r="M769" s="6">
        <f t="shared" si="44"/>
        <v>161.36000000000001</v>
      </c>
      <c r="N769" s="6">
        <f t="shared" si="45"/>
        <v>87</v>
      </c>
      <c r="O769" s="6">
        <f t="shared" si="46"/>
        <v>74.360000000000014</v>
      </c>
      <c r="P769" s="8">
        <f t="shared" si="47"/>
        <v>0.46083292017848293</v>
      </c>
      <c r="Q769" s="5">
        <f>YEAR(SalesDataTable[[#This Row],[Order Date]])</f>
        <v>2026</v>
      </c>
      <c r="R769" s="8" t="str">
        <f>"Q"&amp;ROUNDUP(MONTH(SalesDataTable[[#This Row],[Order Date]])/3,0)</f>
        <v>Q2</v>
      </c>
      <c r="S769" s="9">
        <f>MONTH(SalesDataTable[[#This Row],[Order Date]])</f>
        <v>5</v>
      </c>
      <c r="T769" s="8" t="str">
        <f>TEXT(SalesDataTable[[#This Row],[Order Date]],"mmm")</f>
        <v>May</v>
      </c>
    </row>
    <row r="770" spans="1:20" ht="15.5">
      <c r="A770" s="2" t="s">
        <v>821</v>
      </c>
      <c r="B770" s="3">
        <v>46150</v>
      </c>
      <c r="C770" s="4" t="s">
        <v>8</v>
      </c>
      <c r="D770" s="4" t="s">
        <v>66</v>
      </c>
      <c r="E770" s="4" t="s">
        <v>3</v>
      </c>
      <c r="F770" s="4" t="s">
        <v>20</v>
      </c>
      <c r="G770" s="4" t="s">
        <v>31</v>
      </c>
      <c r="H770" s="4" t="s">
        <v>90</v>
      </c>
      <c r="I770" s="9">
        <v>1</v>
      </c>
      <c r="J770" s="6">
        <v>123.68</v>
      </c>
      <c r="K770" s="7">
        <v>0</v>
      </c>
      <c r="L770" s="6">
        <v>59.26</v>
      </c>
      <c r="M770" s="6">
        <f t="shared" ref="M770:M833" si="48">I770*J770*(1-K770)</f>
        <v>123.68</v>
      </c>
      <c r="N770" s="6">
        <f t="shared" ref="N770:N833" si="49">I770*L770</f>
        <v>59.26</v>
      </c>
      <c r="O770" s="6">
        <f t="shared" ref="O770:O833" si="50">M770-N770</f>
        <v>64.420000000000016</v>
      </c>
      <c r="P770" s="8">
        <f t="shared" ref="P770:P833" si="51">IFERROR(O770/M770,0)</f>
        <v>0.52086028460543343</v>
      </c>
      <c r="Q770" s="5">
        <f>YEAR(SalesDataTable[[#This Row],[Order Date]])</f>
        <v>2026</v>
      </c>
      <c r="R770" s="8" t="str">
        <f>"Q"&amp;ROUNDUP(MONTH(SalesDataTable[[#This Row],[Order Date]])/3,0)</f>
        <v>Q2</v>
      </c>
      <c r="S770" s="9">
        <f>MONTH(SalesDataTable[[#This Row],[Order Date]])</f>
        <v>5</v>
      </c>
      <c r="T770" s="8" t="str">
        <f>TEXT(SalesDataTable[[#This Row],[Order Date]],"mmm")</f>
        <v>May</v>
      </c>
    </row>
    <row r="771" spans="1:20" ht="15.5">
      <c r="A771" s="2" t="s">
        <v>822</v>
      </c>
      <c r="B771" s="3">
        <v>46150</v>
      </c>
      <c r="C771" s="4" t="s">
        <v>27</v>
      </c>
      <c r="D771" s="4" t="s">
        <v>48</v>
      </c>
      <c r="E771" s="4" t="s">
        <v>39</v>
      </c>
      <c r="F771" s="4" t="s">
        <v>4</v>
      </c>
      <c r="G771" s="4" t="s">
        <v>11</v>
      </c>
      <c r="H771" s="4" t="s">
        <v>21</v>
      </c>
      <c r="I771" s="9">
        <v>1</v>
      </c>
      <c r="J771" s="6">
        <v>146.29</v>
      </c>
      <c r="K771" s="7">
        <v>0</v>
      </c>
      <c r="L771" s="6">
        <v>81.16</v>
      </c>
      <c r="M771" s="6">
        <f t="shared" si="48"/>
        <v>146.29</v>
      </c>
      <c r="N771" s="6">
        <f t="shared" si="49"/>
        <v>81.16</v>
      </c>
      <c r="O771" s="6">
        <f t="shared" si="50"/>
        <v>65.13</v>
      </c>
      <c r="P771" s="8">
        <f t="shared" si="51"/>
        <v>0.44521156606740037</v>
      </c>
      <c r="Q771" s="5">
        <f>YEAR(SalesDataTable[[#This Row],[Order Date]])</f>
        <v>2026</v>
      </c>
      <c r="R771" s="8" t="str">
        <f>"Q"&amp;ROUNDUP(MONTH(SalesDataTable[[#This Row],[Order Date]])/3,0)</f>
        <v>Q2</v>
      </c>
      <c r="S771" s="9">
        <f>MONTH(SalesDataTable[[#This Row],[Order Date]])</f>
        <v>5</v>
      </c>
      <c r="T771" s="8" t="str">
        <f>TEXT(SalesDataTable[[#This Row],[Order Date]],"mmm")</f>
        <v>May</v>
      </c>
    </row>
    <row r="772" spans="1:20" ht="15.5">
      <c r="A772" s="2" t="s">
        <v>823</v>
      </c>
      <c r="B772" s="3">
        <v>46151</v>
      </c>
      <c r="C772" s="4" t="s">
        <v>1</v>
      </c>
      <c r="D772" s="4" t="s">
        <v>2</v>
      </c>
      <c r="E772" s="4" t="s">
        <v>3</v>
      </c>
      <c r="F772" s="4" t="s">
        <v>16</v>
      </c>
      <c r="G772" s="4" t="s">
        <v>17</v>
      </c>
      <c r="H772" s="4" t="s">
        <v>83</v>
      </c>
      <c r="I772" s="9">
        <v>2</v>
      </c>
      <c r="J772" s="6">
        <v>164.95</v>
      </c>
      <c r="K772" s="7">
        <v>0.1</v>
      </c>
      <c r="L772" s="6">
        <v>86.27</v>
      </c>
      <c r="M772" s="6">
        <f t="shared" si="48"/>
        <v>296.90999999999997</v>
      </c>
      <c r="N772" s="6">
        <f t="shared" si="49"/>
        <v>172.54</v>
      </c>
      <c r="O772" s="6">
        <f t="shared" si="50"/>
        <v>124.36999999999998</v>
      </c>
      <c r="P772" s="8">
        <f t="shared" si="51"/>
        <v>0.41888114243373409</v>
      </c>
      <c r="Q772" s="5">
        <f>YEAR(SalesDataTable[[#This Row],[Order Date]])</f>
        <v>2026</v>
      </c>
      <c r="R772" s="8" t="str">
        <f>"Q"&amp;ROUNDUP(MONTH(SalesDataTable[[#This Row],[Order Date]])/3,0)</f>
        <v>Q2</v>
      </c>
      <c r="S772" s="9">
        <f>MONTH(SalesDataTable[[#This Row],[Order Date]])</f>
        <v>5</v>
      </c>
      <c r="T772" s="8" t="str">
        <f>TEXT(SalesDataTable[[#This Row],[Order Date]],"mmm")</f>
        <v>May</v>
      </c>
    </row>
    <row r="773" spans="1:20" ht="15.5">
      <c r="A773" s="2" t="s">
        <v>824</v>
      </c>
      <c r="B773" s="3">
        <v>46151</v>
      </c>
      <c r="C773" s="4" t="s">
        <v>1</v>
      </c>
      <c r="D773" s="4" t="s">
        <v>88</v>
      </c>
      <c r="E773" s="4" t="s">
        <v>25</v>
      </c>
      <c r="F773" s="4" t="s">
        <v>20</v>
      </c>
      <c r="G773" s="4" t="s">
        <v>11</v>
      </c>
      <c r="H773" s="4" t="s">
        <v>12</v>
      </c>
      <c r="I773" s="9">
        <v>2</v>
      </c>
      <c r="J773" s="6">
        <v>91.59</v>
      </c>
      <c r="K773" s="7">
        <v>0</v>
      </c>
      <c r="L773" s="6">
        <v>44.97</v>
      </c>
      <c r="M773" s="6">
        <f t="shared" si="48"/>
        <v>183.18</v>
      </c>
      <c r="N773" s="6">
        <f t="shared" si="49"/>
        <v>89.94</v>
      </c>
      <c r="O773" s="6">
        <f t="shared" si="50"/>
        <v>93.240000000000009</v>
      </c>
      <c r="P773" s="8">
        <f t="shared" si="51"/>
        <v>0.50900753357353423</v>
      </c>
      <c r="Q773" s="5">
        <f>YEAR(SalesDataTable[[#This Row],[Order Date]])</f>
        <v>2026</v>
      </c>
      <c r="R773" s="8" t="str">
        <f>"Q"&amp;ROUNDUP(MONTH(SalesDataTable[[#This Row],[Order Date]])/3,0)</f>
        <v>Q2</v>
      </c>
      <c r="S773" s="9">
        <f>MONTH(SalesDataTable[[#This Row],[Order Date]])</f>
        <v>5</v>
      </c>
      <c r="T773" s="8" t="str">
        <f>TEXT(SalesDataTable[[#This Row],[Order Date]],"mmm")</f>
        <v>May</v>
      </c>
    </row>
    <row r="774" spans="1:20" ht="15.5">
      <c r="A774" s="2" t="s">
        <v>825</v>
      </c>
      <c r="B774" s="3">
        <v>46151</v>
      </c>
      <c r="C774" s="4" t="s">
        <v>27</v>
      </c>
      <c r="D774" s="4" t="s">
        <v>82</v>
      </c>
      <c r="E774" s="4" t="s">
        <v>3</v>
      </c>
      <c r="F774" s="4" t="s">
        <v>4</v>
      </c>
      <c r="G774" s="4" t="s">
        <v>49</v>
      </c>
      <c r="H774" s="4" t="s">
        <v>74</v>
      </c>
      <c r="I774" s="9">
        <v>1</v>
      </c>
      <c r="J774" s="6">
        <v>51.78</v>
      </c>
      <c r="K774" s="7">
        <v>0.1</v>
      </c>
      <c r="L774" s="6">
        <v>21.63</v>
      </c>
      <c r="M774" s="6">
        <f t="shared" si="48"/>
        <v>46.602000000000004</v>
      </c>
      <c r="N774" s="6">
        <f t="shared" si="49"/>
        <v>21.63</v>
      </c>
      <c r="O774" s="6">
        <f t="shared" si="50"/>
        <v>24.972000000000005</v>
      </c>
      <c r="P774" s="8">
        <f t="shared" si="51"/>
        <v>0.53585683017896235</v>
      </c>
      <c r="Q774" s="5">
        <f>YEAR(SalesDataTable[[#This Row],[Order Date]])</f>
        <v>2026</v>
      </c>
      <c r="R774" s="8" t="str">
        <f>"Q"&amp;ROUNDUP(MONTH(SalesDataTable[[#This Row],[Order Date]])/3,0)</f>
        <v>Q2</v>
      </c>
      <c r="S774" s="9">
        <f>MONTH(SalesDataTable[[#This Row],[Order Date]])</f>
        <v>5</v>
      </c>
      <c r="T774" s="8" t="str">
        <f>TEXT(SalesDataTable[[#This Row],[Order Date]],"mmm")</f>
        <v>May</v>
      </c>
    </row>
    <row r="775" spans="1:20" ht="15.5">
      <c r="A775" s="2" t="s">
        <v>826</v>
      </c>
      <c r="B775" s="3">
        <v>46151</v>
      </c>
      <c r="C775" s="4" t="s">
        <v>27</v>
      </c>
      <c r="D775" s="4" t="s">
        <v>48</v>
      </c>
      <c r="E775" s="4" t="s">
        <v>25</v>
      </c>
      <c r="F775" s="4" t="s">
        <v>4</v>
      </c>
      <c r="G775" s="4" t="s">
        <v>17</v>
      </c>
      <c r="H775" s="4" t="s">
        <v>46</v>
      </c>
      <c r="I775" s="9">
        <v>2</v>
      </c>
      <c r="J775" s="6">
        <v>46.25</v>
      </c>
      <c r="K775" s="7">
        <v>0</v>
      </c>
      <c r="L775" s="6">
        <v>18.12</v>
      </c>
      <c r="M775" s="6">
        <f t="shared" si="48"/>
        <v>92.5</v>
      </c>
      <c r="N775" s="6">
        <f t="shared" si="49"/>
        <v>36.24</v>
      </c>
      <c r="O775" s="6">
        <f t="shared" si="50"/>
        <v>56.26</v>
      </c>
      <c r="P775" s="8">
        <f t="shared" si="51"/>
        <v>0.60821621621621624</v>
      </c>
      <c r="Q775" s="5">
        <f>YEAR(SalesDataTable[[#This Row],[Order Date]])</f>
        <v>2026</v>
      </c>
      <c r="R775" s="8" t="str">
        <f>"Q"&amp;ROUNDUP(MONTH(SalesDataTable[[#This Row],[Order Date]])/3,0)</f>
        <v>Q2</v>
      </c>
      <c r="S775" s="9">
        <f>MONTH(SalesDataTable[[#This Row],[Order Date]])</f>
        <v>5</v>
      </c>
      <c r="T775" s="8" t="str">
        <f>TEXT(SalesDataTable[[#This Row],[Order Date]],"mmm")</f>
        <v>May</v>
      </c>
    </row>
    <row r="776" spans="1:20" ht="15.5">
      <c r="A776" s="2" t="s">
        <v>827</v>
      </c>
      <c r="B776" s="3">
        <v>46151</v>
      </c>
      <c r="C776" s="4" t="s">
        <v>1</v>
      </c>
      <c r="D776" s="4" t="s">
        <v>2</v>
      </c>
      <c r="E776" s="4" t="s">
        <v>3</v>
      </c>
      <c r="F776" s="4" t="s">
        <v>4</v>
      </c>
      <c r="G776" s="4" t="s">
        <v>31</v>
      </c>
      <c r="H776" s="4" t="s">
        <v>41</v>
      </c>
      <c r="I776" s="9">
        <v>3</v>
      </c>
      <c r="J776" s="6">
        <v>198.5</v>
      </c>
      <c r="K776" s="7">
        <v>0</v>
      </c>
      <c r="L776" s="6">
        <v>102.23</v>
      </c>
      <c r="M776" s="6">
        <f t="shared" si="48"/>
        <v>595.5</v>
      </c>
      <c r="N776" s="6">
        <f t="shared" si="49"/>
        <v>306.69</v>
      </c>
      <c r="O776" s="6">
        <f t="shared" si="50"/>
        <v>288.81</v>
      </c>
      <c r="P776" s="8">
        <f t="shared" si="51"/>
        <v>0.48498740554156172</v>
      </c>
      <c r="Q776" s="5">
        <f>YEAR(SalesDataTable[[#This Row],[Order Date]])</f>
        <v>2026</v>
      </c>
      <c r="R776" s="8" t="str">
        <f>"Q"&amp;ROUNDUP(MONTH(SalesDataTable[[#This Row],[Order Date]])/3,0)</f>
        <v>Q2</v>
      </c>
      <c r="S776" s="9">
        <f>MONTH(SalesDataTable[[#This Row],[Order Date]])</f>
        <v>5</v>
      </c>
      <c r="T776" s="8" t="str">
        <f>TEXT(SalesDataTable[[#This Row],[Order Date]],"mmm")</f>
        <v>May</v>
      </c>
    </row>
    <row r="777" spans="1:20" ht="15.5">
      <c r="A777" s="2" t="s">
        <v>828</v>
      </c>
      <c r="B777" s="3">
        <v>46151</v>
      </c>
      <c r="C777" s="4" t="s">
        <v>27</v>
      </c>
      <c r="D777" s="4" t="s">
        <v>48</v>
      </c>
      <c r="E777" s="4" t="s">
        <v>3</v>
      </c>
      <c r="F777" s="4" t="s">
        <v>16</v>
      </c>
      <c r="G777" s="4" t="s">
        <v>11</v>
      </c>
      <c r="H777" s="4" t="s">
        <v>53</v>
      </c>
      <c r="I777" s="9">
        <v>1</v>
      </c>
      <c r="J777" s="6">
        <v>152.80000000000001</v>
      </c>
      <c r="K777" s="7">
        <v>0.1</v>
      </c>
      <c r="L777" s="6">
        <v>77.67</v>
      </c>
      <c r="M777" s="6">
        <f t="shared" si="48"/>
        <v>137.52000000000001</v>
      </c>
      <c r="N777" s="6">
        <f t="shared" si="49"/>
        <v>77.67</v>
      </c>
      <c r="O777" s="6">
        <f t="shared" si="50"/>
        <v>59.850000000000009</v>
      </c>
      <c r="P777" s="8">
        <f t="shared" si="51"/>
        <v>0.43520942408376967</v>
      </c>
      <c r="Q777" s="5">
        <f>YEAR(SalesDataTable[[#This Row],[Order Date]])</f>
        <v>2026</v>
      </c>
      <c r="R777" s="8" t="str">
        <f>"Q"&amp;ROUNDUP(MONTH(SalesDataTable[[#This Row],[Order Date]])/3,0)</f>
        <v>Q2</v>
      </c>
      <c r="S777" s="9">
        <f>MONTH(SalesDataTable[[#This Row],[Order Date]])</f>
        <v>5</v>
      </c>
      <c r="T777" s="8" t="str">
        <f>TEXT(SalesDataTable[[#This Row],[Order Date]],"mmm")</f>
        <v>May</v>
      </c>
    </row>
    <row r="778" spans="1:20" ht="15.5">
      <c r="A778" s="2" t="s">
        <v>829</v>
      </c>
      <c r="B778" s="3">
        <v>46151</v>
      </c>
      <c r="C778" s="4" t="s">
        <v>8</v>
      </c>
      <c r="D778" s="4" t="s">
        <v>86</v>
      </c>
      <c r="E778" s="4" t="s">
        <v>3</v>
      </c>
      <c r="F778" s="4" t="s">
        <v>20</v>
      </c>
      <c r="G778" s="4" t="s">
        <v>17</v>
      </c>
      <c r="H778" s="4" t="s">
        <v>83</v>
      </c>
      <c r="I778" s="9">
        <v>2</v>
      </c>
      <c r="J778" s="6">
        <v>161.47999999999999</v>
      </c>
      <c r="K778" s="7">
        <v>0</v>
      </c>
      <c r="L778" s="6">
        <v>85.03</v>
      </c>
      <c r="M778" s="6">
        <f t="shared" si="48"/>
        <v>322.95999999999998</v>
      </c>
      <c r="N778" s="6">
        <f t="shared" si="49"/>
        <v>170.06</v>
      </c>
      <c r="O778" s="6">
        <f t="shared" si="50"/>
        <v>152.89999999999998</v>
      </c>
      <c r="P778" s="8">
        <f t="shared" si="51"/>
        <v>0.47343324250681196</v>
      </c>
      <c r="Q778" s="5">
        <f>YEAR(SalesDataTable[[#This Row],[Order Date]])</f>
        <v>2026</v>
      </c>
      <c r="R778" s="8" t="str">
        <f>"Q"&amp;ROUNDUP(MONTH(SalesDataTable[[#This Row],[Order Date]])/3,0)</f>
        <v>Q2</v>
      </c>
      <c r="S778" s="9">
        <f>MONTH(SalesDataTable[[#This Row],[Order Date]])</f>
        <v>5</v>
      </c>
      <c r="T778" s="8" t="str">
        <f>TEXT(SalesDataTable[[#This Row],[Order Date]],"mmm")</f>
        <v>May</v>
      </c>
    </row>
    <row r="779" spans="1:20" ht="15.5">
      <c r="A779" s="2" t="s">
        <v>830</v>
      </c>
      <c r="B779" s="3">
        <v>46151</v>
      </c>
      <c r="C779" s="4" t="s">
        <v>8</v>
      </c>
      <c r="D779" s="4" t="s">
        <v>38</v>
      </c>
      <c r="E779" s="4" t="s">
        <v>25</v>
      </c>
      <c r="F779" s="4" t="s">
        <v>4</v>
      </c>
      <c r="G779" s="4" t="s">
        <v>5</v>
      </c>
      <c r="H779" s="4" t="s">
        <v>6</v>
      </c>
      <c r="I779" s="9">
        <v>1</v>
      </c>
      <c r="J779" s="6">
        <v>82.86</v>
      </c>
      <c r="K779" s="7">
        <v>0</v>
      </c>
      <c r="L779" s="6">
        <v>42.67</v>
      </c>
      <c r="M779" s="6">
        <f t="shared" si="48"/>
        <v>82.86</v>
      </c>
      <c r="N779" s="6">
        <f t="shared" si="49"/>
        <v>42.67</v>
      </c>
      <c r="O779" s="6">
        <f t="shared" si="50"/>
        <v>40.19</v>
      </c>
      <c r="P779" s="8">
        <f t="shared" si="51"/>
        <v>0.48503499879314504</v>
      </c>
      <c r="Q779" s="5">
        <f>YEAR(SalesDataTable[[#This Row],[Order Date]])</f>
        <v>2026</v>
      </c>
      <c r="R779" s="8" t="str">
        <f>"Q"&amp;ROUNDUP(MONTH(SalesDataTable[[#This Row],[Order Date]])/3,0)</f>
        <v>Q2</v>
      </c>
      <c r="S779" s="9">
        <f>MONTH(SalesDataTable[[#This Row],[Order Date]])</f>
        <v>5</v>
      </c>
      <c r="T779" s="8" t="str">
        <f>TEXT(SalesDataTable[[#This Row],[Order Date]],"mmm")</f>
        <v>May</v>
      </c>
    </row>
    <row r="780" spans="1:20" ht="15.5">
      <c r="A780" s="2" t="s">
        <v>831</v>
      </c>
      <c r="B780" s="3">
        <v>46152</v>
      </c>
      <c r="C780" s="4" t="s">
        <v>27</v>
      </c>
      <c r="D780" s="4" t="s">
        <v>28</v>
      </c>
      <c r="E780" s="4" t="s">
        <v>3</v>
      </c>
      <c r="F780" s="4" t="s">
        <v>16</v>
      </c>
      <c r="G780" s="4" t="s">
        <v>49</v>
      </c>
      <c r="H780" s="4" t="s">
        <v>74</v>
      </c>
      <c r="I780" s="9">
        <v>1</v>
      </c>
      <c r="J780" s="6">
        <v>51.15</v>
      </c>
      <c r="K780" s="7">
        <v>0</v>
      </c>
      <c r="L780" s="6">
        <v>21.39</v>
      </c>
      <c r="M780" s="6">
        <f t="shared" si="48"/>
        <v>51.15</v>
      </c>
      <c r="N780" s="6">
        <f t="shared" si="49"/>
        <v>21.39</v>
      </c>
      <c r="O780" s="6">
        <f t="shared" si="50"/>
        <v>29.759999999999998</v>
      </c>
      <c r="P780" s="8">
        <f t="shared" si="51"/>
        <v>0.58181818181818179</v>
      </c>
      <c r="Q780" s="5">
        <f>YEAR(SalesDataTable[[#This Row],[Order Date]])</f>
        <v>2026</v>
      </c>
      <c r="R780" s="8" t="str">
        <f>"Q"&amp;ROUNDUP(MONTH(SalesDataTable[[#This Row],[Order Date]])/3,0)</f>
        <v>Q2</v>
      </c>
      <c r="S780" s="9">
        <f>MONTH(SalesDataTable[[#This Row],[Order Date]])</f>
        <v>5</v>
      </c>
      <c r="T780" s="8" t="str">
        <f>TEXT(SalesDataTable[[#This Row],[Order Date]],"mmm")</f>
        <v>May</v>
      </c>
    </row>
    <row r="781" spans="1:20" ht="15.5">
      <c r="A781" s="2" t="s">
        <v>832</v>
      </c>
      <c r="B781" s="3">
        <v>46152</v>
      </c>
      <c r="C781" s="4" t="s">
        <v>14</v>
      </c>
      <c r="D781" s="4" t="s">
        <v>15</v>
      </c>
      <c r="E781" s="4" t="s">
        <v>10</v>
      </c>
      <c r="F781" s="4" t="s">
        <v>20</v>
      </c>
      <c r="G781" s="4" t="s">
        <v>49</v>
      </c>
      <c r="H781" s="4" t="s">
        <v>74</v>
      </c>
      <c r="I781" s="9">
        <v>12</v>
      </c>
      <c r="J781" s="6">
        <v>50.53</v>
      </c>
      <c r="K781" s="7">
        <v>0.1</v>
      </c>
      <c r="L781" s="6">
        <v>22.09</v>
      </c>
      <c r="M781" s="6">
        <f t="shared" si="48"/>
        <v>545.72400000000005</v>
      </c>
      <c r="N781" s="6">
        <f t="shared" si="49"/>
        <v>265.08</v>
      </c>
      <c r="O781" s="6">
        <f t="shared" si="50"/>
        <v>280.64400000000006</v>
      </c>
      <c r="P781" s="8">
        <f t="shared" si="51"/>
        <v>0.5142599555819426</v>
      </c>
      <c r="Q781" s="5">
        <f>YEAR(SalesDataTable[[#This Row],[Order Date]])</f>
        <v>2026</v>
      </c>
      <c r="R781" s="8" t="str">
        <f>"Q"&amp;ROUNDUP(MONTH(SalesDataTable[[#This Row],[Order Date]])/3,0)</f>
        <v>Q2</v>
      </c>
      <c r="S781" s="9">
        <f>MONTH(SalesDataTable[[#This Row],[Order Date]])</f>
        <v>5</v>
      </c>
      <c r="T781" s="8" t="str">
        <f>TEXT(SalesDataTable[[#This Row],[Order Date]],"mmm")</f>
        <v>May</v>
      </c>
    </row>
    <row r="782" spans="1:20" ht="15.5">
      <c r="A782" s="2" t="s">
        <v>833</v>
      </c>
      <c r="B782" s="3">
        <v>46152</v>
      </c>
      <c r="C782" s="4" t="s">
        <v>8</v>
      </c>
      <c r="D782" s="4" t="s">
        <v>9</v>
      </c>
      <c r="E782" s="4" t="s">
        <v>39</v>
      </c>
      <c r="F782" s="4" t="s">
        <v>4</v>
      </c>
      <c r="G782" s="4" t="s">
        <v>5</v>
      </c>
      <c r="H782" s="4" t="s">
        <v>29</v>
      </c>
      <c r="I782" s="9">
        <v>2</v>
      </c>
      <c r="J782" s="6">
        <v>50.93</v>
      </c>
      <c r="K782" s="7">
        <v>0</v>
      </c>
      <c r="L782" s="6">
        <v>22.91</v>
      </c>
      <c r="M782" s="6">
        <f t="shared" si="48"/>
        <v>101.86</v>
      </c>
      <c r="N782" s="6">
        <f t="shared" si="49"/>
        <v>45.82</v>
      </c>
      <c r="O782" s="6">
        <f t="shared" si="50"/>
        <v>56.04</v>
      </c>
      <c r="P782" s="8">
        <f t="shared" si="51"/>
        <v>0.55016689573924993</v>
      </c>
      <c r="Q782" s="5">
        <f>YEAR(SalesDataTable[[#This Row],[Order Date]])</f>
        <v>2026</v>
      </c>
      <c r="R782" s="8" t="str">
        <f>"Q"&amp;ROUNDUP(MONTH(SalesDataTable[[#This Row],[Order Date]])/3,0)</f>
        <v>Q2</v>
      </c>
      <c r="S782" s="9">
        <f>MONTH(SalesDataTable[[#This Row],[Order Date]])</f>
        <v>5</v>
      </c>
      <c r="T782" s="8" t="str">
        <f>TEXT(SalesDataTable[[#This Row],[Order Date]],"mmm")</f>
        <v>May</v>
      </c>
    </row>
    <row r="783" spans="1:20" ht="15.5">
      <c r="A783" s="2" t="s">
        <v>834</v>
      </c>
      <c r="B783" s="3">
        <v>46152</v>
      </c>
      <c r="C783" s="4" t="s">
        <v>14</v>
      </c>
      <c r="D783" s="4" t="s">
        <v>34</v>
      </c>
      <c r="E783" s="4" t="s">
        <v>3</v>
      </c>
      <c r="F783" s="4" t="s">
        <v>4</v>
      </c>
      <c r="G783" s="4" t="s">
        <v>49</v>
      </c>
      <c r="H783" s="4" t="s">
        <v>74</v>
      </c>
      <c r="I783" s="9">
        <v>2</v>
      </c>
      <c r="J783" s="6">
        <v>50.79</v>
      </c>
      <c r="K783" s="7">
        <v>0.05</v>
      </c>
      <c r="L783" s="6">
        <v>21.83</v>
      </c>
      <c r="M783" s="6">
        <f t="shared" si="48"/>
        <v>96.500999999999991</v>
      </c>
      <c r="N783" s="6">
        <f t="shared" si="49"/>
        <v>43.66</v>
      </c>
      <c r="O783" s="6">
        <f t="shared" si="50"/>
        <v>52.840999999999994</v>
      </c>
      <c r="P783" s="8">
        <f t="shared" si="51"/>
        <v>0.54756945523880585</v>
      </c>
      <c r="Q783" s="5">
        <f>YEAR(SalesDataTable[[#This Row],[Order Date]])</f>
        <v>2026</v>
      </c>
      <c r="R783" s="8" t="str">
        <f>"Q"&amp;ROUNDUP(MONTH(SalesDataTable[[#This Row],[Order Date]])/3,0)</f>
        <v>Q2</v>
      </c>
      <c r="S783" s="9">
        <f>MONTH(SalesDataTable[[#This Row],[Order Date]])</f>
        <v>5</v>
      </c>
      <c r="T783" s="8" t="str">
        <f>TEXT(SalesDataTable[[#This Row],[Order Date]],"mmm")</f>
        <v>May</v>
      </c>
    </row>
    <row r="784" spans="1:20" ht="15.5">
      <c r="A784" s="2" t="s">
        <v>835</v>
      </c>
      <c r="B784" s="3">
        <v>46152</v>
      </c>
      <c r="C784" s="4" t="s">
        <v>27</v>
      </c>
      <c r="D784" s="4" t="s">
        <v>48</v>
      </c>
      <c r="E784" s="4" t="s">
        <v>3</v>
      </c>
      <c r="F784" s="4" t="s">
        <v>20</v>
      </c>
      <c r="G784" s="4" t="s">
        <v>17</v>
      </c>
      <c r="H784" s="4" t="s">
        <v>83</v>
      </c>
      <c r="I784" s="9">
        <v>5</v>
      </c>
      <c r="J784" s="6">
        <v>160.94</v>
      </c>
      <c r="K784" s="7">
        <v>0.1</v>
      </c>
      <c r="L784" s="6">
        <v>88.89</v>
      </c>
      <c r="M784" s="6">
        <f t="shared" si="48"/>
        <v>724.23</v>
      </c>
      <c r="N784" s="6">
        <f t="shared" si="49"/>
        <v>444.45</v>
      </c>
      <c r="O784" s="6">
        <f t="shared" si="50"/>
        <v>279.78000000000003</v>
      </c>
      <c r="P784" s="8">
        <f t="shared" si="51"/>
        <v>0.38631374011018604</v>
      </c>
      <c r="Q784" s="5">
        <f>YEAR(SalesDataTable[[#This Row],[Order Date]])</f>
        <v>2026</v>
      </c>
      <c r="R784" s="8" t="str">
        <f>"Q"&amp;ROUNDUP(MONTH(SalesDataTable[[#This Row],[Order Date]])/3,0)</f>
        <v>Q2</v>
      </c>
      <c r="S784" s="9">
        <f>MONTH(SalesDataTable[[#This Row],[Order Date]])</f>
        <v>5</v>
      </c>
      <c r="T784" s="8" t="str">
        <f>TEXT(SalesDataTable[[#This Row],[Order Date]],"mmm")</f>
        <v>May</v>
      </c>
    </row>
    <row r="785" spans="1:20" ht="15.5">
      <c r="A785" s="2" t="s">
        <v>836</v>
      </c>
      <c r="B785" s="3">
        <v>46152</v>
      </c>
      <c r="C785" s="4" t="s">
        <v>8</v>
      </c>
      <c r="D785" s="4" t="s">
        <v>9</v>
      </c>
      <c r="E785" s="4" t="s">
        <v>3</v>
      </c>
      <c r="F785" s="4" t="s">
        <v>4</v>
      </c>
      <c r="G785" s="4" t="s">
        <v>49</v>
      </c>
      <c r="H785" s="4" t="s">
        <v>67</v>
      </c>
      <c r="I785" s="9">
        <v>2</v>
      </c>
      <c r="J785" s="6">
        <v>36.409999999999997</v>
      </c>
      <c r="K785" s="7">
        <v>0</v>
      </c>
      <c r="L785" s="6">
        <v>13.92</v>
      </c>
      <c r="M785" s="6">
        <f t="shared" si="48"/>
        <v>72.819999999999993</v>
      </c>
      <c r="N785" s="6">
        <f t="shared" si="49"/>
        <v>27.84</v>
      </c>
      <c r="O785" s="6">
        <f t="shared" si="50"/>
        <v>44.97999999999999</v>
      </c>
      <c r="P785" s="8">
        <f t="shared" si="51"/>
        <v>0.61768744850315838</v>
      </c>
      <c r="Q785" s="5">
        <f>YEAR(SalesDataTable[[#This Row],[Order Date]])</f>
        <v>2026</v>
      </c>
      <c r="R785" s="8" t="str">
        <f>"Q"&amp;ROUNDUP(MONTH(SalesDataTable[[#This Row],[Order Date]])/3,0)</f>
        <v>Q2</v>
      </c>
      <c r="S785" s="9">
        <f>MONTH(SalesDataTable[[#This Row],[Order Date]])</f>
        <v>5</v>
      </c>
      <c r="T785" s="8" t="str">
        <f>TEXT(SalesDataTable[[#This Row],[Order Date]],"mmm")</f>
        <v>May</v>
      </c>
    </row>
    <row r="786" spans="1:20" ht="15.5">
      <c r="A786" s="2" t="s">
        <v>837</v>
      </c>
      <c r="B786" s="3">
        <v>46152</v>
      </c>
      <c r="C786" s="4" t="s">
        <v>27</v>
      </c>
      <c r="D786" s="4" t="s">
        <v>28</v>
      </c>
      <c r="E786" s="4" t="s">
        <v>39</v>
      </c>
      <c r="F786" s="4" t="s">
        <v>4</v>
      </c>
      <c r="G786" s="4" t="s">
        <v>11</v>
      </c>
      <c r="H786" s="4" t="s">
        <v>79</v>
      </c>
      <c r="I786" s="9">
        <v>2</v>
      </c>
      <c r="J786" s="6">
        <v>72.25</v>
      </c>
      <c r="K786" s="7">
        <v>0</v>
      </c>
      <c r="L786" s="6">
        <v>32.25</v>
      </c>
      <c r="M786" s="6">
        <f t="shared" si="48"/>
        <v>144.5</v>
      </c>
      <c r="N786" s="6">
        <f t="shared" si="49"/>
        <v>64.5</v>
      </c>
      <c r="O786" s="6">
        <f t="shared" si="50"/>
        <v>80</v>
      </c>
      <c r="P786" s="8">
        <f t="shared" si="51"/>
        <v>0.55363321799307963</v>
      </c>
      <c r="Q786" s="5">
        <f>YEAR(SalesDataTable[[#This Row],[Order Date]])</f>
        <v>2026</v>
      </c>
      <c r="R786" s="8" t="str">
        <f>"Q"&amp;ROUNDUP(MONTH(SalesDataTable[[#This Row],[Order Date]])/3,0)</f>
        <v>Q2</v>
      </c>
      <c r="S786" s="9">
        <f>MONTH(SalesDataTable[[#This Row],[Order Date]])</f>
        <v>5</v>
      </c>
      <c r="T786" s="8" t="str">
        <f>TEXT(SalesDataTable[[#This Row],[Order Date]],"mmm")</f>
        <v>May</v>
      </c>
    </row>
    <row r="787" spans="1:20" ht="15.5">
      <c r="A787" s="2" t="s">
        <v>838</v>
      </c>
      <c r="B787" s="3">
        <v>46152</v>
      </c>
      <c r="C787" s="4" t="s">
        <v>27</v>
      </c>
      <c r="D787" s="4" t="s">
        <v>48</v>
      </c>
      <c r="E787" s="4" t="s">
        <v>25</v>
      </c>
      <c r="F787" s="4" t="s">
        <v>16</v>
      </c>
      <c r="G787" s="4" t="s">
        <v>5</v>
      </c>
      <c r="H787" s="4" t="s">
        <v>43</v>
      </c>
      <c r="I787" s="9">
        <v>4</v>
      </c>
      <c r="J787" s="6">
        <v>103.36</v>
      </c>
      <c r="K787" s="7">
        <v>0</v>
      </c>
      <c r="L787" s="6">
        <v>51.59</v>
      </c>
      <c r="M787" s="6">
        <f t="shared" si="48"/>
        <v>413.44</v>
      </c>
      <c r="N787" s="6">
        <f t="shared" si="49"/>
        <v>206.36</v>
      </c>
      <c r="O787" s="6">
        <f t="shared" si="50"/>
        <v>207.07999999999998</v>
      </c>
      <c r="P787" s="8">
        <f t="shared" si="51"/>
        <v>0.50087074303405565</v>
      </c>
      <c r="Q787" s="5">
        <f>YEAR(SalesDataTable[[#This Row],[Order Date]])</f>
        <v>2026</v>
      </c>
      <c r="R787" s="8" t="str">
        <f>"Q"&amp;ROUNDUP(MONTH(SalesDataTable[[#This Row],[Order Date]])/3,0)</f>
        <v>Q2</v>
      </c>
      <c r="S787" s="9">
        <f>MONTH(SalesDataTable[[#This Row],[Order Date]])</f>
        <v>5</v>
      </c>
      <c r="T787" s="8" t="str">
        <f>TEXT(SalesDataTable[[#This Row],[Order Date]],"mmm")</f>
        <v>May</v>
      </c>
    </row>
    <row r="788" spans="1:20" ht="15.5">
      <c r="A788" s="2" t="s">
        <v>839</v>
      </c>
      <c r="B788" s="3">
        <v>46152</v>
      </c>
      <c r="C788" s="4" t="s">
        <v>14</v>
      </c>
      <c r="D788" s="4" t="s">
        <v>15</v>
      </c>
      <c r="E788" s="4" t="s">
        <v>10</v>
      </c>
      <c r="F788" s="4" t="s">
        <v>20</v>
      </c>
      <c r="G788" s="4" t="s">
        <v>11</v>
      </c>
      <c r="H788" s="4" t="s">
        <v>21</v>
      </c>
      <c r="I788" s="9">
        <v>4</v>
      </c>
      <c r="J788" s="6">
        <v>145.85</v>
      </c>
      <c r="K788" s="7">
        <v>0.15</v>
      </c>
      <c r="L788" s="6">
        <v>79.69</v>
      </c>
      <c r="M788" s="6">
        <f t="shared" si="48"/>
        <v>495.89</v>
      </c>
      <c r="N788" s="6">
        <f t="shared" si="49"/>
        <v>318.76</v>
      </c>
      <c r="O788" s="6">
        <f t="shared" si="50"/>
        <v>177.13</v>
      </c>
      <c r="P788" s="8">
        <f t="shared" si="51"/>
        <v>0.35719615237250196</v>
      </c>
      <c r="Q788" s="5">
        <f>YEAR(SalesDataTable[[#This Row],[Order Date]])</f>
        <v>2026</v>
      </c>
      <c r="R788" s="8" t="str">
        <f>"Q"&amp;ROUNDUP(MONTH(SalesDataTable[[#This Row],[Order Date]])/3,0)</f>
        <v>Q2</v>
      </c>
      <c r="S788" s="9">
        <f>MONTH(SalesDataTable[[#This Row],[Order Date]])</f>
        <v>5</v>
      </c>
      <c r="T788" s="8" t="str">
        <f>TEXT(SalesDataTable[[#This Row],[Order Date]],"mmm")</f>
        <v>May</v>
      </c>
    </row>
    <row r="789" spans="1:20" ht="15.5">
      <c r="A789" s="2" t="s">
        <v>840</v>
      </c>
      <c r="B789" s="3">
        <v>46153</v>
      </c>
      <c r="C789" s="4" t="s">
        <v>8</v>
      </c>
      <c r="D789" s="4" t="s">
        <v>69</v>
      </c>
      <c r="E789" s="4" t="s">
        <v>3</v>
      </c>
      <c r="F789" s="4" t="s">
        <v>4</v>
      </c>
      <c r="G789" s="4" t="s">
        <v>5</v>
      </c>
      <c r="H789" s="4" t="s">
        <v>43</v>
      </c>
      <c r="I789" s="9">
        <v>2</v>
      </c>
      <c r="J789" s="6">
        <v>100.49</v>
      </c>
      <c r="K789" s="7">
        <v>0.1</v>
      </c>
      <c r="L789" s="6">
        <v>50.11</v>
      </c>
      <c r="M789" s="6">
        <f t="shared" si="48"/>
        <v>180.88200000000001</v>
      </c>
      <c r="N789" s="6">
        <f t="shared" si="49"/>
        <v>100.22</v>
      </c>
      <c r="O789" s="6">
        <f t="shared" si="50"/>
        <v>80.662000000000006</v>
      </c>
      <c r="P789" s="8">
        <f t="shared" si="51"/>
        <v>0.44593713028383147</v>
      </c>
      <c r="Q789" s="5">
        <f>YEAR(SalesDataTable[[#This Row],[Order Date]])</f>
        <v>2026</v>
      </c>
      <c r="R789" s="8" t="str">
        <f>"Q"&amp;ROUNDUP(MONTH(SalesDataTable[[#This Row],[Order Date]])/3,0)</f>
        <v>Q2</v>
      </c>
      <c r="S789" s="9">
        <f>MONTH(SalesDataTable[[#This Row],[Order Date]])</f>
        <v>5</v>
      </c>
      <c r="T789" s="8" t="str">
        <f>TEXT(SalesDataTable[[#This Row],[Order Date]],"mmm")</f>
        <v>May</v>
      </c>
    </row>
    <row r="790" spans="1:20" ht="15.5">
      <c r="A790" s="2" t="s">
        <v>841</v>
      </c>
      <c r="B790" s="3">
        <v>46153</v>
      </c>
      <c r="C790" s="4" t="s">
        <v>14</v>
      </c>
      <c r="D790" s="4" t="s">
        <v>126</v>
      </c>
      <c r="E790" s="4" t="s">
        <v>10</v>
      </c>
      <c r="F790" s="4" t="s">
        <v>4</v>
      </c>
      <c r="G790" s="4" t="s">
        <v>31</v>
      </c>
      <c r="H790" s="4" t="s">
        <v>32</v>
      </c>
      <c r="I790" s="9">
        <v>4</v>
      </c>
      <c r="J790" s="6">
        <v>332.89</v>
      </c>
      <c r="K790" s="7">
        <v>0.1</v>
      </c>
      <c r="L790" s="6">
        <v>198.06</v>
      </c>
      <c r="M790" s="6">
        <f t="shared" si="48"/>
        <v>1198.404</v>
      </c>
      <c r="N790" s="6">
        <f t="shared" si="49"/>
        <v>792.24</v>
      </c>
      <c r="O790" s="6">
        <f t="shared" si="50"/>
        <v>406.16399999999999</v>
      </c>
      <c r="P790" s="8">
        <f t="shared" si="51"/>
        <v>0.33892076461694054</v>
      </c>
      <c r="Q790" s="5">
        <f>YEAR(SalesDataTable[[#This Row],[Order Date]])</f>
        <v>2026</v>
      </c>
      <c r="R790" s="8" t="str">
        <f>"Q"&amp;ROUNDUP(MONTH(SalesDataTable[[#This Row],[Order Date]])/3,0)</f>
        <v>Q2</v>
      </c>
      <c r="S790" s="9">
        <f>MONTH(SalesDataTable[[#This Row],[Order Date]])</f>
        <v>5</v>
      </c>
      <c r="T790" s="8" t="str">
        <f>TEXT(SalesDataTable[[#This Row],[Order Date]],"mmm")</f>
        <v>May</v>
      </c>
    </row>
    <row r="791" spans="1:20" ht="15.5">
      <c r="A791" s="2" t="s">
        <v>842</v>
      </c>
      <c r="B791" s="3">
        <v>46153</v>
      </c>
      <c r="C791" s="4" t="s">
        <v>8</v>
      </c>
      <c r="D791" s="4" t="s">
        <v>69</v>
      </c>
      <c r="E791" s="4" t="s">
        <v>3</v>
      </c>
      <c r="F791" s="4" t="s">
        <v>16</v>
      </c>
      <c r="G791" s="4" t="s">
        <v>11</v>
      </c>
      <c r="H791" s="4" t="s">
        <v>53</v>
      </c>
      <c r="I791" s="9">
        <v>1</v>
      </c>
      <c r="J791" s="6">
        <v>154.6</v>
      </c>
      <c r="K791" s="7">
        <v>0</v>
      </c>
      <c r="L791" s="6">
        <v>80.05</v>
      </c>
      <c r="M791" s="6">
        <f t="shared" si="48"/>
        <v>154.6</v>
      </c>
      <c r="N791" s="6">
        <f t="shared" si="49"/>
        <v>80.05</v>
      </c>
      <c r="O791" s="6">
        <f t="shared" si="50"/>
        <v>74.55</v>
      </c>
      <c r="P791" s="8">
        <f t="shared" si="51"/>
        <v>0.48221216041397152</v>
      </c>
      <c r="Q791" s="5">
        <f>YEAR(SalesDataTable[[#This Row],[Order Date]])</f>
        <v>2026</v>
      </c>
      <c r="R791" s="8" t="str">
        <f>"Q"&amp;ROUNDUP(MONTH(SalesDataTable[[#This Row],[Order Date]])/3,0)</f>
        <v>Q2</v>
      </c>
      <c r="S791" s="9">
        <f>MONTH(SalesDataTable[[#This Row],[Order Date]])</f>
        <v>5</v>
      </c>
      <c r="T791" s="8" t="str">
        <f>TEXT(SalesDataTable[[#This Row],[Order Date]],"mmm")</f>
        <v>May</v>
      </c>
    </row>
    <row r="792" spans="1:20" ht="15.5">
      <c r="A792" s="2" t="s">
        <v>843</v>
      </c>
      <c r="B792" s="3">
        <v>46153</v>
      </c>
      <c r="C792" s="4" t="s">
        <v>27</v>
      </c>
      <c r="D792" s="4" t="s">
        <v>28</v>
      </c>
      <c r="E792" s="4" t="s">
        <v>39</v>
      </c>
      <c r="F792" s="4" t="s">
        <v>4</v>
      </c>
      <c r="G792" s="4" t="s">
        <v>5</v>
      </c>
      <c r="H792" s="4" t="s">
        <v>6</v>
      </c>
      <c r="I792" s="9">
        <v>1</v>
      </c>
      <c r="J792" s="6">
        <v>83.23</v>
      </c>
      <c r="K792" s="7">
        <v>0.05</v>
      </c>
      <c r="L792" s="6">
        <v>43.82</v>
      </c>
      <c r="M792" s="6">
        <f t="shared" si="48"/>
        <v>79.0685</v>
      </c>
      <c r="N792" s="6">
        <f t="shared" si="49"/>
        <v>43.82</v>
      </c>
      <c r="O792" s="6">
        <f t="shared" si="50"/>
        <v>35.2485</v>
      </c>
      <c r="P792" s="8">
        <f t="shared" si="51"/>
        <v>0.44579699880483376</v>
      </c>
      <c r="Q792" s="5">
        <f>YEAR(SalesDataTable[[#This Row],[Order Date]])</f>
        <v>2026</v>
      </c>
      <c r="R792" s="8" t="str">
        <f>"Q"&amp;ROUNDUP(MONTH(SalesDataTable[[#This Row],[Order Date]])/3,0)</f>
        <v>Q2</v>
      </c>
      <c r="S792" s="9">
        <f>MONTH(SalesDataTable[[#This Row],[Order Date]])</f>
        <v>5</v>
      </c>
      <c r="T792" s="8" t="str">
        <f>TEXT(SalesDataTable[[#This Row],[Order Date]],"mmm")</f>
        <v>May</v>
      </c>
    </row>
    <row r="793" spans="1:20" ht="15.5">
      <c r="A793" s="2" t="s">
        <v>844</v>
      </c>
      <c r="B793" s="3">
        <v>46153</v>
      </c>
      <c r="C793" s="4" t="s">
        <v>8</v>
      </c>
      <c r="D793" s="4" t="s">
        <v>69</v>
      </c>
      <c r="E793" s="4" t="s">
        <v>39</v>
      </c>
      <c r="F793" s="4" t="s">
        <v>4</v>
      </c>
      <c r="G793" s="4" t="s">
        <v>17</v>
      </c>
      <c r="H793" s="4" t="s">
        <v>46</v>
      </c>
      <c r="I793" s="9">
        <v>3</v>
      </c>
      <c r="J793" s="6">
        <v>46.23</v>
      </c>
      <c r="K793" s="7">
        <v>0</v>
      </c>
      <c r="L793" s="6">
        <v>18.47</v>
      </c>
      <c r="M793" s="6">
        <f t="shared" si="48"/>
        <v>138.69</v>
      </c>
      <c r="N793" s="6">
        <f t="shared" si="49"/>
        <v>55.41</v>
      </c>
      <c r="O793" s="6">
        <f t="shared" si="50"/>
        <v>83.28</v>
      </c>
      <c r="P793" s="8">
        <f t="shared" si="51"/>
        <v>0.60047588146225395</v>
      </c>
      <c r="Q793" s="5">
        <f>YEAR(SalesDataTable[[#This Row],[Order Date]])</f>
        <v>2026</v>
      </c>
      <c r="R793" s="8" t="str">
        <f>"Q"&amp;ROUNDUP(MONTH(SalesDataTable[[#This Row],[Order Date]])/3,0)</f>
        <v>Q2</v>
      </c>
      <c r="S793" s="9">
        <f>MONTH(SalesDataTable[[#This Row],[Order Date]])</f>
        <v>5</v>
      </c>
      <c r="T793" s="8" t="str">
        <f>TEXT(SalesDataTable[[#This Row],[Order Date]],"mmm")</f>
        <v>May</v>
      </c>
    </row>
    <row r="794" spans="1:20" ht="15.5">
      <c r="A794" s="2" t="s">
        <v>845</v>
      </c>
      <c r="B794" s="3">
        <v>46153</v>
      </c>
      <c r="C794" s="4" t="s">
        <v>27</v>
      </c>
      <c r="D794" s="4" t="s">
        <v>45</v>
      </c>
      <c r="E794" s="4" t="s">
        <v>39</v>
      </c>
      <c r="F794" s="4" t="s">
        <v>4</v>
      </c>
      <c r="G794" s="4" t="s">
        <v>31</v>
      </c>
      <c r="H794" s="4" t="s">
        <v>90</v>
      </c>
      <c r="I794" s="9">
        <v>1</v>
      </c>
      <c r="J794" s="6">
        <v>125.3</v>
      </c>
      <c r="K794" s="7">
        <v>0.05</v>
      </c>
      <c r="L794" s="6">
        <v>59.62</v>
      </c>
      <c r="M794" s="6">
        <f t="shared" si="48"/>
        <v>119.035</v>
      </c>
      <c r="N794" s="6">
        <f t="shared" si="49"/>
        <v>59.62</v>
      </c>
      <c r="O794" s="6">
        <f t="shared" si="50"/>
        <v>59.414999999999999</v>
      </c>
      <c r="P794" s="8">
        <f t="shared" si="51"/>
        <v>0.49913890872432476</v>
      </c>
      <c r="Q794" s="5">
        <f>YEAR(SalesDataTable[[#This Row],[Order Date]])</f>
        <v>2026</v>
      </c>
      <c r="R794" s="8" t="str">
        <f>"Q"&amp;ROUNDUP(MONTH(SalesDataTable[[#This Row],[Order Date]])/3,0)</f>
        <v>Q2</v>
      </c>
      <c r="S794" s="9">
        <f>MONTH(SalesDataTable[[#This Row],[Order Date]])</f>
        <v>5</v>
      </c>
      <c r="T794" s="8" t="str">
        <f>TEXT(SalesDataTable[[#This Row],[Order Date]],"mmm")</f>
        <v>May</v>
      </c>
    </row>
    <row r="795" spans="1:20" ht="15.5">
      <c r="A795" s="2" t="s">
        <v>846</v>
      </c>
      <c r="B795" s="3">
        <v>46153</v>
      </c>
      <c r="C795" s="4" t="s">
        <v>8</v>
      </c>
      <c r="D795" s="4" t="s">
        <v>69</v>
      </c>
      <c r="E795" s="4" t="s">
        <v>3</v>
      </c>
      <c r="F795" s="4" t="s">
        <v>20</v>
      </c>
      <c r="G795" s="4" t="s">
        <v>17</v>
      </c>
      <c r="H795" s="4" t="s">
        <v>18</v>
      </c>
      <c r="I795" s="9">
        <v>1</v>
      </c>
      <c r="J795" s="6">
        <v>36.159999999999997</v>
      </c>
      <c r="K795" s="7">
        <v>0.1</v>
      </c>
      <c r="L795" s="6">
        <v>13.38</v>
      </c>
      <c r="M795" s="6">
        <f t="shared" si="48"/>
        <v>32.543999999999997</v>
      </c>
      <c r="N795" s="6">
        <f t="shared" si="49"/>
        <v>13.38</v>
      </c>
      <c r="O795" s="6">
        <f t="shared" si="50"/>
        <v>19.163999999999994</v>
      </c>
      <c r="P795" s="8">
        <f t="shared" si="51"/>
        <v>0.58886430678466062</v>
      </c>
      <c r="Q795" s="5">
        <f>YEAR(SalesDataTable[[#This Row],[Order Date]])</f>
        <v>2026</v>
      </c>
      <c r="R795" s="8" t="str">
        <f>"Q"&amp;ROUNDUP(MONTH(SalesDataTable[[#This Row],[Order Date]])/3,0)</f>
        <v>Q2</v>
      </c>
      <c r="S795" s="9">
        <f>MONTH(SalesDataTable[[#This Row],[Order Date]])</f>
        <v>5</v>
      </c>
      <c r="T795" s="8" t="str">
        <f>TEXT(SalesDataTable[[#This Row],[Order Date]],"mmm")</f>
        <v>May</v>
      </c>
    </row>
    <row r="796" spans="1:20" ht="15.5">
      <c r="A796" s="2" t="s">
        <v>847</v>
      </c>
      <c r="B796" s="3">
        <v>46153</v>
      </c>
      <c r="C796" s="4" t="s">
        <v>27</v>
      </c>
      <c r="D796" s="4" t="s">
        <v>82</v>
      </c>
      <c r="E796" s="4" t="s">
        <v>3</v>
      </c>
      <c r="F796" s="4" t="s">
        <v>4</v>
      </c>
      <c r="G796" s="4" t="s">
        <v>31</v>
      </c>
      <c r="H796" s="4" t="s">
        <v>90</v>
      </c>
      <c r="I796" s="9">
        <v>1</v>
      </c>
      <c r="J796" s="6">
        <v>121.41</v>
      </c>
      <c r="K796" s="7">
        <v>0.05</v>
      </c>
      <c r="L796" s="6">
        <v>60.75</v>
      </c>
      <c r="M796" s="6">
        <f t="shared" si="48"/>
        <v>115.33949999999999</v>
      </c>
      <c r="N796" s="6">
        <f t="shared" si="49"/>
        <v>60.75</v>
      </c>
      <c r="O796" s="6">
        <f t="shared" si="50"/>
        <v>54.589499999999987</v>
      </c>
      <c r="P796" s="8">
        <f t="shared" si="51"/>
        <v>0.47329405797666879</v>
      </c>
      <c r="Q796" s="5">
        <f>YEAR(SalesDataTable[[#This Row],[Order Date]])</f>
        <v>2026</v>
      </c>
      <c r="R796" s="8" t="str">
        <f>"Q"&amp;ROUNDUP(MONTH(SalesDataTable[[#This Row],[Order Date]])/3,0)</f>
        <v>Q2</v>
      </c>
      <c r="S796" s="9">
        <f>MONTH(SalesDataTable[[#This Row],[Order Date]])</f>
        <v>5</v>
      </c>
      <c r="T796" s="8" t="str">
        <f>TEXT(SalesDataTable[[#This Row],[Order Date]],"mmm")</f>
        <v>May</v>
      </c>
    </row>
    <row r="797" spans="1:20" ht="15.5">
      <c r="A797" s="2" t="s">
        <v>848</v>
      </c>
      <c r="B797" s="3">
        <v>46153</v>
      </c>
      <c r="C797" s="4" t="s">
        <v>1</v>
      </c>
      <c r="D797" s="4" t="s">
        <v>2</v>
      </c>
      <c r="E797" s="4" t="s">
        <v>25</v>
      </c>
      <c r="F797" s="4" t="s">
        <v>16</v>
      </c>
      <c r="G797" s="4" t="s">
        <v>17</v>
      </c>
      <c r="H797" s="4" t="s">
        <v>71</v>
      </c>
      <c r="I797" s="9">
        <v>3</v>
      </c>
      <c r="J797" s="6">
        <v>132.58000000000001</v>
      </c>
      <c r="K797" s="7">
        <v>0.1</v>
      </c>
      <c r="L797" s="6">
        <v>67.88</v>
      </c>
      <c r="M797" s="6">
        <f t="shared" si="48"/>
        <v>357.96600000000001</v>
      </c>
      <c r="N797" s="6">
        <f t="shared" si="49"/>
        <v>203.64</v>
      </c>
      <c r="O797" s="6">
        <f t="shared" si="50"/>
        <v>154.32600000000002</v>
      </c>
      <c r="P797" s="8">
        <f t="shared" si="51"/>
        <v>0.43111915656794225</v>
      </c>
      <c r="Q797" s="5">
        <f>YEAR(SalesDataTable[[#This Row],[Order Date]])</f>
        <v>2026</v>
      </c>
      <c r="R797" s="8" t="str">
        <f>"Q"&amp;ROUNDUP(MONTH(SalesDataTable[[#This Row],[Order Date]])/3,0)</f>
        <v>Q2</v>
      </c>
      <c r="S797" s="9">
        <f>MONTH(SalesDataTable[[#This Row],[Order Date]])</f>
        <v>5</v>
      </c>
      <c r="T797" s="8" t="str">
        <f>TEXT(SalesDataTable[[#This Row],[Order Date]],"mmm")</f>
        <v>May</v>
      </c>
    </row>
    <row r="798" spans="1:20" ht="15.5">
      <c r="A798" s="2" t="s">
        <v>849</v>
      </c>
      <c r="B798" s="3">
        <v>46154</v>
      </c>
      <c r="C798" s="4" t="s">
        <v>8</v>
      </c>
      <c r="D798" s="4" t="s">
        <v>9</v>
      </c>
      <c r="E798" s="4" t="s">
        <v>25</v>
      </c>
      <c r="F798" s="4" t="s">
        <v>4</v>
      </c>
      <c r="G798" s="4" t="s">
        <v>31</v>
      </c>
      <c r="H798" s="4" t="s">
        <v>64</v>
      </c>
      <c r="I798" s="9">
        <v>2</v>
      </c>
      <c r="J798" s="6">
        <v>81.11</v>
      </c>
      <c r="K798" s="7">
        <v>0.05</v>
      </c>
      <c r="L798" s="6">
        <v>40.049999999999997</v>
      </c>
      <c r="M798" s="6">
        <f t="shared" si="48"/>
        <v>154.10899999999998</v>
      </c>
      <c r="N798" s="6">
        <f t="shared" si="49"/>
        <v>80.099999999999994</v>
      </c>
      <c r="O798" s="6">
        <f t="shared" si="50"/>
        <v>74.008999999999986</v>
      </c>
      <c r="P798" s="8">
        <f t="shared" si="51"/>
        <v>0.48023801335418437</v>
      </c>
      <c r="Q798" s="5">
        <f>YEAR(SalesDataTable[[#This Row],[Order Date]])</f>
        <v>2026</v>
      </c>
      <c r="R798" s="8" t="str">
        <f>"Q"&amp;ROUNDUP(MONTH(SalesDataTable[[#This Row],[Order Date]])/3,0)</f>
        <v>Q2</v>
      </c>
      <c r="S798" s="9">
        <f>MONTH(SalesDataTable[[#This Row],[Order Date]])</f>
        <v>5</v>
      </c>
      <c r="T798" s="8" t="str">
        <f>TEXT(SalesDataTable[[#This Row],[Order Date]],"mmm")</f>
        <v>May</v>
      </c>
    </row>
    <row r="799" spans="1:20" ht="15.5">
      <c r="A799" s="2" t="s">
        <v>850</v>
      </c>
      <c r="B799" s="3">
        <v>46154</v>
      </c>
      <c r="C799" s="4" t="s">
        <v>8</v>
      </c>
      <c r="D799" s="4" t="s">
        <v>86</v>
      </c>
      <c r="E799" s="4" t="s">
        <v>39</v>
      </c>
      <c r="F799" s="4" t="s">
        <v>20</v>
      </c>
      <c r="G799" s="4" t="s">
        <v>5</v>
      </c>
      <c r="H799" s="4" t="s">
        <v>43</v>
      </c>
      <c r="I799" s="9">
        <v>3</v>
      </c>
      <c r="J799" s="6">
        <v>104.54</v>
      </c>
      <c r="K799" s="7">
        <v>0</v>
      </c>
      <c r="L799" s="6">
        <v>51.45</v>
      </c>
      <c r="M799" s="6">
        <f t="shared" si="48"/>
        <v>313.62</v>
      </c>
      <c r="N799" s="6">
        <f t="shared" si="49"/>
        <v>154.35000000000002</v>
      </c>
      <c r="O799" s="6">
        <f t="shared" si="50"/>
        <v>159.26999999999998</v>
      </c>
      <c r="P799" s="8">
        <f t="shared" si="51"/>
        <v>0.50784388750717424</v>
      </c>
      <c r="Q799" s="5">
        <f>YEAR(SalesDataTable[[#This Row],[Order Date]])</f>
        <v>2026</v>
      </c>
      <c r="R799" s="8" t="str">
        <f>"Q"&amp;ROUNDUP(MONTH(SalesDataTable[[#This Row],[Order Date]])/3,0)</f>
        <v>Q2</v>
      </c>
      <c r="S799" s="9">
        <f>MONTH(SalesDataTable[[#This Row],[Order Date]])</f>
        <v>5</v>
      </c>
      <c r="T799" s="8" t="str">
        <f>TEXT(SalesDataTable[[#This Row],[Order Date]],"mmm")</f>
        <v>May</v>
      </c>
    </row>
    <row r="800" spans="1:20" ht="15.5">
      <c r="A800" s="2" t="s">
        <v>851</v>
      </c>
      <c r="B800" s="3">
        <v>46154</v>
      </c>
      <c r="C800" s="4" t="s">
        <v>14</v>
      </c>
      <c r="D800" s="4" t="s">
        <v>126</v>
      </c>
      <c r="E800" s="4" t="s">
        <v>25</v>
      </c>
      <c r="F800" s="4" t="s">
        <v>16</v>
      </c>
      <c r="G800" s="4" t="s">
        <v>11</v>
      </c>
      <c r="H800" s="4" t="s">
        <v>21</v>
      </c>
      <c r="I800" s="9">
        <v>3</v>
      </c>
      <c r="J800" s="6">
        <v>143.87</v>
      </c>
      <c r="K800" s="7">
        <v>0</v>
      </c>
      <c r="L800" s="6">
        <v>79.2</v>
      </c>
      <c r="M800" s="6">
        <f t="shared" si="48"/>
        <v>431.61</v>
      </c>
      <c r="N800" s="6">
        <f t="shared" si="49"/>
        <v>237.60000000000002</v>
      </c>
      <c r="O800" s="6">
        <f t="shared" si="50"/>
        <v>194.01</v>
      </c>
      <c r="P800" s="8">
        <f t="shared" si="51"/>
        <v>0.44950302356293875</v>
      </c>
      <c r="Q800" s="5">
        <f>YEAR(SalesDataTable[[#This Row],[Order Date]])</f>
        <v>2026</v>
      </c>
      <c r="R800" s="8" t="str">
        <f>"Q"&amp;ROUNDUP(MONTH(SalesDataTable[[#This Row],[Order Date]])/3,0)</f>
        <v>Q2</v>
      </c>
      <c r="S800" s="9">
        <f>MONTH(SalesDataTable[[#This Row],[Order Date]])</f>
        <v>5</v>
      </c>
      <c r="T800" s="8" t="str">
        <f>TEXT(SalesDataTable[[#This Row],[Order Date]],"mmm")</f>
        <v>May</v>
      </c>
    </row>
    <row r="801" spans="1:20" ht="15.5">
      <c r="A801" s="2" t="s">
        <v>852</v>
      </c>
      <c r="B801" s="3">
        <v>46154</v>
      </c>
      <c r="C801" s="4" t="s">
        <v>27</v>
      </c>
      <c r="D801" s="4" t="s">
        <v>82</v>
      </c>
      <c r="E801" s="4" t="s">
        <v>3</v>
      </c>
      <c r="F801" s="4" t="s">
        <v>4</v>
      </c>
      <c r="G801" s="4" t="s">
        <v>17</v>
      </c>
      <c r="H801" s="4" t="s">
        <v>18</v>
      </c>
      <c r="I801" s="9">
        <v>1</v>
      </c>
      <c r="J801" s="6">
        <v>36.950000000000003</v>
      </c>
      <c r="K801" s="7">
        <v>0.1</v>
      </c>
      <c r="L801" s="6">
        <v>13.26</v>
      </c>
      <c r="M801" s="6">
        <f t="shared" si="48"/>
        <v>33.255000000000003</v>
      </c>
      <c r="N801" s="6">
        <f t="shared" si="49"/>
        <v>13.26</v>
      </c>
      <c r="O801" s="6">
        <f t="shared" si="50"/>
        <v>19.995000000000005</v>
      </c>
      <c r="P801" s="8">
        <f t="shared" si="51"/>
        <v>0.60126296797474077</v>
      </c>
      <c r="Q801" s="5">
        <f>YEAR(SalesDataTable[[#This Row],[Order Date]])</f>
        <v>2026</v>
      </c>
      <c r="R801" s="8" t="str">
        <f>"Q"&amp;ROUNDUP(MONTH(SalesDataTable[[#This Row],[Order Date]])/3,0)</f>
        <v>Q2</v>
      </c>
      <c r="S801" s="9">
        <f>MONTH(SalesDataTable[[#This Row],[Order Date]])</f>
        <v>5</v>
      </c>
      <c r="T801" s="8" t="str">
        <f>TEXT(SalesDataTable[[#This Row],[Order Date]],"mmm")</f>
        <v>May</v>
      </c>
    </row>
    <row r="802" spans="1:20" ht="15.5">
      <c r="A802" s="2" t="s">
        <v>853</v>
      </c>
      <c r="B802" s="3">
        <v>46154</v>
      </c>
      <c r="C802" s="4" t="s">
        <v>14</v>
      </c>
      <c r="D802" s="4" t="s">
        <v>34</v>
      </c>
      <c r="E802" s="4" t="s">
        <v>3</v>
      </c>
      <c r="F802" s="4" t="s">
        <v>16</v>
      </c>
      <c r="G802" s="4" t="s">
        <v>31</v>
      </c>
      <c r="H802" s="4" t="s">
        <v>90</v>
      </c>
      <c r="I802" s="9">
        <v>1</v>
      </c>
      <c r="J802" s="6">
        <v>121.38</v>
      </c>
      <c r="K802" s="7">
        <v>0</v>
      </c>
      <c r="L802" s="6">
        <v>59.68</v>
      </c>
      <c r="M802" s="6">
        <f t="shared" si="48"/>
        <v>121.38</v>
      </c>
      <c r="N802" s="6">
        <f t="shared" si="49"/>
        <v>59.68</v>
      </c>
      <c r="O802" s="6">
        <f t="shared" si="50"/>
        <v>61.699999999999996</v>
      </c>
      <c r="P802" s="8">
        <f t="shared" si="51"/>
        <v>0.50832097544900312</v>
      </c>
      <c r="Q802" s="5">
        <f>YEAR(SalesDataTable[[#This Row],[Order Date]])</f>
        <v>2026</v>
      </c>
      <c r="R802" s="8" t="str">
        <f>"Q"&amp;ROUNDUP(MONTH(SalesDataTable[[#This Row],[Order Date]])/3,0)</f>
        <v>Q2</v>
      </c>
      <c r="S802" s="9">
        <f>MONTH(SalesDataTable[[#This Row],[Order Date]])</f>
        <v>5</v>
      </c>
      <c r="T802" s="8" t="str">
        <f>TEXT(SalesDataTable[[#This Row],[Order Date]],"mmm")</f>
        <v>May</v>
      </c>
    </row>
    <row r="803" spans="1:20" ht="15.5">
      <c r="A803" s="2" t="s">
        <v>854</v>
      </c>
      <c r="B803" s="3">
        <v>46154</v>
      </c>
      <c r="C803" s="4" t="s">
        <v>27</v>
      </c>
      <c r="D803" s="4" t="s">
        <v>48</v>
      </c>
      <c r="E803" s="4" t="s">
        <v>3</v>
      </c>
      <c r="F803" s="4" t="s">
        <v>4</v>
      </c>
      <c r="G803" s="4" t="s">
        <v>49</v>
      </c>
      <c r="H803" s="4" t="s">
        <v>50</v>
      </c>
      <c r="I803" s="9">
        <v>2</v>
      </c>
      <c r="J803" s="6">
        <v>39.79</v>
      </c>
      <c r="K803" s="7">
        <v>0.1</v>
      </c>
      <c r="L803" s="6">
        <v>14.33</v>
      </c>
      <c r="M803" s="6">
        <f t="shared" si="48"/>
        <v>71.622</v>
      </c>
      <c r="N803" s="6">
        <f t="shared" si="49"/>
        <v>28.66</v>
      </c>
      <c r="O803" s="6">
        <f t="shared" si="50"/>
        <v>42.962000000000003</v>
      </c>
      <c r="P803" s="8">
        <f t="shared" si="51"/>
        <v>0.59984362346764963</v>
      </c>
      <c r="Q803" s="5">
        <f>YEAR(SalesDataTable[[#This Row],[Order Date]])</f>
        <v>2026</v>
      </c>
      <c r="R803" s="8" t="str">
        <f>"Q"&amp;ROUNDUP(MONTH(SalesDataTable[[#This Row],[Order Date]])/3,0)</f>
        <v>Q2</v>
      </c>
      <c r="S803" s="9">
        <f>MONTH(SalesDataTable[[#This Row],[Order Date]])</f>
        <v>5</v>
      </c>
      <c r="T803" s="8" t="str">
        <f>TEXT(SalesDataTable[[#This Row],[Order Date]],"mmm")</f>
        <v>May</v>
      </c>
    </row>
    <row r="804" spans="1:20" ht="15.5">
      <c r="A804" s="2" t="s">
        <v>855</v>
      </c>
      <c r="B804" s="3">
        <v>46154</v>
      </c>
      <c r="C804" s="4" t="s">
        <v>1</v>
      </c>
      <c r="D804" s="4" t="s">
        <v>88</v>
      </c>
      <c r="E804" s="4" t="s">
        <v>25</v>
      </c>
      <c r="F804" s="4" t="s">
        <v>4</v>
      </c>
      <c r="G804" s="4" t="s">
        <v>5</v>
      </c>
      <c r="H804" s="4" t="s">
        <v>29</v>
      </c>
      <c r="I804" s="9">
        <v>4</v>
      </c>
      <c r="J804" s="6">
        <v>51.31</v>
      </c>
      <c r="K804" s="7">
        <v>0</v>
      </c>
      <c r="L804" s="6">
        <v>22.19</v>
      </c>
      <c r="M804" s="6">
        <f t="shared" si="48"/>
        <v>205.24</v>
      </c>
      <c r="N804" s="6">
        <f t="shared" si="49"/>
        <v>88.76</v>
      </c>
      <c r="O804" s="6">
        <f t="shared" si="50"/>
        <v>116.48</v>
      </c>
      <c r="P804" s="8">
        <f t="shared" si="51"/>
        <v>0.56753069577080495</v>
      </c>
      <c r="Q804" s="5">
        <f>YEAR(SalesDataTable[[#This Row],[Order Date]])</f>
        <v>2026</v>
      </c>
      <c r="R804" s="8" t="str">
        <f>"Q"&amp;ROUNDUP(MONTH(SalesDataTable[[#This Row],[Order Date]])/3,0)</f>
        <v>Q2</v>
      </c>
      <c r="S804" s="9">
        <f>MONTH(SalesDataTable[[#This Row],[Order Date]])</f>
        <v>5</v>
      </c>
      <c r="T804" s="8" t="str">
        <f>TEXT(SalesDataTable[[#This Row],[Order Date]],"mmm")</f>
        <v>May</v>
      </c>
    </row>
    <row r="805" spans="1:20" ht="15.5">
      <c r="A805" s="2" t="s">
        <v>856</v>
      </c>
      <c r="B805" s="3">
        <v>46154</v>
      </c>
      <c r="C805" s="4" t="s">
        <v>27</v>
      </c>
      <c r="D805" s="4" t="s">
        <v>45</v>
      </c>
      <c r="E805" s="4" t="s">
        <v>3</v>
      </c>
      <c r="F805" s="4" t="s">
        <v>4</v>
      </c>
      <c r="G805" s="4" t="s">
        <v>49</v>
      </c>
      <c r="H805" s="4" t="s">
        <v>74</v>
      </c>
      <c r="I805" s="9">
        <v>2</v>
      </c>
      <c r="J805" s="6">
        <v>51.15</v>
      </c>
      <c r="K805" s="7">
        <v>0</v>
      </c>
      <c r="L805" s="6">
        <v>22.53</v>
      </c>
      <c r="M805" s="6">
        <f t="shared" si="48"/>
        <v>102.3</v>
      </c>
      <c r="N805" s="6">
        <f t="shared" si="49"/>
        <v>45.06</v>
      </c>
      <c r="O805" s="6">
        <f t="shared" si="50"/>
        <v>57.239999999999995</v>
      </c>
      <c r="P805" s="8">
        <f t="shared" si="51"/>
        <v>0.55953079178885623</v>
      </c>
      <c r="Q805" s="5">
        <f>YEAR(SalesDataTable[[#This Row],[Order Date]])</f>
        <v>2026</v>
      </c>
      <c r="R805" s="8" t="str">
        <f>"Q"&amp;ROUNDUP(MONTH(SalesDataTable[[#This Row],[Order Date]])/3,0)</f>
        <v>Q2</v>
      </c>
      <c r="S805" s="9">
        <f>MONTH(SalesDataTable[[#This Row],[Order Date]])</f>
        <v>5</v>
      </c>
      <c r="T805" s="8" t="str">
        <f>TEXT(SalesDataTable[[#This Row],[Order Date]],"mmm")</f>
        <v>May</v>
      </c>
    </row>
    <row r="806" spans="1:20" ht="15.5">
      <c r="A806" s="2" t="s">
        <v>857</v>
      </c>
      <c r="B806" s="3">
        <v>46155</v>
      </c>
      <c r="C806" s="4" t="s">
        <v>8</v>
      </c>
      <c r="D806" s="4" t="s">
        <v>69</v>
      </c>
      <c r="E806" s="4" t="s">
        <v>25</v>
      </c>
      <c r="F806" s="4" t="s">
        <v>20</v>
      </c>
      <c r="G806" s="4" t="s">
        <v>49</v>
      </c>
      <c r="H806" s="4" t="s">
        <v>74</v>
      </c>
      <c r="I806" s="9">
        <v>1</v>
      </c>
      <c r="J806" s="6">
        <v>50.83</v>
      </c>
      <c r="K806" s="7">
        <v>0.1</v>
      </c>
      <c r="L806" s="6">
        <v>21.82</v>
      </c>
      <c r="M806" s="6">
        <f t="shared" si="48"/>
        <v>45.747</v>
      </c>
      <c r="N806" s="6">
        <f t="shared" si="49"/>
        <v>21.82</v>
      </c>
      <c r="O806" s="6">
        <f t="shared" si="50"/>
        <v>23.927</v>
      </c>
      <c r="P806" s="8">
        <f t="shared" si="51"/>
        <v>0.52302883249174803</v>
      </c>
      <c r="Q806" s="5">
        <f>YEAR(SalesDataTable[[#This Row],[Order Date]])</f>
        <v>2026</v>
      </c>
      <c r="R806" s="8" t="str">
        <f>"Q"&amp;ROUNDUP(MONTH(SalesDataTable[[#This Row],[Order Date]])/3,0)</f>
        <v>Q2</v>
      </c>
      <c r="S806" s="9">
        <f>MONTH(SalesDataTable[[#This Row],[Order Date]])</f>
        <v>5</v>
      </c>
      <c r="T806" s="8" t="str">
        <f>TEXT(SalesDataTable[[#This Row],[Order Date]],"mmm")</f>
        <v>May</v>
      </c>
    </row>
    <row r="807" spans="1:20" ht="15.5">
      <c r="A807" s="2" t="s">
        <v>858</v>
      </c>
      <c r="B807" s="3">
        <v>46155</v>
      </c>
      <c r="C807" s="4" t="s">
        <v>14</v>
      </c>
      <c r="D807" s="4" t="s">
        <v>15</v>
      </c>
      <c r="E807" s="4" t="s">
        <v>10</v>
      </c>
      <c r="F807" s="4" t="s">
        <v>20</v>
      </c>
      <c r="G807" s="4" t="s">
        <v>11</v>
      </c>
      <c r="H807" s="4" t="s">
        <v>21</v>
      </c>
      <c r="I807" s="9">
        <v>6</v>
      </c>
      <c r="J807" s="6">
        <v>141.9</v>
      </c>
      <c r="K807" s="7">
        <v>0.1</v>
      </c>
      <c r="L807" s="6">
        <v>79.64</v>
      </c>
      <c r="M807" s="6">
        <f t="shared" si="48"/>
        <v>766.2600000000001</v>
      </c>
      <c r="N807" s="6">
        <f t="shared" si="49"/>
        <v>477.84000000000003</v>
      </c>
      <c r="O807" s="6">
        <f t="shared" si="50"/>
        <v>288.42000000000007</v>
      </c>
      <c r="P807" s="8">
        <f t="shared" si="51"/>
        <v>0.37639965546942294</v>
      </c>
      <c r="Q807" s="5">
        <f>YEAR(SalesDataTable[[#This Row],[Order Date]])</f>
        <v>2026</v>
      </c>
      <c r="R807" s="8" t="str">
        <f>"Q"&amp;ROUNDUP(MONTH(SalesDataTable[[#This Row],[Order Date]])/3,0)</f>
        <v>Q2</v>
      </c>
      <c r="S807" s="9">
        <f>MONTH(SalesDataTable[[#This Row],[Order Date]])</f>
        <v>5</v>
      </c>
      <c r="T807" s="8" t="str">
        <f>TEXT(SalesDataTable[[#This Row],[Order Date]],"mmm")</f>
        <v>May</v>
      </c>
    </row>
    <row r="808" spans="1:20" ht="15.5">
      <c r="A808" s="2" t="s">
        <v>859</v>
      </c>
      <c r="B808" s="3">
        <v>46155</v>
      </c>
      <c r="C808" s="4" t="s">
        <v>27</v>
      </c>
      <c r="D808" s="4" t="s">
        <v>48</v>
      </c>
      <c r="E808" s="4" t="s">
        <v>3</v>
      </c>
      <c r="F808" s="4" t="s">
        <v>4</v>
      </c>
      <c r="G808" s="4" t="s">
        <v>31</v>
      </c>
      <c r="H808" s="4" t="s">
        <v>90</v>
      </c>
      <c r="I808" s="9">
        <v>1</v>
      </c>
      <c r="J808" s="6">
        <v>122.11</v>
      </c>
      <c r="K808" s="7">
        <v>0</v>
      </c>
      <c r="L808" s="6">
        <v>59.86</v>
      </c>
      <c r="M808" s="6">
        <f t="shared" si="48"/>
        <v>122.11</v>
      </c>
      <c r="N808" s="6">
        <f t="shared" si="49"/>
        <v>59.86</v>
      </c>
      <c r="O808" s="6">
        <f t="shared" si="50"/>
        <v>62.25</v>
      </c>
      <c r="P808" s="8">
        <f t="shared" si="51"/>
        <v>0.50978625829170421</v>
      </c>
      <c r="Q808" s="5">
        <f>YEAR(SalesDataTable[[#This Row],[Order Date]])</f>
        <v>2026</v>
      </c>
      <c r="R808" s="8" t="str">
        <f>"Q"&amp;ROUNDUP(MONTH(SalesDataTable[[#This Row],[Order Date]])/3,0)</f>
        <v>Q2</v>
      </c>
      <c r="S808" s="9">
        <f>MONTH(SalesDataTable[[#This Row],[Order Date]])</f>
        <v>5</v>
      </c>
      <c r="T808" s="8" t="str">
        <f>TEXT(SalesDataTable[[#This Row],[Order Date]],"mmm")</f>
        <v>May</v>
      </c>
    </row>
    <row r="809" spans="1:20" ht="15.5">
      <c r="A809" s="2" t="s">
        <v>860</v>
      </c>
      <c r="B809" s="3">
        <v>46155</v>
      </c>
      <c r="C809" s="4" t="s">
        <v>8</v>
      </c>
      <c r="D809" s="4" t="s">
        <v>66</v>
      </c>
      <c r="E809" s="4" t="s">
        <v>3</v>
      </c>
      <c r="F809" s="4" t="s">
        <v>4</v>
      </c>
      <c r="G809" s="4" t="s">
        <v>5</v>
      </c>
      <c r="H809" s="4" t="s">
        <v>43</v>
      </c>
      <c r="I809" s="9">
        <v>1</v>
      </c>
      <c r="J809" s="6">
        <v>102.38</v>
      </c>
      <c r="K809" s="7">
        <v>0</v>
      </c>
      <c r="L809" s="6">
        <v>50.82</v>
      </c>
      <c r="M809" s="6">
        <f t="shared" si="48"/>
        <v>102.38</v>
      </c>
      <c r="N809" s="6">
        <f t="shared" si="49"/>
        <v>50.82</v>
      </c>
      <c r="O809" s="6">
        <f t="shared" si="50"/>
        <v>51.559999999999995</v>
      </c>
      <c r="P809" s="8">
        <f t="shared" si="51"/>
        <v>0.50361398710685679</v>
      </c>
      <c r="Q809" s="5">
        <f>YEAR(SalesDataTable[[#This Row],[Order Date]])</f>
        <v>2026</v>
      </c>
      <c r="R809" s="8" t="str">
        <f>"Q"&amp;ROUNDUP(MONTH(SalesDataTable[[#This Row],[Order Date]])/3,0)</f>
        <v>Q2</v>
      </c>
      <c r="S809" s="9">
        <f>MONTH(SalesDataTable[[#This Row],[Order Date]])</f>
        <v>5</v>
      </c>
      <c r="T809" s="8" t="str">
        <f>TEXT(SalesDataTable[[#This Row],[Order Date]],"mmm")</f>
        <v>May</v>
      </c>
    </row>
    <row r="810" spans="1:20" ht="15.5">
      <c r="A810" s="2" t="s">
        <v>861</v>
      </c>
      <c r="B810" s="3">
        <v>46155</v>
      </c>
      <c r="C810" s="4" t="s">
        <v>14</v>
      </c>
      <c r="D810" s="4" t="s">
        <v>126</v>
      </c>
      <c r="E810" s="4" t="s">
        <v>25</v>
      </c>
      <c r="F810" s="4" t="s">
        <v>4</v>
      </c>
      <c r="G810" s="4" t="s">
        <v>49</v>
      </c>
      <c r="H810" s="4" t="s">
        <v>67</v>
      </c>
      <c r="I810" s="9">
        <v>5</v>
      </c>
      <c r="J810" s="6">
        <v>37.119999999999997</v>
      </c>
      <c r="K810" s="7">
        <v>0.1</v>
      </c>
      <c r="L810" s="6">
        <v>13.96</v>
      </c>
      <c r="M810" s="6">
        <f t="shared" si="48"/>
        <v>167.04</v>
      </c>
      <c r="N810" s="6">
        <f t="shared" si="49"/>
        <v>69.800000000000011</v>
      </c>
      <c r="O810" s="6">
        <f t="shared" si="50"/>
        <v>97.239999999999981</v>
      </c>
      <c r="P810" s="8">
        <f t="shared" si="51"/>
        <v>0.58213601532567039</v>
      </c>
      <c r="Q810" s="5">
        <f>YEAR(SalesDataTable[[#This Row],[Order Date]])</f>
        <v>2026</v>
      </c>
      <c r="R810" s="8" t="str">
        <f>"Q"&amp;ROUNDUP(MONTH(SalesDataTable[[#This Row],[Order Date]])/3,0)</f>
        <v>Q2</v>
      </c>
      <c r="S810" s="9">
        <f>MONTH(SalesDataTable[[#This Row],[Order Date]])</f>
        <v>5</v>
      </c>
      <c r="T810" s="8" t="str">
        <f>TEXT(SalesDataTable[[#This Row],[Order Date]],"mmm")</f>
        <v>May</v>
      </c>
    </row>
    <row r="811" spans="1:20" ht="15.5">
      <c r="A811" s="2" t="s">
        <v>862</v>
      </c>
      <c r="B811" s="3">
        <v>46155</v>
      </c>
      <c r="C811" s="4" t="s">
        <v>8</v>
      </c>
      <c r="D811" s="4" t="s">
        <v>69</v>
      </c>
      <c r="E811" s="4" t="s">
        <v>3</v>
      </c>
      <c r="F811" s="4" t="s">
        <v>16</v>
      </c>
      <c r="G811" s="4" t="s">
        <v>11</v>
      </c>
      <c r="H811" s="4" t="s">
        <v>12</v>
      </c>
      <c r="I811" s="9">
        <v>2</v>
      </c>
      <c r="J811" s="6">
        <v>91.76</v>
      </c>
      <c r="K811" s="7">
        <v>0.05</v>
      </c>
      <c r="L811" s="6">
        <v>46.31</v>
      </c>
      <c r="M811" s="6">
        <f t="shared" si="48"/>
        <v>174.34399999999999</v>
      </c>
      <c r="N811" s="6">
        <f t="shared" si="49"/>
        <v>92.62</v>
      </c>
      <c r="O811" s="6">
        <f t="shared" si="50"/>
        <v>81.72399999999999</v>
      </c>
      <c r="P811" s="8">
        <f t="shared" si="51"/>
        <v>0.46875143394668006</v>
      </c>
      <c r="Q811" s="5">
        <f>YEAR(SalesDataTable[[#This Row],[Order Date]])</f>
        <v>2026</v>
      </c>
      <c r="R811" s="8" t="str">
        <f>"Q"&amp;ROUNDUP(MONTH(SalesDataTable[[#This Row],[Order Date]])/3,0)</f>
        <v>Q2</v>
      </c>
      <c r="S811" s="9">
        <f>MONTH(SalesDataTable[[#This Row],[Order Date]])</f>
        <v>5</v>
      </c>
      <c r="T811" s="8" t="str">
        <f>TEXT(SalesDataTable[[#This Row],[Order Date]],"mmm")</f>
        <v>May</v>
      </c>
    </row>
    <row r="812" spans="1:20" ht="15.5">
      <c r="A812" s="2" t="s">
        <v>863</v>
      </c>
      <c r="B812" s="3">
        <v>46155</v>
      </c>
      <c r="C812" s="4" t="s">
        <v>27</v>
      </c>
      <c r="D812" s="4" t="s">
        <v>28</v>
      </c>
      <c r="E812" s="4" t="s">
        <v>3</v>
      </c>
      <c r="F812" s="4" t="s">
        <v>4</v>
      </c>
      <c r="G812" s="4" t="s">
        <v>11</v>
      </c>
      <c r="H812" s="4" t="s">
        <v>21</v>
      </c>
      <c r="I812" s="9">
        <v>1</v>
      </c>
      <c r="J812" s="6">
        <v>144.51</v>
      </c>
      <c r="K812" s="7">
        <v>0</v>
      </c>
      <c r="L812" s="6">
        <v>79.22</v>
      </c>
      <c r="M812" s="6">
        <f t="shared" si="48"/>
        <v>144.51</v>
      </c>
      <c r="N812" s="6">
        <f t="shared" si="49"/>
        <v>79.22</v>
      </c>
      <c r="O812" s="6">
        <f t="shared" si="50"/>
        <v>65.289999999999992</v>
      </c>
      <c r="P812" s="8">
        <f t="shared" si="51"/>
        <v>0.45180264341568055</v>
      </c>
      <c r="Q812" s="5">
        <f>YEAR(SalesDataTable[[#This Row],[Order Date]])</f>
        <v>2026</v>
      </c>
      <c r="R812" s="8" t="str">
        <f>"Q"&amp;ROUNDUP(MONTH(SalesDataTable[[#This Row],[Order Date]])/3,0)</f>
        <v>Q2</v>
      </c>
      <c r="S812" s="9">
        <f>MONTH(SalesDataTable[[#This Row],[Order Date]])</f>
        <v>5</v>
      </c>
      <c r="T812" s="8" t="str">
        <f>TEXT(SalesDataTable[[#This Row],[Order Date]],"mmm")</f>
        <v>May</v>
      </c>
    </row>
    <row r="813" spans="1:20" ht="15.5">
      <c r="A813" s="2" t="s">
        <v>864</v>
      </c>
      <c r="B813" s="3">
        <v>46156</v>
      </c>
      <c r="C813" s="4" t="s">
        <v>8</v>
      </c>
      <c r="D813" s="4" t="s">
        <v>38</v>
      </c>
      <c r="E813" s="4" t="s">
        <v>10</v>
      </c>
      <c r="F813" s="4" t="s">
        <v>20</v>
      </c>
      <c r="G813" s="4" t="s">
        <v>49</v>
      </c>
      <c r="H813" s="4" t="s">
        <v>74</v>
      </c>
      <c r="I813" s="9">
        <v>3</v>
      </c>
      <c r="J813" s="6">
        <v>49.7</v>
      </c>
      <c r="K813" s="7">
        <v>0.1</v>
      </c>
      <c r="L813" s="6">
        <v>21.84</v>
      </c>
      <c r="M813" s="6">
        <f t="shared" si="48"/>
        <v>134.19000000000003</v>
      </c>
      <c r="N813" s="6">
        <f t="shared" si="49"/>
        <v>65.52</v>
      </c>
      <c r="O813" s="6">
        <f t="shared" si="50"/>
        <v>68.67000000000003</v>
      </c>
      <c r="P813" s="8">
        <f t="shared" si="51"/>
        <v>0.5117370892018781</v>
      </c>
      <c r="Q813" s="5">
        <f>YEAR(SalesDataTable[[#This Row],[Order Date]])</f>
        <v>2026</v>
      </c>
      <c r="R813" s="8" t="str">
        <f>"Q"&amp;ROUNDUP(MONTH(SalesDataTable[[#This Row],[Order Date]])/3,0)</f>
        <v>Q2</v>
      </c>
      <c r="S813" s="9">
        <f>MONTH(SalesDataTable[[#This Row],[Order Date]])</f>
        <v>5</v>
      </c>
      <c r="T813" s="8" t="str">
        <f>TEXT(SalesDataTable[[#This Row],[Order Date]],"mmm")</f>
        <v>May</v>
      </c>
    </row>
    <row r="814" spans="1:20" ht="15.5">
      <c r="A814" s="2" t="s">
        <v>865</v>
      </c>
      <c r="B814" s="3">
        <v>46156</v>
      </c>
      <c r="C814" s="4" t="s">
        <v>1</v>
      </c>
      <c r="D814" s="4" t="s">
        <v>2</v>
      </c>
      <c r="E814" s="4" t="s">
        <v>3</v>
      </c>
      <c r="F814" s="4" t="s">
        <v>4</v>
      </c>
      <c r="G814" s="4" t="s">
        <v>31</v>
      </c>
      <c r="H814" s="4" t="s">
        <v>90</v>
      </c>
      <c r="I814" s="9">
        <v>1</v>
      </c>
      <c r="J814" s="6">
        <v>120.9</v>
      </c>
      <c r="K814" s="7">
        <v>0</v>
      </c>
      <c r="L814" s="6">
        <v>59.31</v>
      </c>
      <c r="M814" s="6">
        <f t="shared" si="48"/>
        <v>120.9</v>
      </c>
      <c r="N814" s="6">
        <f t="shared" si="49"/>
        <v>59.31</v>
      </c>
      <c r="O814" s="6">
        <f t="shared" si="50"/>
        <v>61.59</v>
      </c>
      <c r="P814" s="8">
        <f t="shared" si="51"/>
        <v>0.50942928039702229</v>
      </c>
      <c r="Q814" s="5">
        <f>YEAR(SalesDataTable[[#This Row],[Order Date]])</f>
        <v>2026</v>
      </c>
      <c r="R814" s="8" t="str">
        <f>"Q"&amp;ROUNDUP(MONTH(SalesDataTable[[#This Row],[Order Date]])/3,0)</f>
        <v>Q2</v>
      </c>
      <c r="S814" s="9">
        <f>MONTH(SalesDataTable[[#This Row],[Order Date]])</f>
        <v>5</v>
      </c>
      <c r="T814" s="8" t="str">
        <f>TEXT(SalesDataTable[[#This Row],[Order Date]],"mmm")</f>
        <v>May</v>
      </c>
    </row>
    <row r="815" spans="1:20" ht="15.5">
      <c r="A815" s="2" t="s">
        <v>866</v>
      </c>
      <c r="B815" s="3">
        <v>46156</v>
      </c>
      <c r="C815" s="4" t="s">
        <v>14</v>
      </c>
      <c r="D815" s="4" t="s">
        <v>61</v>
      </c>
      <c r="E815" s="4" t="s">
        <v>3</v>
      </c>
      <c r="F815" s="4" t="s">
        <v>4</v>
      </c>
      <c r="G815" s="4" t="s">
        <v>31</v>
      </c>
      <c r="H815" s="4" t="s">
        <v>41</v>
      </c>
      <c r="I815" s="9">
        <v>1</v>
      </c>
      <c r="J815" s="6">
        <v>195.72</v>
      </c>
      <c r="K815" s="7">
        <v>0.05</v>
      </c>
      <c r="L815" s="6">
        <v>105.73</v>
      </c>
      <c r="M815" s="6">
        <f t="shared" si="48"/>
        <v>185.934</v>
      </c>
      <c r="N815" s="6">
        <f t="shared" si="49"/>
        <v>105.73</v>
      </c>
      <c r="O815" s="6">
        <f t="shared" si="50"/>
        <v>80.203999999999994</v>
      </c>
      <c r="P815" s="8">
        <f t="shared" si="51"/>
        <v>0.43135736336549524</v>
      </c>
      <c r="Q815" s="5">
        <f>YEAR(SalesDataTable[[#This Row],[Order Date]])</f>
        <v>2026</v>
      </c>
      <c r="R815" s="8" t="str">
        <f>"Q"&amp;ROUNDUP(MONTH(SalesDataTable[[#This Row],[Order Date]])/3,0)</f>
        <v>Q2</v>
      </c>
      <c r="S815" s="9">
        <f>MONTH(SalesDataTable[[#This Row],[Order Date]])</f>
        <v>5</v>
      </c>
      <c r="T815" s="8" t="str">
        <f>TEXT(SalesDataTable[[#This Row],[Order Date]],"mmm")</f>
        <v>May</v>
      </c>
    </row>
    <row r="816" spans="1:20" ht="15.5">
      <c r="A816" s="2" t="s">
        <v>867</v>
      </c>
      <c r="B816" s="3">
        <v>46156</v>
      </c>
      <c r="C816" s="4" t="s">
        <v>1</v>
      </c>
      <c r="D816" s="4" t="s">
        <v>2</v>
      </c>
      <c r="E816" s="4" t="s">
        <v>10</v>
      </c>
      <c r="F816" s="4" t="s">
        <v>4</v>
      </c>
      <c r="G816" s="4" t="s">
        <v>5</v>
      </c>
      <c r="H816" s="4" t="s">
        <v>35</v>
      </c>
      <c r="I816" s="9">
        <v>8</v>
      </c>
      <c r="J816" s="6">
        <v>40.15</v>
      </c>
      <c r="K816" s="7">
        <v>0.15</v>
      </c>
      <c r="L816" s="6">
        <v>16.91</v>
      </c>
      <c r="M816" s="6">
        <f t="shared" si="48"/>
        <v>273.02</v>
      </c>
      <c r="N816" s="6">
        <f t="shared" si="49"/>
        <v>135.28</v>
      </c>
      <c r="O816" s="6">
        <f t="shared" si="50"/>
        <v>137.73999999999998</v>
      </c>
      <c r="P816" s="8">
        <f t="shared" si="51"/>
        <v>0.50450516445681637</v>
      </c>
      <c r="Q816" s="5">
        <f>YEAR(SalesDataTable[[#This Row],[Order Date]])</f>
        <v>2026</v>
      </c>
      <c r="R816" s="8" t="str">
        <f>"Q"&amp;ROUNDUP(MONTH(SalesDataTable[[#This Row],[Order Date]])/3,0)</f>
        <v>Q2</v>
      </c>
      <c r="S816" s="9">
        <f>MONTH(SalesDataTable[[#This Row],[Order Date]])</f>
        <v>5</v>
      </c>
      <c r="T816" s="8" t="str">
        <f>TEXT(SalesDataTable[[#This Row],[Order Date]],"mmm")</f>
        <v>May</v>
      </c>
    </row>
    <row r="817" spans="1:20" ht="15.5">
      <c r="A817" s="2" t="s">
        <v>868</v>
      </c>
      <c r="B817" s="3">
        <v>46156</v>
      </c>
      <c r="C817" s="4" t="s">
        <v>8</v>
      </c>
      <c r="D817" s="4" t="s">
        <v>86</v>
      </c>
      <c r="E817" s="4" t="s">
        <v>25</v>
      </c>
      <c r="F817" s="4" t="s">
        <v>20</v>
      </c>
      <c r="G817" s="4" t="s">
        <v>17</v>
      </c>
      <c r="H817" s="4" t="s">
        <v>71</v>
      </c>
      <c r="I817" s="9">
        <v>4</v>
      </c>
      <c r="J817" s="6">
        <v>130.83000000000001</v>
      </c>
      <c r="K817" s="7">
        <v>0</v>
      </c>
      <c r="L817" s="6">
        <v>66.959999999999994</v>
      </c>
      <c r="M817" s="6">
        <f t="shared" si="48"/>
        <v>523.32000000000005</v>
      </c>
      <c r="N817" s="6">
        <f t="shared" si="49"/>
        <v>267.83999999999997</v>
      </c>
      <c r="O817" s="6">
        <f t="shared" si="50"/>
        <v>255.48000000000008</v>
      </c>
      <c r="P817" s="8">
        <f t="shared" si="51"/>
        <v>0.48819078193074994</v>
      </c>
      <c r="Q817" s="5">
        <f>YEAR(SalesDataTable[[#This Row],[Order Date]])</f>
        <v>2026</v>
      </c>
      <c r="R817" s="8" t="str">
        <f>"Q"&amp;ROUNDUP(MONTH(SalesDataTable[[#This Row],[Order Date]])/3,0)</f>
        <v>Q2</v>
      </c>
      <c r="S817" s="9">
        <f>MONTH(SalesDataTable[[#This Row],[Order Date]])</f>
        <v>5</v>
      </c>
      <c r="T817" s="8" t="str">
        <f>TEXT(SalesDataTable[[#This Row],[Order Date]],"mmm")</f>
        <v>May</v>
      </c>
    </row>
    <row r="818" spans="1:20" ht="15.5">
      <c r="A818" s="2" t="s">
        <v>869</v>
      </c>
      <c r="B818" s="3">
        <v>46156</v>
      </c>
      <c r="C818" s="4" t="s">
        <v>8</v>
      </c>
      <c r="D818" s="4" t="s">
        <v>69</v>
      </c>
      <c r="E818" s="4" t="s">
        <v>3</v>
      </c>
      <c r="F818" s="4" t="s">
        <v>16</v>
      </c>
      <c r="G818" s="4" t="s">
        <v>5</v>
      </c>
      <c r="H818" s="4" t="s">
        <v>29</v>
      </c>
      <c r="I818" s="9">
        <v>1</v>
      </c>
      <c r="J818" s="6">
        <v>50.34</v>
      </c>
      <c r="K818" s="7">
        <v>0.05</v>
      </c>
      <c r="L818" s="6">
        <v>22.23</v>
      </c>
      <c r="M818" s="6">
        <f t="shared" si="48"/>
        <v>47.823</v>
      </c>
      <c r="N818" s="6">
        <f t="shared" si="49"/>
        <v>22.23</v>
      </c>
      <c r="O818" s="6">
        <f t="shared" si="50"/>
        <v>25.593</v>
      </c>
      <c r="P818" s="8">
        <f t="shared" si="51"/>
        <v>0.53516090584028608</v>
      </c>
      <c r="Q818" s="5">
        <f>YEAR(SalesDataTable[[#This Row],[Order Date]])</f>
        <v>2026</v>
      </c>
      <c r="R818" s="8" t="str">
        <f>"Q"&amp;ROUNDUP(MONTH(SalesDataTable[[#This Row],[Order Date]])/3,0)</f>
        <v>Q2</v>
      </c>
      <c r="S818" s="9">
        <f>MONTH(SalesDataTable[[#This Row],[Order Date]])</f>
        <v>5</v>
      </c>
      <c r="T818" s="8" t="str">
        <f>TEXT(SalesDataTable[[#This Row],[Order Date]],"mmm")</f>
        <v>May</v>
      </c>
    </row>
    <row r="819" spans="1:20" ht="15.5">
      <c r="A819" s="2" t="s">
        <v>870</v>
      </c>
      <c r="B819" s="3">
        <v>46156</v>
      </c>
      <c r="C819" s="4" t="s">
        <v>14</v>
      </c>
      <c r="D819" s="4" t="s">
        <v>61</v>
      </c>
      <c r="E819" s="4" t="s">
        <v>3</v>
      </c>
      <c r="F819" s="4" t="s">
        <v>4</v>
      </c>
      <c r="G819" s="4" t="s">
        <v>5</v>
      </c>
      <c r="H819" s="4" t="s">
        <v>43</v>
      </c>
      <c r="I819" s="9">
        <v>2</v>
      </c>
      <c r="J819" s="6">
        <v>103.37</v>
      </c>
      <c r="K819" s="7">
        <v>0</v>
      </c>
      <c r="L819" s="6">
        <v>50.49</v>
      </c>
      <c r="M819" s="6">
        <f t="shared" si="48"/>
        <v>206.74</v>
      </c>
      <c r="N819" s="6">
        <f t="shared" si="49"/>
        <v>100.98</v>
      </c>
      <c r="O819" s="6">
        <f t="shared" si="50"/>
        <v>105.76</v>
      </c>
      <c r="P819" s="8">
        <f t="shared" si="51"/>
        <v>0.51156041404662866</v>
      </c>
      <c r="Q819" s="5">
        <f>YEAR(SalesDataTable[[#This Row],[Order Date]])</f>
        <v>2026</v>
      </c>
      <c r="R819" s="8" t="str">
        <f>"Q"&amp;ROUNDUP(MONTH(SalesDataTable[[#This Row],[Order Date]])/3,0)</f>
        <v>Q2</v>
      </c>
      <c r="S819" s="9">
        <f>MONTH(SalesDataTable[[#This Row],[Order Date]])</f>
        <v>5</v>
      </c>
      <c r="T819" s="8" t="str">
        <f>TEXT(SalesDataTable[[#This Row],[Order Date]],"mmm")</f>
        <v>May</v>
      </c>
    </row>
    <row r="820" spans="1:20" ht="15.5">
      <c r="A820" s="2" t="s">
        <v>871</v>
      </c>
      <c r="B820" s="3">
        <v>46156</v>
      </c>
      <c r="C820" s="4" t="s">
        <v>8</v>
      </c>
      <c r="D820" s="4" t="s">
        <v>86</v>
      </c>
      <c r="E820" s="4" t="s">
        <v>25</v>
      </c>
      <c r="F820" s="4" t="s">
        <v>20</v>
      </c>
      <c r="G820" s="4" t="s">
        <v>49</v>
      </c>
      <c r="H820" s="4" t="s">
        <v>55</v>
      </c>
      <c r="I820" s="9">
        <v>3</v>
      </c>
      <c r="J820" s="6">
        <v>122.31</v>
      </c>
      <c r="K820" s="7">
        <v>0.05</v>
      </c>
      <c r="L820" s="6">
        <v>71.11</v>
      </c>
      <c r="M820" s="6">
        <f t="shared" si="48"/>
        <v>348.58350000000002</v>
      </c>
      <c r="N820" s="6">
        <f t="shared" si="49"/>
        <v>213.32999999999998</v>
      </c>
      <c r="O820" s="6">
        <f t="shared" si="50"/>
        <v>135.25350000000003</v>
      </c>
      <c r="P820" s="8">
        <f t="shared" si="51"/>
        <v>0.38800889887214979</v>
      </c>
      <c r="Q820" s="5">
        <f>YEAR(SalesDataTable[[#This Row],[Order Date]])</f>
        <v>2026</v>
      </c>
      <c r="R820" s="8" t="str">
        <f>"Q"&amp;ROUNDUP(MONTH(SalesDataTable[[#This Row],[Order Date]])/3,0)</f>
        <v>Q2</v>
      </c>
      <c r="S820" s="9">
        <f>MONTH(SalesDataTable[[#This Row],[Order Date]])</f>
        <v>5</v>
      </c>
      <c r="T820" s="8" t="str">
        <f>TEXT(SalesDataTable[[#This Row],[Order Date]],"mmm")</f>
        <v>May</v>
      </c>
    </row>
    <row r="821" spans="1:20" ht="15.5">
      <c r="A821" s="2" t="s">
        <v>872</v>
      </c>
      <c r="B821" s="3">
        <v>46157</v>
      </c>
      <c r="C821" s="4" t="s">
        <v>1</v>
      </c>
      <c r="D821" s="4" t="s">
        <v>52</v>
      </c>
      <c r="E821" s="4" t="s">
        <v>3</v>
      </c>
      <c r="F821" s="4" t="s">
        <v>20</v>
      </c>
      <c r="G821" s="4" t="s">
        <v>17</v>
      </c>
      <c r="H821" s="4" t="s">
        <v>83</v>
      </c>
      <c r="I821" s="9">
        <v>1</v>
      </c>
      <c r="J821" s="6">
        <v>166.48</v>
      </c>
      <c r="K821" s="7">
        <v>0</v>
      </c>
      <c r="L821" s="6">
        <v>89.42</v>
      </c>
      <c r="M821" s="6">
        <f t="shared" si="48"/>
        <v>166.48</v>
      </c>
      <c r="N821" s="6">
        <f t="shared" si="49"/>
        <v>89.42</v>
      </c>
      <c r="O821" s="6">
        <f t="shared" si="50"/>
        <v>77.059999999999988</v>
      </c>
      <c r="P821" s="8">
        <f t="shared" si="51"/>
        <v>0.4628784238346948</v>
      </c>
      <c r="Q821" s="5">
        <f>YEAR(SalesDataTable[[#This Row],[Order Date]])</f>
        <v>2026</v>
      </c>
      <c r="R821" s="8" t="str">
        <f>"Q"&amp;ROUNDUP(MONTH(SalesDataTable[[#This Row],[Order Date]])/3,0)</f>
        <v>Q2</v>
      </c>
      <c r="S821" s="9">
        <f>MONTH(SalesDataTable[[#This Row],[Order Date]])</f>
        <v>5</v>
      </c>
      <c r="T821" s="8" t="str">
        <f>TEXT(SalesDataTable[[#This Row],[Order Date]],"mmm")</f>
        <v>May</v>
      </c>
    </row>
    <row r="822" spans="1:20" ht="15.5">
      <c r="A822" s="2" t="s">
        <v>873</v>
      </c>
      <c r="B822" s="3">
        <v>46157</v>
      </c>
      <c r="C822" s="4" t="s">
        <v>1</v>
      </c>
      <c r="D822" s="4" t="s">
        <v>88</v>
      </c>
      <c r="E822" s="4" t="s">
        <v>25</v>
      </c>
      <c r="F822" s="4" t="s">
        <v>16</v>
      </c>
      <c r="G822" s="4" t="s">
        <v>31</v>
      </c>
      <c r="H822" s="4" t="s">
        <v>41</v>
      </c>
      <c r="I822" s="9">
        <v>3</v>
      </c>
      <c r="J822" s="6">
        <v>192.21</v>
      </c>
      <c r="K822" s="7">
        <v>0</v>
      </c>
      <c r="L822" s="6">
        <v>103.51</v>
      </c>
      <c r="M822" s="6">
        <f t="shared" si="48"/>
        <v>576.63</v>
      </c>
      <c r="N822" s="6">
        <f t="shared" si="49"/>
        <v>310.53000000000003</v>
      </c>
      <c r="O822" s="6">
        <f t="shared" si="50"/>
        <v>266.09999999999997</v>
      </c>
      <c r="P822" s="8">
        <f t="shared" si="51"/>
        <v>0.46147442900993701</v>
      </c>
      <c r="Q822" s="5">
        <f>YEAR(SalesDataTable[[#This Row],[Order Date]])</f>
        <v>2026</v>
      </c>
      <c r="R822" s="8" t="str">
        <f>"Q"&amp;ROUNDUP(MONTH(SalesDataTable[[#This Row],[Order Date]])/3,0)</f>
        <v>Q2</v>
      </c>
      <c r="S822" s="9">
        <f>MONTH(SalesDataTable[[#This Row],[Order Date]])</f>
        <v>5</v>
      </c>
      <c r="T822" s="8" t="str">
        <f>TEXT(SalesDataTable[[#This Row],[Order Date]],"mmm")</f>
        <v>May</v>
      </c>
    </row>
    <row r="823" spans="1:20" ht="15.5">
      <c r="A823" s="2" t="s">
        <v>874</v>
      </c>
      <c r="B823" s="3">
        <v>46157</v>
      </c>
      <c r="C823" s="4" t="s">
        <v>1</v>
      </c>
      <c r="D823" s="4" t="s">
        <v>52</v>
      </c>
      <c r="E823" s="4" t="s">
        <v>10</v>
      </c>
      <c r="F823" s="4" t="s">
        <v>20</v>
      </c>
      <c r="G823" s="4" t="s">
        <v>31</v>
      </c>
      <c r="H823" s="4" t="s">
        <v>64</v>
      </c>
      <c r="I823" s="9">
        <v>6</v>
      </c>
      <c r="J823" s="6">
        <v>81.13</v>
      </c>
      <c r="K823" s="7">
        <v>0.05</v>
      </c>
      <c r="L823" s="6">
        <v>39.409999999999997</v>
      </c>
      <c r="M823" s="6">
        <f t="shared" si="48"/>
        <v>462.44099999999997</v>
      </c>
      <c r="N823" s="6">
        <f t="shared" si="49"/>
        <v>236.45999999999998</v>
      </c>
      <c r="O823" s="6">
        <f t="shared" si="50"/>
        <v>225.98099999999999</v>
      </c>
      <c r="P823" s="8">
        <f t="shared" si="51"/>
        <v>0.48866990599881932</v>
      </c>
      <c r="Q823" s="5">
        <f>YEAR(SalesDataTable[[#This Row],[Order Date]])</f>
        <v>2026</v>
      </c>
      <c r="R823" s="8" t="str">
        <f>"Q"&amp;ROUNDUP(MONTH(SalesDataTable[[#This Row],[Order Date]])/3,0)</f>
        <v>Q2</v>
      </c>
      <c r="S823" s="9">
        <f>MONTH(SalesDataTable[[#This Row],[Order Date]])</f>
        <v>5</v>
      </c>
      <c r="T823" s="8" t="str">
        <f>TEXT(SalesDataTable[[#This Row],[Order Date]],"mmm")</f>
        <v>May</v>
      </c>
    </row>
    <row r="824" spans="1:20" ht="15.5">
      <c r="A824" s="2" t="s">
        <v>875</v>
      </c>
      <c r="B824" s="3">
        <v>46157</v>
      </c>
      <c r="C824" s="4" t="s">
        <v>14</v>
      </c>
      <c r="D824" s="4" t="s">
        <v>61</v>
      </c>
      <c r="E824" s="4" t="s">
        <v>10</v>
      </c>
      <c r="F824" s="4" t="s">
        <v>20</v>
      </c>
      <c r="G824" s="4" t="s">
        <v>17</v>
      </c>
      <c r="H824" s="4" t="s">
        <v>18</v>
      </c>
      <c r="I824" s="9">
        <v>6</v>
      </c>
      <c r="J824" s="6">
        <v>37.1</v>
      </c>
      <c r="K824" s="7">
        <v>0.1</v>
      </c>
      <c r="L824" s="6">
        <v>13.63</v>
      </c>
      <c r="M824" s="6">
        <f t="shared" si="48"/>
        <v>200.34000000000003</v>
      </c>
      <c r="N824" s="6">
        <f t="shared" si="49"/>
        <v>81.78</v>
      </c>
      <c r="O824" s="6">
        <f t="shared" si="50"/>
        <v>118.56000000000003</v>
      </c>
      <c r="P824" s="8">
        <f t="shared" si="51"/>
        <v>0.59179395028451642</v>
      </c>
      <c r="Q824" s="5">
        <f>YEAR(SalesDataTable[[#This Row],[Order Date]])</f>
        <v>2026</v>
      </c>
      <c r="R824" s="8" t="str">
        <f>"Q"&amp;ROUNDUP(MONTH(SalesDataTable[[#This Row],[Order Date]])/3,0)</f>
        <v>Q2</v>
      </c>
      <c r="S824" s="9">
        <f>MONTH(SalesDataTable[[#This Row],[Order Date]])</f>
        <v>5</v>
      </c>
      <c r="T824" s="8" t="str">
        <f>TEXT(SalesDataTable[[#This Row],[Order Date]],"mmm")</f>
        <v>May</v>
      </c>
    </row>
    <row r="825" spans="1:20" ht="15.5">
      <c r="A825" s="2" t="s">
        <v>876</v>
      </c>
      <c r="B825" s="3">
        <v>46157</v>
      </c>
      <c r="C825" s="4" t="s">
        <v>8</v>
      </c>
      <c r="D825" s="4" t="s">
        <v>86</v>
      </c>
      <c r="E825" s="4" t="s">
        <v>10</v>
      </c>
      <c r="F825" s="4" t="s">
        <v>20</v>
      </c>
      <c r="G825" s="4" t="s">
        <v>17</v>
      </c>
      <c r="H825" s="4" t="s">
        <v>18</v>
      </c>
      <c r="I825" s="9">
        <v>6</v>
      </c>
      <c r="J825" s="6">
        <v>35.92</v>
      </c>
      <c r="K825" s="7">
        <v>0.15</v>
      </c>
      <c r="L825" s="6">
        <v>13.3</v>
      </c>
      <c r="M825" s="6">
        <f t="shared" si="48"/>
        <v>183.19200000000001</v>
      </c>
      <c r="N825" s="6">
        <f t="shared" si="49"/>
        <v>79.800000000000011</v>
      </c>
      <c r="O825" s="6">
        <f t="shared" si="50"/>
        <v>103.392</v>
      </c>
      <c r="P825" s="8">
        <f t="shared" si="51"/>
        <v>0.56439145814227687</v>
      </c>
      <c r="Q825" s="5">
        <f>YEAR(SalesDataTable[[#This Row],[Order Date]])</f>
        <v>2026</v>
      </c>
      <c r="R825" s="8" t="str">
        <f>"Q"&amp;ROUNDUP(MONTH(SalesDataTable[[#This Row],[Order Date]])/3,0)</f>
        <v>Q2</v>
      </c>
      <c r="S825" s="9">
        <f>MONTH(SalesDataTable[[#This Row],[Order Date]])</f>
        <v>5</v>
      </c>
      <c r="T825" s="8" t="str">
        <f>TEXT(SalesDataTable[[#This Row],[Order Date]],"mmm")</f>
        <v>May</v>
      </c>
    </row>
    <row r="826" spans="1:20" ht="15.5">
      <c r="A826" s="2" t="s">
        <v>877</v>
      </c>
      <c r="B826" s="3">
        <v>46157</v>
      </c>
      <c r="C826" s="4" t="s">
        <v>27</v>
      </c>
      <c r="D826" s="4" t="s">
        <v>82</v>
      </c>
      <c r="E826" s="4" t="s">
        <v>25</v>
      </c>
      <c r="F826" s="4" t="s">
        <v>20</v>
      </c>
      <c r="G826" s="4" t="s">
        <v>49</v>
      </c>
      <c r="H826" s="4" t="s">
        <v>67</v>
      </c>
      <c r="I826" s="9">
        <v>4</v>
      </c>
      <c r="J826" s="6">
        <v>36.21</v>
      </c>
      <c r="K826" s="7">
        <v>0</v>
      </c>
      <c r="L826" s="6">
        <v>14.3</v>
      </c>
      <c r="M826" s="6">
        <f t="shared" si="48"/>
        <v>144.84</v>
      </c>
      <c r="N826" s="6">
        <f t="shared" si="49"/>
        <v>57.2</v>
      </c>
      <c r="O826" s="6">
        <f t="shared" si="50"/>
        <v>87.64</v>
      </c>
      <c r="P826" s="8">
        <f t="shared" si="51"/>
        <v>0.60508146920740125</v>
      </c>
      <c r="Q826" s="5">
        <f>YEAR(SalesDataTable[[#This Row],[Order Date]])</f>
        <v>2026</v>
      </c>
      <c r="R826" s="8" t="str">
        <f>"Q"&amp;ROUNDUP(MONTH(SalesDataTable[[#This Row],[Order Date]])/3,0)</f>
        <v>Q2</v>
      </c>
      <c r="S826" s="9">
        <f>MONTH(SalesDataTable[[#This Row],[Order Date]])</f>
        <v>5</v>
      </c>
      <c r="T826" s="8" t="str">
        <f>TEXT(SalesDataTable[[#This Row],[Order Date]],"mmm")</f>
        <v>May</v>
      </c>
    </row>
    <row r="827" spans="1:20" ht="15.5">
      <c r="A827" s="2" t="s">
        <v>878</v>
      </c>
      <c r="B827" s="3">
        <v>46157</v>
      </c>
      <c r="C827" s="4" t="s">
        <v>14</v>
      </c>
      <c r="D827" s="4" t="s">
        <v>61</v>
      </c>
      <c r="E827" s="4" t="s">
        <v>3</v>
      </c>
      <c r="F827" s="4" t="s">
        <v>20</v>
      </c>
      <c r="G827" s="4" t="s">
        <v>11</v>
      </c>
      <c r="H827" s="4" t="s">
        <v>79</v>
      </c>
      <c r="I827" s="9">
        <v>3</v>
      </c>
      <c r="J827" s="6">
        <v>73.03</v>
      </c>
      <c r="K827" s="7">
        <v>0.05</v>
      </c>
      <c r="L827" s="6">
        <v>33.200000000000003</v>
      </c>
      <c r="M827" s="6">
        <f t="shared" si="48"/>
        <v>208.13550000000001</v>
      </c>
      <c r="N827" s="6">
        <f t="shared" si="49"/>
        <v>99.600000000000009</v>
      </c>
      <c r="O827" s="6">
        <f t="shared" si="50"/>
        <v>108.5355</v>
      </c>
      <c r="P827" s="8">
        <f t="shared" si="51"/>
        <v>0.52146558371829888</v>
      </c>
      <c r="Q827" s="5">
        <f>YEAR(SalesDataTable[[#This Row],[Order Date]])</f>
        <v>2026</v>
      </c>
      <c r="R827" s="8" t="str">
        <f>"Q"&amp;ROUNDUP(MONTH(SalesDataTable[[#This Row],[Order Date]])/3,0)</f>
        <v>Q2</v>
      </c>
      <c r="S827" s="9">
        <f>MONTH(SalesDataTable[[#This Row],[Order Date]])</f>
        <v>5</v>
      </c>
      <c r="T827" s="8" t="str">
        <f>TEXT(SalesDataTable[[#This Row],[Order Date]],"mmm")</f>
        <v>May</v>
      </c>
    </row>
    <row r="828" spans="1:20" ht="15.5">
      <c r="A828" s="2" t="s">
        <v>879</v>
      </c>
      <c r="B828" s="3">
        <v>46157</v>
      </c>
      <c r="C828" s="4" t="s">
        <v>14</v>
      </c>
      <c r="D828" s="4" t="s">
        <v>34</v>
      </c>
      <c r="E828" s="4" t="s">
        <v>25</v>
      </c>
      <c r="F828" s="4" t="s">
        <v>4</v>
      </c>
      <c r="G828" s="4" t="s">
        <v>5</v>
      </c>
      <c r="H828" s="4" t="s">
        <v>6</v>
      </c>
      <c r="I828" s="9">
        <v>2</v>
      </c>
      <c r="J828" s="6">
        <v>80.81</v>
      </c>
      <c r="K828" s="7">
        <v>0</v>
      </c>
      <c r="L828" s="6">
        <v>42.53</v>
      </c>
      <c r="M828" s="6">
        <f t="shared" si="48"/>
        <v>161.62</v>
      </c>
      <c r="N828" s="6">
        <f t="shared" si="49"/>
        <v>85.06</v>
      </c>
      <c r="O828" s="6">
        <f t="shared" si="50"/>
        <v>76.56</v>
      </c>
      <c r="P828" s="8">
        <f t="shared" si="51"/>
        <v>0.47370374953594852</v>
      </c>
      <c r="Q828" s="5">
        <f>YEAR(SalesDataTable[[#This Row],[Order Date]])</f>
        <v>2026</v>
      </c>
      <c r="R828" s="8" t="str">
        <f>"Q"&amp;ROUNDUP(MONTH(SalesDataTable[[#This Row],[Order Date]])/3,0)</f>
        <v>Q2</v>
      </c>
      <c r="S828" s="9">
        <f>MONTH(SalesDataTable[[#This Row],[Order Date]])</f>
        <v>5</v>
      </c>
      <c r="T828" s="8" t="str">
        <f>TEXT(SalesDataTable[[#This Row],[Order Date]],"mmm")</f>
        <v>May</v>
      </c>
    </row>
    <row r="829" spans="1:20" ht="15.5">
      <c r="A829" s="2" t="s">
        <v>880</v>
      </c>
      <c r="B829" s="3">
        <v>46157</v>
      </c>
      <c r="C829" s="4" t="s">
        <v>8</v>
      </c>
      <c r="D829" s="4" t="s">
        <v>66</v>
      </c>
      <c r="E829" s="4" t="s">
        <v>3</v>
      </c>
      <c r="F829" s="4" t="s">
        <v>16</v>
      </c>
      <c r="G829" s="4" t="s">
        <v>5</v>
      </c>
      <c r="H829" s="4" t="s">
        <v>29</v>
      </c>
      <c r="I829" s="9">
        <v>1</v>
      </c>
      <c r="J829" s="6">
        <v>51.53</v>
      </c>
      <c r="K829" s="7">
        <v>0.1</v>
      </c>
      <c r="L829" s="6">
        <v>23.06</v>
      </c>
      <c r="M829" s="6">
        <f t="shared" si="48"/>
        <v>46.377000000000002</v>
      </c>
      <c r="N829" s="6">
        <f t="shared" si="49"/>
        <v>23.06</v>
      </c>
      <c r="O829" s="6">
        <f t="shared" si="50"/>
        <v>23.317000000000004</v>
      </c>
      <c r="P829" s="8">
        <f t="shared" si="51"/>
        <v>0.50277076999374692</v>
      </c>
      <c r="Q829" s="5">
        <f>YEAR(SalesDataTable[[#This Row],[Order Date]])</f>
        <v>2026</v>
      </c>
      <c r="R829" s="8" t="str">
        <f>"Q"&amp;ROUNDUP(MONTH(SalesDataTable[[#This Row],[Order Date]])/3,0)</f>
        <v>Q2</v>
      </c>
      <c r="S829" s="9">
        <f>MONTH(SalesDataTable[[#This Row],[Order Date]])</f>
        <v>5</v>
      </c>
      <c r="T829" s="8" t="str">
        <f>TEXT(SalesDataTable[[#This Row],[Order Date]],"mmm")</f>
        <v>May</v>
      </c>
    </row>
    <row r="830" spans="1:20" ht="15.5">
      <c r="A830" s="2" t="s">
        <v>881</v>
      </c>
      <c r="B830" s="3">
        <v>46158</v>
      </c>
      <c r="C830" s="4" t="s">
        <v>27</v>
      </c>
      <c r="D830" s="4" t="s">
        <v>82</v>
      </c>
      <c r="E830" s="4" t="s">
        <v>10</v>
      </c>
      <c r="F830" s="4" t="s">
        <v>20</v>
      </c>
      <c r="G830" s="4" t="s">
        <v>31</v>
      </c>
      <c r="H830" s="4" t="s">
        <v>64</v>
      </c>
      <c r="I830" s="9">
        <v>5</v>
      </c>
      <c r="J830" s="6">
        <v>81.75</v>
      </c>
      <c r="K830" s="7">
        <v>0.05</v>
      </c>
      <c r="L830" s="6">
        <v>39.159999999999997</v>
      </c>
      <c r="M830" s="6">
        <f t="shared" si="48"/>
        <v>388.3125</v>
      </c>
      <c r="N830" s="6">
        <f t="shared" si="49"/>
        <v>195.79999999999998</v>
      </c>
      <c r="O830" s="6">
        <f t="shared" si="50"/>
        <v>192.51250000000002</v>
      </c>
      <c r="P830" s="8">
        <f t="shared" si="51"/>
        <v>0.49576694028649609</v>
      </c>
      <c r="Q830" s="5">
        <f>YEAR(SalesDataTable[[#This Row],[Order Date]])</f>
        <v>2026</v>
      </c>
      <c r="R830" s="8" t="str">
        <f>"Q"&amp;ROUNDUP(MONTH(SalesDataTable[[#This Row],[Order Date]])/3,0)</f>
        <v>Q2</v>
      </c>
      <c r="S830" s="9">
        <f>MONTH(SalesDataTable[[#This Row],[Order Date]])</f>
        <v>5</v>
      </c>
      <c r="T830" s="8" t="str">
        <f>TEXT(SalesDataTable[[#This Row],[Order Date]],"mmm")</f>
        <v>May</v>
      </c>
    </row>
    <row r="831" spans="1:20" ht="15.5">
      <c r="A831" s="2" t="s">
        <v>882</v>
      </c>
      <c r="B831" s="3">
        <v>46158</v>
      </c>
      <c r="C831" s="4" t="s">
        <v>14</v>
      </c>
      <c r="D831" s="4" t="s">
        <v>61</v>
      </c>
      <c r="E831" s="4" t="s">
        <v>3</v>
      </c>
      <c r="F831" s="4" t="s">
        <v>16</v>
      </c>
      <c r="G831" s="4" t="s">
        <v>17</v>
      </c>
      <c r="H831" s="4" t="s">
        <v>83</v>
      </c>
      <c r="I831" s="9">
        <v>1</v>
      </c>
      <c r="J831" s="6">
        <v>165.99</v>
      </c>
      <c r="K831" s="7">
        <v>0.1</v>
      </c>
      <c r="L831" s="6">
        <v>89.9</v>
      </c>
      <c r="M831" s="6">
        <f t="shared" si="48"/>
        <v>149.39100000000002</v>
      </c>
      <c r="N831" s="6">
        <f t="shared" si="49"/>
        <v>89.9</v>
      </c>
      <c r="O831" s="6">
        <f t="shared" si="50"/>
        <v>59.491000000000014</v>
      </c>
      <c r="P831" s="8">
        <f t="shared" si="51"/>
        <v>0.3982234538894579</v>
      </c>
      <c r="Q831" s="5">
        <f>YEAR(SalesDataTable[[#This Row],[Order Date]])</f>
        <v>2026</v>
      </c>
      <c r="R831" s="8" t="str">
        <f>"Q"&amp;ROUNDUP(MONTH(SalesDataTable[[#This Row],[Order Date]])/3,0)</f>
        <v>Q2</v>
      </c>
      <c r="S831" s="9">
        <f>MONTH(SalesDataTable[[#This Row],[Order Date]])</f>
        <v>5</v>
      </c>
      <c r="T831" s="8" t="str">
        <f>TEXT(SalesDataTable[[#This Row],[Order Date]],"mmm")</f>
        <v>May</v>
      </c>
    </row>
    <row r="832" spans="1:20" ht="15.5">
      <c r="A832" s="2" t="s">
        <v>883</v>
      </c>
      <c r="B832" s="3">
        <v>46158</v>
      </c>
      <c r="C832" s="4" t="s">
        <v>1</v>
      </c>
      <c r="D832" s="4" t="s">
        <v>88</v>
      </c>
      <c r="E832" s="4" t="s">
        <v>25</v>
      </c>
      <c r="F832" s="4" t="s">
        <v>16</v>
      </c>
      <c r="G832" s="4" t="s">
        <v>31</v>
      </c>
      <c r="H832" s="4" t="s">
        <v>90</v>
      </c>
      <c r="I832" s="9">
        <v>2</v>
      </c>
      <c r="J832" s="6">
        <v>121.22</v>
      </c>
      <c r="K832" s="7">
        <v>0</v>
      </c>
      <c r="L832" s="6">
        <v>60.38</v>
      </c>
      <c r="M832" s="6">
        <f t="shared" si="48"/>
        <v>242.44</v>
      </c>
      <c r="N832" s="6">
        <f t="shared" si="49"/>
        <v>120.76</v>
      </c>
      <c r="O832" s="6">
        <f t="shared" si="50"/>
        <v>121.67999999999999</v>
      </c>
      <c r="P832" s="8">
        <f t="shared" si="51"/>
        <v>0.50189737667051637</v>
      </c>
      <c r="Q832" s="5">
        <f>YEAR(SalesDataTable[[#This Row],[Order Date]])</f>
        <v>2026</v>
      </c>
      <c r="R832" s="8" t="str">
        <f>"Q"&amp;ROUNDUP(MONTH(SalesDataTable[[#This Row],[Order Date]])/3,0)</f>
        <v>Q2</v>
      </c>
      <c r="S832" s="9">
        <f>MONTH(SalesDataTable[[#This Row],[Order Date]])</f>
        <v>5</v>
      </c>
      <c r="T832" s="8" t="str">
        <f>TEXT(SalesDataTable[[#This Row],[Order Date]],"mmm")</f>
        <v>May</v>
      </c>
    </row>
    <row r="833" spans="1:20" ht="15.5">
      <c r="A833" s="2" t="s">
        <v>884</v>
      </c>
      <c r="B833" s="3">
        <v>46158</v>
      </c>
      <c r="C833" s="4" t="s">
        <v>8</v>
      </c>
      <c r="D833" s="4" t="s">
        <v>69</v>
      </c>
      <c r="E833" s="4" t="s">
        <v>25</v>
      </c>
      <c r="F833" s="4" t="s">
        <v>20</v>
      </c>
      <c r="G833" s="4" t="s">
        <v>17</v>
      </c>
      <c r="H833" s="4" t="s">
        <v>71</v>
      </c>
      <c r="I833" s="9">
        <v>2</v>
      </c>
      <c r="J833" s="6">
        <v>131.1</v>
      </c>
      <c r="K833" s="7">
        <v>0</v>
      </c>
      <c r="L833" s="6">
        <v>65.55</v>
      </c>
      <c r="M833" s="6">
        <f t="shared" si="48"/>
        <v>262.2</v>
      </c>
      <c r="N833" s="6">
        <f t="shared" si="49"/>
        <v>131.1</v>
      </c>
      <c r="O833" s="6">
        <f t="shared" si="50"/>
        <v>131.1</v>
      </c>
      <c r="P833" s="8">
        <f t="shared" si="51"/>
        <v>0.5</v>
      </c>
      <c r="Q833" s="5">
        <f>YEAR(SalesDataTable[[#This Row],[Order Date]])</f>
        <v>2026</v>
      </c>
      <c r="R833" s="8" t="str">
        <f>"Q"&amp;ROUNDUP(MONTH(SalesDataTable[[#This Row],[Order Date]])/3,0)</f>
        <v>Q2</v>
      </c>
      <c r="S833" s="9">
        <f>MONTH(SalesDataTable[[#This Row],[Order Date]])</f>
        <v>5</v>
      </c>
      <c r="T833" s="8" t="str">
        <f>TEXT(SalesDataTable[[#This Row],[Order Date]],"mmm")</f>
        <v>May</v>
      </c>
    </row>
    <row r="834" spans="1:20" ht="15.5">
      <c r="A834" s="2" t="s">
        <v>885</v>
      </c>
      <c r="B834" s="3">
        <v>46158</v>
      </c>
      <c r="C834" s="4" t="s">
        <v>8</v>
      </c>
      <c r="D834" s="4" t="s">
        <v>38</v>
      </c>
      <c r="E834" s="4" t="s">
        <v>3</v>
      </c>
      <c r="F834" s="4" t="s">
        <v>4</v>
      </c>
      <c r="G834" s="4" t="s">
        <v>17</v>
      </c>
      <c r="H834" s="4" t="s">
        <v>46</v>
      </c>
      <c r="I834" s="9">
        <v>2</v>
      </c>
      <c r="J834" s="6">
        <v>46.44</v>
      </c>
      <c r="K834" s="7">
        <v>0</v>
      </c>
      <c r="L834" s="6">
        <v>18.63</v>
      </c>
      <c r="M834" s="6">
        <f t="shared" ref="M834:M897" si="52">I834*J834*(1-K834)</f>
        <v>92.88</v>
      </c>
      <c r="N834" s="6">
        <f t="shared" ref="N834:N897" si="53">I834*L834</f>
        <v>37.26</v>
      </c>
      <c r="O834" s="6">
        <f t="shared" ref="O834:O897" si="54">M834-N834</f>
        <v>55.62</v>
      </c>
      <c r="P834" s="8">
        <f t="shared" ref="P834:P897" si="55">IFERROR(O834/M834,0)</f>
        <v>0.59883720930232553</v>
      </c>
      <c r="Q834" s="5">
        <f>YEAR(SalesDataTable[[#This Row],[Order Date]])</f>
        <v>2026</v>
      </c>
      <c r="R834" s="8" t="str">
        <f>"Q"&amp;ROUNDUP(MONTH(SalesDataTable[[#This Row],[Order Date]])/3,0)</f>
        <v>Q2</v>
      </c>
      <c r="S834" s="9">
        <f>MONTH(SalesDataTable[[#This Row],[Order Date]])</f>
        <v>5</v>
      </c>
      <c r="T834" s="8" t="str">
        <f>TEXT(SalesDataTable[[#This Row],[Order Date]],"mmm")</f>
        <v>May</v>
      </c>
    </row>
    <row r="835" spans="1:20" ht="15.5">
      <c r="A835" s="2" t="s">
        <v>886</v>
      </c>
      <c r="B835" s="3">
        <v>46158</v>
      </c>
      <c r="C835" s="4" t="s">
        <v>27</v>
      </c>
      <c r="D835" s="4" t="s">
        <v>45</v>
      </c>
      <c r="E835" s="4" t="s">
        <v>3</v>
      </c>
      <c r="F835" s="4" t="s">
        <v>16</v>
      </c>
      <c r="G835" s="4" t="s">
        <v>17</v>
      </c>
      <c r="H835" s="4" t="s">
        <v>18</v>
      </c>
      <c r="I835" s="9">
        <v>1</v>
      </c>
      <c r="J835" s="6">
        <v>36.659999999999997</v>
      </c>
      <c r="K835" s="7">
        <v>0</v>
      </c>
      <c r="L835" s="6">
        <v>13.61</v>
      </c>
      <c r="M835" s="6">
        <f t="shared" si="52"/>
        <v>36.659999999999997</v>
      </c>
      <c r="N835" s="6">
        <f t="shared" si="53"/>
        <v>13.61</v>
      </c>
      <c r="O835" s="6">
        <f t="shared" si="54"/>
        <v>23.049999999999997</v>
      </c>
      <c r="P835" s="8">
        <f t="shared" si="55"/>
        <v>0.62875068194217132</v>
      </c>
      <c r="Q835" s="5">
        <f>YEAR(SalesDataTable[[#This Row],[Order Date]])</f>
        <v>2026</v>
      </c>
      <c r="R835" s="8" t="str">
        <f>"Q"&amp;ROUNDUP(MONTH(SalesDataTable[[#This Row],[Order Date]])/3,0)</f>
        <v>Q2</v>
      </c>
      <c r="S835" s="9">
        <f>MONTH(SalesDataTable[[#This Row],[Order Date]])</f>
        <v>5</v>
      </c>
      <c r="T835" s="8" t="str">
        <f>TEXT(SalesDataTable[[#This Row],[Order Date]],"mmm")</f>
        <v>May</v>
      </c>
    </row>
    <row r="836" spans="1:20" ht="15.5">
      <c r="A836" s="2" t="s">
        <v>887</v>
      </c>
      <c r="B836" s="3">
        <v>46158</v>
      </c>
      <c r="C836" s="4" t="s">
        <v>27</v>
      </c>
      <c r="D836" s="4" t="s">
        <v>48</v>
      </c>
      <c r="E836" s="4" t="s">
        <v>3</v>
      </c>
      <c r="F836" s="4" t="s">
        <v>16</v>
      </c>
      <c r="G836" s="4" t="s">
        <v>11</v>
      </c>
      <c r="H836" s="4" t="s">
        <v>53</v>
      </c>
      <c r="I836" s="9">
        <v>5</v>
      </c>
      <c r="J836" s="6">
        <v>156.16999999999999</v>
      </c>
      <c r="K836" s="7">
        <v>0.1</v>
      </c>
      <c r="L836" s="6">
        <v>80.59</v>
      </c>
      <c r="M836" s="6">
        <f t="shared" si="52"/>
        <v>702.76499999999999</v>
      </c>
      <c r="N836" s="6">
        <f t="shared" si="53"/>
        <v>402.95000000000005</v>
      </c>
      <c r="O836" s="6">
        <f t="shared" si="54"/>
        <v>299.81499999999994</v>
      </c>
      <c r="P836" s="8">
        <f t="shared" si="55"/>
        <v>0.42662198601239382</v>
      </c>
      <c r="Q836" s="5">
        <f>YEAR(SalesDataTable[[#This Row],[Order Date]])</f>
        <v>2026</v>
      </c>
      <c r="R836" s="8" t="str">
        <f>"Q"&amp;ROUNDUP(MONTH(SalesDataTable[[#This Row],[Order Date]])/3,0)</f>
        <v>Q2</v>
      </c>
      <c r="S836" s="9">
        <f>MONTH(SalesDataTable[[#This Row],[Order Date]])</f>
        <v>5</v>
      </c>
      <c r="T836" s="8" t="str">
        <f>TEXT(SalesDataTable[[#This Row],[Order Date]],"mmm")</f>
        <v>May</v>
      </c>
    </row>
    <row r="837" spans="1:20" ht="15.5">
      <c r="A837" s="2" t="s">
        <v>888</v>
      </c>
      <c r="B837" s="3">
        <v>46158</v>
      </c>
      <c r="C837" s="4" t="s">
        <v>8</v>
      </c>
      <c r="D837" s="4" t="s">
        <v>69</v>
      </c>
      <c r="E837" s="4" t="s">
        <v>25</v>
      </c>
      <c r="F837" s="4" t="s">
        <v>16</v>
      </c>
      <c r="G837" s="4" t="s">
        <v>17</v>
      </c>
      <c r="H837" s="4" t="s">
        <v>18</v>
      </c>
      <c r="I837" s="9">
        <v>1</v>
      </c>
      <c r="J837" s="6">
        <v>35.97</v>
      </c>
      <c r="K837" s="7">
        <v>0.1</v>
      </c>
      <c r="L837" s="6">
        <v>13.54</v>
      </c>
      <c r="M837" s="6">
        <f t="shared" si="52"/>
        <v>32.372999999999998</v>
      </c>
      <c r="N837" s="6">
        <f t="shared" si="53"/>
        <v>13.54</v>
      </c>
      <c r="O837" s="6">
        <f t="shared" si="54"/>
        <v>18.832999999999998</v>
      </c>
      <c r="P837" s="8">
        <f t="shared" si="55"/>
        <v>0.58175022395205878</v>
      </c>
      <c r="Q837" s="5">
        <f>YEAR(SalesDataTable[[#This Row],[Order Date]])</f>
        <v>2026</v>
      </c>
      <c r="R837" s="8" t="str">
        <f>"Q"&amp;ROUNDUP(MONTH(SalesDataTable[[#This Row],[Order Date]])/3,0)</f>
        <v>Q2</v>
      </c>
      <c r="S837" s="9">
        <f>MONTH(SalesDataTable[[#This Row],[Order Date]])</f>
        <v>5</v>
      </c>
      <c r="T837" s="8" t="str">
        <f>TEXT(SalesDataTable[[#This Row],[Order Date]],"mmm")</f>
        <v>May</v>
      </c>
    </row>
    <row r="838" spans="1:20" ht="15.5">
      <c r="A838" s="2" t="s">
        <v>889</v>
      </c>
      <c r="B838" s="3">
        <v>46158</v>
      </c>
      <c r="C838" s="4" t="s">
        <v>8</v>
      </c>
      <c r="D838" s="4" t="s">
        <v>66</v>
      </c>
      <c r="E838" s="4" t="s">
        <v>10</v>
      </c>
      <c r="F838" s="4" t="s">
        <v>20</v>
      </c>
      <c r="G838" s="4" t="s">
        <v>49</v>
      </c>
      <c r="H838" s="4" t="s">
        <v>55</v>
      </c>
      <c r="I838" s="9">
        <v>4</v>
      </c>
      <c r="J838" s="6">
        <v>125.11</v>
      </c>
      <c r="K838" s="7">
        <v>0.15</v>
      </c>
      <c r="L838" s="6">
        <v>70.010000000000005</v>
      </c>
      <c r="M838" s="6">
        <f t="shared" si="52"/>
        <v>425.37399999999997</v>
      </c>
      <c r="N838" s="6">
        <f t="shared" si="53"/>
        <v>280.04000000000002</v>
      </c>
      <c r="O838" s="6">
        <f t="shared" si="54"/>
        <v>145.33399999999995</v>
      </c>
      <c r="P838" s="8">
        <f t="shared" si="55"/>
        <v>0.34166169065340135</v>
      </c>
      <c r="Q838" s="5">
        <f>YEAR(SalesDataTable[[#This Row],[Order Date]])</f>
        <v>2026</v>
      </c>
      <c r="R838" s="8" t="str">
        <f>"Q"&amp;ROUNDUP(MONTH(SalesDataTable[[#This Row],[Order Date]])/3,0)</f>
        <v>Q2</v>
      </c>
      <c r="S838" s="9">
        <f>MONTH(SalesDataTable[[#This Row],[Order Date]])</f>
        <v>5</v>
      </c>
      <c r="T838" s="8" t="str">
        <f>TEXT(SalesDataTable[[#This Row],[Order Date]],"mmm")</f>
        <v>May</v>
      </c>
    </row>
    <row r="839" spans="1:20" ht="15.5">
      <c r="A839" s="2" t="s">
        <v>890</v>
      </c>
      <c r="B839" s="3">
        <v>46158</v>
      </c>
      <c r="C839" s="4" t="s">
        <v>27</v>
      </c>
      <c r="D839" s="4" t="s">
        <v>48</v>
      </c>
      <c r="E839" s="4" t="s">
        <v>3</v>
      </c>
      <c r="F839" s="4" t="s">
        <v>16</v>
      </c>
      <c r="G839" s="4" t="s">
        <v>49</v>
      </c>
      <c r="H839" s="4" t="s">
        <v>67</v>
      </c>
      <c r="I839" s="9">
        <v>4</v>
      </c>
      <c r="J839" s="6">
        <v>36.29</v>
      </c>
      <c r="K839" s="7">
        <v>0.1</v>
      </c>
      <c r="L839" s="6">
        <v>13.77</v>
      </c>
      <c r="M839" s="6">
        <f t="shared" si="52"/>
        <v>130.64400000000001</v>
      </c>
      <c r="N839" s="6">
        <f t="shared" si="53"/>
        <v>55.08</v>
      </c>
      <c r="O839" s="6">
        <f t="shared" si="54"/>
        <v>75.564000000000007</v>
      </c>
      <c r="P839" s="8">
        <f t="shared" si="55"/>
        <v>0.57839625241113257</v>
      </c>
      <c r="Q839" s="5">
        <f>YEAR(SalesDataTable[[#This Row],[Order Date]])</f>
        <v>2026</v>
      </c>
      <c r="R839" s="8" t="str">
        <f>"Q"&amp;ROUNDUP(MONTH(SalesDataTable[[#This Row],[Order Date]])/3,0)</f>
        <v>Q2</v>
      </c>
      <c r="S839" s="9">
        <f>MONTH(SalesDataTable[[#This Row],[Order Date]])</f>
        <v>5</v>
      </c>
      <c r="T839" s="8" t="str">
        <f>TEXT(SalesDataTable[[#This Row],[Order Date]],"mmm")</f>
        <v>May</v>
      </c>
    </row>
    <row r="840" spans="1:20" ht="15.5">
      <c r="A840" s="2" t="s">
        <v>891</v>
      </c>
      <c r="B840" s="3">
        <v>46158</v>
      </c>
      <c r="C840" s="4" t="s">
        <v>8</v>
      </c>
      <c r="D840" s="4" t="s">
        <v>38</v>
      </c>
      <c r="E840" s="4" t="s">
        <v>3</v>
      </c>
      <c r="F840" s="4" t="s">
        <v>16</v>
      </c>
      <c r="G840" s="4" t="s">
        <v>11</v>
      </c>
      <c r="H840" s="4" t="s">
        <v>21</v>
      </c>
      <c r="I840" s="9">
        <v>4</v>
      </c>
      <c r="J840" s="6">
        <v>143.34</v>
      </c>
      <c r="K840" s="7">
        <v>0</v>
      </c>
      <c r="L840" s="6">
        <v>80.55</v>
      </c>
      <c r="M840" s="6">
        <f t="shared" si="52"/>
        <v>573.36</v>
      </c>
      <c r="N840" s="6">
        <f t="shared" si="53"/>
        <v>322.2</v>
      </c>
      <c r="O840" s="6">
        <f t="shared" si="54"/>
        <v>251.16000000000003</v>
      </c>
      <c r="P840" s="8">
        <f t="shared" si="55"/>
        <v>0.43804939305148599</v>
      </c>
      <c r="Q840" s="5">
        <f>YEAR(SalesDataTable[[#This Row],[Order Date]])</f>
        <v>2026</v>
      </c>
      <c r="R840" s="8" t="str">
        <f>"Q"&amp;ROUNDUP(MONTH(SalesDataTable[[#This Row],[Order Date]])/3,0)</f>
        <v>Q2</v>
      </c>
      <c r="S840" s="9">
        <f>MONTH(SalesDataTable[[#This Row],[Order Date]])</f>
        <v>5</v>
      </c>
      <c r="T840" s="8" t="str">
        <f>TEXT(SalesDataTable[[#This Row],[Order Date]],"mmm")</f>
        <v>May</v>
      </c>
    </row>
    <row r="841" spans="1:20" ht="15.5">
      <c r="A841" s="2" t="s">
        <v>892</v>
      </c>
      <c r="B841" s="3">
        <v>46159</v>
      </c>
      <c r="C841" s="4" t="s">
        <v>8</v>
      </c>
      <c r="D841" s="4" t="s">
        <v>69</v>
      </c>
      <c r="E841" s="4" t="s">
        <v>39</v>
      </c>
      <c r="F841" s="4" t="s">
        <v>16</v>
      </c>
      <c r="G841" s="4" t="s">
        <v>5</v>
      </c>
      <c r="H841" s="4" t="s">
        <v>29</v>
      </c>
      <c r="I841" s="9">
        <v>3</v>
      </c>
      <c r="J841" s="6">
        <v>51.68</v>
      </c>
      <c r="K841" s="7">
        <v>0</v>
      </c>
      <c r="L841" s="6">
        <v>22.4</v>
      </c>
      <c r="M841" s="6">
        <f t="shared" si="52"/>
        <v>155.04</v>
      </c>
      <c r="N841" s="6">
        <f t="shared" si="53"/>
        <v>67.199999999999989</v>
      </c>
      <c r="O841" s="6">
        <f t="shared" si="54"/>
        <v>87.84</v>
      </c>
      <c r="P841" s="8">
        <f t="shared" si="55"/>
        <v>0.56656346749226016</v>
      </c>
      <c r="Q841" s="5">
        <f>YEAR(SalesDataTable[[#This Row],[Order Date]])</f>
        <v>2026</v>
      </c>
      <c r="R841" s="8" t="str">
        <f>"Q"&amp;ROUNDUP(MONTH(SalesDataTable[[#This Row],[Order Date]])/3,0)</f>
        <v>Q2</v>
      </c>
      <c r="S841" s="9">
        <f>MONTH(SalesDataTable[[#This Row],[Order Date]])</f>
        <v>5</v>
      </c>
      <c r="T841" s="8" t="str">
        <f>TEXT(SalesDataTable[[#This Row],[Order Date]],"mmm")</f>
        <v>May</v>
      </c>
    </row>
    <row r="842" spans="1:20" ht="15.5">
      <c r="A842" s="2" t="s">
        <v>893</v>
      </c>
      <c r="B842" s="3">
        <v>46159</v>
      </c>
      <c r="C842" s="4" t="s">
        <v>27</v>
      </c>
      <c r="D842" s="4" t="s">
        <v>45</v>
      </c>
      <c r="E842" s="4" t="s">
        <v>3</v>
      </c>
      <c r="F842" s="4" t="s">
        <v>4</v>
      </c>
      <c r="G842" s="4" t="s">
        <v>17</v>
      </c>
      <c r="H842" s="4" t="s">
        <v>46</v>
      </c>
      <c r="I842" s="9">
        <v>1</v>
      </c>
      <c r="J842" s="6">
        <v>46.84</v>
      </c>
      <c r="K842" s="7">
        <v>0</v>
      </c>
      <c r="L842" s="6">
        <v>17.93</v>
      </c>
      <c r="M842" s="6">
        <f t="shared" si="52"/>
        <v>46.84</v>
      </c>
      <c r="N842" s="6">
        <f t="shared" si="53"/>
        <v>17.93</v>
      </c>
      <c r="O842" s="6">
        <f t="shared" si="54"/>
        <v>28.910000000000004</v>
      </c>
      <c r="P842" s="8">
        <f t="shared" si="55"/>
        <v>0.61720751494449189</v>
      </c>
      <c r="Q842" s="5">
        <f>YEAR(SalesDataTable[[#This Row],[Order Date]])</f>
        <v>2026</v>
      </c>
      <c r="R842" s="8" t="str">
        <f>"Q"&amp;ROUNDUP(MONTH(SalesDataTable[[#This Row],[Order Date]])/3,0)</f>
        <v>Q2</v>
      </c>
      <c r="S842" s="9">
        <f>MONTH(SalesDataTable[[#This Row],[Order Date]])</f>
        <v>5</v>
      </c>
      <c r="T842" s="8" t="str">
        <f>TEXT(SalesDataTable[[#This Row],[Order Date]],"mmm")</f>
        <v>May</v>
      </c>
    </row>
    <row r="843" spans="1:20" ht="15.5">
      <c r="A843" s="2" t="s">
        <v>894</v>
      </c>
      <c r="B843" s="3">
        <v>46159</v>
      </c>
      <c r="C843" s="4" t="s">
        <v>14</v>
      </c>
      <c r="D843" s="4" t="s">
        <v>15</v>
      </c>
      <c r="E843" s="4" t="s">
        <v>39</v>
      </c>
      <c r="F843" s="4" t="s">
        <v>16</v>
      </c>
      <c r="G843" s="4" t="s">
        <v>11</v>
      </c>
      <c r="H843" s="4" t="s">
        <v>79</v>
      </c>
      <c r="I843" s="9">
        <v>5</v>
      </c>
      <c r="J843" s="6">
        <v>72.900000000000006</v>
      </c>
      <c r="K843" s="7">
        <v>0.05</v>
      </c>
      <c r="L843" s="6">
        <v>31.57</v>
      </c>
      <c r="M843" s="6">
        <f t="shared" si="52"/>
        <v>346.27499999999998</v>
      </c>
      <c r="N843" s="6">
        <f t="shared" si="53"/>
        <v>157.85</v>
      </c>
      <c r="O843" s="6">
        <f t="shared" si="54"/>
        <v>188.42499999999998</v>
      </c>
      <c r="P843" s="8">
        <f t="shared" si="55"/>
        <v>0.54414843693596127</v>
      </c>
      <c r="Q843" s="5">
        <f>YEAR(SalesDataTable[[#This Row],[Order Date]])</f>
        <v>2026</v>
      </c>
      <c r="R843" s="8" t="str">
        <f>"Q"&amp;ROUNDUP(MONTH(SalesDataTable[[#This Row],[Order Date]])/3,0)</f>
        <v>Q2</v>
      </c>
      <c r="S843" s="9">
        <f>MONTH(SalesDataTable[[#This Row],[Order Date]])</f>
        <v>5</v>
      </c>
      <c r="T843" s="8" t="str">
        <f>TEXT(SalesDataTable[[#This Row],[Order Date]],"mmm")</f>
        <v>May</v>
      </c>
    </row>
    <row r="844" spans="1:20" ht="15.5">
      <c r="A844" s="2" t="s">
        <v>895</v>
      </c>
      <c r="B844" s="3">
        <v>46159</v>
      </c>
      <c r="C844" s="4" t="s">
        <v>27</v>
      </c>
      <c r="D844" s="4" t="s">
        <v>45</v>
      </c>
      <c r="E844" s="4" t="s">
        <v>3</v>
      </c>
      <c r="F844" s="4" t="s">
        <v>16</v>
      </c>
      <c r="G844" s="4" t="s">
        <v>11</v>
      </c>
      <c r="H844" s="4" t="s">
        <v>12</v>
      </c>
      <c r="I844" s="9">
        <v>1</v>
      </c>
      <c r="J844" s="6">
        <v>91.07</v>
      </c>
      <c r="K844" s="7">
        <v>0</v>
      </c>
      <c r="L844" s="6">
        <v>45.3</v>
      </c>
      <c r="M844" s="6">
        <f t="shared" si="52"/>
        <v>91.07</v>
      </c>
      <c r="N844" s="6">
        <f t="shared" si="53"/>
        <v>45.3</v>
      </c>
      <c r="O844" s="6">
        <f t="shared" si="54"/>
        <v>45.769999999999996</v>
      </c>
      <c r="P844" s="8">
        <f t="shared" si="55"/>
        <v>0.50258043263423735</v>
      </c>
      <c r="Q844" s="5">
        <f>YEAR(SalesDataTable[[#This Row],[Order Date]])</f>
        <v>2026</v>
      </c>
      <c r="R844" s="8" t="str">
        <f>"Q"&amp;ROUNDUP(MONTH(SalesDataTable[[#This Row],[Order Date]])/3,0)</f>
        <v>Q2</v>
      </c>
      <c r="S844" s="9">
        <f>MONTH(SalesDataTable[[#This Row],[Order Date]])</f>
        <v>5</v>
      </c>
      <c r="T844" s="8" t="str">
        <f>TEXT(SalesDataTable[[#This Row],[Order Date]],"mmm")</f>
        <v>May</v>
      </c>
    </row>
    <row r="845" spans="1:20" ht="15.5">
      <c r="A845" s="2" t="s">
        <v>896</v>
      </c>
      <c r="B845" s="3">
        <v>46159</v>
      </c>
      <c r="C845" s="4" t="s">
        <v>14</v>
      </c>
      <c r="D845" s="4" t="s">
        <v>61</v>
      </c>
      <c r="E845" s="4" t="s">
        <v>25</v>
      </c>
      <c r="F845" s="4" t="s">
        <v>16</v>
      </c>
      <c r="G845" s="4" t="s">
        <v>5</v>
      </c>
      <c r="H845" s="4" t="s">
        <v>6</v>
      </c>
      <c r="I845" s="9">
        <v>1</v>
      </c>
      <c r="J845" s="6">
        <v>81.86</v>
      </c>
      <c r="K845" s="7">
        <v>0</v>
      </c>
      <c r="L845" s="6">
        <v>43.14</v>
      </c>
      <c r="M845" s="6">
        <f t="shared" si="52"/>
        <v>81.86</v>
      </c>
      <c r="N845" s="6">
        <f t="shared" si="53"/>
        <v>43.14</v>
      </c>
      <c r="O845" s="6">
        <f t="shared" si="54"/>
        <v>38.72</v>
      </c>
      <c r="P845" s="8">
        <f t="shared" si="55"/>
        <v>0.47300268751526997</v>
      </c>
      <c r="Q845" s="5">
        <f>YEAR(SalesDataTable[[#This Row],[Order Date]])</f>
        <v>2026</v>
      </c>
      <c r="R845" s="8" t="str">
        <f>"Q"&amp;ROUNDUP(MONTH(SalesDataTable[[#This Row],[Order Date]])/3,0)</f>
        <v>Q2</v>
      </c>
      <c r="S845" s="9">
        <f>MONTH(SalesDataTable[[#This Row],[Order Date]])</f>
        <v>5</v>
      </c>
      <c r="T845" s="8" t="str">
        <f>TEXT(SalesDataTable[[#This Row],[Order Date]],"mmm")</f>
        <v>May</v>
      </c>
    </row>
    <row r="846" spans="1:20" ht="15.5">
      <c r="A846" s="2" t="s">
        <v>897</v>
      </c>
      <c r="B846" s="3">
        <v>46159</v>
      </c>
      <c r="C846" s="4" t="s">
        <v>27</v>
      </c>
      <c r="D846" s="4" t="s">
        <v>48</v>
      </c>
      <c r="E846" s="4" t="s">
        <v>3</v>
      </c>
      <c r="F846" s="4" t="s">
        <v>4</v>
      </c>
      <c r="G846" s="4" t="s">
        <v>17</v>
      </c>
      <c r="H846" s="4" t="s">
        <v>46</v>
      </c>
      <c r="I846" s="9">
        <v>1</v>
      </c>
      <c r="J846" s="6">
        <v>45.45</v>
      </c>
      <c r="K846" s="7">
        <v>0</v>
      </c>
      <c r="L846" s="6">
        <v>17.93</v>
      </c>
      <c r="M846" s="6">
        <f t="shared" si="52"/>
        <v>45.45</v>
      </c>
      <c r="N846" s="6">
        <f t="shared" si="53"/>
        <v>17.93</v>
      </c>
      <c r="O846" s="6">
        <f t="shared" si="54"/>
        <v>27.520000000000003</v>
      </c>
      <c r="P846" s="8">
        <f t="shared" si="55"/>
        <v>0.60550055005500558</v>
      </c>
      <c r="Q846" s="5">
        <f>YEAR(SalesDataTable[[#This Row],[Order Date]])</f>
        <v>2026</v>
      </c>
      <c r="R846" s="8" t="str">
        <f>"Q"&amp;ROUNDUP(MONTH(SalesDataTable[[#This Row],[Order Date]])/3,0)</f>
        <v>Q2</v>
      </c>
      <c r="S846" s="9">
        <f>MONTH(SalesDataTable[[#This Row],[Order Date]])</f>
        <v>5</v>
      </c>
      <c r="T846" s="8" t="str">
        <f>TEXT(SalesDataTable[[#This Row],[Order Date]],"mmm")</f>
        <v>May</v>
      </c>
    </row>
    <row r="847" spans="1:20" ht="15.5">
      <c r="A847" s="2" t="s">
        <v>898</v>
      </c>
      <c r="B847" s="3">
        <v>46159</v>
      </c>
      <c r="C847" s="4" t="s">
        <v>14</v>
      </c>
      <c r="D847" s="4" t="s">
        <v>61</v>
      </c>
      <c r="E847" s="4" t="s">
        <v>25</v>
      </c>
      <c r="F847" s="4" t="s">
        <v>20</v>
      </c>
      <c r="G847" s="4" t="s">
        <v>11</v>
      </c>
      <c r="H847" s="4" t="s">
        <v>79</v>
      </c>
      <c r="I847" s="9">
        <v>1</v>
      </c>
      <c r="J847" s="6">
        <v>70.62</v>
      </c>
      <c r="K847" s="7">
        <v>0</v>
      </c>
      <c r="L847" s="6">
        <v>32.53</v>
      </c>
      <c r="M847" s="6">
        <f t="shared" si="52"/>
        <v>70.62</v>
      </c>
      <c r="N847" s="6">
        <f t="shared" si="53"/>
        <v>32.53</v>
      </c>
      <c r="O847" s="6">
        <f t="shared" si="54"/>
        <v>38.090000000000003</v>
      </c>
      <c r="P847" s="8">
        <f t="shared" si="55"/>
        <v>0.53936561880487111</v>
      </c>
      <c r="Q847" s="5">
        <f>YEAR(SalesDataTable[[#This Row],[Order Date]])</f>
        <v>2026</v>
      </c>
      <c r="R847" s="8" t="str">
        <f>"Q"&amp;ROUNDUP(MONTH(SalesDataTable[[#This Row],[Order Date]])/3,0)</f>
        <v>Q2</v>
      </c>
      <c r="S847" s="9">
        <f>MONTH(SalesDataTable[[#This Row],[Order Date]])</f>
        <v>5</v>
      </c>
      <c r="T847" s="8" t="str">
        <f>TEXT(SalesDataTable[[#This Row],[Order Date]],"mmm")</f>
        <v>May</v>
      </c>
    </row>
    <row r="848" spans="1:20" ht="15.5">
      <c r="A848" s="2" t="s">
        <v>899</v>
      </c>
      <c r="B848" s="3">
        <v>46159</v>
      </c>
      <c r="C848" s="4" t="s">
        <v>27</v>
      </c>
      <c r="D848" s="4" t="s">
        <v>48</v>
      </c>
      <c r="E848" s="4" t="s">
        <v>3</v>
      </c>
      <c r="F848" s="4" t="s">
        <v>16</v>
      </c>
      <c r="G848" s="4" t="s">
        <v>49</v>
      </c>
      <c r="H848" s="4" t="s">
        <v>74</v>
      </c>
      <c r="I848" s="9">
        <v>2</v>
      </c>
      <c r="J848" s="6">
        <v>51.56</v>
      </c>
      <c r="K848" s="7">
        <v>0</v>
      </c>
      <c r="L848" s="6">
        <v>22.46</v>
      </c>
      <c r="M848" s="6">
        <f t="shared" si="52"/>
        <v>103.12</v>
      </c>
      <c r="N848" s="6">
        <f t="shared" si="53"/>
        <v>44.92</v>
      </c>
      <c r="O848" s="6">
        <f t="shared" si="54"/>
        <v>58.2</v>
      </c>
      <c r="P848" s="8">
        <f t="shared" si="55"/>
        <v>0.56439100077579518</v>
      </c>
      <c r="Q848" s="5">
        <f>YEAR(SalesDataTable[[#This Row],[Order Date]])</f>
        <v>2026</v>
      </c>
      <c r="R848" s="8" t="str">
        <f>"Q"&amp;ROUNDUP(MONTH(SalesDataTable[[#This Row],[Order Date]])/3,0)</f>
        <v>Q2</v>
      </c>
      <c r="S848" s="9">
        <f>MONTH(SalesDataTable[[#This Row],[Order Date]])</f>
        <v>5</v>
      </c>
      <c r="T848" s="8" t="str">
        <f>TEXT(SalesDataTable[[#This Row],[Order Date]],"mmm")</f>
        <v>May</v>
      </c>
    </row>
    <row r="849" spans="1:20" ht="15.5">
      <c r="A849" s="2" t="s">
        <v>900</v>
      </c>
      <c r="B849" s="3">
        <v>46159</v>
      </c>
      <c r="C849" s="4" t="s">
        <v>27</v>
      </c>
      <c r="D849" s="4" t="s">
        <v>48</v>
      </c>
      <c r="E849" s="4" t="s">
        <v>3</v>
      </c>
      <c r="F849" s="4" t="s">
        <v>16</v>
      </c>
      <c r="G849" s="4" t="s">
        <v>11</v>
      </c>
      <c r="H849" s="4" t="s">
        <v>21</v>
      </c>
      <c r="I849" s="9">
        <v>2</v>
      </c>
      <c r="J849" s="6">
        <v>146.22</v>
      </c>
      <c r="K849" s="7">
        <v>0</v>
      </c>
      <c r="L849" s="6">
        <v>81.069999999999993</v>
      </c>
      <c r="M849" s="6">
        <f t="shared" si="52"/>
        <v>292.44</v>
      </c>
      <c r="N849" s="6">
        <f t="shared" si="53"/>
        <v>162.13999999999999</v>
      </c>
      <c r="O849" s="6">
        <f t="shared" si="54"/>
        <v>130.30000000000001</v>
      </c>
      <c r="P849" s="8">
        <f t="shared" si="55"/>
        <v>0.4455614826973055</v>
      </c>
      <c r="Q849" s="5">
        <f>YEAR(SalesDataTable[[#This Row],[Order Date]])</f>
        <v>2026</v>
      </c>
      <c r="R849" s="8" t="str">
        <f>"Q"&amp;ROUNDUP(MONTH(SalesDataTable[[#This Row],[Order Date]])/3,0)</f>
        <v>Q2</v>
      </c>
      <c r="S849" s="9">
        <f>MONTH(SalesDataTable[[#This Row],[Order Date]])</f>
        <v>5</v>
      </c>
      <c r="T849" s="8" t="str">
        <f>TEXT(SalesDataTable[[#This Row],[Order Date]],"mmm")</f>
        <v>May</v>
      </c>
    </row>
    <row r="850" spans="1:20" ht="15.5">
      <c r="A850" s="2" t="s">
        <v>901</v>
      </c>
      <c r="B850" s="3">
        <v>46159</v>
      </c>
      <c r="C850" s="4" t="s">
        <v>27</v>
      </c>
      <c r="D850" s="4" t="s">
        <v>82</v>
      </c>
      <c r="E850" s="4" t="s">
        <v>25</v>
      </c>
      <c r="F850" s="4" t="s">
        <v>4</v>
      </c>
      <c r="G850" s="4" t="s">
        <v>49</v>
      </c>
      <c r="H850" s="4" t="s">
        <v>74</v>
      </c>
      <c r="I850" s="9">
        <v>2</v>
      </c>
      <c r="J850" s="6">
        <v>51.34</v>
      </c>
      <c r="K850" s="7">
        <v>0</v>
      </c>
      <c r="L850" s="6">
        <v>22.17</v>
      </c>
      <c r="M850" s="6">
        <f t="shared" si="52"/>
        <v>102.68</v>
      </c>
      <c r="N850" s="6">
        <f t="shared" si="53"/>
        <v>44.34</v>
      </c>
      <c r="O850" s="6">
        <f t="shared" si="54"/>
        <v>58.34</v>
      </c>
      <c r="P850" s="8">
        <f t="shared" si="55"/>
        <v>0.56817296455005839</v>
      </c>
      <c r="Q850" s="5">
        <f>YEAR(SalesDataTable[[#This Row],[Order Date]])</f>
        <v>2026</v>
      </c>
      <c r="R850" s="8" t="str">
        <f>"Q"&amp;ROUNDUP(MONTH(SalesDataTable[[#This Row],[Order Date]])/3,0)</f>
        <v>Q2</v>
      </c>
      <c r="S850" s="9">
        <f>MONTH(SalesDataTable[[#This Row],[Order Date]])</f>
        <v>5</v>
      </c>
      <c r="T850" s="8" t="str">
        <f>TEXT(SalesDataTable[[#This Row],[Order Date]],"mmm")</f>
        <v>May</v>
      </c>
    </row>
    <row r="851" spans="1:20" ht="15.5">
      <c r="A851" s="2" t="s">
        <v>902</v>
      </c>
      <c r="B851" s="3">
        <v>46160</v>
      </c>
      <c r="C851" s="4" t="s">
        <v>27</v>
      </c>
      <c r="D851" s="4" t="s">
        <v>48</v>
      </c>
      <c r="E851" s="4" t="s">
        <v>3</v>
      </c>
      <c r="F851" s="4" t="s">
        <v>16</v>
      </c>
      <c r="G851" s="4" t="s">
        <v>11</v>
      </c>
      <c r="H851" s="4" t="s">
        <v>53</v>
      </c>
      <c r="I851" s="9">
        <v>1</v>
      </c>
      <c r="J851" s="6">
        <v>153.61000000000001</v>
      </c>
      <c r="K851" s="7">
        <v>0.05</v>
      </c>
      <c r="L851" s="6">
        <v>79.94</v>
      </c>
      <c r="M851" s="6">
        <f t="shared" si="52"/>
        <v>145.92950000000002</v>
      </c>
      <c r="N851" s="6">
        <f t="shared" si="53"/>
        <v>79.94</v>
      </c>
      <c r="O851" s="6">
        <f t="shared" si="54"/>
        <v>65.989500000000021</v>
      </c>
      <c r="P851" s="8">
        <f t="shared" si="55"/>
        <v>0.45220123415758989</v>
      </c>
      <c r="Q851" s="5">
        <f>YEAR(SalesDataTable[[#This Row],[Order Date]])</f>
        <v>2026</v>
      </c>
      <c r="R851" s="8" t="str">
        <f>"Q"&amp;ROUNDUP(MONTH(SalesDataTable[[#This Row],[Order Date]])/3,0)</f>
        <v>Q2</v>
      </c>
      <c r="S851" s="9">
        <f>MONTH(SalesDataTable[[#This Row],[Order Date]])</f>
        <v>5</v>
      </c>
      <c r="T851" s="8" t="str">
        <f>TEXT(SalesDataTable[[#This Row],[Order Date]],"mmm")</f>
        <v>May</v>
      </c>
    </row>
    <row r="852" spans="1:20" ht="15.5">
      <c r="A852" s="2" t="s">
        <v>903</v>
      </c>
      <c r="B852" s="3">
        <v>46160</v>
      </c>
      <c r="C852" s="4" t="s">
        <v>8</v>
      </c>
      <c r="D852" s="4" t="s">
        <v>38</v>
      </c>
      <c r="E852" s="4" t="s">
        <v>3</v>
      </c>
      <c r="F852" s="4" t="s">
        <v>4</v>
      </c>
      <c r="G852" s="4" t="s">
        <v>31</v>
      </c>
      <c r="H852" s="4" t="s">
        <v>64</v>
      </c>
      <c r="I852" s="9">
        <v>1</v>
      </c>
      <c r="J852" s="6">
        <v>82.44</v>
      </c>
      <c r="K852" s="7">
        <v>0.15</v>
      </c>
      <c r="L852" s="6">
        <v>39.380000000000003</v>
      </c>
      <c r="M852" s="6">
        <f t="shared" si="52"/>
        <v>70.073999999999998</v>
      </c>
      <c r="N852" s="6">
        <f t="shared" si="53"/>
        <v>39.380000000000003</v>
      </c>
      <c r="O852" s="6">
        <f t="shared" si="54"/>
        <v>30.693999999999996</v>
      </c>
      <c r="P852" s="8">
        <f t="shared" si="55"/>
        <v>0.43802266175757054</v>
      </c>
      <c r="Q852" s="5">
        <f>YEAR(SalesDataTable[[#This Row],[Order Date]])</f>
        <v>2026</v>
      </c>
      <c r="R852" s="8" t="str">
        <f>"Q"&amp;ROUNDUP(MONTH(SalesDataTable[[#This Row],[Order Date]])/3,0)</f>
        <v>Q2</v>
      </c>
      <c r="S852" s="9">
        <f>MONTH(SalesDataTable[[#This Row],[Order Date]])</f>
        <v>5</v>
      </c>
      <c r="T852" s="8" t="str">
        <f>TEXT(SalesDataTable[[#This Row],[Order Date]],"mmm")</f>
        <v>May</v>
      </c>
    </row>
    <row r="853" spans="1:20" ht="15.5">
      <c r="A853" s="2" t="s">
        <v>904</v>
      </c>
      <c r="B853" s="3">
        <v>46160</v>
      </c>
      <c r="C853" s="4" t="s">
        <v>1</v>
      </c>
      <c r="D853" s="4" t="s">
        <v>2</v>
      </c>
      <c r="E853" s="4" t="s">
        <v>10</v>
      </c>
      <c r="F853" s="4" t="s">
        <v>20</v>
      </c>
      <c r="G853" s="4" t="s">
        <v>11</v>
      </c>
      <c r="H853" s="4" t="s">
        <v>12</v>
      </c>
      <c r="I853" s="9">
        <v>10</v>
      </c>
      <c r="J853" s="6">
        <v>92.09</v>
      </c>
      <c r="K853" s="7">
        <v>0.15</v>
      </c>
      <c r="L853" s="6">
        <v>45.13</v>
      </c>
      <c r="M853" s="6">
        <f t="shared" si="52"/>
        <v>782.7650000000001</v>
      </c>
      <c r="N853" s="6">
        <f t="shared" si="53"/>
        <v>451.3</v>
      </c>
      <c r="O853" s="6">
        <f t="shared" si="54"/>
        <v>331.46500000000009</v>
      </c>
      <c r="P853" s="8">
        <f t="shared" si="55"/>
        <v>0.42345403792964686</v>
      </c>
      <c r="Q853" s="5">
        <f>YEAR(SalesDataTable[[#This Row],[Order Date]])</f>
        <v>2026</v>
      </c>
      <c r="R853" s="8" t="str">
        <f>"Q"&amp;ROUNDUP(MONTH(SalesDataTable[[#This Row],[Order Date]])/3,0)</f>
        <v>Q2</v>
      </c>
      <c r="S853" s="9">
        <f>MONTH(SalesDataTable[[#This Row],[Order Date]])</f>
        <v>5</v>
      </c>
      <c r="T853" s="8" t="str">
        <f>TEXT(SalesDataTable[[#This Row],[Order Date]],"mmm")</f>
        <v>May</v>
      </c>
    </row>
    <row r="854" spans="1:20" ht="15.5">
      <c r="A854" s="2" t="s">
        <v>905</v>
      </c>
      <c r="B854" s="3">
        <v>46160</v>
      </c>
      <c r="C854" s="4" t="s">
        <v>27</v>
      </c>
      <c r="D854" s="4" t="s">
        <v>48</v>
      </c>
      <c r="E854" s="4" t="s">
        <v>39</v>
      </c>
      <c r="F854" s="4" t="s">
        <v>16</v>
      </c>
      <c r="G854" s="4" t="s">
        <v>17</v>
      </c>
      <c r="H854" s="4" t="s">
        <v>18</v>
      </c>
      <c r="I854" s="9">
        <v>1</v>
      </c>
      <c r="J854" s="6">
        <v>36.72</v>
      </c>
      <c r="K854" s="7">
        <v>0</v>
      </c>
      <c r="L854" s="6">
        <v>13.67</v>
      </c>
      <c r="M854" s="6">
        <f t="shared" si="52"/>
        <v>36.72</v>
      </c>
      <c r="N854" s="6">
        <f t="shared" si="53"/>
        <v>13.67</v>
      </c>
      <c r="O854" s="6">
        <f t="shared" si="54"/>
        <v>23.049999999999997</v>
      </c>
      <c r="P854" s="8">
        <f t="shared" si="55"/>
        <v>0.62772331154684091</v>
      </c>
      <c r="Q854" s="5">
        <f>YEAR(SalesDataTable[[#This Row],[Order Date]])</f>
        <v>2026</v>
      </c>
      <c r="R854" s="8" t="str">
        <f>"Q"&amp;ROUNDUP(MONTH(SalesDataTable[[#This Row],[Order Date]])/3,0)</f>
        <v>Q2</v>
      </c>
      <c r="S854" s="9">
        <f>MONTH(SalesDataTable[[#This Row],[Order Date]])</f>
        <v>5</v>
      </c>
      <c r="T854" s="8" t="str">
        <f>TEXT(SalesDataTable[[#This Row],[Order Date]],"mmm")</f>
        <v>May</v>
      </c>
    </row>
    <row r="855" spans="1:20" ht="15.5">
      <c r="A855" s="2" t="s">
        <v>906</v>
      </c>
      <c r="B855" s="3">
        <v>46161</v>
      </c>
      <c r="C855" s="4" t="s">
        <v>8</v>
      </c>
      <c r="D855" s="4" t="s">
        <v>9</v>
      </c>
      <c r="E855" s="4" t="s">
        <v>10</v>
      </c>
      <c r="F855" s="4" t="s">
        <v>20</v>
      </c>
      <c r="G855" s="4" t="s">
        <v>17</v>
      </c>
      <c r="H855" s="4" t="s">
        <v>71</v>
      </c>
      <c r="I855" s="9">
        <v>3</v>
      </c>
      <c r="J855" s="6">
        <v>132.41999999999999</v>
      </c>
      <c r="K855" s="7">
        <v>0.05</v>
      </c>
      <c r="L855" s="6">
        <v>67.09</v>
      </c>
      <c r="M855" s="6">
        <f t="shared" si="52"/>
        <v>377.39699999999999</v>
      </c>
      <c r="N855" s="6">
        <f t="shared" si="53"/>
        <v>201.27</v>
      </c>
      <c r="O855" s="6">
        <f t="shared" si="54"/>
        <v>176.12699999999998</v>
      </c>
      <c r="P855" s="8">
        <f t="shared" si="55"/>
        <v>0.46668892439526544</v>
      </c>
      <c r="Q855" s="5">
        <f>YEAR(SalesDataTable[[#This Row],[Order Date]])</f>
        <v>2026</v>
      </c>
      <c r="R855" s="8" t="str">
        <f>"Q"&amp;ROUNDUP(MONTH(SalesDataTable[[#This Row],[Order Date]])/3,0)</f>
        <v>Q2</v>
      </c>
      <c r="S855" s="9">
        <f>MONTH(SalesDataTable[[#This Row],[Order Date]])</f>
        <v>5</v>
      </c>
      <c r="T855" s="8" t="str">
        <f>TEXT(SalesDataTable[[#This Row],[Order Date]],"mmm")</f>
        <v>May</v>
      </c>
    </row>
    <row r="856" spans="1:20" ht="15.5">
      <c r="A856" s="2" t="s">
        <v>907</v>
      </c>
      <c r="B856" s="3">
        <v>46161</v>
      </c>
      <c r="C856" s="4" t="s">
        <v>27</v>
      </c>
      <c r="D856" s="4" t="s">
        <v>82</v>
      </c>
      <c r="E856" s="4" t="s">
        <v>25</v>
      </c>
      <c r="F856" s="4" t="s">
        <v>4</v>
      </c>
      <c r="G856" s="4" t="s">
        <v>31</v>
      </c>
      <c r="H856" s="4" t="s">
        <v>41</v>
      </c>
      <c r="I856" s="9">
        <v>2</v>
      </c>
      <c r="J856" s="6">
        <v>192.1</v>
      </c>
      <c r="K856" s="7">
        <v>0.05</v>
      </c>
      <c r="L856" s="6">
        <v>106.07</v>
      </c>
      <c r="M856" s="6">
        <f t="shared" si="52"/>
        <v>364.98999999999995</v>
      </c>
      <c r="N856" s="6">
        <f t="shared" si="53"/>
        <v>212.14</v>
      </c>
      <c r="O856" s="6">
        <f t="shared" si="54"/>
        <v>152.84999999999997</v>
      </c>
      <c r="P856" s="8">
        <f t="shared" si="55"/>
        <v>0.41877859667388145</v>
      </c>
      <c r="Q856" s="5">
        <f>YEAR(SalesDataTable[[#This Row],[Order Date]])</f>
        <v>2026</v>
      </c>
      <c r="R856" s="8" t="str">
        <f>"Q"&amp;ROUNDUP(MONTH(SalesDataTable[[#This Row],[Order Date]])/3,0)</f>
        <v>Q2</v>
      </c>
      <c r="S856" s="9">
        <f>MONTH(SalesDataTable[[#This Row],[Order Date]])</f>
        <v>5</v>
      </c>
      <c r="T856" s="8" t="str">
        <f>TEXT(SalesDataTable[[#This Row],[Order Date]],"mmm")</f>
        <v>May</v>
      </c>
    </row>
    <row r="857" spans="1:20" ht="15.5">
      <c r="A857" s="2" t="s">
        <v>908</v>
      </c>
      <c r="B857" s="3">
        <v>46161</v>
      </c>
      <c r="C857" s="4" t="s">
        <v>14</v>
      </c>
      <c r="D857" s="4" t="s">
        <v>126</v>
      </c>
      <c r="E857" s="4" t="s">
        <v>25</v>
      </c>
      <c r="F857" s="4" t="s">
        <v>16</v>
      </c>
      <c r="G857" s="4" t="s">
        <v>17</v>
      </c>
      <c r="H857" s="4" t="s">
        <v>18</v>
      </c>
      <c r="I857" s="9">
        <v>4</v>
      </c>
      <c r="J857" s="6">
        <v>36.94</v>
      </c>
      <c r="K857" s="7">
        <v>0</v>
      </c>
      <c r="L857" s="6">
        <v>13.63</v>
      </c>
      <c r="M857" s="6">
        <f t="shared" si="52"/>
        <v>147.76</v>
      </c>
      <c r="N857" s="6">
        <f t="shared" si="53"/>
        <v>54.52</v>
      </c>
      <c r="O857" s="6">
        <f t="shared" si="54"/>
        <v>93.239999999999981</v>
      </c>
      <c r="P857" s="8">
        <f t="shared" si="55"/>
        <v>0.63102328099620997</v>
      </c>
      <c r="Q857" s="5">
        <f>YEAR(SalesDataTable[[#This Row],[Order Date]])</f>
        <v>2026</v>
      </c>
      <c r="R857" s="8" t="str">
        <f>"Q"&amp;ROUNDUP(MONTH(SalesDataTable[[#This Row],[Order Date]])/3,0)</f>
        <v>Q2</v>
      </c>
      <c r="S857" s="9">
        <f>MONTH(SalesDataTable[[#This Row],[Order Date]])</f>
        <v>5</v>
      </c>
      <c r="T857" s="8" t="str">
        <f>TEXT(SalesDataTable[[#This Row],[Order Date]],"mmm")</f>
        <v>May</v>
      </c>
    </row>
    <row r="858" spans="1:20" ht="15.5">
      <c r="A858" s="2" t="s">
        <v>909</v>
      </c>
      <c r="B858" s="3">
        <v>46161</v>
      </c>
      <c r="C858" s="4" t="s">
        <v>1</v>
      </c>
      <c r="D858" s="4" t="s">
        <v>88</v>
      </c>
      <c r="E858" s="4" t="s">
        <v>3</v>
      </c>
      <c r="F858" s="4" t="s">
        <v>20</v>
      </c>
      <c r="G858" s="4" t="s">
        <v>11</v>
      </c>
      <c r="H858" s="4" t="s">
        <v>53</v>
      </c>
      <c r="I858" s="9">
        <v>1</v>
      </c>
      <c r="J858" s="6">
        <v>153.16999999999999</v>
      </c>
      <c r="K858" s="7">
        <v>0</v>
      </c>
      <c r="L858" s="6">
        <v>78.489999999999995</v>
      </c>
      <c r="M858" s="6">
        <f t="shared" si="52"/>
        <v>153.16999999999999</v>
      </c>
      <c r="N858" s="6">
        <f t="shared" si="53"/>
        <v>78.489999999999995</v>
      </c>
      <c r="O858" s="6">
        <f t="shared" si="54"/>
        <v>74.679999999999993</v>
      </c>
      <c r="P858" s="8">
        <f t="shared" si="55"/>
        <v>0.48756283867598094</v>
      </c>
      <c r="Q858" s="5">
        <f>YEAR(SalesDataTable[[#This Row],[Order Date]])</f>
        <v>2026</v>
      </c>
      <c r="R858" s="8" t="str">
        <f>"Q"&amp;ROUNDUP(MONTH(SalesDataTable[[#This Row],[Order Date]])/3,0)</f>
        <v>Q2</v>
      </c>
      <c r="S858" s="9">
        <f>MONTH(SalesDataTable[[#This Row],[Order Date]])</f>
        <v>5</v>
      </c>
      <c r="T858" s="8" t="str">
        <f>TEXT(SalesDataTable[[#This Row],[Order Date]],"mmm")</f>
        <v>May</v>
      </c>
    </row>
    <row r="859" spans="1:20" ht="15.5">
      <c r="A859" s="2" t="s">
        <v>910</v>
      </c>
      <c r="B859" s="3">
        <v>46161</v>
      </c>
      <c r="C859" s="4" t="s">
        <v>1</v>
      </c>
      <c r="D859" s="4" t="s">
        <v>2</v>
      </c>
      <c r="E859" s="4" t="s">
        <v>3</v>
      </c>
      <c r="F859" s="4" t="s">
        <v>20</v>
      </c>
      <c r="G859" s="4" t="s">
        <v>5</v>
      </c>
      <c r="H859" s="4" t="s">
        <v>6</v>
      </c>
      <c r="I859" s="9">
        <v>2</v>
      </c>
      <c r="J859" s="6">
        <v>82.85</v>
      </c>
      <c r="K859" s="7">
        <v>0</v>
      </c>
      <c r="L859" s="6">
        <v>42.53</v>
      </c>
      <c r="M859" s="6">
        <f t="shared" si="52"/>
        <v>165.7</v>
      </c>
      <c r="N859" s="6">
        <f t="shared" si="53"/>
        <v>85.06</v>
      </c>
      <c r="O859" s="6">
        <f t="shared" si="54"/>
        <v>80.639999999999986</v>
      </c>
      <c r="P859" s="8">
        <f t="shared" si="55"/>
        <v>0.48666264333132164</v>
      </c>
      <c r="Q859" s="5">
        <f>YEAR(SalesDataTable[[#This Row],[Order Date]])</f>
        <v>2026</v>
      </c>
      <c r="R859" s="8" t="str">
        <f>"Q"&amp;ROUNDUP(MONTH(SalesDataTable[[#This Row],[Order Date]])/3,0)</f>
        <v>Q2</v>
      </c>
      <c r="S859" s="9">
        <f>MONTH(SalesDataTable[[#This Row],[Order Date]])</f>
        <v>5</v>
      </c>
      <c r="T859" s="8" t="str">
        <f>TEXT(SalesDataTable[[#This Row],[Order Date]],"mmm")</f>
        <v>May</v>
      </c>
    </row>
    <row r="860" spans="1:20" ht="15.5">
      <c r="A860" s="2" t="s">
        <v>911</v>
      </c>
      <c r="B860" s="3">
        <v>46161</v>
      </c>
      <c r="C860" s="4" t="s">
        <v>14</v>
      </c>
      <c r="D860" s="4" t="s">
        <v>34</v>
      </c>
      <c r="E860" s="4" t="s">
        <v>39</v>
      </c>
      <c r="F860" s="4" t="s">
        <v>16</v>
      </c>
      <c r="G860" s="4" t="s">
        <v>11</v>
      </c>
      <c r="H860" s="4" t="s">
        <v>21</v>
      </c>
      <c r="I860" s="9">
        <v>1</v>
      </c>
      <c r="J860" s="6">
        <v>143.52000000000001</v>
      </c>
      <c r="K860" s="7">
        <v>0</v>
      </c>
      <c r="L860" s="6">
        <v>81.040000000000006</v>
      </c>
      <c r="M860" s="6">
        <f t="shared" si="52"/>
        <v>143.52000000000001</v>
      </c>
      <c r="N860" s="6">
        <f t="shared" si="53"/>
        <v>81.040000000000006</v>
      </c>
      <c r="O860" s="6">
        <f t="shared" si="54"/>
        <v>62.480000000000004</v>
      </c>
      <c r="P860" s="8">
        <f t="shared" si="55"/>
        <v>0.435340022296544</v>
      </c>
      <c r="Q860" s="5">
        <f>YEAR(SalesDataTable[[#This Row],[Order Date]])</f>
        <v>2026</v>
      </c>
      <c r="R860" s="8" t="str">
        <f>"Q"&amp;ROUNDUP(MONTH(SalesDataTable[[#This Row],[Order Date]])/3,0)</f>
        <v>Q2</v>
      </c>
      <c r="S860" s="9">
        <f>MONTH(SalesDataTable[[#This Row],[Order Date]])</f>
        <v>5</v>
      </c>
      <c r="T860" s="8" t="str">
        <f>TEXT(SalesDataTable[[#This Row],[Order Date]],"mmm")</f>
        <v>May</v>
      </c>
    </row>
    <row r="861" spans="1:20" ht="15.5">
      <c r="A861" s="2" t="s">
        <v>912</v>
      </c>
      <c r="B861" s="3">
        <v>46161</v>
      </c>
      <c r="C861" s="4" t="s">
        <v>14</v>
      </c>
      <c r="D861" s="4" t="s">
        <v>126</v>
      </c>
      <c r="E861" s="4" t="s">
        <v>25</v>
      </c>
      <c r="F861" s="4" t="s">
        <v>16</v>
      </c>
      <c r="G861" s="4" t="s">
        <v>31</v>
      </c>
      <c r="H861" s="4" t="s">
        <v>41</v>
      </c>
      <c r="I861" s="9">
        <v>1</v>
      </c>
      <c r="J861" s="6">
        <v>192.94</v>
      </c>
      <c r="K861" s="7">
        <v>0</v>
      </c>
      <c r="L861" s="6">
        <v>105.15</v>
      </c>
      <c r="M861" s="6">
        <f t="shared" si="52"/>
        <v>192.94</v>
      </c>
      <c r="N861" s="6">
        <f t="shared" si="53"/>
        <v>105.15</v>
      </c>
      <c r="O861" s="6">
        <f t="shared" si="54"/>
        <v>87.789999999999992</v>
      </c>
      <c r="P861" s="8">
        <f t="shared" si="55"/>
        <v>0.45501192080439512</v>
      </c>
      <c r="Q861" s="5">
        <f>YEAR(SalesDataTable[[#This Row],[Order Date]])</f>
        <v>2026</v>
      </c>
      <c r="R861" s="8" t="str">
        <f>"Q"&amp;ROUNDUP(MONTH(SalesDataTable[[#This Row],[Order Date]])/3,0)</f>
        <v>Q2</v>
      </c>
      <c r="S861" s="9">
        <f>MONTH(SalesDataTable[[#This Row],[Order Date]])</f>
        <v>5</v>
      </c>
      <c r="T861" s="8" t="str">
        <f>TEXT(SalesDataTable[[#This Row],[Order Date]],"mmm")</f>
        <v>May</v>
      </c>
    </row>
    <row r="862" spans="1:20" ht="15.5">
      <c r="A862" s="2" t="s">
        <v>913</v>
      </c>
      <c r="B862" s="3">
        <v>46162</v>
      </c>
      <c r="C862" s="4" t="s">
        <v>27</v>
      </c>
      <c r="D862" s="4" t="s">
        <v>48</v>
      </c>
      <c r="E862" s="4" t="s">
        <v>25</v>
      </c>
      <c r="F862" s="4" t="s">
        <v>20</v>
      </c>
      <c r="G862" s="4" t="s">
        <v>17</v>
      </c>
      <c r="H862" s="4" t="s">
        <v>83</v>
      </c>
      <c r="I862" s="9">
        <v>1</v>
      </c>
      <c r="J862" s="6">
        <v>168.56</v>
      </c>
      <c r="K862" s="7">
        <v>0</v>
      </c>
      <c r="L862" s="6">
        <v>85.46</v>
      </c>
      <c r="M862" s="6">
        <f t="shared" si="52"/>
        <v>168.56</v>
      </c>
      <c r="N862" s="6">
        <f t="shared" si="53"/>
        <v>85.46</v>
      </c>
      <c r="O862" s="6">
        <f t="shared" si="54"/>
        <v>83.100000000000009</v>
      </c>
      <c r="P862" s="8">
        <f t="shared" si="55"/>
        <v>0.49299952539155201</v>
      </c>
      <c r="Q862" s="5">
        <f>YEAR(SalesDataTable[[#This Row],[Order Date]])</f>
        <v>2026</v>
      </c>
      <c r="R862" s="8" t="str">
        <f>"Q"&amp;ROUNDUP(MONTH(SalesDataTable[[#This Row],[Order Date]])/3,0)</f>
        <v>Q2</v>
      </c>
      <c r="S862" s="9">
        <f>MONTH(SalesDataTable[[#This Row],[Order Date]])</f>
        <v>5</v>
      </c>
      <c r="T862" s="8" t="str">
        <f>TEXT(SalesDataTable[[#This Row],[Order Date]],"mmm")</f>
        <v>May</v>
      </c>
    </row>
    <row r="863" spans="1:20" ht="15.5">
      <c r="A863" s="2" t="s">
        <v>914</v>
      </c>
      <c r="B863" s="3">
        <v>46162</v>
      </c>
      <c r="C863" s="4" t="s">
        <v>1</v>
      </c>
      <c r="D863" s="4" t="s">
        <v>2</v>
      </c>
      <c r="E863" s="4" t="s">
        <v>3</v>
      </c>
      <c r="F863" s="4" t="s">
        <v>16</v>
      </c>
      <c r="G863" s="4" t="s">
        <v>31</v>
      </c>
      <c r="H863" s="4" t="s">
        <v>90</v>
      </c>
      <c r="I863" s="9">
        <v>2</v>
      </c>
      <c r="J863" s="6">
        <v>123.9</v>
      </c>
      <c r="K863" s="7">
        <v>0</v>
      </c>
      <c r="L863" s="6">
        <v>58.95</v>
      </c>
      <c r="M863" s="6">
        <f t="shared" si="52"/>
        <v>247.8</v>
      </c>
      <c r="N863" s="6">
        <f t="shared" si="53"/>
        <v>117.9</v>
      </c>
      <c r="O863" s="6">
        <f t="shared" si="54"/>
        <v>129.9</v>
      </c>
      <c r="P863" s="8">
        <f t="shared" si="55"/>
        <v>0.52421307506053272</v>
      </c>
      <c r="Q863" s="5">
        <f>YEAR(SalesDataTable[[#This Row],[Order Date]])</f>
        <v>2026</v>
      </c>
      <c r="R863" s="8" t="str">
        <f>"Q"&amp;ROUNDUP(MONTH(SalesDataTable[[#This Row],[Order Date]])/3,0)</f>
        <v>Q2</v>
      </c>
      <c r="S863" s="9">
        <f>MONTH(SalesDataTable[[#This Row],[Order Date]])</f>
        <v>5</v>
      </c>
      <c r="T863" s="8" t="str">
        <f>TEXT(SalesDataTable[[#This Row],[Order Date]],"mmm")</f>
        <v>May</v>
      </c>
    </row>
    <row r="864" spans="1:20" ht="15.5">
      <c r="A864" s="2" t="s">
        <v>915</v>
      </c>
      <c r="B864" s="3">
        <v>46162</v>
      </c>
      <c r="C864" s="4" t="s">
        <v>1</v>
      </c>
      <c r="D864" s="4" t="s">
        <v>52</v>
      </c>
      <c r="E864" s="4" t="s">
        <v>3</v>
      </c>
      <c r="F864" s="4" t="s">
        <v>16</v>
      </c>
      <c r="G864" s="4" t="s">
        <v>11</v>
      </c>
      <c r="H864" s="4" t="s">
        <v>21</v>
      </c>
      <c r="I864" s="9">
        <v>2</v>
      </c>
      <c r="J864" s="6">
        <v>140.93</v>
      </c>
      <c r="K864" s="7">
        <v>0</v>
      </c>
      <c r="L864" s="6">
        <v>81.040000000000006</v>
      </c>
      <c r="M864" s="6">
        <f t="shared" si="52"/>
        <v>281.86</v>
      </c>
      <c r="N864" s="6">
        <f t="shared" si="53"/>
        <v>162.08000000000001</v>
      </c>
      <c r="O864" s="6">
        <f t="shared" si="54"/>
        <v>119.78</v>
      </c>
      <c r="P864" s="8">
        <f t="shared" si="55"/>
        <v>0.42496274746327961</v>
      </c>
      <c r="Q864" s="5">
        <f>YEAR(SalesDataTable[[#This Row],[Order Date]])</f>
        <v>2026</v>
      </c>
      <c r="R864" s="8" t="str">
        <f>"Q"&amp;ROUNDUP(MONTH(SalesDataTable[[#This Row],[Order Date]])/3,0)</f>
        <v>Q2</v>
      </c>
      <c r="S864" s="9">
        <f>MONTH(SalesDataTable[[#This Row],[Order Date]])</f>
        <v>5</v>
      </c>
      <c r="T864" s="8" t="str">
        <f>TEXT(SalesDataTable[[#This Row],[Order Date]],"mmm")</f>
        <v>May</v>
      </c>
    </row>
    <row r="865" spans="1:20" ht="15.5">
      <c r="A865" s="2" t="s">
        <v>916</v>
      </c>
      <c r="B865" s="3">
        <v>46162</v>
      </c>
      <c r="C865" s="4" t="s">
        <v>14</v>
      </c>
      <c r="D865" s="4" t="s">
        <v>34</v>
      </c>
      <c r="E865" s="4" t="s">
        <v>25</v>
      </c>
      <c r="F865" s="4" t="s">
        <v>4</v>
      </c>
      <c r="G865" s="4" t="s">
        <v>11</v>
      </c>
      <c r="H865" s="4" t="s">
        <v>79</v>
      </c>
      <c r="I865" s="9">
        <v>1</v>
      </c>
      <c r="J865" s="6">
        <v>73.150000000000006</v>
      </c>
      <c r="K865" s="7">
        <v>0</v>
      </c>
      <c r="L865" s="6">
        <v>32.950000000000003</v>
      </c>
      <c r="M865" s="6">
        <f t="shared" si="52"/>
        <v>73.150000000000006</v>
      </c>
      <c r="N865" s="6">
        <f t="shared" si="53"/>
        <v>32.950000000000003</v>
      </c>
      <c r="O865" s="6">
        <f t="shared" si="54"/>
        <v>40.200000000000003</v>
      </c>
      <c r="P865" s="8">
        <f t="shared" si="55"/>
        <v>0.54955570745044424</v>
      </c>
      <c r="Q865" s="5">
        <f>YEAR(SalesDataTable[[#This Row],[Order Date]])</f>
        <v>2026</v>
      </c>
      <c r="R865" s="8" t="str">
        <f>"Q"&amp;ROUNDUP(MONTH(SalesDataTable[[#This Row],[Order Date]])/3,0)</f>
        <v>Q2</v>
      </c>
      <c r="S865" s="9">
        <f>MONTH(SalesDataTable[[#This Row],[Order Date]])</f>
        <v>5</v>
      </c>
      <c r="T865" s="8" t="str">
        <f>TEXT(SalesDataTable[[#This Row],[Order Date]],"mmm")</f>
        <v>May</v>
      </c>
    </row>
    <row r="866" spans="1:20" ht="15.5">
      <c r="A866" s="2" t="s">
        <v>917</v>
      </c>
      <c r="B866" s="3">
        <v>46162</v>
      </c>
      <c r="C866" s="4" t="s">
        <v>27</v>
      </c>
      <c r="D866" s="4" t="s">
        <v>48</v>
      </c>
      <c r="E866" s="4" t="s">
        <v>25</v>
      </c>
      <c r="F866" s="4" t="s">
        <v>20</v>
      </c>
      <c r="G866" s="4" t="s">
        <v>31</v>
      </c>
      <c r="H866" s="4" t="s">
        <v>41</v>
      </c>
      <c r="I866" s="9">
        <v>2</v>
      </c>
      <c r="J866" s="6">
        <v>197.35</v>
      </c>
      <c r="K866" s="7">
        <v>0.05</v>
      </c>
      <c r="L866" s="6">
        <v>102.63</v>
      </c>
      <c r="M866" s="6">
        <f t="shared" si="52"/>
        <v>374.96499999999997</v>
      </c>
      <c r="N866" s="6">
        <f t="shared" si="53"/>
        <v>205.26</v>
      </c>
      <c r="O866" s="6">
        <f t="shared" si="54"/>
        <v>169.70499999999998</v>
      </c>
      <c r="P866" s="8">
        <f t="shared" si="55"/>
        <v>0.45258890829810783</v>
      </c>
      <c r="Q866" s="5">
        <f>YEAR(SalesDataTable[[#This Row],[Order Date]])</f>
        <v>2026</v>
      </c>
      <c r="R866" s="8" t="str">
        <f>"Q"&amp;ROUNDUP(MONTH(SalesDataTable[[#This Row],[Order Date]])/3,0)</f>
        <v>Q2</v>
      </c>
      <c r="S866" s="9">
        <f>MONTH(SalesDataTable[[#This Row],[Order Date]])</f>
        <v>5</v>
      </c>
      <c r="T866" s="8" t="str">
        <f>TEXT(SalesDataTable[[#This Row],[Order Date]],"mmm")</f>
        <v>May</v>
      </c>
    </row>
    <row r="867" spans="1:20" ht="15.5">
      <c r="A867" s="2" t="s">
        <v>918</v>
      </c>
      <c r="B867" s="3">
        <v>46162</v>
      </c>
      <c r="C867" s="4" t="s">
        <v>27</v>
      </c>
      <c r="D867" s="4" t="s">
        <v>28</v>
      </c>
      <c r="E867" s="4" t="s">
        <v>3</v>
      </c>
      <c r="F867" s="4" t="s">
        <v>20</v>
      </c>
      <c r="G867" s="4" t="s">
        <v>17</v>
      </c>
      <c r="H867" s="4" t="s">
        <v>18</v>
      </c>
      <c r="I867" s="9">
        <v>3</v>
      </c>
      <c r="J867" s="6">
        <v>36.74</v>
      </c>
      <c r="K867" s="7">
        <v>0.05</v>
      </c>
      <c r="L867" s="6">
        <v>13.97</v>
      </c>
      <c r="M867" s="6">
        <f t="shared" si="52"/>
        <v>104.70899999999999</v>
      </c>
      <c r="N867" s="6">
        <f t="shared" si="53"/>
        <v>41.910000000000004</v>
      </c>
      <c r="O867" s="6">
        <f t="shared" si="54"/>
        <v>62.798999999999985</v>
      </c>
      <c r="P867" s="8">
        <f t="shared" si="55"/>
        <v>0.59974787267570118</v>
      </c>
      <c r="Q867" s="5">
        <f>YEAR(SalesDataTable[[#This Row],[Order Date]])</f>
        <v>2026</v>
      </c>
      <c r="R867" s="8" t="str">
        <f>"Q"&amp;ROUNDUP(MONTH(SalesDataTable[[#This Row],[Order Date]])/3,0)</f>
        <v>Q2</v>
      </c>
      <c r="S867" s="9">
        <f>MONTH(SalesDataTable[[#This Row],[Order Date]])</f>
        <v>5</v>
      </c>
      <c r="T867" s="8" t="str">
        <f>TEXT(SalesDataTable[[#This Row],[Order Date]],"mmm")</f>
        <v>May</v>
      </c>
    </row>
    <row r="868" spans="1:20" ht="15.5">
      <c r="A868" s="2" t="s">
        <v>919</v>
      </c>
      <c r="B868" s="3">
        <v>46162</v>
      </c>
      <c r="C868" s="4" t="s">
        <v>8</v>
      </c>
      <c r="D868" s="4" t="s">
        <v>66</v>
      </c>
      <c r="E868" s="4" t="s">
        <v>3</v>
      </c>
      <c r="F868" s="4" t="s">
        <v>4</v>
      </c>
      <c r="G868" s="4" t="s">
        <v>11</v>
      </c>
      <c r="H868" s="4" t="s">
        <v>53</v>
      </c>
      <c r="I868" s="9">
        <v>2</v>
      </c>
      <c r="J868" s="6">
        <v>151.35</v>
      </c>
      <c r="K868" s="7">
        <v>0.05</v>
      </c>
      <c r="L868" s="6">
        <v>77.150000000000006</v>
      </c>
      <c r="M868" s="6">
        <f t="shared" si="52"/>
        <v>287.565</v>
      </c>
      <c r="N868" s="6">
        <f t="shared" si="53"/>
        <v>154.30000000000001</v>
      </c>
      <c r="O868" s="6">
        <f t="shared" si="54"/>
        <v>133.26499999999999</v>
      </c>
      <c r="P868" s="8">
        <f t="shared" si="55"/>
        <v>0.46342566028550064</v>
      </c>
      <c r="Q868" s="5">
        <f>YEAR(SalesDataTable[[#This Row],[Order Date]])</f>
        <v>2026</v>
      </c>
      <c r="R868" s="8" t="str">
        <f>"Q"&amp;ROUNDUP(MONTH(SalesDataTable[[#This Row],[Order Date]])/3,0)</f>
        <v>Q2</v>
      </c>
      <c r="S868" s="9">
        <f>MONTH(SalesDataTable[[#This Row],[Order Date]])</f>
        <v>5</v>
      </c>
      <c r="T868" s="8" t="str">
        <f>TEXT(SalesDataTable[[#This Row],[Order Date]],"mmm")</f>
        <v>May</v>
      </c>
    </row>
    <row r="869" spans="1:20" ht="15.5">
      <c r="A869" s="2" t="s">
        <v>920</v>
      </c>
      <c r="B869" s="3">
        <v>46162</v>
      </c>
      <c r="C869" s="4" t="s">
        <v>1</v>
      </c>
      <c r="D869" s="4" t="s">
        <v>88</v>
      </c>
      <c r="E869" s="4" t="s">
        <v>25</v>
      </c>
      <c r="F869" s="4" t="s">
        <v>16</v>
      </c>
      <c r="G869" s="4" t="s">
        <v>5</v>
      </c>
      <c r="H869" s="4" t="s">
        <v>29</v>
      </c>
      <c r="I869" s="9">
        <v>2</v>
      </c>
      <c r="J869" s="6">
        <v>50.09</v>
      </c>
      <c r="K869" s="7">
        <v>0.05</v>
      </c>
      <c r="L869" s="6">
        <v>23.16</v>
      </c>
      <c r="M869" s="6">
        <f t="shared" si="52"/>
        <v>95.171000000000006</v>
      </c>
      <c r="N869" s="6">
        <f t="shared" si="53"/>
        <v>46.32</v>
      </c>
      <c r="O869" s="6">
        <f t="shared" si="54"/>
        <v>48.851000000000006</v>
      </c>
      <c r="P869" s="8">
        <f t="shared" si="55"/>
        <v>0.51329711781950382</v>
      </c>
      <c r="Q869" s="5">
        <f>YEAR(SalesDataTable[[#This Row],[Order Date]])</f>
        <v>2026</v>
      </c>
      <c r="R869" s="8" t="str">
        <f>"Q"&amp;ROUNDUP(MONTH(SalesDataTable[[#This Row],[Order Date]])/3,0)</f>
        <v>Q2</v>
      </c>
      <c r="S869" s="9">
        <f>MONTH(SalesDataTable[[#This Row],[Order Date]])</f>
        <v>5</v>
      </c>
      <c r="T869" s="8" t="str">
        <f>TEXT(SalesDataTable[[#This Row],[Order Date]],"mmm")</f>
        <v>May</v>
      </c>
    </row>
    <row r="870" spans="1:20" ht="15.5">
      <c r="A870" s="2" t="s">
        <v>921</v>
      </c>
      <c r="B870" s="3">
        <v>46162</v>
      </c>
      <c r="C870" s="4" t="s">
        <v>1</v>
      </c>
      <c r="D870" s="4" t="s">
        <v>52</v>
      </c>
      <c r="E870" s="4" t="s">
        <v>3</v>
      </c>
      <c r="F870" s="4" t="s">
        <v>16</v>
      </c>
      <c r="G870" s="4" t="s">
        <v>49</v>
      </c>
      <c r="H870" s="4" t="s">
        <v>55</v>
      </c>
      <c r="I870" s="9">
        <v>2</v>
      </c>
      <c r="J870" s="6">
        <v>121.96</v>
      </c>
      <c r="K870" s="7">
        <v>0.05</v>
      </c>
      <c r="L870" s="6">
        <v>71.2</v>
      </c>
      <c r="M870" s="6">
        <f t="shared" si="52"/>
        <v>231.72399999999999</v>
      </c>
      <c r="N870" s="6">
        <f t="shared" si="53"/>
        <v>142.4</v>
      </c>
      <c r="O870" s="6">
        <f t="shared" si="54"/>
        <v>89.323999999999984</v>
      </c>
      <c r="P870" s="8">
        <f t="shared" si="55"/>
        <v>0.38547582468799085</v>
      </c>
      <c r="Q870" s="5">
        <f>YEAR(SalesDataTable[[#This Row],[Order Date]])</f>
        <v>2026</v>
      </c>
      <c r="R870" s="8" t="str">
        <f>"Q"&amp;ROUNDUP(MONTH(SalesDataTable[[#This Row],[Order Date]])/3,0)</f>
        <v>Q2</v>
      </c>
      <c r="S870" s="9">
        <f>MONTH(SalesDataTable[[#This Row],[Order Date]])</f>
        <v>5</v>
      </c>
      <c r="T870" s="8" t="str">
        <f>TEXT(SalesDataTable[[#This Row],[Order Date]],"mmm")</f>
        <v>May</v>
      </c>
    </row>
    <row r="871" spans="1:20" ht="15.5">
      <c r="A871" s="2" t="s">
        <v>922</v>
      </c>
      <c r="B871" s="3">
        <v>46163</v>
      </c>
      <c r="C871" s="4" t="s">
        <v>27</v>
      </c>
      <c r="D871" s="4" t="s">
        <v>82</v>
      </c>
      <c r="E871" s="4" t="s">
        <v>3</v>
      </c>
      <c r="F871" s="4" t="s">
        <v>20</v>
      </c>
      <c r="G871" s="4" t="s">
        <v>17</v>
      </c>
      <c r="H871" s="4" t="s">
        <v>71</v>
      </c>
      <c r="I871" s="9">
        <v>1</v>
      </c>
      <c r="J871" s="6">
        <v>134.28</v>
      </c>
      <c r="K871" s="7">
        <v>0.05</v>
      </c>
      <c r="L871" s="6">
        <v>65.44</v>
      </c>
      <c r="M871" s="6">
        <f t="shared" si="52"/>
        <v>127.56599999999999</v>
      </c>
      <c r="N871" s="6">
        <f t="shared" si="53"/>
        <v>65.44</v>
      </c>
      <c r="O871" s="6">
        <f t="shared" si="54"/>
        <v>62.125999999999991</v>
      </c>
      <c r="P871" s="8">
        <f t="shared" si="55"/>
        <v>0.487010645469796</v>
      </c>
      <c r="Q871" s="5">
        <f>YEAR(SalesDataTable[[#This Row],[Order Date]])</f>
        <v>2026</v>
      </c>
      <c r="R871" s="8" t="str">
        <f>"Q"&amp;ROUNDUP(MONTH(SalesDataTable[[#This Row],[Order Date]])/3,0)</f>
        <v>Q2</v>
      </c>
      <c r="S871" s="9">
        <f>MONTH(SalesDataTable[[#This Row],[Order Date]])</f>
        <v>5</v>
      </c>
      <c r="T871" s="8" t="str">
        <f>TEXT(SalesDataTable[[#This Row],[Order Date]],"mmm")</f>
        <v>May</v>
      </c>
    </row>
    <row r="872" spans="1:20" ht="15.5">
      <c r="A872" s="2" t="s">
        <v>923</v>
      </c>
      <c r="B872" s="3">
        <v>46163</v>
      </c>
      <c r="C872" s="4" t="s">
        <v>27</v>
      </c>
      <c r="D872" s="4" t="s">
        <v>45</v>
      </c>
      <c r="E872" s="4" t="s">
        <v>3</v>
      </c>
      <c r="F872" s="4" t="s">
        <v>20</v>
      </c>
      <c r="G872" s="4" t="s">
        <v>5</v>
      </c>
      <c r="H872" s="4" t="s">
        <v>43</v>
      </c>
      <c r="I872" s="9">
        <v>3</v>
      </c>
      <c r="J872" s="6">
        <v>100.48</v>
      </c>
      <c r="K872" s="7">
        <v>0.05</v>
      </c>
      <c r="L872" s="6">
        <v>50.68</v>
      </c>
      <c r="M872" s="6">
        <f t="shared" si="52"/>
        <v>286.36799999999999</v>
      </c>
      <c r="N872" s="6">
        <f t="shared" si="53"/>
        <v>152.04</v>
      </c>
      <c r="O872" s="6">
        <f t="shared" si="54"/>
        <v>134.328</v>
      </c>
      <c r="P872" s="8">
        <f t="shared" si="55"/>
        <v>0.46907475695608447</v>
      </c>
      <c r="Q872" s="5">
        <f>YEAR(SalesDataTable[[#This Row],[Order Date]])</f>
        <v>2026</v>
      </c>
      <c r="R872" s="8" t="str">
        <f>"Q"&amp;ROUNDUP(MONTH(SalesDataTable[[#This Row],[Order Date]])/3,0)</f>
        <v>Q2</v>
      </c>
      <c r="S872" s="9">
        <f>MONTH(SalesDataTable[[#This Row],[Order Date]])</f>
        <v>5</v>
      </c>
      <c r="T872" s="8" t="str">
        <f>TEXT(SalesDataTable[[#This Row],[Order Date]],"mmm")</f>
        <v>May</v>
      </c>
    </row>
    <row r="873" spans="1:20" ht="15.5">
      <c r="A873" s="2" t="s">
        <v>924</v>
      </c>
      <c r="B873" s="3">
        <v>46163</v>
      </c>
      <c r="C873" s="4" t="s">
        <v>27</v>
      </c>
      <c r="D873" s="4" t="s">
        <v>48</v>
      </c>
      <c r="E873" s="4" t="s">
        <v>3</v>
      </c>
      <c r="F873" s="4" t="s">
        <v>16</v>
      </c>
      <c r="G873" s="4" t="s">
        <v>49</v>
      </c>
      <c r="H873" s="4" t="s">
        <v>67</v>
      </c>
      <c r="I873" s="9">
        <v>3</v>
      </c>
      <c r="J873" s="6">
        <v>36.229999999999997</v>
      </c>
      <c r="K873" s="7">
        <v>0</v>
      </c>
      <c r="L873" s="6">
        <v>13.55</v>
      </c>
      <c r="M873" s="6">
        <f t="shared" si="52"/>
        <v>108.69</v>
      </c>
      <c r="N873" s="6">
        <f t="shared" si="53"/>
        <v>40.650000000000006</v>
      </c>
      <c r="O873" s="6">
        <f t="shared" si="54"/>
        <v>68.039999999999992</v>
      </c>
      <c r="P873" s="8">
        <f t="shared" si="55"/>
        <v>0.62600055202870541</v>
      </c>
      <c r="Q873" s="5">
        <f>YEAR(SalesDataTable[[#This Row],[Order Date]])</f>
        <v>2026</v>
      </c>
      <c r="R873" s="8" t="str">
        <f>"Q"&amp;ROUNDUP(MONTH(SalesDataTable[[#This Row],[Order Date]])/3,0)</f>
        <v>Q2</v>
      </c>
      <c r="S873" s="9">
        <f>MONTH(SalesDataTable[[#This Row],[Order Date]])</f>
        <v>5</v>
      </c>
      <c r="T873" s="8" t="str">
        <f>TEXT(SalesDataTable[[#This Row],[Order Date]],"mmm")</f>
        <v>May</v>
      </c>
    </row>
    <row r="874" spans="1:20" ht="15.5">
      <c r="A874" s="2" t="s">
        <v>925</v>
      </c>
      <c r="B874" s="3">
        <v>46163</v>
      </c>
      <c r="C874" s="4" t="s">
        <v>14</v>
      </c>
      <c r="D874" s="4" t="s">
        <v>15</v>
      </c>
      <c r="E874" s="4" t="s">
        <v>39</v>
      </c>
      <c r="F874" s="4" t="s">
        <v>4</v>
      </c>
      <c r="G874" s="4" t="s">
        <v>31</v>
      </c>
      <c r="H874" s="4" t="s">
        <v>90</v>
      </c>
      <c r="I874" s="9">
        <v>3</v>
      </c>
      <c r="J874" s="6">
        <v>120.61</v>
      </c>
      <c r="K874" s="7">
        <v>0</v>
      </c>
      <c r="L874" s="6">
        <v>60.17</v>
      </c>
      <c r="M874" s="6">
        <f t="shared" si="52"/>
        <v>361.83</v>
      </c>
      <c r="N874" s="6">
        <f t="shared" si="53"/>
        <v>180.51</v>
      </c>
      <c r="O874" s="6">
        <f t="shared" si="54"/>
        <v>181.32</v>
      </c>
      <c r="P874" s="8">
        <f t="shared" si="55"/>
        <v>0.50111931017328581</v>
      </c>
      <c r="Q874" s="5">
        <f>YEAR(SalesDataTable[[#This Row],[Order Date]])</f>
        <v>2026</v>
      </c>
      <c r="R874" s="8" t="str">
        <f>"Q"&amp;ROUNDUP(MONTH(SalesDataTable[[#This Row],[Order Date]])/3,0)</f>
        <v>Q2</v>
      </c>
      <c r="S874" s="9">
        <f>MONTH(SalesDataTable[[#This Row],[Order Date]])</f>
        <v>5</v>
      </c>
      <c r="T874" s="8" t="str">
        <f>TEXT(SalesDataTable[[#This Row],[Order Date]],"mmm")</f>
        <v>May</v>
      </c>
    </row>
    <row r="875" spans="1:20" ht="15.5">
      <c r="A875" s="2" t="s">
        <v>926</v>
      </c>
      <c r="B875" s="3">
        <v>46163</v>
      </c>
      <c r="C875" s="4" t="s">
        <v>14</v>
      </c>
      <c r="D875" s="4" t="s">
        <v>34</v>
      </c>
      <c r="E875" s="4" t="s">
        <v>39</v>
      </c>
      <c r="F875" s="4" t="s">
        <v>4</v>
      </c>
      <c r="G875" s="4" t="s">
        <v>17</v>
      </c>
      <c r="H875" s="4" t="s">
        <v>46</v>
      </c>
      <c r="I875" s="9">
        <v>3</v>
      </c>
      <c r="J875" s="6">
        <v>46.46</v>
      </c>
      <c r="K875" s="7">
        <v>0</v>
      </c>
      <c r="L875" s="6">
        <v>18.71</v>
      </c>
      <c r="M875" s="6">
        <f t="shared" si="52"/>
        <v>139.38</v>
      </c>
      <c r="N875" s="6">
        <f t="shared" si="53"/>
        <v>56.13</v>
      </c>
      <c r="O875" s="6">
        <f t="shared" si="54"/>
        <v>83.25</v>
      </c>
      <c r="P875" s="8">
        <f t="shared" si="55"/>
        <v>0.59728798966853214</v>
      </c>
      <c r="Q875" s="5">
        <f>YEAR(SalesDataTable[[#This Row],[Order Date]])</f>
        <v>2026</v>
      </c>
      <c r="R875" s="8" t="str">
        <f>"Q"&amp;ROUNDUP(MONTH(SalesDataTable[[#This Row],[Order Date]])/3,0)</f>
        <v>Q2</v>
      </c>
      <c r="S875" s="9">
        <f>MONTH(SalesDataTable[[#This Row],[Order Date]])</f>
        <v>5</v>
      </c>
      <c r="T875" s="8" t="str">
        <f>TEXT(SalesDataTable[[#This Row],[Order Date]],"mmm")</f>
        <v>May</v>
      </c>
    </row>
    <row r="876" spans="1:20" ht="15.5">
      <c r="A876" s="2" t="s">
        <v>927</v>
      </c>
      <c r="B876" s="3">
        <v>46163</v>
      </c>
      <c r="C876" s="4" t="s">
        <v>8</v>
      </c>
      <c r="D876" s="4" t="s">
        <v>69</v>
      </c>
      <c r="E876" s="4" t="s">
        <v>3</v>
      </c>
      <c r="F876" s="4" t="s">
        <v>20</v>
      </c>
      <c r="G876" s="4" t="s">
        <v>49</v>
      </c>
      <c r="H876" s="4" t="s">
        <v>67</v>
      </c>
      <c r="I876" s="9">
        <v>1</v>
      </c>
      <c r="J876" s="6">
        <v>36.9</v>
      </c>
      <c r="K876" s="7">
        <v>0.05</v>
      </c>
      <c r="L876" s="6">
        <v>13.89</v>
      </c>
      <c r="M876" s="6">
        <f t="shared" si="52"/>
        <v>35.055</v>
      </c>
      <c r="N876" s="6">
        <f t="shared" si="53"/>
        <v>13.89</v>
      </c>
      <c r="O876" s="6">
        <f t="shared" si="54"/>
        <v>21.164999999999999</v>
      </c>
      <c r="P876" s="8">
        <f t="shared" si="55"/>
        <v>0.60376551133932388</v>
      </c>
      <c r="Q876" s="5">
        <f>YEAR(SalesDataTable[[#This Row],[Order Date]])</f>
        <v>2026</v>
      </c>
      <c r="R876" s="8" t="str">
        <f>"Q"&amp;ROUNDUP(MONTH(SalesDataTable[[#This Row],[Order Date]])/3,0)</f>
        <v>Q2</v>
      </c>
      <c r="S876" s="9">
        <f>MONTH(SalesDataTable[[#This Row],[Order Date]])</f>
        <v>5</v>
      </c>
      <c r="T876" s="8" t="str">
        <f>TEXT(SalesDataTable[[#This Row],[Order Date]],"mmm")</f>
        <v>May</v>
      </c>
    </row>
    <row r="877" spans="1:20" ht="15.5">
      <c r="A877" s="2" t="s">
        <v>928</v>
      </c>
      <c r="B877" s="3">
        <v>46163</v>
      </c>
      <c r="C877" s="4" t="s">
        <v>14</v>
      </c>
      <c r="D877" s="4" t="s">
        <v>24</v>
      </c>
      <c r="E877" s="4" t="s">
        <v>3</v>
      </c>
      <c r="F877" s="4" t="s">
        <v>16</v>
      </c>
      <c r="G877" s="4" t="s">
        <v>49</v>
      </c>
      <c r="H877" s="4" t="s">
        <v>50</v>
      </c>
      <c r="I877" s="9">
        <v>6</v>
      </c>
      <c r="J877" s="6">
        <v>40.61</v>
      </c>
      <c r="K877" s="7">
        <v>0.05</v>
      </c>
      <c r="L877" s="6">
        <v>15.14</v>
      </c>
      <c r="M877" s="6">
        <f t="shared" si="52"/>
        <v>231.47699999999998</v>
      </c>
      <c r="N877" s="6">
        <f t="shared" si="53"/>
        <v>90.84</v>
      </c>
      <c r="O877" s="6">
        <f t="shared" si="54"/>
        <v>140.63699999999997</v>
      </c>
      <c r="P877" s="8">
        <f t="shared" si="55"/>
        <v>0.607563602431343</v>
      </c>
      <c r="Q877" s="5">
        <f>YEAR(SalesDataTable[[#This Row],[Order Date]])</f>
        <v>2026</v>
      </c>
      <c r="R877" s="8" t="str">
        <f>"Q"&amp;ROUNDUP(MONTH(SalesDataTable[[#This Row],[Order Date]])/3,0)</f>
        <v>Q2</v>
      </c>
      <c r="S877" s="9">
        <f>MONTH(SalesDataTable[[#This Row],[Order Date]])</f>
        <v>5</v>
      </c>
      <c r="T877" s="8" t="str">
        <f>TEXT(SalesDataTable[[#This Row],[Order Date]],"mmm")</f>
        <v>May</v>
      </c>
    </row>
    <row r="878" spans="1:20" ht="15.5">
      <c r="A878" s="2" t="s">
        <v>929</v>
      </c>
      <c r="B878" s="3">
        <v>46164</v>
      </c>
      <c r="C878" s="4" t="s">
        <v>27</v>
      </c>
      <c r="D878" s="4" t="s">
        <v>82</v>
      </c>
      <c r="E878" s="4" t="s">
        <v>3</v>
      </c>
      <c r="F878" s="4" t="s">
        <v>20</v>
      </c>
      <c r="G878" s="4" t="s">
        <v>17</v>
      </c>
      <c r="H878" s="4" t="s">
        <v>18</v>
      </c>
      <c r="I878" s="9">
        <v>2</v>
      </c>
      <c r="J878" s="6">
        <v>36.86</v>
      </c>
      <c r="K878" s="7">
        <v>0.05</v>
      </c>
      <c r="L878" s="6">
        <v>13.85</v>
      </c>
      <c r="M878" s="6">
        <f t="shared" si="52"/>
        <v>70.033999999999992</v>
      </c>
      <c r="N878" s="6">
        <f t="shared" si="53"/>
        <v>27.7</v>
      </c>
      <c r="O878" s="6">
        <f t="shared" si="54"/>
        <v>42.333999999999989</v>
      </c>
      <c r="P878" s="8">
        <f t="shared" si="55"/>
        <v>0.60447782505640113</v>
      </c>
      <c r="Q878" s="5">
        <f>YEAR(SalesDataTable[[#This Row],[Order Date]])</f>
        <v>2026</v>
      </c>
      <c r="R878" s="8" t="str">
        <f>"Q"&amp;ROUNDUP(MONTH(SalesDataTable[[#This Row],[Order Date]])/3,0)</f>
        <v>Q2</v>
      </c>
      <c r="S878" s="9">
        <f>MONTH(SalesDataTable[[#This Row],[Order Date]])</f>
        <v>5</v>
      </c>
      <c r="T878" s="8" t="str">
        <f>TEXT(SalesDataTable[[#This Row],[Order Date]],"mmm")</f>
        <v>May</v>
      </c>
    </row>
    <row r="879" spans="1:20" ht="15.5">
      <c r="A879" s="2" t="s">
        <v>930</v>
      </c>
      <c r="B879" s="3">
        <v>46164</v>
      </c>
      <c r="C879" s="4" t="s">
        <v>8</v>
      </c>
      <c r="D879" s="4" t="s">
        <v>38</v>
      </c>
      <c r="E879" s="4" t="s">
        <v>3</v>
      </c>
      <c r="F879" s="4" t="s">
        <v>16</v>
      </c>
      <c r="G879" s="4" t="s">
        <v>11</v>
      </c>
      <c r="H879" s="4" t="s">
        <v>53</v>
      </c>
      <c r="I879" s="9">
        <v>3</v>
      </c>
      <c r="J879" s="6">
        <v>156.74</v>
      </c>
      <c r="K879" s="7">
        <v>0</v>
      </c>
      <c r="L879" s="6">
        <v>79.819999999999993</v>
      </c>
      <c r="M879" s="6">
        <f t="shared" si="52"/>
        <v>470.22</v>
      </c>
      <c r="N879" s="6">
        <f t="shared" si="53"/>
        <v>239.45999999999998</v>
      </c>
      <c r="O879" s="6">
        <f t="shared" si="54"/>
        <v>230.76000000000005</v>
      </c>
      <c r="P879" s="8">
        <f t="shared" si="55"/>
        <v>0.49074901110118674</v>
      </c>
      <c r="Q879" s="5">
        <f>YEAR(SalesDataTable[[#This Row],[Order Date]])</f>
        <v>2026</v>
      </c>
      <c r="R879" s="8" t="str">
        <f>"Q"&amp;ROUNDUP(MONTH(SalesDataTable[[#This Row],[Order Date]])/3,0)</f>
        <v>Q2</v>
      </c>
      <c r="S879" s="9">
        <f>MONTH(SalesDataTable[[#This Row],[Order Date]])</f>
        <v>5</v>
      </c>
      <c r="T879" s="8" t="str">
        <f>TEXT(SalesDataTable[[#This Row],[Order Date]],"mmm")</f>
        <v>May</v>
      </c>
    </row>
    <row r="880" spans="1:20" ht="15.5">
      <c r="A880" s="2" t="s">
        <v>931</v>
      </c>
      <c r="B880" s="3">
        <v>46164</v>
      </c>
      <c r="C880" s="4" t="s">
        <v>1</v>
      </c>
      <c r="D880" s="4" t="s">
        <v>52</v>
      </c>
      <c r="E880" s="4" t="s">
        <v>10</v>
      </c>
      <c r="F880" s="4" t="s">
        <v>4</v>
      </c>
      <c r="G880" s="4" t="s">
        <v>5</v>
      </c>
      <c r="H880" s="4" t="s">
        <v>29</v>
      </c>
      <c r="I880" s="9">
        <v>3</v>
      </c>
      <c r="J880" s="6">
        <v>51.04</v>
      </c>
      <c r="K880" s="7">
        <v>0.2</v>
      </c>
      <c r="L880" s="6">
        <v>22.32</v>
      </c>
      <c r="M880" s="6">
        <f t="shared" si="52"/>
        <v>122.49600000000001</v>
      </c>
      <c r="N880" s="6">
        <f t="shared" si="53"/>
        <v>66.960000000000008</v>
      </c>
      <c r="O880" s="6">
        <f t="shared" si="54"/>
        <v>55.536000000000001</v>
      </c>
      <c r="P880" s="8">
        <f t="shared" si="55"/>
        <v>0.45336990595611282</v>
      </c>
      <c r="Q880" s="5">
        <f>YEAR(SalesDataTable[[#This Row],[Order Date]])</f>
        <v>2026</v>
      </c>
      <c r="R880" s="8" t="str">
        <f>"Q"&amp;ROUNDUP(MONTH(SalesDataTable[[#This Row],[Order Date]])/3,0)</f>
        <v>Q2</v>
      </c>
      <c r="S880" s="9">
        <f>MONTH(SalesDataTable[[#This Row],[Order Date]])</f>
        <v>5</v>
      </c>
      <c r="T880" s="8" t="str">
        <f>TEXT(SalesDataTable[[#This Row],[Order Date]],"mmm")</f>
        <v>May</v>
      </c>
    </row>
    <row r="881" spans="1:20" ht="15.5">
      <c r="A881" s="2" t="s">
        <v>932</v>
      </c>
      <c r="B881" s="3">
        <v>46164</v>
      </c>
      <c r="C881" s="4" t="s">
        <v>27</v>
      </c>
      <c r="D881" s="4" t="s">
        <v>82</v>
      </c>
      <c r="E881" s="4" t="s">
        <v>25</v>
      </c>
      <c r="F881" s="4" t="s">
        <v>16</v>
      </c>
      <c r="G881" s="4" t="s">
        <v>11</v>
      </c>
      <c r="H881" s="4" t="s">
        <v>12</v>
      </c>
      <c r="I881" s="9">
        <v>2</v>
      </c>
      <c r="J881" s="6">
        <v>93.55</v>
      </c>
      <c r="K881" s="7">
        <v>0</v>
      </c>
      <c r="L881" s="6">
        <v>44.31</v>
      </c>
      <c r="M881" s="6">
        <f t="shared" si="52"/>
        <v>187.1</v>
      </c>
      <c r="N881" s="6">
        <f t="shared" si="53"/>
        <v>88.62</v>
      </c>
      <c r="O881" s="6">
        <f t="shared" si="54"/>
        <v>98.47999999999999</v>
      </c>
      <c r="P881" s="8">
        <f t="shared" si="55"/>
        <v>0.52634954569748793</v>
      </c>
      <c r="Q881" s="5">
        <f>YEAR(SalesDataTable[[#This Row],[Order Date]])</f>
        <v>2026</v>
      </c>
      <c r="R881" s="8" t="str">
        <f>"Q"&amp;ROUNDUP(MONTH(SalesDataTable[[#This Row],[Order Date]])/3,0)</f>
        <v>Q2</v>
      </c>
      <c r="S881" s="9">
        <f>MONTH(SalesDataTable[[#This Row],[Order Date]])</f>
        <v>5</v>
      </c>
      <c r="T881" s="8" t="str">
        <f>TEXT(SalesDataTable[[#This Row],[Order Date]],"mmm")</f>
        <v>May</v>
      </c>
    </row>
    <row r="882" spans="1:20" ht="15.5">
      <c r="A882" s="2" t="s">
        <v>933</v>
      </c>
      <c r="B882" s="3">
        <v>46164</v>
      </c>
      <c r="C882" s="4" t="s">
        <v>14</v>
      </c>
      <c r="D882" s="4" t="s">
        <v>15</v>
      </c>
      <c r="E882" s="4" t="s">
        <v>3</v>
      </c>
      <c r="F882" s="4" t="s">
        <v>20</v>
      </c>
      <c r="G882" s="4" t="s">
        <v>17</v>
      </c>
      <c r="H882" s="4" t="s">
        <v>71</v>
      </c>
      <c r="I882" s="9">
        <v>1</v>
      </c>
      <c r="J882" s="6">
        <v>131.74</v>
      </c>
      <c r="K882" s="7">
        <v>0</v>
      </c>
      <c r="L882" s="6">
        <v>66.650000000000006</v>
      </c>
      <c r="M882" s="6">
        <f t="shared" si="52"/>
        <v>131.74</v>
      </c>
      <c r="N882" s="6">
        <f t="shared" si="53"/>
        <v>66.650000000000006</v>
      </c>
      <c r="O882" s="6">
        <f t="shared" si="54"/>
        <v>65.09</v>
      </c>
      <c r="P882" s="8">
        <f t="shared" si="55"/>
        <v>0.49407924700166994</v>
      </c>
      <c r="Q882" s="5">
        <f>YEAR(SalesDataTable[[#This Row],[Order Date]])</f>
        <v>2026</v>
      </c>
      <c r="R882" s="8" t="str">
        <f>"Q"&amp;ROUNDUP(MONTH(SalesDataTable[[#This Row],[Order Date]])/3,0)</f>
        <v>Q2</v>
      </c>
      <c r="S882" s="9">
        <f>MONTH(SalesDataTable[[#This Row],[Order Date]])</f>
        <v>5</v>
      </c>
      <c r="T882" s="8" t="str">
        <f>TEXT(SalesDataTable[[#This Row],[Order Date]],"mmm")</f>
        <v>May</v>
      </c>
    </row>
    <row r="883" spans="1:20" ht="15.5">
      <c r="A883" s="2" t="s">
        <v>934</v>
      </c>
      <c r="B883" s="3">
        <v>46164</v>
      </c>
      <c r="C883" s="4" t="s">
        <v>27</v>
      </c>
      <c r="D883" s="4" t="s">
        <v>48</v>
      </c>
      <c r="E883" s="4" t="s">
        <v>3</v>
      </c>
      <c r="F883" s="4" t="s">
        <v>16</v>
      </c>
      <c r="G883" s="4" t="s">
        <v>11</v>
      </c>
      <c r="H883" s="4" t="s">
        <v>12</v>
      </c>
      <c r="I883" s="9">
        <v>5</v>
      </c>
      <c r="J883" s="6">
        <v>91.79</v>
      </c>
      <c r="K883" s="7">
        <v>0.05</v>
      </c>
      <c r="L883" s="6">
        <v>44.48</v>
      </c>
      <c r="M883" s="6">
        <f t="shared" si="52"/>
        <v>436.0025</v>
      </c>
      <c r="N883" s="6">
        <f t="shared" si="53"/>
        <v>222.39999999999998</v>
      </c>
      <c r="O883" s="6">
        <f t="shared" si="54"/>
        <v>213.60250000000002</v>
      </c>
      <c r="P883" s="8">
        <f t="shared" si="55"/>
        <v>0.48991118170193981</v>
      </c>
      <c r="Q883" s="5">
        <f>YEAR(SalesDataTable[[#This Row],[Order Date]])</f>
        <v>2026</v>
      </c>
      <c r="R883" s="8" t="str">
        <f>"Q"&amp;ROUNDUP(MONTH(SalesDataTable[[#This Row],[Order Date]])/3,0)</f>
        <v>Q2</v>
      </c>
      <c r="S883" s="9">
        <f>MONTH(SalesDataTable[[#This Row],[Order Date]])</f>
        <v>5</v>
      </c>
      <c r="T883" s="8" t="str">
        <f>TEXT(SalesDataTable[[#This Row],[Order Date]],"mmm")</f>
        <v>May</v>
      </c>
    </row>
    <row r="884" spans="1:20" ht="15.5">
      <c r="A884" s="2" t="s">
        <v>935</v>
      </c>
      <c r="B884" s="3">
        <v>46164</v>
      </c>
      <c r="C884" s="4" t="s">
        <v>27</v>
      </c>
      <c r="D884" s="4" t="s">
        <v>82</v>
      </c>
      <c r="E884" s="4" t="s">
        <v>3</v>
      </c>
      <c r="F884" s="4" t="s">
        <v>20</v>
      </c>
      <c r="G884" s="4" t="s">
        <v>11</v>
      </c>
      <c r="H884" s="4" t="s">
        <v>53</v>
      </c>
      <c r="I884" s="9">
        <v>4</v>
      </c>
      <c r="J884" s="6">
        <v>155.4</v>
      </c>
      <c r="K884" s="7">
        <v>0.05</v>
      </c>
      <c r="L884" s="6">
        <v>77.31</v>
      </c>
      <c r="M884" s="6">
        <f t="shared" si="52"/>
        <v>590.52</v>
      </c>
      <c r="N884" s="6">
        <f t="shared" si="53"/>
        <v>309.24</v>
      </c>
      <c r="O884" s="6">
        <f t="shared" si="54"/>
        <v>281.27999999999997</v>
      </c>
      <c r="P884" s="8">
        <f t="shared" si="55"/>
        <v>0.47632595001016048</v>
      </c>
      <c r="Q884" s="5">
        <f>YEAR(SalesDataTable[[#This Row],[Order Date]])</f>
        <v>2026</v>
      </c>
      <c r="R884" s="8" t="str">
        <f>"Q"&amp;ROUNDUP(MONTH(SalesDataTable[[#This Row],[Order Date]])/3,0)</f>
        <v>Q2</v>
      </c>
      <c r="S884" s="9">
        <f>MONTH(SalesDataTable[[#This Row],[Order Date]])</f>
        <v>5</v>
      </c>
      <c r="T884" s="8" t="str">
        <f>TEXT(SalesDataTable[[#This Row],[Order Date]],"mmm")</f>
        <v>May</v>
      </c>
    </row>
    <row r="885" spans="1:20" ht="15.5">
      <c r="A885" s="2" t="s">
        <v>936</v>
      </c>
      <c r="B885" s="3">
        <v>46165</v>
      </c>
      <c r="C885" s="4" t="s">
        <v>8</v>
      </c>
      <c r="D885" s="4" t="s">
        <v>9</v>
      </c>
      <c r="E885" s="4" t="s">
        <v>3</v>
      </c>
      <c r="F885" s="4" t="s">
        <v>16</v>
      </c>
      <c r="G885" s="4" t="s">
        <v>17</v>
      </c>
      <c r="H885" s="4" t="s">
        <v>18</v>
      </c>
      <c r="I885" s="9">
        <v>1</v>
      </c>
      <c r="J885" s="6">
        <v>36.57</v>
      </c>
      <c r="K885" s="7">
        <v>0.05</v>
      </c>
      <c r="L885" s="6">
        <v>13.33</v>
      </c>
      <c r="M885" s="6">
        <f t="shared" si="52"/>
        <v>34.741500000000002</v>
      </c>
      <c r="N885" s="6">
        <f t="shared" si="53"/>
        <v>13.33</v>
      </c>
      <c r="O885" s="6">
        <f t="shared" si="54"/>
        <v>21.411500000000004</v>
      </c>
      <c r="P885" s="8">
        <f t="shared" si="55"/>
        <v>0.61630902522919284</v>
      </c>
      <c r="Q885" s="5">
        <f>YEAR(SalesDataTable[[#This Row],[Order Date]])</f>
        <v>2026</v>
      </c>
      <c r="R885" s="8" t="str">
        <f>"Q"&amp;ROUNDUP(MONTH(SalesDataTable[[#This Row],[Order Date]])/3,0)</f>
        <v>Q2</v>
      </c>
      <c r="S885" s="9">
        <f>MONTH(SalesDataTable[[#This Row],[Order Date]])</f>
        <v>5</v>
      </c>
      <c r="T885" s="8" t="str">
        <f>TEXT(SalesDataTable[[#This Row],[Order Date]],"mmm")</f>
        <v>May</v>
      </c>
    </row>
    <row r="886" spans="1:20" ht="15.5">
      <c r="A886" s="2" t="s">
        <v>937</v>
      </c>
      <c r="B886" s="3">
        <v>46165</v>
      </c>
      <c r="C886" s="4" t="s">
        <v>14</v>
      </c>
      <c r="D886" s="4" t="s">
        <v>126</v>
      </c>
      <c r="E886" s="4" t="s">
        <v>3</v>
      </c>
      <c r="F886" s="4" t="s">
        <v>16</v>
      </c>
      <c r="G886" s="4" t="s">
        <v>5</v>
      </c>
      <c r="H886" s="4" t="s">
        <v>35</v>
      </c>
      <c r="I886" s="9">
        <v>2</v>
      </c>
      <c r="J886" s="6">
        <v>41.19</v>
      </c>
      <c r="K886" s="7">
        <v>0</v>
      </c>
      <c r="L886" s="6">
        <v>17.190000000000001</v>
      </c>
      <c r="M886" s="6">
        <f t="shared" si="52"/>
        <v>82.38</v>
      </c>
      <c r="N886" s="6">
        <f t="shared" si="53"/>
        <v>34.380000000000003</v>
      </c>
      <c r="O886" s="6">
        <f t="shared" si="54"/>
        <v>47.999999999999993</v>
      </c>
      <c r="P886" s="8">
        <f t="shared" si="55"/>
        <v>0.58266569555717407</v>
      </c>
      <c r="Q886" s="5">
        <f>YEAR(SalesDataTable[[#This Row],[Order Date]])</f>
        <v>2026</v>
      </c>
      <c r="R886" s="8" t="str">
        <f>"Q"&amp;ROUNDUP(MONTH(SalesDataTable[[#This Row],[Order Date]])/3,0)</f>
        <v>Q2</v>
      </c>
      <c r="S886" s="9">
        <f>MONTH(SalesDataTable[[#This Row],[Order Date]])</f>
        <v>5</v>
      </c>
      <c r="T886" s="8" t="str">
        <f>TEXT(SalesDataTable[[#This Row],[Order Date]],"mmm")</f>
        <v>May</v>
      </c>
    </row>
    <row r="887" spans="1:20" ht="15.5">
      <c r="A887" s="2" t="s">
        <v>938</v>
      </c>
      <c r="B887" s="3">
        <v>46165</v>
      </c>
      <c r="C887" s="4" t="s">
        <v>27</v>
      </c>
      <c r="D887" s="4" t="s">
        <v>48</v>
      </c>
      <c r="E887" s="4" t="s">
        <v>3</v>
      </c>
      <c r="F887" s="4" t="s">
        <v>4</v>
      </c>
      <c r="G887" s="4" t="s">
        <v>17</v>
      </c>
      <c r="H887" s="4" t="s">
        <v>71</v>
      </c>
      <c r="I887" s="9">
        <v>1</v>
      </c>
      <c r="J887" s="6">
        <v>136.66999999999999</v>
      </c>
      <c r="K887" s="7">
        <v>0.05</v>
      </c>
      <c r="L887" s="6">
        <v>67.099999999999994</v>
      </c>
      <c r="M887" s="6">
        <f t="shared" si="52"/>
        <v>129.83649999999997</v>
      </c>
      <c r="N887" s="6">
        <f t="shared" si="53"/>
        <v>67.099999999999994</v>
      </c>
      <c r="O887" s="6">
        <f t="shared" si="54"/>
        <v>62.736499999999978</v>
      </c>
      <c r="P887" s="8">
        <f t="shared" si="55"/>
        <v>0.48319617364916639</v>
      </c>
      <c r="Q887" s="5">
        <f>YEAR(SalesDataTable[[#This Row],[Order Date]])</f>
        <v>2026</v>
      </c>
      <c r="R887" s="8" t="str">
        <f>"Q"&amp;ROUNDUP(MONTH(SalesDataTable[[#This Row],[Order Date]])/3,0)</f>
        <v>Q2</v>
      </c>
      <c r="S887" s="9">
        <f>MONTH(SalesDataTable[[#This Row],[Order Date]])</f>
        <v>5</v>
      </c>
      <c r="T887" s="8" t="str">
        <f>TEXT(SalesDataTable[[#This Row],[Order Date]],"mmm")</f>
        <v>May</v>
      </c>
    </row>
    <row r="888" spans="1:20" ht="15.5">
      <c r="A888" s="2" t="s">
        <v>939</v>
      </c>
      <c r="B888" s="3">
        <v>46165</v>
      </c>
      <c r="C888" s="4" t="s">
        <v>14</v>
      </c>
      <c r="D888" s="4" t="s">
        <v>15</v>
      </c>
      <c r="E888" s="4" t="s">
        <v>25</v>
      </c>
      <c r="F888" s="4" t="s">
        <v>16</v>
      </c>
      <c r="G888" s="4" t="s">
        <v>49</v>
      </c>
      <c r="H888" s="4" t="s">
        <v>67</v>
      </c>
      <c r="I888" s="9">
        <v>2</v>
      </c>
      <c r="J888" s="6">
        <v>35.700000000000003</v>
      </c>
      <c r="K888" s="7">
        <v>0</v>
      </c>
      <c r="L888" s="6">
        <v>13.52</v>
      </c>
      <c r="M888" s="6">
        <f t="shared" si="52"/>
        <v>71.400000000000006</v>
      </c>
      <c r="N888" s="6">
        <f t="shared" si="53"/>
        <v>27.04</v>
      </c>
      <c r="O888" s="6">
        <f t="shared" si="54"/>
        <v>44.360000000000007</v>
      </c>
      <c r="P888" s="8">
        <f t="shared" si="55"/>
        <v>0.62128851540616248</v>
      </c>
      <c r="Q888" s="5">
        <f>YEAR(SalesDataTable[[#This Row],[Order Date]])</f>
        <v>2026</v>
      </c>
      <c r="R888" s="8" t="str">
        <f>"Q"&amp;ROUNDUP(MONTH(SalesDataTable[[#This Row],[Order Date]])/3,0)</f>
        <v>Q2</v>
      </c>
      <c r="S888" s="9">
        <f>MONTH(SalesDataTable[[#This Row],[Order Date]])</f>
        <v>5</v>
      </c>
      <c r="T888" s="8" t="str">
        <f>TEXT(SalesDataTable[[#This Row],[Order Date]],"mmm")</f>
        <v>May</v>
      </c>
    </row>
    <row r="889" spans="1:20" ht="15.5">
      <c r="A889" s="2" t="s">
        <v>940</v>
      </c>
      <c r="B889" s="3">
        <v>46165</v>
      </c>
      <c r="C889" s="4" t="s">
        <v>1</v>
      </c>
      <c r="D889" s="4" t="s">
        <v>2</v>
      </c>
      <c r="E889" s="4" t="s">
        <v>3</v>
      </c>
      <c r="F889" s="4" t="s">
        <v>4</v>
      </c>
      <c r="G889" s="4" t="s">
        <v>5</v>
      </c>
      <c r="H889" s="4" t="s">
        <v>43</v>
      </c>
      <c r="I889" s="9">
        <v>1</v>
      </c>
      <c r="J889" s="6">
        <v>100.87</v>
      </c>
      <c r="K889" s="7">
        <v>0</v>
      </c>
      <c r="L889" s="6">
        <v>50.4</v>
      </c>
      <c r="M889" s="6">
        <f t="shared" si="52"/>
        <v>100.87</v>
      </c>
      <c r="N889" s="6">
        <f t="shared" si="53"/>
        <v>50.4</v>
      </c>
      <c r="O889" s="6">
        <f t="shared" si="54"/>
        <v>50.470000000000006</v>
      </c>
      <c r="P889" s="8">
        <f t="shared" si="55"/>
        <v>0.5003469812630118</v>
      </c>
      <c r="Q889" s="5">
        <f>YEAR(SalesDataTable[[#This Row],[Order Date]])</f>
        <v>2026</v>
      </c>
      <c r="R889" s="8" t="str">
        <f>"Q"&amp;ROUNDUP(MONTH(SalesDataTable[[#This Row],[Order Date]])/3,0)</f>
        <v>Q2</v>
      </c>
      <c r="S889" s="9">
        <f>MONTH(SalesDataTable[[#This Row],[Order Date]])</f>
        <v>5</v>
      </c>
      <c r="T889" s="8" t="str">
        <f>TEXT(SalesDataTable[[#This Row],[Order Date]],"mmm")</f>
        <v>May</v>
      </c>
    </row>
    <row r="890" spans="1:20" ht="15.5">
      <c r="A890" s="2" t="s">
        <v>941</v>
      </c>
      <c r="B890" s="3">
        <v>46165</v>
      </c>
      <c r="C890" s="4" t="s">
        <v>14</v>
      </c>
      <c r="D890" s="4" t="s">
        <v>126</v>
      </c>
      <c r="E890" s="4" t="s">
        <v>25</v>
      </c>
      <c r="F890" s="4" t="s">
        <v>4</v>
      </c>
      <c r="G890" s="4" t="s">
        <v>17</v>
      </c>
      <c r="H890" s="4" t="s">
        <v>71</v>
      </c>
      <c r="I890" s="9">
        <v>1</v>
      </c>
      <c r="J890" s="6">
        <v>130.80000000000001</v>
      </c>
      <c r="K890" s="7">
        <v>0</v>
      </c>
      <c r="L890" s="6">
        <v>68.7</v>
      </c>
      <c r="M890" s="6">
        <f t="shared" si="52"/>
        <v>130.80000000000001</v>
      </c>
      <c r="N890" s="6">
        <f t="shared" si="53"/>
        <v>68.7</v>
      </c>
      <c r="O890" s="6">
        <f t="shared" si="54"/>
        <v>62.100000000000009</v>
      </c>
      <c r="P890" s="8">
        <f t="shared" si="55"/>
        <v>0.4747706422018349</v>
      </c>
      <c r="Q890" s="5">
        <f>YEAR(SalesDataTable[[#This Row],[Order Date]])</f>
        <v>2026</v>
      </c>
      <c r="R890" s="8" t="str">
        <f>"Q"&amp;ROUNDUP(MONTH(SalesDataTable[[#This Row],[Order Date]])/3,0)</f>
        <v>Q2</v>
      </c>
      <c r="S890" s="9">
        <f>MONTH(SalesDataTable[[#This Row],[Order Date]])</f>
        <v>5</v>
      </c>
      <c r="T890" s="8" t="str">
        <f>TEXT(SalesDataTable[[#This Row],[Order Date]],"mmm")</f>
        <v>May</v>
      </c>
    </row>
    <row r="891" spans="1:20" ht="15.5">
      <c r="A891" s="2" t="s">
        <v>942</v>
      </c>
      <c r="B891" s="3">
        <v>46165</v>
      </c>
      <c r="C891" s="4" t="s">
        <v>1</v>
      </c>
      <c r="D891" s="4" t="s">
        <v>52</v>
      </c>
      <c r="E891" s="4" t="s">
        <v>39</v>
      </c>
      <c r="F891" s="4" t="s">
        <v>4</v>
      </c>
      <c r="G891" s="4" t="s">
        <v>11</v>
      </c>
      <c r="H891" s="4" t="s">
        <v>53</v>
      </c>
      <c r="I891" s="9">
        <v>1</v>
      </c>
      <c r="J891" s="6">
        <v>153.88999999999999</v>
      </c>
      <c r="K891" s="7">
        <v>0</v>
      </c>
      <c r="L891" s="6">
        <v>79.64</v>
      </c>
      <c r="M891" s="6">
        <f t="shared" si="52"/>
        <v>153.88999999999999</v>
      </c>
      <c r="N891" s="6">
        <f t="shared" si="53"/>
        <v>79.64</v>
      </c>
      <c r="O891" s="6">
        <f t="shared" si="54"/>
        <v>74.249999999999986</v>
      </c>
      <c r="P891" s="8">
        <f t="shared" si="55"/>
        <v>0.4824874910650464</v>
      </c>
      <c r="Q891" s="5">
        <f>YEAR(SalesDataTable[[#This Row],[Order Date]])</f>
        <v>2026</v>
      </c>
      <c r="R891" s="8" t="str">
        <f>"Q"&amp;ROUNDUP(MONTH(SalesDataTable[[#This Row],[Order Date]])/3,0)</f>
        <v>Q2</v>
      </c>
      <c r="S891" s="9">
        <f>MONTH(SalesDataTable[[#This Row],[Order Date]])</f>
        <v>5</v>
      </c>
      <c r="T891" s="8" t="str">
        <f>TEXT(SalesDataTable[[#This Row],[Order Date]],"mmm")</f>
        <v>May</v>
      </c>
    </row>
    <row r="892" spans="1:20" ht="15.5">
      <c r="A892" s="2" t="s">
        <v>943</v>
      </c>
      <c r="B892" s="3">
        <v>46166</v>
      </c>
      <c r="C892" s="4" t="s">
        <v>27</v>
      </c>
      <c r="D892" s="4" t="s">
        <v>45</v>
      </c>
      <c r="E892" s="4" t="s">
        <v>3</v>
      </c>
      <c r="F892" s="4" t="s">
        <v>16</v>
      </c>
      <c r="G892" s="4" t="s">
        <v>31</v>
      </c>
      <c r="H892" s="4" t="s">
        <v>90</v>
      </c>
      <c r="I892" s="9">
        <v>1</v>
      </c>
      <c r="J892" s="6">
        <v>122.51</v>
      </c>
      <c r="K892" s="7">
        <v>0.15</v>
      </c>
      <c r="L892" s="6">
        <v>62.2</v>
      </c>
      <c r="M892" s="6">
        <f t="shared" si="52"/>
        <v>104.1335</v>
      </c>
      <c r="N892" s="6">
        <f t="shared" si="53"/>
        <v>62.2</v>
      </c>
      <c r="O892" s="6">
        <f t="shared" si="54"/>
        <v>41.933499999999995</v>
      </c>
      <c r="P892" s="8">
        <f t="shared" si="55"/>
        <v>0.40268981643755369</v>
      </c>
      <c r="Q892" s="5">
        <f>YEAR(SalesDataTable[[#This Row],[Order Date]])</f>
        <v>2026</v>
      </c>
      <c r="R892" s="8" t="str">
        <f>"Q"&amp;ROUNDUP(MONTH(SalesDataTable[[#This Row],[Order Date]])/3,0)</f>
        <v>Q2</v>
      </c>
      <c r="S892" s="9">
        <f>MONTH(SalesDataTable[[#This Row],[Order Date]])</f>
        <v>5</v>
      </c>
      <c r="T892" s="8" t="str">
        <f>TEXT(SalesDataTable[[#This Row],[Order Date]],"mmm")</f>
        <v>May</v>
      </c>
    </row>
    <row r="893" spans="1:20" ht="15.5">
      <c r="A893" s="2" t="s">
        <v>944</v>
      </c>
      <c r="B893" s="3">
        <v>46166</v>
      </c>
      <c r="C893" s="4" t="s">
        <v>27</v>
      </c>
      <c r="D893" s="4" t="s">
        <v>28</v>
      </c>
      <c r="E893" s="4" t="s">
        <v>10</v>
      </c>
      <c r="F893" s="4" t="s">
        <v>4</v>
      </c>
      <c r="G893" s="4" t="s">
        <v>5</v>
      </c>
      <c r="H893" s="4" t="s">
        <v>6</v>
      </c>
      <c r="I893" s="9">
        <v>8</v>
      </c>
      <c r="J893" s="6">
        <v>79.94</v>
      </c>
      <c r="K893" s="7">
        <v>0.15</v>
      </c>
      <c r="L893" s="6">
        <v>41.65</v>
      </c>
      <c r="M893" s="6">
        <f t="shared" si="52"/>
        <v>543.59199999999998</v>
      </c>
      <c r="N893" s="6">
        <f t="shared" si="53"/>
        <v>333.2</v>
      </c>
      <c r="O893" s="6">
        <f t="shared" si="54"/>
        <v>210.392</v>
      </c>
      <c r="P893" s="8">
        <f t="shared" si="55"/>
        <v>0.38704028021015763</v>
      </c>
      <c r="Q893" s="5">
        <f>YEAR(SalesDataTable[[#This Row],[Order Date]])</f>
        <v>2026</v>
      </c>
      <c r="R893" s="8" t="str">
        <f>"Q"&amp;ROUNDUP(MONTH(SalesDataTable[[#This Row],[Order Date]])/3,0)</f>
        <v>Q2</v>
      </c>
      <c r="S893" s="9">
        <f>MONTH(SalesDataTable[[#This Row],[Order Date]])</f>
        <v>5</v>
      </c>
      <c r="T893" s="8" t="str">
        <f>TEXT(SalesDataTable[[#This Row],[Order Date]],"mmm")</f>
        <v>May</v>
      </c>
    </row>
    <row r="894" spans="1:20" ht="15.5">
      <c r="A894" s="2" t="s">
        <v>945</v>
      </c>
      <c r="B894" s="3">
        <v>46166</v>
      </c>
      <c r="C894" s="4" t="s">
        <v>27</v>
      </c>
      <c r="D894" s="4" t="s">
        <v>45</v>
      </c>
      <c r="E894" s="4" t="s">
        <v>3</v>
      </c>
      <c r="F894" s="4" t="s">
        <v>16</v>
      </c>
      <c r="G894" s="4" t="s">
        <v>5</v>
      </c>
      <c r="H894" s="4" t="s">
        <v>29</v>
      </c>
      <c r="I894" s="9">
        <v>2</v>
      </c>
      <c r="J894" s="6">
        <v>50.78</v>
      </c>
      <c r="K894" s="7">
        <v>0.05</v>
      </c>
      <c r="L894" s="6">
        <v>23.03</v>
      </c>
      <c r="M894" s="6">
        <f t="shared" si="52"/>
        <v>96.481999999999999</v>
      </c>
      <c r="N894" s="6">
        <f t="shared" si="53"/>
        <v>46.06</v>
      </c>
      <c r="O894" s="6">
        <f t="shared" si="54"/>
        <v>50.421999999999997</v>
      </c>
      <c r="P894" s="8">
        <f t="shared" si="55"/>
        <v>0.52260525279326708</v>
      </c>
      <c r="Q894" s="5">
        <f>YEAR(SalesDataTable[[#This Row],[Order Date]])</f>
        <v>2026</v>
      </c>
      <c r="R894" s="8" t="str">
        <f>"Q"&amp;ROUNDUP(MONTH(SalesDataTable[[#This Row],[Order Date]])/3,0)</f>
        <v>Q2</v>
      </c>
      <c r="S894" s="9">
        <f>MONTH(SalesDataTable[[#This Row],[Order Date]])</f>
        <v>5</v>
      </c>
      <c r="T894" s="8" t="str">
        <f>TEXT(SalesDataTable[[#This Row],[Order Date]],"mmm")</f>
        <v>May</v>
      </c>
    </row>
    <row r="895" spans="1:20" ht="15.5">
      <c r="A895" s="2" t="s">
        <v>946</v>
      </c>
      <c r="B895" s="3">
        <v>46166</v>
      </c>
      <c r="C895" s="4" t="s">
        <v>1</v>
      </c>
      <c r="D895" s="4" t="s">
        <v>88</v>
      </c>
      <c r="E895" s="4" t="s">
        <v>39</v>
      </c>
      <c r="F895" s="4" t="s">
        <v>20</v>
      </c>
      <c r="G895" s="4" t="s">
        <v>5</v>
      </c>
      <c r="H895" s="4" t="s">
        <v>6</v>
      </c>
      <c r="I895" s="9">
        <v>2</v>
      </c>
      <c r="J895" s="6">
        <v>80.59</v>
      </c>
      <c r="K895" s="7">
        <v>0.05</v>
      </c>
      <c r="L895" s="6">
        <v>41.44</v>
      </c>
      <c r="M895" s="6">
        <f t="shared" si="52"/>
        <v>153.12100000000001</v>
      </c>
      <c r="N895" s="6">
        <f t="shared" si="53"/>
        <v>82.88</v>
      </c>
      <c r="O895" s="6">
        <f t="shared" si="54"/>
        <v>70.241000000000014</v>
      </c>
      <c r="P895" s="8">
        <f t="shared" si="55"/>
        <v>0.45872871781140412</v>
      </c>
      <c r="Q895" s="5">
        <f>YEAR(SalesDataTable[[#This Row],[Order Date]])</f>
        <v>2026</v>
      </c>
      <c r="R895" s="8" t="str">
        <f>"Q"&amp;ROUNDUP(MONTH(SalesDataTable[[#This Row],[Order Date]])/3,0)</f>
        <v>Q2</v>
      </c>
      <c r="S895" s="9">
        <f>MONTH(SalesDataTable[[#This Row],[Order Date]])</f>
        <v>5</v>
      </c>
      <c r="T895" s="8" t="str">
        <f>TEXT(SalesDataTable[[#This Row],[Order Date]],"mmm")</f>
        <v>May</v>
      </c>
    </row>
    <row r="896" spans="1:20" ht="15.5">
      <c r="A896" s="2" t="s">
        <v>947</v>
      </c>
      <c r="B896" s="3">
        <v>46166</v>
      </c>
      <c r="C896" s="4" t="s">
        <v>1</v>
      </c>
      <c r="D896" s="4" t="s">
        <v>88</v>
      </c>
      <c r="E896" s="4" t="s">
        <v>39</v>
      </c>
      <c r="F896" s="4" t="s">
        <v>16</v>
      </c>
      <c r="G896" s="4" t="s">
        <v>49</v>
      </c>
      <c r="H896" s="4" t="s">
        <v>67</v>
      </c>
      <c r="I896" s="9">
        <v>3</v>
      </c>
      <c r="J896" s="6">
        <v>35.75</v>
      </c>
      <c r="K896" s="7">
        <v>0.15</v>
      </c>
      <c r="L896" s="6">
        <v>13.54</v>
      </c>
      <c r="M896" s="6">
        <f t="shared" si="52"/>
        <v>91.162499999999994</v>
      </c>
      <c r="N896" s="6">
        <f t="shared" si="53"/>
        <v>40.619999999999997</v>
      </c>
      <c r="O896" s="6">
        <f t="shared" si="54"/>
        <v>50.542499999999997</v>
      </c>
      <c r="P896" s="8">
        <f t="shared" si="55"/>
        <v>0.55442204853969557</v>
      </c>
      <c r="Q896" s="5">
        <f>YEAR(SalesDataTable[[#This Row],[Order Date]])</f>
        <v>2026</v>
      </c>
      <c r="R896" s="8" t="str">
        <f>"Q"&amp;ROUNDUP(MONTH(SalesDataTable[[#This Row],[Order Date]])/3,0)</f>
        <v>Q2</v>
      </c>
      <c r="S896" s="9">
        <f>MONTH(SalesDataTable[[#This Row],[Order Date]])</f>
        <v>5</v>
      </c>
      <c r="T896" s="8" t="str">
        <f>TEXT(SalesDataTable[[#This Row],[Order Date]],"mmm")</f>
        <v>May</v>
      </c>
    </row>
    <row r="897" spans="1:20" ht="15.5">
      <c r="A897" s="2" t="s">
        <v>948</v>
      </c>
      <c r="B897" s="3">
        <v>46166</v>
      </c>
      <c r="C897" s="4" t="s">
        <v>8</v>
      </c>
      <c r="D897" s="4" t="s">
        <v>69</v>
      </c>
      <c r="E897" s="4" t="s">
        <v>3</v>
      </c>
      <c r="F897" s="4" t="s">
        <v>16</v>
      </c>
      <c r="G897" s="4" t="s">
        <v>31</v>
      </c>
      <c r="H897" s="4" t="s">
        <v>41</v>
      </c>
      <c r="I897" s="9">
        <v>5</v>
      </c>
      <c r="J897" s="6">
        <v>195.78</v>
      </c>
      <c r="K897" s="7">
        <v>0.1</v>
      </c>
      <c r="L897" s="6">
        <v>101.98</v>
      </c>
      <c r="M897" s="6">
        <f t="shared" si="52"/>
        <v>881.01</v>
      </c>
      <c r="N897" s="6">
        <f t="shared" si="53"/>
        <v>509.90000000000003</v>
      </c>
      <c r="O897" s="6">
        <f t="shared" si="54"/>
        <v>371.10999999999996</v>
      </c>
      <c r="P897" s="8">
        <f t="shared" si="55"/>
        <v>0.4212324491208953</v>
      </c>
      <c r="Q897" s="5">
        <f>YEAR(SalesDataTable[[#This Row],[Order Date]])</f>
        <v>2026</v>
      </c>
      <c r="R897" s="8" t="str">
        <f>"Q"&amp;ROUNDUP(MONTH(SalesDataTable[[#This Row],[Order Date]])/3,0)</f>
        <v>Q2</v>
      </c>
      <c r="S897" s="9">
        <f>MONTH(SalesDataTable[[#This Row],[Order Date]])</f>
        <v>5</v>
      </c>
      <c r="T897" s="8" t="str">
        <f>TEXT(SalesDataTable[[#This Row],[Order Date]],"mmm")</f>
        <v>May</v>
      </c>
    </row>
    <row r="898" spans="1:20" ht="15.5">
      <c r="A898" s="2" t="s">
        <v>949</v>
      </c>
      <c r="B898" s="3">
        <v>46166</v>
      </c>
      <c r="C898" s="4" t="s">
        <v>27</v>
      </c>
      <c r="D898" s="4" t="s">
        <v>82</v>
      </c>
      <c r="E898" s="4" t="s">
        <v>3</v>
      </c>
      <c r="F898" s="4" t="s">
        <v>4</v>
      </c>
      <c r="G898" s="4" t="s">
        <v>31</v>
      </c>
      <c r="H898" s="4" t="s">
        <v>90</v>
      </c>
      <c r="I898" s="9">
        <v>2</v>
      </c>
      <c r="J898" s="6">
        <v>125.95</v>
      </c>
      <c r="K898" s="7">
        <v>0.05</v>
      </c>
      <c r="L898" s="6">
        <v>61.74</v>
      </c>
      <c r="M898" s="6">
        <f t="shared" ref="M898:M961" si="56">I898*J898*(1-K898)</f>
        <v>239.30500000000001</v>
      </c>
      <c r="N898" s="6">
        <f t="shared" ref="N898:N961" si="57">I898*L898</f>
        <v>123.48</v>
      </c>
      <c r="O898" s="6">
        <f t="shared" ref="O898:O961" si="58">M898-N898</f>
        <v>115.825</v>
      </c>
      <c r="P898" s="8">
        <f t="shared" ref="P898:P961" si="59">IFERROR(O898/M898,0)</f>
        <v>0.48400576669940032</v>
      </c>
      <c r="Q898" s="5">
        <f>YEAR(SalesDataTable[[#This Row],[Order Date]])</f>
        <v>2026</v>
      </c>
      <c r="R898" s="8" t="str">
        <f>"Q"&amp;ROUNDUP(MONTH(SalesDataTable[[#This Row],[Order Date]])/3,0)</f>
        <v>Q2</v>
      </c>
      <c r="S898" s="9">
        <f>MONTH(SalesDataTable[[#This Row],[Order Date]])</f>
        <v>5</v>
      </c>
      <c r="T898" s="8" t="str">
        <f>TEXT(SalesDataTable[[#This Row],[Order Date]],"mmm")</f>
        <v>May</v>
      </c>
    </row>
    <row r="899" spans="1:20" ht="15.5">
      <c r="A899" s="2" t="s">
        <v>950</v>
      </c>
      <c r="B899" s="3">
        <v>46166</v>
      </c>
      <c r="C899" s="4" t="s">
        <v>27</v>
      </c>
      <c r="D899" s="4" t="s">
        <v>45</v>
      </c>
      <c r="E899" s="4" t="s">
        <v>3</v>
      </c>
      <c r="F899" s="4" t="s">
        <v>16</v>
      </c>
      <c r="G899" s="4" t="s">
        <v>49</v>
      </c>
      <c r="H899" s="4" t="s">
        <v>50</v>
      </c>
      <c r="I899" s="9">
        <v>2</v>
      </c>
      <c r="J899" s="6">
        <v>41.32</v>
      </c>
      <c r="K899" s="7">
        <v>0</v>
      </c>
      <c r="L899" s="6">
        <v>14.91</v>
      </c>
      <c r="M899" s="6">
        <f t="shared" si="56"/>
        <v>82.64</v>
      </c>
      <c r="N899" s="6">
        <f t="shared" si="57"/>
        <v>29.82</v>
      </c>
      <c r="O899" s="6">
        <f t="shared" si="58"/>
        <v>52.82</v>
      </c>
      <c r="P899" s="8">
        <f t="shared" si="59"/>
        <v>0.63915779283639884</v>
      </c>
      <c r="Q899" s="5">
        <f>YEAR(SalesDataTable[[#This Row],[Order Date]])</f>
        <v>2026</v>
      </c>
      <c r="R899" s="8" t="str">
        <f>"Q"&amp;ROUNDUP(MONTH(SalesDataTable[[#This Row],[Order Date]])/3,0)</f>
        <v>Q2</v>
      </c>
      <c r="S899" s="9">
        <f>MONTH(SalesDataTable[[#This Row],[Order Date]])</f>
        <v>5</v>
      </c>
      <c r="T899" s="8" t="str">
        <f>TEXT(SalesDataTable[[#This Row],[Order Date]],"mmm")</f>
        <v>May</v>
      </c>
    </row>
    <row r="900" spans="1:20" ht="15.5">
      <c r="A900" s="2" t="s">
        <v>951</v>
      </c>
      <c r="B900" s="3">
        <v>46166</v>
      </c>
      <c r="C900" s="4" t="s">
        <v>27</v>
      </c>
      <c r="D900" s="4" t="s">
        <v>48</v>
      </c>
      <c r="E900" s="4" t="s">
        <v>39</v>
      </c>
      <c r="F900" s="4" t="s">
        <v>16</v>
      </c>
      <c r="G900" s="4" t="s">
        <v>11</v>
      </c>
      <c r="H900" s="4" t="s">
        <v>21</v>
      </c>
      <c r="I900" s="9">
        <v>2</v>
      </c>
      <c r="J900" s="6">
        <v>144.01</v>
      </c>
      <c r="K900" s="7">
        <v>0</v>
      </c>
      <c r="L900" s="6">
        <v>79.37</v>
      </c>
      <c r="M900" s="6">
        <f t="shared" si="56"/>
        <v>288.02</v>
      </c>
      <c r="N900" s="6">
        <f t="shared" si="57"/>
        <v>158.74</v>
      </c>
      <c r="O900" s="6">
        <f t="shared" si="58"/>
        <v>129.27999999999997</v>
      </c>
      <c r="P900" s="8">
        <f t="shared" si="59"/>
        <v>0.44885771821401282</v>
      </c>
      <c r="Q900" s="5">
        <f>YEAR(SalesDataTable[[#This Row],[Order Date]])</f>
        <v>2026</v>
      </c>
      <c r="R900" s="8" t="str">
        <f>"Q"&amp;ROUNDUP(MONTH(SalesDataTable[[#This Row],[Order Date]])/3,0)</f>
        <v>Q2</v>
      </c>
      <c r="S900" s="9">
        <f>MONTH(SalesDataTable[[#This Row],[Order Date]])</f>
        <v>5</v>
      </c>
      <c r="T900" s="8" t="str">
        <f>TEXT(SalesDataTable[[#This Row],[Order Date]],"mmm")</f>
        <v>May</v>
      </c>
    </row>
    <row r="901" spans="1:20" ht="15.5">
      <c r="A901" s="2" t="s">
        <v>952</v>
      </c>
      <c r="B901" s="3">
        <v>46166</v>
      </c>
      <c r="C901" s="4" t="s">
        <v>1</v>
      </c>
      <c r="D901" s="4" t="s">
        <v>88</v>
      </c>
      <c r="E901" s="4" t="s">
        <v>3</v>
      </c>
      <c r="F901" s="4" t="s">
        <v>20</v>
      </c>
      <c r="G901" s="4" t="s">
        <v>5</v>
      </c>
      <c r="H901" s="4" t="s">
        <v>29</v>
      </c>
      <c r="I901" s="9">
        <v>2</v>
      </c>
      <c r="J901" s="6">
        <v>51.17</v>
      </c>
      <c r="K901" s="7">
        <v>0.05</v>
      </c>
      <c r="L901" s="6">
        <v>21.97</v>
      </c>
      <c r="M901" s="6">
        <f t="shared" si="56"/>
        <v>97.222999999999999</v>
      </c>
      <c r="N901" s="6">
        <f t="shared" si="57"/>
        <v>43.94</v>
      </c>
      <c r="O901" s="6">
        <f t="shared" si="58"/>
        <v>53.283000000000001</v>
      </c>
      <c r="P901" s="8">
        <f t="shared" si="59"/>
        <v>0.54804932989107513</v>
      </c>
      <c r="Q901" s="5">
        <f>YEAR(SalesDataTable[[#This Row],[Order Date]])</f>
        <v>2026</v>
      </c>
      <c r="R901" s="8" t="str">
        <f>"Q"&amp;ROUNDUP(MONTH(SalesDataTable[[#This Row],[Order Date]])/3,0)</f>
        <v>Q2</v>
      </c>
      <c r="S901" s="9">
        <f>MONTH(SalesDataTable[[#This Row],[Order Date]])</f>
        <v>5</v>
      </c>
      <c r="T901" s="8" t="str">
        <f>TEXT(SalesDataTable[[#This Row],[Order Date]],"mmm")</f>
        <v>May</v>
      </c>
    </row>
    <row r="902" spans="1:20" ht="15.5">
      <c r="A902" s="2" t="s">
        <v>953</v>
      </c>
      <c r="B902" s="3">
        <v>46166</v>
      </c>
      <c r="C902" s="4" t="s">
        <v>1</v>
      </c>
      <c r="D902" s="4" t="s">
        <v>2</v>
      </c>
      <c r="E902" s="4" t="s">
        <v>10</v>
      </c>
      <c r="F902" s="4" t="s">
        <v>20</v>
      </c>
      <c r="G902" s="4" t="s">
        <v>31</v>
      </c>
      <c r="H902" s="4" t="s">
        <v>64</v>
      </c>
      <c r="I902" s="9">
        <v>6</v>
      </c>
      <c r="J902" s="6">
        <v>83.58</v>
      </c>
      <c r="K902" s="7">
        <v>0.2</v>
      </c>
      <c r="L902" s="6">
        <v>40.5</v>
      </c>
      <c r="M902" s="6">
        <f t="shared" si="56"/>
        <v>401.18400000000003</v>
      </c>
      <c r="N902" s="6">
        <f t="shared" si="57"/>
        <v>243</v>
      </c>
      <c r="O902" s="6">
        <f t="shared" si="58"/>
        <v>158.18400000000003</v>
      </c>
      <c r="P902" s="8">
        <f t="shared" si="59"/>
        <v>0.39429289303661169</v>
      </c>
      <c r="Q902" s="5">
        <f>YEAR(SalesDataTable[[#This Row],[Order Date]])</f>
        <v>2026</v>
      </c>
      <c r="R902" s="8" t="str">
        <f>"Q"&amp;ROUNDUP(MONTH(SalesDataTable[[#This Row],[Order Date]])/3,0)</f>
        <v>Q2</v>
      </c>
      <c r="S902" s="9">
        <f>MONTH(SalesDataTable[[#This Row],[Order Date]])</f>
        <v>5</v>
      </c>
      <c r="T902" s="8" t="str">
        <f>TEXT(SalesDataTable[[#This Row],[Order Date]],"mmm")</f>
        <v>May</v>
      </c>
    </row>
    <row r="903" spans="1:20" ht="15.5">
      <c r="A903" s="2" t="s">
        <v>954</v>
      </c>
      <c r="B903" s="3">
        <v>46166</v>
      </c>
      <c r="C903" s="4" t="s">
        <v>14</v>
      </c>
      <c r="D903" s="4" t="s">
        <v>126</v>
      </c>
      <c r="E903" s="4" t="s">
        <v>39</v>
      </c>
      <c r="F903" s="4" t="s">
        <v>4</v>
      </c>
      <c r="G903" s="4" t="s">
        <v>31</v>
      </c>
      <c r="H903" s="4" t="s">
        <v>64</v>
      </c>
      <c r="I903" s="9">
        <v>2</v>
      </c>
      <c r="J903" s="6">
        <v>80.010000000000005</v>
      </c>
      <c r="K903" s="7">
        <v>0</v>
      </c>
      <c r="L903" s="6">
        <v>38.54</v>
      </c>
      <c r="M903" s="6">
        <f t="shared" si="56"/>
        <v>160.02000000000001</v>
      </c>
      <c r="N903" s="6">
        <f t="shared" si="57"/>
        <v>77.08</v>
      </c>
      <c r="O903" s="6">
        <f t="shared" si="58"/>
        <v>82.940000000000012</v>
      </c>
      <c r="P903" s="8">
        <f t="shared" si="59"/>
        <v>0.51831021122359711</v>
      </c>
      <c r="Q903" s="5">
        <f>YEAR(SalesDataTable[[#This Row],[Order Date]])</f>
        <v>2026</v>
      </c>
      <c r="R903" s="8" t="str">
        <f>"Q"&amp;ROUNDUP(MONTH(SalesDataTable[[#This Row],[Order Date]])/3,0)</f>
        <v>Q2</v>
      </c>
      <c r="S903" s="9">
        <f>MONTH(SalesDataTable[[#This Row],[Order Date]])</f>
        <v>5</v>
      </c>
      <c r="T903" s="8" t="str">
        <f>TEXT(SalesDataTable[[#This Row],[Order Date]],"mmm")</f>
        <v>May</v>
      </c>
    </row>
    <row r="904" spans="1:20" ht="15.5">
      <c r="A904" s="2" t="s">
        <v>955</v>
      </c>
      <c r="B904" s="3">
        <v>46167</v>
      </c>
      <c r="C904" s="4" t="s">
        <v>27</v>
      </c>
      <c r="D904" s="4" t="s">
        <v>45</v>
      </c>
      <c r="E904" s="4" t="s">
        <v>3</v>
      </c>
      <c r="F904" s="4" t="s">
        <v>16</v>
      </c>
      <c r="G904" s="4" t="s">
        <v>11</v>
      </c>
      <c r="H904" s="4" t="s">
        <v>12</v>
      </c>
      <c r="I904" s="9">
        <v>2</v>
      </c>
      <c r="J904" s="6">
        <v>94.4</v>
      </c>
      <c r="K904" s="7">
        <v>0</v>
      </c>
      <c r="L904" s="6">
        <v>46.39</v>
      </c>
      <c r="M904" s="6">
        <f t="shared" si="56"/>
        <v>188.8</v>
      </c>
      <c r="N904" s="6">
        <f t="shared" si="57"/>
        <v>92.78</v>
      </c>
      <c r="O904" s="6">
        <f t="shared" si="58"/>
        <v>96.02000000000001</v>
      </c>
      <c r="P904" s="8">
        <f t="shared" si="59"/>
        <v>0.50858050847457625</v>
      </c>
      <c r="Q904" s="5">
        <f>YEAR(SalesDataTable[[#This Row],[Order Date]])</f>
        <v>2026</v>
      </c>
      <c r="R904" s="8" t="str">
        <f>"Q"&amp;ROUNDUP(MONTH(SalesDataTable[[#This Row],[Order Date]])/3,0)</f>
        <v>Q2</v>
      </c>
      <c r="S904" s="9">
        <f>MONTH(SalesDataTable[[#This Row],[Order Date]])</f>
        <v>5</v>
      </c>
      <c r="T904" s="8" t="str">
        <f>TEXT(SalesDataTable[[#This Row],[Order Date]],"mmm")</f>
        <v>May</v>
      </c>
    </row>
    <row r="905" spans="1:20" ht="15.5">
      <c r="A905" s="2" t="s">
        <v>956</v>
      </c>
      <c r="B905" s="3">
        <v>46167</v>
      </c>
      <c r="C905" s="4" t="s">
        <v>14</v>
      </c>
      <c r="D905" s="4" t="s">
        <v>15</v>
      </c>
      <c r="E905" s="4" t="s">
        <v>25</v>
      </c>
      <c r="F905" s="4" t="s">
        <v>20</v>
      </c>
      <c r="G905" s="4" t="s">
        <v>11</v>
      </c>
      <c r="H905" s="4" t="s">
        <v>53</v>
      </c>
      <c r="I905" s="9">
        <v>6</v>
      </c>
      <c r="J905" s="6">
        <v>157.33000000000001</v>
      </c>
      <c r="K905" s="7">
        <v>0</v>
      </c>
      <c r="L905" s="6">
        <v>78.849999999999994</v>
      </c>
      <c r="M905" s="6">
        <f t="shared" si="56"/>
        <v>943.98</v>
      </c>
      <c r="N905" s="6">
        <f t="shared" si="57"/>
        <v>473.09999999999997</v>
      </c>
      <c r="O905" s="6">
        <f t="shared" si="58"/>
        <v>470.88000000000005</v>
      </c>
      <c r="P905" s="8">
        <f t="shared" si="59"/>
        <v>0.4988241276298227</v>
      </c>
      <c r="Q905" s="5">
        <f>YEAR(SalesDataTable[[#This Row],[Order Date]])</f>
        <v>2026</v>
      </c>
      <c r="R905" s="8" t="str">
        <f>"Q"&amp;ROUNDUP(MONTH(SalesDataTable[[#This Row],[Order Date]])/3,0)</f>
        <v>Q2</v>
      </c>
      <c r="S905" s="9">
        <f>MONTH(SalesDataTable[[#This Row],[Order Date]])</f>
        <v>5</v>
      </c>
      <c r="T905" s="8" t="str">
        <f>TEXT(SalesDataTable[[#This Row],[Order Date]],"mmm")</f>
        <v>May</v>
      </c>
    </row>
    <row r="906" spans="1:20" ht="15.5">
      <c r="A906" s="2" t="s">
        <v>957</v>
      </c>
      <c r="B906" s="3">
        <v>46167</v>
      </c>
      <c r="C906" s="4" t="s">
        <v>14</v>
      </c>
      <c r="D906" s="4" t="s">
        <v>24</v>
      </c>
      <c r="E906" s="4" t="s">
        <v>3</v>
      </c>
      <c r="F906" s="4" t="s">
        <v>16</v>
      </c>
      <c r="G906" s="4" t="s">
        <v>31</v>
      </c>
      <c r="H906" s="4" t="s">
        <v>90</v>
      </c>
      <c r="I906" s="9">
        <v>1</v>
      </c>
      <c r="J906" s="6">
        <v>125.44</v>
      </c>
      <c r="K906" s="7">
        <v>0</v>
      </c>
      <c r="L906" s="6">
        <v>59.92</v>
      </c>
      <c r="M906" s="6">
        <f t="shared" si="56"/>
        <v>125.44</v>
      </c>
      <c r="N906" s="6">
        <f t="shared" si="57"/>
        <v>59.92</v>
      </c>
      <c r="O906" s="6">
        <f t="shared" si="58"/>
        <v>65.52</v>
      </c>
      <c r="P906" s="8">
        <f t="shared" si="59"/>
        <v>0.5223214285714286</v>
      </c>
      <c r="Q906" s="5">
        <f>YEAR(SalesDataTable[[#This Row],[Order Date]])</f>
        <v>2026</v>
      </c>
      <c r="R906" s="8" t="str">
        <f>"Q"&amp;ROUNDUP(MONTH(SalesDataTable[[#This Row],[Order Date]])/3,0)</f>
        <v>Q2</v>
      </c>
      <c r="S906" s="9">
        <f>MONTH(SalesDataTable[[#This Row],[Order Date]])</f>
        <v>5</v>
      </c>
      <c r="T906" s="8" t="str">
        <f>TEXT(SalesDataTable[[#This Row],[Order Date]],"mmm")</f>
        <v>May</v>
      </c>
    </row>
    <row r="907" spans="1:20" ht="15.5">
      <c r="A907" s="2" t="s">
        <v>958</v>
      </c>
      <c r="B907" s="3">
        <v>46167</v>
      </c>
      <c r="C907" s="4" t="s">
        <v>8</v>
      </c>
      <c r="D907" s="4" t="s">
        <v>69</v>
      </c>
      <c r="E907" s="4" t="s">
        <v>39</v>
      </c>
      <c r="F907" s="4" t="s">
        <v>4</v>
      </c>
      <c r="G907" s="4" t="s">
        <v>49</v>
      </c>
      <c r="H907" s="4" t="s">
        <v>67</v>
      </c>
      <c r="I907" s="9">
        <v>2</v>
      </c>
      <c r="J907" s="6">
        <v>36.18</v>
      </c>
      <c r="K907" s="7">
        <v>0</v>
      </c>
      <c r="L907" s="6">
        <v>13.71</v>
      </c>
      <c r="M907" s="6">
        <f t="shared" si="56"/>
        <v>72.36</v>
      </c>
      <c r="N907" s="6">
        <f t="shared" si="57"/>
        <v>27.42</v>
      </c>
      <c r="O907" s="6">
        <f t="shared" si="58"/>
        <v>44.94</v>
      </c>
      <c r="P907" s="8">
        <f t="shared" si="59"/>
        <v>0.62106135986733002</v>
      </c>
      <c r="Q907" s="5">
        <f>YEAR(SalesDataTable[[#This Row],[Order Date]])</f>
        <v>2026</v>
      </c>
      <c r="R907" s="8" t="str">
        <f>"Q"&amp;ROUNDUP(MONTH(SalesDataTable[[#This Row],[Order Date]])/3,0)</f>
        <v>Q2</v>
      </c>
      <c r="S907" s="9">
        <f>MONTH(SalesDataTable[[#This Row],[Order Date]])</f>
        <v>5</v>
      </c>
      <c r="T907" s="8" t="str">
        <f>TEXT(SalesDataTable[[#This Row],[Order Date]],"mmm")</f>
        <v>May</v>
      </c>
    </row>
    <row r="908" spans="1:20" ht="15.5">
      <c r="A908" s="2" t="s">
        <v>959</v>
      </c>
      <c r="B908" s="3">
        <v>46167</v>
      </c>
      <c r="C908" s="4" t="s">
        <v>1</v>
      </c>
      <c r="D908" s="4" t="s">
        <v>88</v>
      </c>
      <c r="E908" s="4" t="s">
        <v>25</v>
      </c>
      <c r="F908" s="4" t="s">
        <v>4</v>
      </c>
      <c r="G908" s="4" t="s">
        <v>49</v>
      </c>
      <c r="H908" s="4" t="s">
        <v>50</v>
      </c>
      <c r="I908" s="9">
        <v>1</v>
      </c>
      <c r="J908" s="6">
        <v>41</v>
      </c>
      <c r="K908" s="7">
        <v>0.05</v>
      </c>
      <c r="L908" s="6">
        <v>14.51</v>
      </c>
      <c r="M908" s="6">
        <f t="shared" si="56"/>
        <v>38.949999999999996</v>
      </c>
      <c r="N908" s="6">
        <f t="shared" si="57"/>
        <v>14.51</v>
      </c>
      <c r="O908" s="6">
        <f t="shared" si="58"/>
        <v>24.439999999999998</v>
      </c>
      <c r="P908" s="8">
        <f t="shared" si="59"/>
        <v>0.62747111681643131</v>
      </c>
      <c r="Q908" s="5">
        <f>YEAR(SalesDataTable[[#This Row],[Order Date]])</f>
        <v>2026</v>
      </c>
      <c r="R908" s="8" t="str">
        <f>"Q"&amp;ROUNDUP(MONTH(SalesDataTable[[#This Row],[Order Date]])/3,0)</f>
        <v>Q2</v>
      </c>
      <c r="S908" s="9">
        <f>MONTH(SalesDataTable[[#This Row],[Order Date]])</f>
        <v>5</v>
      </c>
      <c r="T908" s="8" t="str">
        <f>TEXT(SalesDataTable[[#This Row],[Order Date]],"mmm")</f>
        <v>May</v>
      </c>
    </row>
    <row r="909" spans="1:20" ht="15.5">
      <c r="A909" s="2" t="s">
        <v>960</v>
      </c>
      <c r="B909" s="3">
        <v>46167</v>
      </c>
      <c r="C909" s="4" t="s">
        <v>14</v>
      </c>
      <c r="D909" s="4" t="s">
        <v>34</v>
      </c>
      <c r="E909" s="4" t="s">
        <v>3</v>
      </c>
      <c r="F909" s="4" t="s">
        <v>4</v>
      </c>
      <c r="G909" s="4" t="s">
        <v>11</v>
      </c>
      <c r="H909" s="4" t="s">
        <v>79</v>
      </c>
      <c r="I909" s="9">
        <v>1</v>
      </c>
      <c r="J909" s="6">
        <v>72.33</v>
      </c>
      <c r="K909" s="7">
        <v>0.1</v>
      </c>
      <c r="L909" s="6">
        <v>32.61</v>
      </c>
      <c r="M909" s="6">
        <f t="shared" si="56"/>
        <v>65.096999999999994</v>
      </c>
      <c r="N909" s="6">
        <f t="shared" si="57"/>
        <v>32.61</v>
      </c>
      <c r="O909" s="6">
        <f t="shared" si="58"/>
        <v>32.486999999999995</v>
      </c>
      <c r="P909" s="8">
        <f t="shared" si="59"/>
        <v>0.49905525600258072</v>
      </c>
      <c r="Q909" s="5">
        <f>YEAR(SalesDataTable[[#This Row],[Order Date]])</f>
        <v>2026</v>
      </c>
      <c r="R909" s="8" t="str">
        <f>"Q"&amp;ROUNDUP(MONTH(SalesDataTable[[#This Row],[Order Date]])/3,0)</f>
        <v>Q2</v>
      </c>
      <c r="S909" s="9">
        <f>MONTH(SalesDataTable[[#This Row],[Order Date]])</f>
        <v>5</v>
      </c>
      <c r="T909" s="8" t="str">
        <f>TEXT(SalesDataTable[[#This Row],[Order Date]],"mmm")</f>
        <v>May</v>
      </c>
    </row>
    <row r="910" spans="1:20" ht="15.5">
      <c r="A910" s="2" t="s">
        <v>961</v>
      </c>
      <c r="B910" s="3">
        <v>46167</v>
      </c>
      <c r="C910" s="4" t="s">
        <v>27</v>
      </c>
      <c r="D910" s="4" t="s">
        <v>28</v>
      </c>
      <c r="E910" s="4" t="s">
        <v>3</v>
      </c>
      <c r="F910" s="4" t="s">
        <v>20</v>
      </c>
      <c r="G910" s="4" t="s">
        <v>31</v>
      </c>
      <c r="H910" s="4" t="s">
        <v>90</v>
      </c>
      <c r="I910" s="9">
        <v>2</v>
      </c>
      <c r="J910" s="6">
        <v>125.42</v>
      </c>
      <c r="K910" s="7">
        <v>0</v>
      </c>
      <c r="L910" s="6">
        <v>62.28</v>
      </c>
      <c r="M910" s="6">
        <f t="shared" si="56"/>
        <v>250.84</v>
      </c>
      <c r="N910" s="6">
        <f t="shared" si="57"/>
        <v>124.56</v>
      </c>
      <c r="O910" s="6">
        <f t="shared" si="58"/>
        <v>126.28</v>
      </c>
      <c r="P910" s="8">
        <f t="shared" si="59"/>
        <v>0.50342848030617127</v>
      </c>
      <c r="Q910" s="5">
        <f>YEAR(SalesDataTable[[#This Row],[Order Date]])</f>
        <v>2026</v>
      </c>
      <c r="R910" s="8" t="str">
        <f>"Q"&amp;ROUNDUP(MONTH(SalesDataTable[[#This Row],[Order Date]])/3,0)</f>
        <v>Q2</v>
      </c>
      <c r="S910" s="9">
        <f>MONTH(SalesDataTable[[#This Row],[Order Date]])</f>
        <v>5</v>
      </c>
      <c r="T910" s="8" t="str">
        <f>TEXT(SalesDataTable[[#This Row],[Order Date]],"mmm")</f>
        <v>May</v>
      </c>
    </row>
    <row r="911" spans="1:20" ht="15.5">
      <c r="A911" s="2" t="s">
        <v>962</v>
      </c>
      <c r="B911" s="3">
        <v>46168</v>
      </c>
      <c r="C911" s="4" t="s">
        <v>1</v>
      </c>
      <c r="D911" s="4" t="s">
        <v>88</v>
      </c>
      <c r="E911" s="4" t="s">
        <v>3</v>
      </c>
      <c r="F911" s="4" t="s">
        <v>20</v>
      </c>
      <c r="G911" s="4" t="s">
        <v>5</v>
      </c>
      <c r="H911" s="4" t="s">
        <v>35</v>
      </c>
      <c r="I911" s="9">
        <v>2</v>
      </c>
      <c r="J911" s="6">
        <v>41.29</v>
      </c>
      <c r="K911" s="7">
        <v>0.15</v>
      </c>
      <c r="L911" s="6">
        <v>16.43</v>
      </c>
      <c r="M911" s="6">
        <f t="shared" si="56"/>
        <v>70.192999999999998</v>
      </c>
      <c r="N911" s="6">
        <f t="shared" si="57"/>
        <v>32.86</v>
      </c>
      <c r="O911" s="6">
        <f t="shared" si="58"/>
        <v>37.332999999999998</v>
      </c>
      <c r="P911" s="8">
        <f t="shared" si="59"/>
        <v>0.531862151496588</v>
      </c>
      <c r="Q911" s="5">
        <f>YEAR(SalesDataTable[[#This Row],[Order Date]])</f>
        <v>2026</v>
      </c>
      <c r="R911" s="8" t="str">
        <f>"Q"&amp;ROUNDUP(MONTH(SalesDataTable[[#This Row],[Order Date]])/3,0)</f>
        <v>Q2</v>
      </c>
      <c r="S911" s="9">
        <f>MONTH(SalesDataTable[[#This Row],[Order Date]])</f>
        <v>5</v>
      </c>
      <c r="T911" s="8" t="str">
        <f>TEXT(SalesDataTable[[#This Row],[Order Date]],"mmm")</f>
        <v>May</v>
      </c>
    </row>
    <row r="912" spans="1:20" ht="15.5">
      <c r="A912" s="2" t="s">
        <v>963</v>
      </c>
      <c r="B912" s="3">
        <v>46168</v>
      </c>
      <c r="C912" s="4" t="s">
        <v>27</v>
      </c>
      <c r="D912" s="4" t="s">
        <v>48</v>
      </c>
      <c r="E912" s="4" t="s">
        <v>10</v>
      </c>
      <c r="F912" s="4" t="s">
        <v>20</v>
      </c>
      <c r="G912" s="4" t="s">
        <v>17</v>
      </c>
      <c r="H912" s="4" t="s">
        <v>71</v>
      </c>
      <c r="I912" s="9">
        <v>8</v>
      </c>
      <c r="J912" s="6">
        <v>131.4</v>
      </c>
      <c r="K912" s="7">
        <v>0.05</v>
      </c>
      <c r="L912" s="6">
        <v>66.489999999999995</v>
      </c>
      <c r="M912" s="6">
        <f t="shared" si="56"/>
        <v>998.64</v>
      </c>
      <c r="N912" s="6">
        <f t="shared" si="57"/>
        <v>531.91999999999996</v>
      </c>
      <c r="O912" s="6">
        <f t="shared" si="58"/>
        <v>466.72</v>
      </c>
      <c r="P912" s="8">
        <f t="shared" si="59"/>
        <v>0.46735560362092449</v>
      </c>
      <c r="Q912" s="5">
        <f>YEAR(SalesDataTable[[#This Row],[Order Date]])</f>
        <v>2026</v>
      </c>
      <c r="R912" s="8" t="str">
        <f>"Q"&amp;ROUNDUP(MONTH(SalesDataTable[[#This Row],[Order Date]])/3,0)</f>
        <v>Q2</v>
      </c>
      <c r="S912" s="9">
        <f>MONTH(SalesDataTable[[#This Row],[Order Date]])</f>
        <v>5</v>
      </c>
      <c r="T912" s="8" t="str">
        <f>TEXT(SalesDataTable[[#This Row],[Order Date]],"mmm")</f>
        <v>May</v>
      </c>
    </row>
    <row r="913" spans="1:20" ht="15.5">
      <c r="A913" s="2" t="s">
        <v>964</v>
      </c>
      <c r="B913" s="3">
        <v>46168</v>
      </c>
      <c r="C913" s="4" t="s">
        <v>14</v>
      </c>
      <c r="D913" s="4" t="s">
        <v>126</v>
      </c>
      <c r="E913" s="4" t="s">
        <v>3</v>
      </c>
      <c r="F913" s="4" t="s">
        <v>16</v>
      </c>
      <c r="G913" s="4" t="s">
        <v>11</v>
      </c>
      <c r="H913" s="4" t="s">
        <v>21</v>
      </c>
      <c r="I913" s="9">
        <v>4</v>
      </c>
      <c r="J913" s="6">
        <v>140.66999999999999</v>
      </c>
      <c r="K913" s="7">
        <v>0</v>
      </c>
      <c r="L913" s="6">
        <v>80.72</v>
      </c>
      <c r="M913" s="6">
        <f t="shared" si="56"/>
        <v>562.67999999999995</v>
      </c>
      <c r="N913" s="6">
        <f t="shared" si="57"/>
        <v>322.88</v>
      </c>
      <c r="O913" s="6">
        <f t="shared" si="58"/>
        <v>239.79999999999995</v>
      </c>
      <c r="P913" s="8">
        <f t="shared" si="59"/>
        <v>0.42617473519584842</v>
      </c>
      <c r="Q913" s="5">
        <f>YEAR(SalesDataTable[[#This Row],[Order Date]])</f>
        <v>2026</v>
      </c>
      <c r="R913" s="8" t="str">
        <f>"Q"&amp;ROUNDUP(MONTH(SalesDataTable[[#This Row],[Order Date]])/3,0)</f>
        <v>Q2</v>
      </c>
      <c r="S913" s="9">
        <f>MONTH(SalesDataTable[[#This Row],[Order Date]])</f>
        <v>5</v>
      </c>
      <c r="T913" s="8" t="str">
        <f>TEXT(SalesDataTable[[#This Row],[Order Date]],"mmm")</f>
        <v>May</v>
      </c>
    </row>
    <row r="914" spans="1:20" ht="15.5">
      <c r="A914" s="2" t="s">
        <v>965</v>
      </c>
      <c r="B914" s="3">
        <v>46168</v>
      </c>
      <c r="C914" s="4" t="s">
        <v>27</v>
      </c>
      <c r="D914" s="4" t="s">
        <v>48</v>
      </c>
      <c r="E914" s="4" t="s">
        <v>3</v>
      </c>
      <c r="F914" s="4" t="s">
        <v>4</v>
      </c>
      <c r="G914" s="4" t="s">
        <v>49</v>
      </c>
      <c r="H914" s="4" t="s">
        <v>67</v>
      </c>
      <c r="I914" s="9">
        <v>1</v>
      </c>
      <c r="J914" s="6">
        <v>36.659999999999997</v>
      </c>
      <c r="K914" s="7">
        <v>0.05</v>
      </c>
      <c r="L914" s="6">
        <v>13.51</v>
      </c>
      <c r="M914" s="6">
        <f t="shared" si="56"/>
        <v>34.826999999999998</v>
      </c>
      <c r="N914" s="6">
        <f t="shared" si="57"/>
        <v>13.51</v>
      </c>
      <c r="O914" s="6">
        <f t="shared" si="58"/>
        <v>21.317</v>
      </c>
      <c r="P914" s="8">
        <f t="shared" si="59"/>
        <v>0.61208257960777557</v>
      </c>
      <c r="Q914" s="5">
        <f>YEAR(SalesDataTable[[#This Row],[Order Date]])</f>
        <v>2026</v>
      </c>
      <c r="R914" s="8" t="str">
        <f>"Q"&amp;ROUNDUP(MONTH(SalesDataTable[[#This Row],[Order Date]])/3,0)</f>
        <v>Q2</v>
      </c>
      <c r="S914" s="9">
        <f>MONTH(SalesDataTable[[#This Row],[Order Date]])</f>
        <v>5</v>
      </c>
      <c r="T914" s="8" t="str">
        <f>TEXT(SalesDataTable[[#This Row],[Order Date]],"mmm")</f>
        <v>May</v>
      </c>
    </row>
    <row r="915" spans="1:20" ht="15.5">
      <c r="A915" s="2" t="s">
        <v>966</v>
      </c>
      <c r="B915" s="3">
        <v>46169</v>
      </c>
      <c r="C915" s="4" t="s">
        <v>27</v>
      </c>
      <c r="D915" s="4" t="s">
        <v>28</v>
      </c>
      <c r="E915" s="4" t="s">
        <v>3</v>
      </c>
      <c r="F915" s="4" t="s">
        <v>4</v>
      </c>
      <c r="G915" s="4" t="s">
        <v>17</v>
      </c>
      <c r="H915" s="4" t="s">
        <v>46</v>
      </c>
      <c r="I915" s="9">
        <v>1</v>
      </c>
      <c r="J915" s="6">
        <v>46.28</v>
      </c>
      <c r="K915" s="7">
        <v>0.05</v>
      </c>
      <c r="L915" s="6">
        <v>17.95</v>
      </c>
      <c r="M915" s="6">
        <f t="shared" si="56"/>
        <v>43.966000000000001</v>
      </c>
      <c r="N915" s="6">
        <f t="shared" si="57"/>
        <v>17.95</v>
      </c>
      <c r="O915" s="6">
        <f t="shared" si="58"/>
        <v>26.016000000000002</v>
      </c>
      <c r="P915" s="8">
        <f t="shared" si="59"/>
        <v>0.591729973161079</v>
      </c>
      <c r="Q915" s="5">
        <f>YEAR(SalesDataTable[[#This Row],[Order Date]])</f>
        <v>2026</v>
      </c>
      <c r="R915" s="8" t="str">
        <f>"Q"&amp;ROUNDUP(MONTH(SalesDataTable[[#This Row],[Order Date]])/3,0)</f>
        <v>Q2</v>
      </c>
      <c r="S915" s="9">
        <f>MONTH(SalesDataTable[[#This Row],[Order Date]])</f>
        <v>5</v>
      </c>
      <c r="T915" s="8" t="str">
        <f>TEXT(SalesDataTable[[#This Row],[Order Date]],"mmm")</f>
        <v>May</v>
      </c>
    </row>
    <row r="916" spans="1:20" ht="15.5">
      <c r="A916" s="2" t="s">
        <v>967</v>
      </c>
      <c r="B916" s="3">
        <v>46169</v>
      </c>
      <c r="C916" s="4" t="s">
        <v>27</v>
      </c>
      <c r="D916" s="4" t="s">
        <v>82</v>
      </c>
      <c r="E916" s="4" t="s">
        <v>39</v>
      </c>
      <c r="F916" s="4" t="s">
        <v>4</v>
      </c>
      <c r="G916" s="4" t="s">
        <v>11</v>
      </c>
      <c r="H916" s="4" t="s">
        <v>12</v>
      </c>
      <c r="I916" s="9">
        <v>2</v>
      </c>
      <c r="J916" s="6">
        <v>92.12</v>
      </c>
      <c r="K916" s="7">
        <v>0</v>
      </c>
      <c r="L916" s="6">
        <v>46.64</v>
      </c>
      <c r="M916" s="6">
        <f t="shared" si="56"/>
        <v>184.24</v>
      </c>
      <c r="N916" s="6">
        <f t="shared" si="57"/>
        <v>93.28</v>
      </c>
      <c r="O916" s="6">
        <f t="shared" si="58"/>
        <v>90.960000000000008</v>
      </c>
      <c r="P916" s="8">
        <f t="shared" si="59"/>
        <v>0.49370386452453324</v>
      </c>
      <c r="Q916" s="5">
        <f>YEAR(SalesDataTable[[#This Row],[Order Date]])</f>
        <v>2026</v>
      </c>
      <c r="R916" s="8" t="str">
        <f>"Q"&amp;ROUNDUP(MONTH(SalesDataTable[[#This Row],[Order Date]])/3,0)</f>
        <v>Q2</v>
      </c>
      <c r="S916" s="9">
        <f>MONTH(SalesDataTable[[#This Row],[Order Date]])</f>
        <v>5</v>
      </c>
      <c r="T916" s="8" t="str">
        <f>TEXT(SalesDataTable[[#This Row],[Order Date]],"mmm")</f>
        <v>May</v>
      </c>
    </row>
    <row r="917" spans="1:20" ht="15.5">
      <c r="A917" s="2" t="s">
        <v>968</v>
      </c>
      <c r="B917" s="3">
        <v>46169</v>
      </c>
      <c r="C917" s="4" t="s">
        <v>27</v>
      </c>
      <c r="D917" s="4" t="s">
        <v>82</v>
      </c>
      <c r="E917" s="4" t="s">
        <v>3</v>
      </c>
      <c r="F917" s="4" t="s">
        <v>4</v>
      </c>
      <c r="G917" s="4" t="s">
        <v>49</v>
      </c>
      <c r="H917" s="4" t="s">
        <v>50</v>
      </c>
      <c r="I917" s="9">
        <v>3</v>
      </c>
      <c r="J917" s="6">
        <v>39.549999999999997</v>
      </c>
      <c r="K917" s="7">
        <v>0</v>
      </c>
      <c r="L917" s="6">
        <v>14.87</v>
      </c>
      <c r="M917" s="6">
        <f t="shared" si="56"/>
        <v>118.64999999999999</v>
      </c>
      <c r="N917" s="6">
        <f t="shared" si="57"/>
        <v>44.61</v>
      </c>
      <c r="O917" s="6">
        <f t="shared" si="58"/>
        <v>74.039999999999992</v>
      </c>
      <c r="P917" s="8">
        <f t="shared" si="59"/>
        <v>0.6240202275600506</v>
      </c>
      <c r="Q917" s="5">
        <f>YEAR(SalesDataTable[[#This Row],[Order Date]])</f>
        <v>2026</v>
      </c>
      <c r="R917" s="8" t="str">
        <f>"Q"&amp;ROUNDUP(MONTH(SalesDataTable[[#This Row],[Order Date]])/3,0)</f>
        <v>Q2</v>
      </c>
      <c r="S917" s="9">
        <f>MONTH(SalesDataTable[[#This Row],[Order Date]])</f>
        <v>5</v>
      </c>
      <c r="T917" s="8" t="str">
        <f>TEXT(SalesDataTable[[#This Row],[Order Date]],"mmm")</f>
        <v>May</v>
      </c>
    </row>
    <row r="918" spans="1:20" ht="15.5">
      <c r="A918" s="2" t="s">
        <v>969</v>
      </c>
      <c r="B918" s="3">
        <v>46169</v>
      </c>
      <c r="C918" s="4" t="s">
        <v>1</v>
      </c>
      <c r="D918" s="4" t="s">
        <v>2</v>
      </c>
      <c r="E918" s="4" t="s">
        <v>25</v>
      </c>
      <c r="F918" s="4" t="s">
        <v>16</v>
      </c>
      <c r="G918" s="4" t="s">
        <v>5</v>
      </c>
      <c r="H918" s="4" t="s">
        <v>6</v>
      </c>
      <c r="I918" s="9">
        <v>1</v>
      </c>
      <c r="J918" s="6">
        <v>83.3</v>
      </c>
      <c r="K918" s="7">
        <v>0</v>
      </c>
      <c r="L918" s="6">
        <v>41.93</v>
      </c>
      <c r="M918" s="6">
        <f t="shared" si="56"/>
        <v>83.3</v>
      </c>
      <c r="N918" s="6">
        <f t="shared" si="57"/>
        <v>41.93</v>
      </c>
      <c r="O918" s="6">
        <f t="shared" si="58"/>
        <v>41.37</v>
      </c>
      <c r="P918" s="8">
        <f t="shared" si="59"/>
        <v>0.49663865546218489</v>
      </c>
      <c r="Q918" s="5">
        <f>YEAR(SalesDataTable[[#This Row],[Order Date]])</f>
        <v>2026</v>
      </c>
      <c r="R918" s="8" t="str">
        <f>"Q"&amp;ROUNDUP(MONTH(SalesDataTable[[#This Row],[Order Date]])/3,0)</f>
        <v>Q2</v>
      </c>
      <c r="S918" s="9">
        <f>MONTH(SalesDataTable[[#This Row],[Order Date]])</f>
        <v>5</v>
      </c>
      <c r="T918" s="8" t="str">
        <f>TEXT(SalesDataTable[[#This Row],[Order Date]],"mmm")</f>
        <v>May</v>
      </c>
    </row>
    <row r="919" spans="1:20" ht="15.5">
      <c r="A919" s="2" t="s">
        <v>970</v>
      </c>
      <c r="B919" s="3">
        <v>46170</v>
      </c>
      <c r="C919" s="4" t="s">
        <v>27</v>
      </c>
      <c r="D919" s="4" t="s">
        <v>82</v>
      </c>
      <c r="E919" s="4" t="s">
        <v>25</v>
      </c>
      <c r="F919" s="4" t="s">
        <v>16</v>
      </c>
      <c r="G919" s="4" t="s">
        <v>11</v>
      </c>
      <c r="H919" s="4" t="s">
        <v>12</v>
      </c>
      <c r="I919" s="9">
        <v>2</v>
      </c>
      <c r="J919" s="6">
        <v>93.84</v>
      </c>
      <c r="K919" s="7">
        <v>0</v>
      </c>
      <c r="L919" s="6">
        <v>44.72</v>
      </c>
      <c r="M919" s="6">
        <f t="shared" si="56"/>
        <v>187.68</v>
      </c>
      <c r="N919" s="6">
        <f t="shared" si="57"/>
        <v>89.44</v>
      </c>
      <c r="O919" s="6">
        <f t="shared" si="58"/>
        <v>98.240000000000009</v>
      </c>
      <c r="P919" s="8">
        <f t="shared" si="59"/>
        <v>0.52344416027280483</v>
      </c>
      <c r="Q919" s="5">
        <f>YEAR(SalesDataTable[[#This Row],[Order Date]])</f>
        <v>2026</v>
      </c>
      <c r="R919" s="8" t="str">
        <f>"Q"&amp;ROUNDUP(MONTH(SalesDataTable[[#This Row],[Order Date]])/3,0)</f>
        <v>Q2</v>
      </c>
      <c r="S919" s="9">
        <f>MONTH(SalesDataTable[[#This Row],[Order Date]])</f>
        <v>5</v>
      </c>
      <c r="T919" s="8" t="str">
        <f>TEXT(SalesDataTable[[#This Row],[Order Date]],"mmm")</f>
        <v>May</v>
      </c>
    </row>
    <row r="920" spans="1:20" ht="15.5">
      <c r="A920" s="2" t="s">
        <v>971</v>
      </c>
      <c r="B920" s="3">
        <v>46170</v>
      </c>
      <c r="C920" s="4" t="s">
        <v>14</v>
      </c>
      <c r="D920" s="4" t="s">
        <v>126</v>
      </c>
      <c r="E920" s="4" t="s">
        <v>3</v>
      </c>
      <c r="F920" s="4" t="s">
        <v>4</v>
      </c>
      <c r="G920" s="4" t="s">
        <v>5</v>
      </c>
      <c r="H920" s="4" t="s">
        <v>29</v>
      </c>
      <c r="I920" s="9">
        <v>2</v>
      </c>
      <c r="J920" s="6">
        <v>51.25</v>
      </c>
      <c r="K920" s="7">
        <v>0</v>
      </c>
      <c r="L920" s="6">
        <v>22.57</v>
      </c>
      <c r="M920" s="6">
        <f t="shared" si="56"/>
        <v>102.5</v>
      </c>
      <c r="N920" s="6">
        <f t="shared" si="57"/>
        <v>45.14</v>
      </c>
      <c r="O920" s="6">
        <f t="shared" si="58"/>
        <v>57.36</v>
      </c>
      <c r="P920" s="8">
        <f t="shared" si="59"/>
        <v>0.55960975609756092</v>
      </c>
      <c r="Q920" s="5">
        <f>YEAR(SalesDataTable[[#This Row],[Order Date]])</f>
        <v>2026</v>
      </c>
      <c r="R920" s="8" t="str">
        <f>"Q"&amp;ROUNDUP(MONTH(SalesDataTable[[#This Row],[Order Date]])/3,0)</f>
        <v>Q2</v>
      </c>
      <c r="S920" s="9">
        <f>MONTH(SalesDataTable[[#This Row],[Order Date]])</f>
        <v>5</v>
      </c>
      <c r="T920" s="8" t="str">
        <f>TEXT(SalesDataTable[[#This Row],[Order Date]],"mmm")</f>
        <v>May</v>
      </c>
    </row>
    <row r="921" spans="1:20" ht="15.5">
      <c r="A921" s="2" t="s">
        <v>972</v>
      </c>
      <c r="B921" s="3">
        <v>46170</v>
      </c>
      <c r="C921" s="4" t="s">
        <v>27</v>
      </c>
      <c r="D921" s="4" t="s">
        <v>82</v>
      </c>
      <c r="E921" s="4" t="s">
        <v>10</v>
      </c>
      <c r="F921" s="4" t="s">
        <v>20</v>
      </c>
      <c r="G921" s="4" t="s">
        <v>5</v>
      </c>
      <c r="H921" s="4" t="s">
        <v>6</v>
      </c>
      <c r="I921" s="9">
        <v>8</v>
      </c>
      <c r="J921" s="6">
        <v>80.13</v>
      </c>
      <c r="K921" s="7">
        <v>0.1</v>
      </c>
      <c r="L921" s="6">
        <v>43.8</v>
      </c>
      <c r="M921" s="6">
        <f t="shared" si="56"/>
        <v>576.93600000000004</v>
      </c>
      <c r="N921" s="6">
        <f t="shared" si="57"/>
        <v>350.4</v>
      </c>
      <c r="O921" s="6">
        <f t="shared" si="58"/>
        <v>226.53600000000006</v>
      </c>
      <c r="P921" s="8">
        <f t="shared" si="59"/>
        <v>0.39265360455925796</v>
      </c>
      <c r="Q921" s="5">
        <f>YEAR(SalesDataTable[[#This Row],[Order Date]])</f>
        <v>2026</v>
      </c>
      <c r="R921" s="8" t="str">
        <f>"Q"&amp;ROUNDUP(MONTH(SalesDataTable[[#This Row],[Order Date]])/3,0)</f>
        <v>Q2</v>
      </c>
      <c r="S921" s="9">
        <f>MONTH(SalesDataTable[[#This Row],[Order Date]])</f>
        <v>5</v>
      </c>
      <c r="T921" s="8" t="str">
        <f>TEXT(SalesDataTable[[#This Row],[Order Date]],"mmm")</f>
        <v>May</v>
      </c>
    </row>
    <row r="922" spans="1:20" ht="15.5">
      <c r="A922" s="2" t="s">
        <v>973</v>
      </c>
      <c r="B922" s="3">
        <v>46170</v>
      </c>
      <c r="C922" s="4" t="s">
        <v>8</v>
      </c>
      <c r="D922" s="4" t="s">
        <v>69</v>
      </c>
      <c r="E922" s="4" t="s">
        <v>3</v>
      </c>
      <c r="F922" s="4" t="s">
        <v>4</v>
      </c>
      <c r="G922" s="4" t="s">
        <v>49</v>
      </c>
      <c r="H922" s="4" t="s">
        <v>50</v>
      </c>
      <c r="I922" s="9">
        <v>1</v>
      </c>
      <c r="J922" s="6">
        <v>41.13</v>
      </c>
      <c r="K922" s="7">
        <v>0</v>
      </c>
      <c r="L922" s="6">
        <v>14.8</v>
      </c>
      <c r="M922" s="6">
        <f t="shared" si="56"/>
        <v>41.13</v>
      </c>
      <c r="N922" s="6">
        <f t="shared" si="57"/>
        <v>14.8</v>
      </c>
      <c r="O922" s="6">
        <f t="shared" si="58"/>
        <v>26.330000000000002</v>
      </c>
      <c r="P922" s="8">
        <f t="shared" si="59"/>
        <v>0.64016532944322879</v>
      </c>
      <c r="Q922" s="5">
        <f>YEAR(SalesDataTable[[#This Row],[Order Date]])</f>
        <v>2026</v>
      </c>
      <c r="R922" s="8" t="str">
        <f>"Q"&amp;ROUNDUP(MONTH(SalesDataTable[[#This Row],[Order Date]])/3,0)</f>
        <v>Q2</v>
      </c>
      <c r="S922" s="9">
        <f>MONTH(SalesDataTable[[#This Row],[Order Date]])</f>
        <v>5</v>
      </c>
      <c r="T922" s="8" t="str">
        <f>TEXT(SalesDataTable[[#This Row],[Order Date]],"mmm")</f>
        <v>May</v>
      </c>
    </row>
    <row r="923" spans="1:20" ht="15.5">
      <c r="A923" s="2" t="s">
        <v>974</v>
      </c>
      <c r="B923" s="3">
        <v>46170</v>
      </c>
      <c r="C923" s="4" t="s">
        <v>27</v>
      </c>
      <c r="D923" s="4" t="s">
        <v>82</v>
      </c>
      <c r="E923" s="4" t="s">
        <v>3</v>
      </c>
      <c r="F923" s="4" t="s">
        <v>4</v>
      </c>
      <c r="G923" s="4" t="s">
        <v>31</v>
      </c>
      <c r="H923" s="4" t="s">
        <v>64</v>
      </c>
      <c r="I923" s="9">
        <v>1</v>
      </c>
      <c r="J923" s="6">
        <v>81.28</v>
      </c>
      <c r="K923" s="7">
        <v>0.15</v>
      </c>
      <c r="L923" s="6">
        <v>39.020000000000003</v>
      </c>
      <c r="M923" s="6">
        <f t="shared" si="56"/>
        <v>69.087999999999994</v>
      </c>
      <c r="N923" s="6">
        <f t="shared" si="57"/>
        <v>39.020000000000003</v>
      </c>
      <c r="O923" s="6">
        <f t="shared" si="58"/>
        <v>30.067999999999991</v>
      </c>
      <c r="P923" s="8">
        <f t="shared" si="59"/>
        <v>0.43521306160259371</v>
      </c>
      <c r="Q923" s="5">
        <f>YEAR(SalesDataTable[[#This Row],[Order Date]])</f>
        <v>2026</v>
      </c>
      <c r="R923" s="8" t="str">
        <f>"Q"&amp;ROUNDUP(MONTH(SalesDataTable[[#This Row],[Order Date]])/3,0)</f>
        <v>Q2</v>
      </c>
      <c r="S923" s="9">
        <f>MONTH(SalesDataTable[[#This Row],[Order Date]])</f>
        <v>5</v>
      </c>
      <c r="T923" s="8" t="str">
        <f>TEXT(SalesDataTable[[#This Row],[Order Date]],"mmm")</f>
        <v>May</v>
      </c>
    </row>
    <row r="924" spans="1:20" ht="15.5">
      <c r="A924" s="2" t="s">
        <v>975</v>
      </c>
      <c r="B924" s="3">
        <v>46170</v>
      </c>
      <c r="C924" s="4" t="s">
        <v>14</v>
      </c>
      <c r="D924" s="4" t="s">
        <v>24</v>
      </c>
      <c r="E924" s="4" t="s">
        <v>3</v>
      </c>
      <c r="F924" s="4" t="s">
        <v>20</v>
      </c>
      <c r="G924" s="4" t="s">
        <v>17</v>
      </c>
      <c r="H924" s="4" t="s">
        <v>46</v>
      </c>
      <c r="I924" s="9">
        <v>1</v>
      </c>
      <c r="J924" s="6">
        <v>46.19</v>
      </c>
      <c r="K924" s="7">
        <v>0</v>
      </c>
      <c r="L924" s="6">
        <v>18.329999999999998</v>
      </c>
      <c r="M924" s="6">
        <f t="shared" si="56"/>
        <v>46.19</v>
      </c>
      <c r="N924" s="6">
        <f t="shared" si="57"/>
        <v>18.329999999999998</v>
      </c>
      <c r="O924" s="6">
        <f t="shared" si="58"/>
        <v>27.86</v>
      </c>
      <c r="P924" s="8">
        <f t="shared" si="59"/>
        <v>0.60316085732842606</v>
      </c>
      <c r="Q924" s="5">
        <f>YEAR(SalesDataTable[[#This Row],[Order Date]])</f>
        <v>2026</v>
      </c>
      <c r="R924" s="8" t="str">
        <f>"Q"&amp;ROUNDUP(MONTH(SalesDataTable[[#This Row],[Order Date]])/3,0)</f>
        <v>Q2</v>
      </c>
      <c r="S924" s="9">
        <f>MONTH(SalesDataTable[[#This Row],[Order Date]])</f>
        <v>5</v>
      </c>
      <c r="T924" s="8" t="str">
        <f>TEXT(SalesDataTable[[#This Row],[Order Date]],"mmm")</f>
        <v>May</v>
      </c>
    </row>
    <row r="925" spans="1:20" ht="15.5">
      <c r="A925" s="2" t="s">
        <v>976</v>
      </c>
      <c r="B925" s="3">
        <v>46170</v>
      </c>
      <c r="C925" s="4" t="s">
        <v>27</v>
      </c>
      <c r="D925" s="4" t="s">
        <v>48</v>
      </c>
      <c r="E925" s="4" t="s">
        <v>3</v>
      </c>
      <c r="F925" s="4" t="s">
        <v>4</v>
      </c>
      <c r="G925" s="4" t="s">
        <v>11</v>
      </c>
      <c r="H925" s="4" t="s">
        <v>53</v>
      </c>
      <c r="I925" s="9">
        <v>3</v>
      </c>
      <c r="J925" s="6">
        <v>156.58000000000001</v>
      </c>
      <c r="K925" s="7">
        <v>0</v>
      </c>
      <c r="L925" s="6">
        <v>79.099999999999994</v>
      </c>
      <c r="M925" s="6">
        <f t="shared" si="56"/>
        <v>469.74</v>
      </c>
      <c r="N925" s="6">
        <f t="shared" si="57"/>
        <v>237.29999999999998</v>
      </c>
      <c r="O925" s="6">
        <f t="shared" si="58"/>
        <v>232.44000000000003</v>
      </c>
      <c r="P925" s="8">
        <f t="shared" si="59"/>
        <v>0.49482692553327379</v>
      </c>
      <c r="Q925" s="5">
        <f>YEAR(SalesDataTable[[#This Row],[Order Date]])</f>
        <v>2026</v>
      </c>
      <c r="R925" s="8" t="str">
        <f>"Q"&amp;ROUNDUP(MONTH(SalesDataTable[[#This Row],[Order Date]])/3,0)</f>
        <v>Q2</v>
      </c>
      <c r="S925" s="9">
        <f>MONTH(SalesDataTable[[#This Row],[Order Date]])</f>
        <v>5</v>
      </c>
      <c r="T925" s="8" t="str">
        <f>TEXT(SalesDataTable[[#This Row],[Order Date]],"mmm")</f>
        <v>May</v>
      </c>
    </row>
    <row r="926" spans="1:20" ht="15.5">
      <c r="A926" s="2" t="s">
        <v>977</v>
      </c>
      <c r="B926" s="3">
        <v>46170</v>
      </c>
      <c r="C926" s="4" t="s">
        <v>27</v>
      </c>
      <c r="D926" s="4" t="s">
        <v>82</v>
      </c>
      <c r="E926" s="4" t="s">
        <v>39</v>
      </c>
      <c r="F926" s="4" t="s">
        <v>16</v>
      </c>
      <c r="G926" s="4" t="s">
        <v>49</v>
      </c>
      <c r="H926" s="4" t="s">
        <v>55</v>
      </c>
      <c r="I926" s="9">
        <v>1</v>
      </c>
      <c r="J926" s="6">
        <v>123.91</v>
      </c>
      <c r="K926" s="7">
        <v>0</v>
      </c>
      <c r="L926" s="6">
        <v>68.89</v>
      </c>
      <c r="M926" s="6">
        <f t="shared" si="56"/>
        <v>123.91</v>
      </c>
      <c r="N926" s="6">
        <f t="shared" si="57"/>
        <v>68.89</v>
      </c>
      <c r="O926" s="6">
        <f t="shared" si="58"/>
        <v>55.019999999999996</v>
      </c>
      <c r="P926" s="8">
        <f t="shared" si="59"/>
        <v>0.44403195867968687</v>
      </c>
      <c r="Q926" s="5">
        <f>YEAR(SalesDataTable[[#This Row],[Order Date]])</f>
        <v>2026</v>
      </c>
      <c r="R926" s="8" t="str">
        <f>"Q"&amp;ROUNDUP(MONTH(SalesDataTable[[#This Row],[Order Date]])/3,0)</f>
        <v>Q2</v>
      </c>
      <c r="S926" s="9">
        <f>MONTH(SalesDataTable[[#This Row],[Order Date]])</f>
        <v>5</v>
      </c>
      <c r="T926" s="8" t="str">
        <f>TEXT(SalesDataTable[[#This Row],[Order Date]],"mmm")</f>
        <v>May</v>
      </c>
    </row>
    <row r="927" spans="1:20" ht="15.5">
      <c r="A927" s="2" t="s">
        <v>978</v>
      </c>
      <c r="B927" s="3">
        <v>46170</v>
      </c>
      <c r="C927" s="4" t="s">
        <v>14</v>
      </c>
      <c r="D927" s="4" t="s">
        <v>15</v>
      </c>
      <c r="E927" s="4" t="s">
        <v>39</v>
      </c>
      <c r="F927" s="4" t="s">
        <v>16</v>
      </c>
      <c r="G927" s="4" t="s">
        <v>5</v>
      </c>
      <c r="H927" s="4" t="s">
        <v>29</v>
      </c>
      <c r="I927" s="9">
        <v>1</v>
      </c>
      <c r="J927" s="6">
        <v>50.64</v>
      </c>
      <c r="K927" s="7">
        <v>0</v>
      </c>
      <c r="L927" s="6">
        <v>22.97</v>
      </c>
      <c r="M927" s="6">
        <f t="shared" si="56"/>
        <v>50.64</v>
      </c>
      <c r="N927" s="6">
        <f t="shared" si="57"/>
        <v>22.97</v>
      </c>
      <c r="O927" s="6">
        <f t="shared" si="58"/>
        <v>27.67</v>
      </c>
      <c r="P927" s="8">
        <f t="shared" si="59"/>
        <v>0.54640600315955767</v>
      </c>
      <c r="Q927" s="5">
        <f>YEAR(SalesDataTable[[#This Row],[Order Date]])</f>
        <v>2026</v>
      </c>
      <c r="R927" s="8" t="str">
        <f>"Q"&amp;ROUNDUP(MONTH(SalesDataTable[[#This Row],[Order Date]])/3,0)</f>
        <v>Q2</v>
      </c>
      <c r="S927" s="9">
        <f>MONTH(SalesDataTable[[#This Row],[Order Date]])</f>
        <v>5</v>
      </c>
      <c r="T927" s="8" t="str">
        <f>TEXT(SalesDataTable[[#This Row],[Order Date]],"mmm")</f>
        <v>May</v>
      </c>
    </row>
    <row r="928" spans="1:20" ht="15.5">
      <c r="A928" s="2" t="s">
        <v>979</v>
      </c>
      <c r="B928" s="3">
        <v>46171</v>
      </c>
      <c r="C928" s="4" t="s">
        <v>14</v>
      </c>
      <c r="D928" s="4" t="s">
        <v>34</v>
      </c>
      <c r="E928" s="4" t="s">
        <v>3</v>
      </c>
      <c r="F928" s="4" t="s">
        <v>4</v>
      </c>
      <c r="G928" s="4" t="s">
        <v>11</v>
      </c>
      <c r="H928" s="4" t="s">
        <v>79</v>
      </c>
      <c r="I928" s="9">
        <v>2</v>
      </c>
      <c r="J928" s="6">
        <v>70.48</v>
      </c>
      <c r="K928" s="7">
        <v>0.1</v>
      </c>
      <c r="L928" s="6">
        <v>33.229999999999997</v>
      </c>
      <c r="M928" s="6">
        <f t="shared" si="56"/>
        <v>126.864</v>
      </c>
      <c r="N928" s="6">
        <f t="shared" si="57"/>
        <v>66.459999999999994</v>
      </c>
      <c r="O928" s="6">
        <f t="shared" si="58"/>
        <v>60.404000000000011</v>
      </c>
      <c r="P928" s="8">
        <f t="shared" si="59"/>
        <v>0.47613192079707412</v>
      </c>
      <c r="Q928" s="5">
        <f>YEAR(SalesDataTable[[#This Row],[Order Date]])</f>
        <v>2026</v>
      </c>
      <c r="R928" s="8" t="str">
        <f>"Q"&amp;ROUNDUP(MONTH(SalesDataTable[[#This Row],[Order Date]])/3,0)</f>
        <v>Q2</v>
      </c>
      <c r="S928" s="9">
        <f>MONTH(SalesDataTable[[#This Row],[Order Date]])</f>
        <v>5</v>
      </c>
      <c r="T928" s="8" t="str">
        <f>TEXT(SalesDataTable[[#This Row],[Order Date]],"mmm")</f>
        <v>May</v>
      </c>
    </row>
    <row r="929" spans="1:20" ht="15.5">
      <c r="A929" s="2" t="s">
        <v>980</v>
      </c>
      <c r="B929" s="3">
        <v>46171</v>
      </c>
      <c r="C929" s="4" t="s">
        <v>8</v>
      </c>
      <c r="D929" s="4" t="s">
        <v>66</v>
      </c>
      <c r="E929" s="4" t="s">
        <v>39</v>
      </c>
      <c r="F929" s="4" t="s">
        <v>16</v>
      </c>
      <c r="G929" s="4" t="s">
        <v>5</v>
      </c>
      <c r="H929" s="4" t="s">
        <v>35</v>
      </c>
      <c r="I929" s="9">
        <v>1</v>
      </c>
      <c r="J929" s="6">
        <v>41.27</v>
      </c>
      <c r="K929" s="7">
        <v>0.05</v>
      </c>
      <c r="L929" s="6">
        <v>17.149999999999999</v>
      </c>
      <c r="M929" s="6">
        <f t="shared" si="56"/>
        <v>39.206499999999998</v>
      </c>
      <c r="N929" s="6">
        <f t="shared" si="57"/>
        <v>17.149999999999999</v>
      </c>
      <c r="O929" s="6">
        <f t="shared" si="58"/>
        <v>22.0565</v>
      </c>
      <c r="P929" s="8">
        <f t="shared" si="59"/>
        <v>0.56257253261576523</v>
      </c>
      <c r="Q929" s="5">
        <f>YEAR(SalesDataTable[[#This Row],[Order Date]])</f>
        <v>2026</v>
      </c>
      <c r="R929" s="8" t="str">
        <f>"Q"&amp;ROUNDUP(MONTH(SalesDataTable[[#This Row],[Order Date]])/3,0)</f>
        <v>Q2</v>
      </c>
      <c r="S929" s="9">
        <f>MONTH(SalesDataTable[[#This Row],[Order Date]])</f>
        <v>5</v>
      </c>
      <c r="T929" s="8" t="str">
        <f>TEXT(SalesDataTable[[#This Row],[Order Date]],"mmm")</f>
        <v>May</v>
      </c>
    </row>
    <row r="930" spans="1:20" ht="15.5">
      <c r="A930" s="2" t="s">
        <v>981</v>
      </c>
      <c r="B930" s="3">
        <v>46171</v>
      </c>
      <c r="C930" s="4" t="s">
        <v>1</v>
      </c>
      <c r="D930" s="4" t="s">
        <v>88</v>
      </c>
      <c r="E930" s="4" t="s">
        <v>39</v>
      </c>
      <c r="F930" s="4" t="s">
        <v>4</v>
      </c>
      <c r="G930" s="4" t="s">
        <v>49</v>
      </c>
      <c r="H930" s="4" t="s">
        <v>67</v>
      </c>
      <c r="I930" s="9">
        <v>2</v>
      </c>
      <c r="J930" s="6">
        <v>36.9</v>
      </c>
      <c r="K930" s="7">
        <v>0</v>
      </c>
      <c r="L930" s="6">
        <v>14.07</v>
      </c>
      <c r="M930" s="6">
        <f t="shared" si="56"/>
        <v>73.8</v>
      </c>
      <c r="N930" s="6">
        <f t="shared" si="57"/>
        <v>28.14</v>
      </c>
      <c r="O930" s="6">
        <f t="shared" si="58"/>
        <v>45.66</v>
      </c>
      <c r="P930" s="8">
        <f t="shared" si="59"/>
        <v>0.61869918699186988</v>
      </c>
      <c r="Q930" s="5">
        <f>YEAR(SalesDataTable[[#This Row],[Order Date]])</f>
        <v>2026</v>
      </c>
      <c r="R930" s="8" t="str">
        <f>"Q"&amp;ROUNDUP(MONTH(SalesDataTable[[#This Row],[Order Date]])/3,0)</f>
        <v>Q2</v>
      </c>
      <c r="S930" s="9">
        <f>MONTH(SalesDataTable[[#This Row],[Order Date]])</f>
        <v>5</v>
      </c>
      <c r="T930" s="8" t="str">
        <f>TEXT(SalesDataTable[[#This Row],[Order Date]],"mmm")</f>
        <v>May</v>
      </c>
    </row>
    <row r="931" spans="1:20" ht="15.5">
      <c r="A931" s="2" t="s">
        <v>982</v>
      </c>
      <c r="B931" s="3">
        <v>46171</v>
      </c>
      <c r="C931" s="4" t="s">
        <v>8</v>
      </c>
      <c r="D931" s="4" t="s">
        <v>66</v>
      </c>
      <c r="E931" s="4" t="s">
        <v>3</v>
      </c>
      <c r="F931" s="4" t="s">
        <v>4</v>
      </c>
      <c r="G931" s="4" t="s">
        <v>31</v>
      </c>
      <c r="H931" s="4" t="s">
        <v>41</v>
      </c>
      <c r="I931" s="9">
        <v>1</v>
      </c>
      <c r="J931" s="6">
        <v>196.91</v>
      </c>
      <c r="K931" s="7">
        <v>0</v>
      </c>
      <c r="L931" s="6">
        <v>106.31</v>
      </c>
      <c r="M931" s="6">
        <f t="shared" si="56"/>
        <v>196.91</v>
      </c>
      <c r="N931" s="6">
        <f t="shared" si="57"/>
        <v>106.31</v>
      </c>
      <c r="O931" s="6">
        <f t="shared" si="58"/>
        <v>90.6</v>
      </c>
      <c r="P931" s="8">
        <f t="shared" si="59"/>
        <v>0.46010867909197095</v>
      </c>
      <c r="Q931" s="5">
        <f>YEAR(SalesDataTable[[#This Row],[Order Date]])</f>
        <v>2026</v>
      </c>
      <c r="R931" s="8" t="str">
        <f>"Q"&amp;ROUNDUP(MONTH(SalesDataTable[[#This Row],[Order Date]])/3,0)</f>
        <v>Q2</v>
      </c>
      <c r="S931" s="9">
        <f>MONTH(SalesDataTable[[#This Row],[Order Date]])</f>
        <v>5</v>
      </c>
      <c r="T931" s="8" t="str">
        <f>TEXT(SalesDataTable[[#This Row],[Order Date]],"mmm")</f>
        <v>May</v>
      </c>
    </row>
    <row r="932" spans="1:20" ht="15.5">
      <c r="A932" s="2" t="s">
        <v>983</v>
      </c>
      <c r="B932" s="3">
        <v>46171</v>
      </c>
      <c r="C932" s="4" t="s">
        <v>8</v>
      </c>
      <c r="D932" s="4" t="s">
        <v>38</v>
      </c>
      <c r="E932" s="4" t="s">
        <v>25</v>
      </c>
      <c r="F932" s="4" t="s">
        <v>20</v>
      </c>
      <c r="G932" s="4" t="s">
        <v>49</v>
      </c>
      <c r="H932" s="4" t="s">
        <v>67</v>
      </c>
      <c r="I932" s="9">
        <v>3</v>
      </c>
      <c r="J932" s="6">
        <v>35.79</v>
      </c>
      <c r="K932" s="7">
        <v>0</v>
      </c>
      <c r="L932" s="6">
        <v>13.67</v>
      </c>
      <c r="M932" s="6">
        <f t="shared" si="56"/>
        <v>107.37</v>
      </c>
      <c r="N932" s="6">
        <f t="shared" si="57"/>
        <v>41.01</v>
      </c>
      <c r="O932" s="6">
        <f t="shared" si="58"/>
        <v>66.360000000000014</v>
      </c>
      <c r="P932" s="8">
        <f t="shared" si="59"/>
        <v>0.61804973456272716</v>
      </c>
      <c r="Q932" s="5">
        <f>YEAR(SalesDataTable[[#This Row],[Order Date]])</f>
        <v>2026</v>
      </c>
      <c r="R932" s="8" t="str">
        <f>"Q"&amp;ROUNDUP(MONTH(SalesDataTable[[#This Row],[Order Date]])/3,0)</f>
        <v>Q2</v>
      </c>
      <c r="S932" s="9">
        <f>MONTH(SalesDataTable[[#This Row],[Order Date]])</f>
        <v>5</v>
      </c>
      <c r="T932" s="8" t="str">
        <f>TEXT(SalesDataTable[[#This Row],[Order Date]],"mmm")</f>
        <v>May</v>
      </c>
    </row>
    <row r="933" spans="1:20" ht="15.5">
      <c r="A933" s="2" t="s">
        <v>984</v>
      </c>
      <c r="B933" s="3">
        <v>46171</v>
      </c>
      <c r="C933" s="4" t="s">
        <v>27</v>
      </c>
      <c r="D933" s="4" t="s">
        <v>82</v>
      </c>
      <c r="E933" s="4" t="s">
        <v>3</v>
      </c>
      <c r="F933" s="4" t="s">
        <v>16</v>
      </c>
      <c r="G933" s="4" t="s">
        <v>5</v>
      </c>
      <c r="H933" s="4" t="s">
        <v>6</v>
      </c>
      <c r="I933" s="9">
        <v>2</v>
      </c>
      <c r="J933" s="6">
        <v>82.22</v>
      </c>
      <c r="K933" s="7">
        <v>0.05</v>
      </c>
      <c r="L933" s="6">
        <v>42.35</v>
      </c>
      <c r="M933" s="6">
        <f t="shared" si="56"/>
        <v>156.21799999999999</v>
      </c>
      <c r="N933" s="6">
        <f t="shared" si="57"/>
        <v>84.7</v>
      </c>
      <c r="O933" s="6">
        <f t="shared" si="58"/>
        <v>71.517999999999986</v>
      </c>
      <c r="P933" s="8">
        <f t="shared" si="59"/>
        <v>0.45780895927485943</v>
      </c>
      <c r="Q933" s="5">
        <f>YEAR(SalesDataTable[[#This Row],[Order Date]])</f>
        <v>2026</v>
      </c>
      <c r="R933" s="8" t="str">
        <f>"Q"&amp;ROUNDUP(MONTH(SalesDataTable[[#This Row],[Order Date]])/3,0)</f>
        <v>Q2</v>
      </c>
      <c r="S933" s="9">
        <f>MONTH(SalesDataTable[[#This Row],[Order Date]])</f>
        <v>5</v>
      </c>
      <c r="T933" s="8" t="str">
        <f>TEXT(SalesDataTable[[#This Row],[Order Date]],"mmm")</f>
        <v>May</v>
      </c>
    </row>
    <row r="934" spans="1:20" ht="15.5">
      <c r="A934" s="2" t="s">
        <v>985</v>
      </c>
      <c r="B934" s="3">
        <v>46171</v>
      </c>
      <c r="C934" s="4" t="s">
        <v>14</v>
      </c>
      <c r="D934" s="4" t="s">
        <v>34</v>
      </c>
      <c r="E934" s="4" t="s">
        <v>3</v>
      </c>
      <c r="F934" s="4" t="s">
        <v>16</v>
      </c>
      <c r="G934" s="4" t="s">
        <v>5</v>
      </c>
      <c r="H934" s="4" t="s">
        <v>35</v>
      </c>
      <c r="I934" s="9">
        <v>1</v>
      </c>
      <c r="J934" s="6">
        <v>40.57</v>
      </c>
      <c r="K934" s="7">
        <v>0</v>
      </c>
      <c r="L934" s="6">
        <v>16.809999999999999</v>
      </c>
      <c r="M934" s="6">
        <f t="shared" si="56"/>
        <v>40.57</v>
      </c>
      <c r="N934" s="6">
        <f t="shared" si="57"/>
        <v>16.809999999999999</v>
      </c>
      <c r="O934" s="6">
        <f t="shared" si="58"/>
        <v>23.76</v>
      </c>
      <c r="P934" s="8">
        <f t="shared" si="59"/>
        <v>0.58565442445156524</v>
      </c>
      <c r="Q934" s="5">
        <f>YEAR(SalesDataTable[[#This Row],[Order Date]])</f>
        <v>2026</v>
      </c>
      <c r="R934" s="8" t="str">
        <f>"Q"&amp;ROUNDUP(MONTH(SalesDataTable[[#This Row],[Order Date]])/3,0)</f>
        <v>Q2</v>
      </c>
      <c r="S934" s="9">
        <f>MONTH(SalesDataTable[[#This Row],[Order Date]])</f>
        <v>5</v>
      </c>
      <c r="T934" s="8" t="str">
        <f>TEXT(SalesDataTable[[#This Row],[Order Date]],"mmm")</f>
        <v>May</v>
      </c>
    </row>
    <row r="935" spans="1:20" ht="15.5">
      <c r="A935" s="2" t="s">
        <v>986</v>
      </c>
      <c r="B935" s="3">
        <v>46171</v>
      </c>
      <c r="C935" s="4" t="s">
        <v>14</v>
      </c>
      <c r="D935" s="4" t="s">
        <v>61</v>
      </c>
      <c r="E935" s="4" t="s">
        <v>25</v>
      </c>
      <c r="F935" s="4" t="s">
        <v>4</v>
      </c>
      <c r="G935" s="4" t="s">
        <v>31</v>
      </c>
      <c r="H935" s="4" t="s">
        <v>41</v>
      </c>
      <c r="I935" s="9">
        <v>1</v>
      </c>
      <c r="J935" s="6">
        <v>191.62</v>
      </c>
      <c r="K935" s="7">
        <v>0.05</v>
      </c>
      <c r="L935" s="6">
        <v>106.15</v>
      </c>
      <c r="M935" s="6">
        <f t="shared" si="56"/>
        <v>182.03899999999999</v>
      </c>
      <c r="N935" s="6">
        <f t="shared" si="57"/>
        <v>106.15</v>
      </c>
      <c r="O935" s="6">
        <f t="shared" si="58"/>
        <v>75.888999999999982</v>
      </c>
      <c r="P935" s="8">
        <f t="shared" si="59"/>
        <v>0.41688319535923613</v>
      </c>
      <c r="Q935" s="5">
        <f>YEAR(SalesDataTable[[#This Row],[Order Date]])</f>
        <v>2026</v>
      </c>
      <c r="R935" s="8" t="str">
        <f>"Q"&amp;ROUNDUP(MONTH(SalesDataTable[[#This Row],[Order Date]])/3,0)</f>
        <v>Q2</v>
      </c>
      <c r="S935" s="9">
        <f>MONTH(SalesDataTable[[#This Row],[Order Date]])</f>
        <v>5</v>
      </c>
      <c r="T935" s="8" t="str">
        <f>TEXT(SalesDataTable[[#This Row],[Order Date]],"mmm")</f>
        <v>May</v>
      </c>
    </row>
    <row r="936" spans="1:20" ht="15.5">
      <c r="A936" s="2" t="s">
        <v>987</v>
      </c>
      <c r="B936" s="3">
        <v>46171</v>
      </c>
      <c r="C936" s="4" t="s">
        <v>8</v>
      </c>
      <c r="D936" s="4" t="s">
        <v>38</v>
      </c>
      <c r="E936" s="4" t="s">
        <v>39</v>
      </c>
      <c r="F936" s="4" t="s">
        <v>4</v>
      </c>
      <c r="G936" s="4" t="s">
        <v>11</v>
      </c>
      <c r="H936" s="4" t="s">
        <v>53</v>
      </c>
      <c r="I936" s="9">
        <v>1</v>
      </c>
      <c r="J936" s="6">
        <v>154.07</v>
      </c>
      <c r="K936" s="7">
        <v>0.05</v>
      </c>
      <c r="L936" s="6">
        <v>78.400000000000006</v>
      </c>
      <c r="M936" s="6">
        <f t="shared" si="56"/>
        <v>146.36649999999997</v>
      </c>
      <c r="N936" s="6">
        <f t="shared" si="57"/>
        <v>78.400000000000006</v>
      </c>
      <c r="O936" s="6">
        <f t="shared" si="58"/>
        <v>67.966499999999968</v>
      </c>
      <c r="P936" s="8">
        <f t="shared" si="59"/>
        <v>0.46435830603314271</v>
      </c>
      <c r="Q936" s="5">
        <f>YEAR(SalesDataTable[[#This Row],[Order Date]])</f>
        <v>2026</v>
      </c>
      <c r="R936" s="8" t="str">
        <f>"Q"&amp;ROUNDUP(MONTH(SalesDataTable[[#This Row],[Order Date]])/3,0)</f>
        <v>Q2</v>
      </c>
      <c r="S936" s="9">
        <f>MONTH(SalesDataTable[[#This Row],[Order Date]])</f>
        <v>5</v>
      </c>
      <c r="T936" s="8" t="str">
        <f>TEXT(SalesDataTable[[#This Row],[Order Date]],"mmm")</f>
        <v>May</v>
      </c>
    </row>
    <row r="937" spans="1:20" ht="15.5">
      <c r="A937" s="2" t="s">
        <v>988</v>
      </c>
      <c r="B937" s="3">
        <v>46172</v>
      </c>
      <c r="C937" s="4" t="s">
        <v>14</v>
      </c>
      <c r="D937" s="4" t="s">
        <v>61</v>
      </c>
      <c r="E937" s="4" t="s">
        <v>39</v>
      </c>
      <c r="F937" s="4" t="s">
        <v>4</v>
      </c>
      <c r="G937" s="4" t="s">
        <v>31</v>
      </c>
      <c r="H937" s="4" t="s">
        <v>90</v>
      </c>
      <c r="I937" s="9">
        <v>1</v>
      </c>
      <c r="J937" s="6">
        <v>120.8</v>
      </c>
      <c r="K937" s="7">
        <v>0</v>
      </c>
      <c r="L937" s="6">
        <v>61.4</v>
      </c>
      <c r="M937" s="6">
        <f t="shared" si="56"/>
        <v>120.8</v>
      </c>
      <c r="N937" s="6">
        <f t="shared" si="57"/>
        <v>61.4</v>
      </c>
      <c r="O937" s="6">
        <f t="shared" si="58"/>
        <v>59.4</v>
      </c>
      <c r="P937" s="8">
        <f t="shared" si="59"/>
        <v>0.49172185430463577</v>
      </c>
      <c r="Q937" s="5">
        <f>YEAR(SalesDataTable[[#This Row],[Order Date]])</f>
        <v>2026</v>
      </c>
      <c r="R937" s="8" t="str">
        <f>"Q"&amp;ROUNDUP(MONTH(SalesDataTable[[#This Row],[Order Date]])/3,0)</f>
        <v>Q2</v>
      </c>
      <c r="S937" s="9">
        <f>MONTH(SalesDataTable[[#This Row],[Order Date]])</f>
        <v>5</v>
      </c>
      <c r="T937" s="8" t="str">
        <f>TEXT(SalesDataTable[[#This Row],[Order Date]],"mmm")</f>
        <v>May</v>
      </c>
    </row>
    <row r="938" spans="1:20" ht="15.5">
      <c r="A938" s="2" t="s">
        <v>989</v>
      </c>
      <c r="B938" s="3">
        <v>46172</v>
      </c>
      <c r="C938" s="4" t="s">
        <v>14</v>
      </c>
      <c r="D938" s="4" t="s">
        <v>61</v>
      </c>
      <c r="E938" s="4" t="s">
        <v>3</v>
      </c>
      <c r="F938" s="4" t="s">
        <v>20</v>
      </c>
      <c r="G938" s="4" t="s">
        <v>5</v>
      </c>
      <c r="H938" s="4" t="s">
        <v>35</v>
      </c>
      <c r="I938" s="9">
        <v>1</v>
      </c>
      <c r="J938" s="6">
        <v>40.15</v>
      </c>
      <c r="K938" s="7">
        <v>0</v>
      </c>
      <c r="L938" s="6">
        <v>16.82</v>
      </c>
      <c r="M938" s="6">
        <f t="shared" si="56"/>
        <v>40.15</v>
      </c>
      <c r="N938" s="6">
        <f t="shared" si="57"/>
        <v>16.82</v>
      </c>
      <c r="O938" s="6">
        <f t="shared" si="58"/>
        <v>23.33</v>
      </c>
      <c r="P938" s="8">
        <f t="shared" si="59"/>
        <v>0.58107098381070976</v>
      </c>
      <c r="Q938" s="5">
        <f>YEAR(SalesDataTable[[#This Row],[Order Date]])</f>
        <v>2026</v>
      </c>
      <c r="R938" s="8" t="str">
        <f>"Q"&amp;ROUNDUP(MONTH(SalesDataTable[[#This Row],[Order Date]])/3,0)</f>
        <v>Q2</v>
      </c>
      <c r="S938" s="9">
        <f>MONTH(SalesDataTable[[#This Row],[Order Date]])</f>
        <v>5</v>
      </c>
      <c r="T938" s="8" t="str">
        <f>TEXT(SalesDataTable[[#This Row],[Order Date]],"mmm")</f>
        <v>May</v>
      </c>
    </row>
    <row r="939" spans="1:20" ht="15.5">
      <c r="A939" s="2" t="s">
        <v>990</v>
      </c>
      <c r="B939" s="3">
        <v>46172</v>
      </c>
      <c r="C939" s="4" t="s">
        <v>8</v>
      </c>
      <c r="D939" s="4" t="s">
        <v>69</v>
      </c>
      <c r="E939" s="4" t="s">
        <v>10</v>
      </c>
      <c r="F939" s="4" t="s">
        <v>20</v>
      </c>
      <c r="G939" s="4" t="s">
        <v>17</v>
      </c>
      <c r="H939" s="4" t="s">
        <v>71</v>
      </c>
      <c r="I939" s="9">
        <v>5</v>
      </c>
      <c r="J939" s="6">
        <v>134.4</v>
      </c>
      <c r="K939" s="7">
        <v>0.15</v>
      </c>
      <c r="L939" s="6">
        <v>67.709999999999994</v>
      </c>
      <c r="M939" s="6">
        <f t="shared" si="56"/>
        <v>571.19999999999993</v>
      </c>
      <c r="N939" s="6">
        <f t="shared" si="57"/>
        <v>338.54999999999995</v>
      </c>
      <c r="O939" s="6">
        <f t="shared" si="58"/>
        <v>232.64999999999998</v>
      </c>
      <c r="P939" s="8">
        <f t="shared" si="59"/>
        <v>0.40730042016806722</v>
      </c>
      <c r="Q939" s="5">
        <f>YEAR(SalesDataTable[[#This Row],[Order Date]])</f>
        <v>2026</v>
      </c>
      <c r="R939" s="8" t="str">
        <f>"Q"&amp;ROUNDUP(MONTH(SalesDataTable[[#This Row],[Order Date]])/3,0)</f>
        <v>Q2</v>
      </c>
      <c r="S939" s="9">
        <f>MONTH(SalesDataTable[[#This Row],[Order Date]])</f>
        <v>5</v>
      </c>
      <c r="T939" s="8" t="str">
        <f>TEXT(SalesDataTable[[#This Row],[Order Date]],"mmm")</f>
        <v>May</v>
      </c>
    </row>
    <row r="940" spans="1:20" ht="15.5">
      <c r="A940" s="2" t="s">
        <v>991</v>
      </c>
      <c r="B940" s="3">
        <v>46172</v>
      </c>
      <c r="C940" s="4" t="s">
        <v>27</v>
      </c>
      <c r="D940" s="4" t="s">
        <v>82</v>
      </c>
      <c r="E940" s="4" t="s">
        <v>3</v>
      </c>
      <c r="F940" s="4" t="s">
        <v>4</v>
      </c>
      <c r="G940" s="4" t="s">
        <v>17</v>
      </c>
      <c r="H940" s="4" t="s">
        <v>18</v>
      </c>
      <c r="I940" s="9">
        <v>2</v>
      </c>
      <c r="J940" s="6">
        <v>37.130000000000003</v>
      </c>
      <c r="K940" s="7">
        <v>0.05</v>
      </c>
      <c r="L940" s="6">
        <v>13.44</v>
      </c>
      <c r="M940" s="6">
        <f t="shared" si="56"/>
        <v>70.546999999999997</v>
      </c>
      <c r="N940" s="6">
        <f t="shared" si="57"/>
        <v>26.88</v>
      </c>
      <c r="O940" s="6">
        <f t="shared" si="58"/>
        <v>43.667000000000002</v>
      </c>
      <c r="P940" s="8">
        <f t="shared" si="59"/>
        <v>0.6189774193091131</v>
      </c>
      <c r="Q940" s="5">
        <f>YEAR(SalesDataTable[[#This Row],[Order Date]])</f>
        <v>2026</v>
      </c>
      <c r="R940" s="8" t="str">
        <f>"Q"&amp;ROUNDUP(MONTH(SalesDataTable[[#This Row],[Order Date]])/3,0)</f>
        <v>Q2</v>
      </c>
      <c r="S940" s="9">
        <f>MONTH(SalesDataTable[[#This Row],[Order Date]])</f>
        <v>5</v>
      </c>
      <c r="T940" s="8" t="str">
        <f>TEXT(SalesDataTable[[#This Row],[Order Date]],"mmm")</f>
        <v>May</v>
      </c>
    </row>
    <row r="941" spans="1:20" ht="15.5">
      <c r="A941" s="2" t="s">
        <v>992</v>
      </c>
      <c r="B941" s="3">
        <v>46172</v>
      </c>
      <c r="C941" s="4" t="s">
        <v>8</v>
      </c>
      <c r="D941" s="4" t="s">
        <v>9</v>
      </c>
      <c r="E941" s="4" t="s">
        <v>3</v>
      </c>
      <c r="F941" s="4" t="s">
        <v>20</v>
      </c>
      <c r="G941" s="4" t="s">
        <v>31</v>
      </c>
      <c r="H941" s="4" t="s">
        <v>90</v>
      </c>
      <c r="I941" s="9">
        <v>6</v>
      </c>
      <c r="J941" s="6">
        <v>123.82</v>
      </c>
      <c r="K941" s="7">
        <v>0</v>
      </c>
      <c r="L941" s="6">
        <v>61.91</v>
      </c>
      <c r="M941" s="6">
        <f t="shared" si="56"/>
        <v>742.92</v>
      </c>
      <c r="N941" s="6">
        <f t="shared" si="57"/>
        <v>371.46</v>
      </c>
      <c r="O941" s="6">
        <f t="shared" si="58"/>
        <v>371.46</v>
      </c>
      <c r="P941" s="8">
        <f t="shared" si="59"/>
        <v>0.5</v>
      </c>
      <c r="Q941" s="5">
        <f>YEAR(SalesDataTable[[#This Row],[Order Date]])</f>
        <v>2026</v>
      </c>
      <c r="R941" s="8" t="str">
        <f>"Q"&amp;ROUNDUP(MONTH(SalesDataTable[[#This Row],[Order Date]])/3,0)</f>
        <v>Q2</v>
      </c>
      <c r="S941" s="9">
        <f>MONTH(SalesDataTable[[#This Row],[Order Date]])</f>
        <v>5</v>
      </c>
      <c r="T941" s="8" t="str">
        <f>TEXT(SalesDataTable[[#This Row],[Order Date]],"mmm")</f>
        <v>May</v>
      </c>
    </row>
    <row r="942" spans="1:20" ht="15.5">
      <c r="A942" s="2" t="s">
        <v>993</v>
      </c>
      <c r="B942" s="3">
        <v>46172</v>
      </c>
      <c r="C942" s="4" t="s">
        <v>14</v>
      </c>
      <c r="D942" s="4" t="s">
        <v>126</v>
      </c>
      <c r="E942" s="4" t="s">
        <v>39</v>
      </c>
      <c r="F942" s="4" t="s">
        <v>4</v>
      </c>
      <c r="G942" s="4" t="s">
        <v>17</v>
      </c>
      <c r="H942" s="4" t="s">
        <v>18</v>
      </c>
      <c r="I942" s="9">
        <v>2</v>
      </c>
      <c r="J942" s="6">
        <v>36.94</v>
      </c>
      <c r="K942" s="7">
        <v>0.05</v>
      </c>
      <c r="L942" s="6">
        <v>13.82</v>
      </c>
      <c r="M942" s="6">
        <f t="shared" si="56"/>
        <v>70.185999999999993</v>
      </c>
      <c r="N942" s="6">
        <f t="shared" si="57"/>
        <v>27.64</v>
      </c>
      <c r="O942" s="6">
        <f t="shared" si="58"/>
        <v>42.545999999999992</v>
      </c>
      <c r="P942" s="8">
        <f t="shared" si="59"/>
        <v>0.60618926851508848</v>
      </c>
      <c r="Q942" s="5">
        <f>YEAR(SalesDataTable[[#This Row],[Order Date]])</f>
        <v>2026</v>
      </c>
      <c r="R942" s="8" t="str">
        <f>"Q"&amp;ROUNDUP(MONTH(SalesDataTable[[#This Row],[Order Date]])/3,0)</f>
        <v>Q2</v>
      </c>
      <c r="S942" s="9">
        <f>MONTH(SalesDataTable[[#This Row],[Order Date]])</f>
        <v>5</v>
      </c>
      <c r="T942" s="8" t="str">
        <f>TEXT(SalesDataTable[[#This Row],[Order Date]],"mmm")</f>
        <v>May</v>
      </c>
    </row>
    <row r="943" spans="1:20" ht="15.5">
      <c r="A943" s="2" t="s">
        <v>994</v>
      </c>
      <c r="B943" s="3">
        <v>46172</v>
      </c>
      <c r="C943" s="4" t="s">
        <v>1</v>
      </c>
      <c r="D943" s="4" t="s">
        <v>2</v>
      </c>
      <c r="E943" s="4" t="s">
        <v>3</v>
      </c>
      <c r="F943" s="4" t="s">
        <v>16</v>
      </c>
      <c r="G943" s="4" t="s">
        <v>31</v>
      </c>
      <c r="H943" s="4" t="s">
        <v>41</v>
      </c>
      <c r="I943" s="9">
        <v>3</v>
      </c>
      <c r="J943" s="6">
        <v>199.17</v>
      </c>
      <c r="K943" s="7">
        <v>0.05</v>
      </c>
      <c r="L943" s="6">
        <v>105.24</v>
      </c>
      <c r="M943" s="6">
        <f t="shared" si="56"/>
        <v>567.6345</v>
      </c>
      <c r="N943" s="6">
        <f t="shared" si="57"/>
        <v>315.71999999999997</v>
      </c>
      <c r="O943" s="6">
        <f t="shared" si="58"/>
        <v>251.91450000000003</v>
      </c>
      <c r="P943" s="8">
        <f t="shared" si="59"/>
        <v>0.4437970207941907</v>
      </c>
      <c r="Q943" s="5">
        <f>YEAR(SalesDataTable[[#This Row],[Order Date]])</f>
        <v>2026</v>
      </c>
      <c r="R943" s="8" t="str">
        <f>"Q"&amp;ROUNDUP(MONTH(SalesDataTable[[#This Row],[Order Date]])/3,0)</f>
        <v>Q2</v>
      </c>
      <c r="S943" s="9">
        <f>MONTH(SalesDataTable[[#This Row],[Order Date]])</f>
        <v>5</v>
      </c>
      <c r="T943" s="8" t="str">
        <f>TEXT(SalesDataTable[[#This Row],[Order Date]],"mmm")</f>
        <v>May</v>
      </c>
    </row>
    <row r="944" spans="1:20" ht="15.5">
      <c r="A944" s="2" t="s">
        <v>995</v>
      </c>
      <c r="B944" s="3">
        <v>46172</v>
      </c>
      <c r="C944" s="4" t="s">
        <v>1</v>
      </c>
      <c r="D944" s="4" t="s">
        <v>52</v>
      </c>
      <c r="E944" s="4" t="s">
        <v>3</v>
      </c>
      <c r="F944" s="4" t="s">
        <v>4</v>
      </c>
      <c r="G944" s="4" t="s">
        <v>31</v>
      </c>
      <c r="H944" s="4" t="s">
        <v>64</v>
      </c>
      <c r="I944" s="9">
        <v>3</v>
      </c>
      <c r="J944" s="6">
        <v>83.17</v>
      </c>
      <c r="K944" s="7">
        <v>0</v>
      </c>
      <c r="L944" s="6">
        <v>40.520000000000003</v>
      </c>
      <c r="M944" s="6">
        <f t="shared" si="56"/>
        <v>249.51</v>
      </c>
      <c r="N944" s="6">
        <f t="shared" si="57"/>
        <v>121.56</v>
      </c>
      <c r="O944" s="6">
        <f t="shared" si="58"/>
        <v>127.94999999999999</v>
      </c>
      <c r="P944" s="8">
        <f t="shared" si="59"/>
        <v>0.51280509799206442</v>
      </c>
      <c r="Q944" s="5">
        <f>YEAR(SalesDataTable[[#This Row],[Order Date]])</f>
        <v>2026</v>
      </c>
      <c r="R944" s="8" t="str">
        <f>"Q"&amp;ROUNDUP(MONTH(SalesDataTable[[#This Row],[Order Date]])/3,0)</f>
        <v>Q2</v>
      </c>
      <c r="S944" s="9">
        <f>MONTH(SalesDataTable[[#This Row],[Order Date]])</f>
        <v>5</v>
      </c>
      <c r="T944" s="8" t="str">
        <f>TEXT(SalesDataTable[[#This Row],[Order Date]],"mmm")</f>
        <v>May</v>
      </c>
    </row>
    <row r="945" spans="1:20" ht="15.5">
      <c r="A945" s="2" t="s">
        <v>996</v>
      </c>
      <c r="B945" s="3">
        <v>46172</v>
      </c>
      <c r="C945" s="4" t="s">
        <v>8</v>
      </c>
      <c r="D945" s="4" t="s">
        <v>38</v>
      </c>
      <c r="E945" s="4" t="s">
        <v>3</v>
      </c>
      <c r="F945" s="4" t="s">
        <v>20</v>
      </c>
      <c r="G945" s="4" t="s">
        <v>17</v>
      </c>
      <c r="H945" s="4" t="s">
        <v>46</v>
      </c>
      <c r="I945" s="9">
        <v>1</v>
      </c>
      <c r="J945" s="6">
        <v>45.8</v>
      </c>
      <c r="K945" s="7">
        <v>0.05</v>
      </c>
      <c r="L945" s="6">
        <v>17.88</v>
      </c>
      <c r="M945" s="6">
        <f t="shared" si="56"/>
        <v>43.51</v>
      </c>
      <c r="N945" s="6">
        <f t="shared" si="57"/>
        <v>17.88</v>
      </c>
      <c r="O945" s="6">
        <f t="shared" si="58"/>
        <v>25.63</v>
      </c>
      <c r="P945" s="8">
        <f t="shared" si="59"/>
        <v>0.58905998621006661</v>
      </c>
      <c r="Q945" s="5">
        <f>YEAR(SalesDataTable[[#This Row],[Order Date]])</f>
        <v>2026</v>
      </c>
      <c r="R945" s="8" t="str">
        <f>"Q"&amp;ROUNDUP(MONTH(SalesDataTable[[#This Row],[Order Date]])/3,0)</f>
        <v>Q2</v>
      </c>
      <c r="S945" s="9">
        <f>MONTH(SalesDataTable[[#This Row],[Order Date]])</f>
        <v>5</v>
      </c>
      <c r="T945" s="8" t="str">
        <f>TEXT(SalesDataTable[[#This Row],[Order Date]],"mmm")</f>
        <v>May</v>
      </c>
    </row>
    <row r="946" spans="1:20" ht="15.5">
      <c r="A946" s="2" t="s">
        <v>997</v>
      </c>
      <c r="B946" s="3">
        <v>46172</v>
      </c>
      <c r="C946" s="4" t="s">
        <v>14</v>
      </c>
      <c r="D946" s="4" t="s">
        <v>15</v>
      </c>
      <c r="E946" s="4" t="s">
        <v>39</v>
      </c>
      <c r="F946" s="4" t="s">
        <v>4</v>
      </c>
      <c r="G946" s="4" t="s">
        <v>11</v>
      </c>
      <c r="H946" s="4" t="s">
        <v>53</v>
      </c>
      <c r="I946" s="9">
        <v>1</v>
      </c>
      <c r="J946" s="6">
        <v>154.85</v>
      </c>
      <c r="K946" s="7">
        <v>0</v>
      </c>
      <c r="L946" s="6">
        <v>80.17</v>
      </c>
      <c r="M946" s="6">
        <f t="shared" si="56"/>
        <v>154.85</v>
      </c>
      <c r="N946" s="6">
        <f t="shared" si="57"/>
        <v>80.17</v>
      </c>
      <c r="O946" s="6">
        <f t="shared" si="58"/>
        <v>74.679999999999993</v>
      </c>
      <c r="P946" s="8">
        <f t="shared" si="59"/>
        <v>0.48227316758153049</v>
      </c>
      <c r="Q946" s="5">
        <f>YEAR(SalesDataTable[[#This Row],[Order Date]])</f>
        <v>2026</v>
      </c>
      <c r="R946" s="8" t="str">
        <f>"Q"&amp;ROUNDUP(MONTH(SalesDataTable[[#This Row],[Order Date]])/3,0)</f>
        <v>Q2</v>
      </c>
      <c r="S946" s="9">
        <f>MONTH(SalesDataTable[[#This Row],[Order Date]])</f>
        <v>5</v>
      </c>
      <c r="T946" s="8" t="str">
        <f>TEXT(SalesDataTable[[#This Row],[Order Date]],"mmm")</f>
        <v>May</v>
      </c>
    </row>
    <row r="947" spans="1:20" ht="15.5">
      <c r="A947" s="2" t="s">
        <v>998</v>
      </c>
      <c r="B947" s="3">
        <v>46172</v>
      </c>
      <c r="C947" s="4" t="s">
        <v>27</v>
      </c>
      <c r="D947" s="4" t="s">
        <v>82</v>
      </c>
      <c r="E947" s="4" t="s">
        <v>3</v>
      </c>
      <c r="F947" s="4" t="s">
        <v>20</v>
      </c>
      <c r="G947" s="4" t="s">
        <v>31</v>
      </c>
      <c r="H947" s="4" t="s">
        <v>41</v>
      </c>
      <c r="I947" s="9">
        <v>1</v>
      </c>
      <c r="J947" s="6">
        <v>194.99</v>
      </c>
      <c r="K947" s="7">
        <v>0</v>
      </c>
      <c r="L947" s="6">
        <v>101.21</v>
      </c>
      <c r="M947" s="6">
        <f t="shared" si="56"/>
        <v>194.99</v>
      </c>
      <c r="N947" s="6">
        <f t="shared" si="57"/>
        <v>101.21</v>
      </c>
      <c r="O947" s="6">
        <f t="shared" si="58"/>
        <v>93.780000000000015</v>
      </c>
      <c r="P947" s="8">
        <f t="shared" si="59"/>
        <v>0.48094774090979031</v>
      </c>
      <c r="Q947" s="5">
        <f>YEAR(SalesDataTable[[#This Row],[Order Date]])</f>
        <v>2026</v>
      </c>
      <c r="R947" s="8" t="str">
        <f>"Q"&amp;ROUNDUP(MONTH(SalesDataTable[[#This Row],[Order Date]])/3,0)</f>
        <v>Q2</v>
      </c>
      <c r="S947" s="9">
        <f>MONTH(SalesDataTable[[#This Row],[Order Date]])</f>
        <v>5</v>
      </c>
      <c r="T947" s="8" t="str">
        <f>TEXT(SalesDataTable[[#This Row],[Order Date]],"mmm")</f>
        <v>May</v>
      </c>
    </row>
    <row r="948" spans="1:20" ht="15.5">
      <c r="A948" s="2" t="s">
        <v>999</v>
      </c>
      <c r="B948" s="3">
        <v>46172</v>
      </c>
      <c r="C948" s="4" t="s">
        <v>14</v>
      </c>
      <c r="D948" s="4" t="s">
        <v>61</v>
      </c>
      <c r="E948" s="4" t="s">
        <v>3</v>
      </c>
      <c r="F948" s="4" t="s">
        <v>4</v>
      </c>
      <c r="G948" s="4" t="s">
        <v>49</v>
      </c>
      <c r="H948" s="4" t="s">
        <v>67</v>
      </c>
      <c r="I948" s="9">
        <v>1</v>
      </c>
      <c r="J948" s="6">
        <v>36.31</v>
      </c>
      <c r="K948" s="7">
        <v>0</v>
      </c>
      <c r="L948" s="6">
        <v>13.93</v>
      </c>
      <c r="M948" s="6">
        <f t="shared" si="56"/>
        <v>36.31</v>
      </c>
      <c r="N948" s="6">
        <f t="shared" si="57"/>
        <v>13.93</v>
      </c>
      <c r="O948" s="6">
        <f t="shared" si="58"/>
        <v>22.380000000000003</v>
      </c>
      <c r="P948" s="8">
        <f t="shared" si="59"/>
        <v>0.61635912971633167</v>
      </c>
      <c r="Q948" s="5">
        <f>YEAR(SalesDataTable[[#This Row],[Order Date]])</f>
        <v>2026</v>
      </c>
      <c r="R948" s="8" t="str">
        <f>"Q"&amp;ROUNDUP(MONTH(SalesDataTable[[#This Row],[Order Date]])/3,0)</f>
        <v>Q2</v>
      </c>
      <c r="S948" s="9">
        <f>MONTH(SalesDataTable[[#This Row],[Order Date]])</f>
        <v>5</v>
      </c>
      <c r="T948" s="8" t="str">
        <f>TEXT(SalesDataTable[[#This Row],[Order Date]],"mmm")</f>
        <v>May</v>
      </c>
    </row>
    <row r="949" spans="1:20" ht="15.5">
      <c r="A949" s="2" t="s">
        <v>1000</v>
      </c>
      <c r="B949" s="3">
        <v>46172</v>
      </c>
      <c r="C949" s="4" t="s">
        <v>1</v>
      </c>
      <c r="D949" s="4" t="s">
        <v>2</v>
      </c>
      <c r="E949" s="4" t="s">
        <v>3</v>
      </c>
      <c r="F949" s="4" t="s">
        <v>4</v>
      </c>
      <c r="G949" s="4" t="s">
        <v>17</v>
      </c>
      <c r="H949" s="4" t="s">
        <v>46</v>
      </c>
      <c r="I949" s="9">
        <v>1</v>
      </c>
      <c r="J949" s="6">
        <v>47.19</v>
      </c>
      <c r="K949" s="7">
        <v>0</v>
      </c>
      <c r="L949" s="6">
        <v>18.54</v>
      </c>
      <c r="M949" s="6">
        <f t="shared" si="56"/>
        <v>47.19</v>
      </c>
      <c r="N949" s="6">
        <f t="shared" si="57"/>
        <v>18.54</v>
      </c>
      <c r="O949" s="6">
        <f t="shared" si="58"/>
        <v>28.65</v>
      </c>
      <c r="P949" s="8">
        <f t="shared" si="59"/>
        <v>0.60712015257469798</v>
      </c>
      <c r="Q949" s="5">
        <f>YEAR(SalesDataTable[[#This Row],[Order Date]])</f>
        <v>2026</v>
      </c>
      <c r="R949" s="8" t="str">
        <f>"Q"&amp;ROUNDUP(MONTH(SalesDataTable[[#This Row],[Order Date]])/3,0)</f>
        <v>Q2</v>
      </c>
      <c r="S949" s="9">
        <f>MONTH(SalesDataTable[[#This Row],[Order Date]])</f>
        <v>5</v>
      </c>
      <c r="T949" s="8" t="str">
        <f>TEXT(SalesDataTable[[#This Row],[Order Date]],"mmm")</f>
        <v>May</v>
      </c>
    </row>
    <row r="950" spans="1:20" ht="15.5">
      <c r="A950" s="2" t="s">
        <v>1001</v>
      </c>
      <c r="B950" s="3">
        <v>46172</v>
      </c>
      <c r="C950" s="4" t="s">
        <v>27</v>
      </c>
      <c r="D950" s="4" t="s">
        <v>48</v>
      </c>
      <c r="E950" s="4" t="s">
        <v>3</v>
      </c>
      <c r="F950" s="4" t="s">
        <v>16</v>
      </c>
      <c r="G950" s="4" t="s">
        <v>49</v>
      </c>
      <c r="H950" s="4" t="s">
        <v>55</v>
      </c>
      <c r="I950" s="9">
        <v>1</v>
      </c>
      <c r="J950" s="6">
        <v>124.14</v>
      </c>
      <c r="K950" s="7">
        <v>0</v>
      </c>
      <c r="L950" s="6">
        <v>70.900000000000006</v>
      </c>
      <c r="M950" s="6">
        <f t="shared" si="56"/>
        <v>124.14</v>
      </c>
      <c r="N950" s="6">
        <f t="shared" si="57"/>
        <v>70.900000000000006</v>
      </c>
      <c r="O950" s="6">
        <f t="shared" si="58"/>
        <v>53.239999999999995</v>
      </c>
      <c r="P950" s="8">
        <f t="shared" si="59"/>
        <v>0.42887062993394548</v>
      </c>
      <c r="Q950" s="5">
        <f>YEAR(SalesDataTable[[#This Row],[Order Date]])</f>
        <v>2026</v>
      </c>
      <c r="R950" s="8" t="str">
        <f>"Q"&amp;ROUNDUP(MONTH(SalesDataTable[[#This Row],[Order Date]])/3,0)</f>
        <v>Q2</v>
      </c>
      <c r="S950" s="9">
        <f>MONTH(SalesDataTable[[#This Row],[Order Date]])</f>
        <v>5</v>
      </c>
      <c r="T950" s="8" t="str">
        <f>TEXT(SalesDataTable[[#This Row],[Order Date]],"mmm")</f>
        <v>May</v>
      </c>
    </row>
    <row r="951" spans="1:20" ht="15.5">
      <c r="A951" s="2" t="s">
        <v>1002</v>
      </c>
      <c r="B951" s="3">
        <v>46173</v>
      </c>
      <c r="C951" s="4" t="s">
        <v>27</v>
      </c>
      <c r="D951" s="4" t="s">
        <v>48</v>
      </c>
      <c r="E951" s="4" t="s">
        <v>3</v>
      </c>
      <c r="F951" s="4" t="s">
        <v>4</v>
      </c>
      <c r="G951" s="4" t="s">
        <v>17</v>
      </c>
      <c r="H951" s="4" t="s">
        <v>71</v>
      </c>
      <c r="I951" s="9">
        <v>1</v>
      </c>
      <c r="J951" s="6">
        <v>131.94999999999999</v>
      </c>
      <c r="K951" s="7">
        <v>0</v>
      </c>
      <c r="L951" s="6">
        <v>65.17</v>
      </c>
      <c r="M951" s="6">
        <f t="shared" si="56"/>
        <v>131.94999999999999</v>
      </c>
      <c r="N951" s="6">
        <f t="shared" si="57"/>
        <v>65.17</v>
      </c>
      <c r="O951" s="6">
        <f t="shared" si="58"/>
        <v>66.779999999999987</v>
      </c>
      <c r="P951" s="8">
        <f t="shared" si="59"/>
        <v>0.50610079575596811</v>
      </c>
      <c r="Q951" s="5">
        <f>YEAR(SalesDataTable[[#This Row],[Order Date]])</f>
        <v>2026</v>
      </c>
      <c r="R951" s="8" t="str">
        <f>"Q"&amp;ROUNDUP(MONTH(SalesDataTable[[#This Row],[Order Date]])/3,0)</f>
        <v>Q2</v>
      </c>
      <c r="S951" s="9">
        <f>MONTH(SalesDataTable[[#This Row],[Order Date]])</f>
        <v>5</v>
      </c>
      <c r="T951" s="8" t="str">
        <f>TEXT(SalesDataTable[[#This Row],[Order Date]],"mmm")</f>
        <v>May</v>
      </c>
    </row>
    <row r="952" spans="1:20" ht="15.5">
      <c r="A952" s="2" t="s">
        <v>1003</v>
      </c>
      <c r="B952" s="3">
        <v>46173</v>
      </c>
      <c r="C952" s="4" t="s">
        <v>27</v>
      </c>
      <c r="D952" s="4" t="s">
        <v>48</v>
      </c>
      <c r="E952" s="4" t="s">
        <v>39</v>
      </c>
      <c r="F952" s="4" t="s">
        <v>16</v>
      </c>
      <c r="G952" s="4" t="s">
        <v>5</v>
      </c>
      <c r="H952" s="4" t="s">
        <v>43</v>
      </c>
      <c r="I952" s="9">
        <v>1</v>
      </c>
      <c r="J952" s="6">
        <v>102.24</v>
      </c>
      <c r="K952" s="7">
        <v>0</v>
      </c>
      <c r="L952" s="6">
        <v>50.75</v>
      </c>
      <c r="M952" s="6">
        <f t="shared" si="56"/>
        <v>102.24</v>
      </c>
      <c r="N952" s="6">
        <f t="shared" si="57"/>
        <v>50.75</v>
      </c>
      <c r="O952" s="6">
        <f t="shared" si="58"/>
        <v>51.489999999999995</v>
      </c>
      <c r="P952" s="8">
        <f t="shared" si="59"/>
        <v>0.50361893583724571</v>
      </c>
      <c r="Q952" s="5">
        <f>YEAR(SalesDataTable[[#This Row],[Order Date]])</f>
        <v>2026</v>
      </c>
      <c r="R952" s="8" t="str">
        <f>"Q"&amp;ROUNDUP(MONTH(SalesDataTable[[#This Row],[Order Date]])/3,0)</f>
        <v>Q2</v>
      </c>
      <c r="S952" s="9">
        <f>MONTH(SalesDataTable[[#This Row],[Order Date]])</f>
        <v>5</v>
      </c>
      <c r="T952" s="8" t="str">
        <f>TEXT(SalesDataTable[[#This Row],[Order Date]],"mmm")</f>
        <v>May</v>
      </c>
    </row>
    <row r="953" spans="1:20" ht="15.5">
      <c r="A953" s="2" t="s">
        <v>1004</v>
      </c>
      <c r="B953" s="3">
        <v>46173</v>
      </c>
      <c r="C953" s="4" t="s">
        <v>27</v>
      </c>
      <c r="D953" s="4" t="s">
        <v>82</v>
      </c>
      <c r="E953" s="4" t="s">
        <v>39</v>
      </c>
      <c r="F953" s="4" t="s">
        <v>16</v>
      </c>
      <c r="G953" s="4" t="s">
        <v>11</v>
      </c>
      <c r="H953" s="4" t="s">
        <v>53</v>
      </c>
      <c r="I953" s="9">
        <v>2</v>
      </c>
      <c r="J953" s="6">
        <v>152.07</v>
      </c>
      <c r="K953" s="7">
        <v>0</v>
      </c>
      <c r="L953" s="6">
        <v>76.849999999999994</v>
      </c>
      <c r="M953" s="6">
        <f t="shared" si="56"/>
        <v>304.14</v>
      </c>
      <c r="N953" s="6">
        <f t="shared" si="57"/>
        <v>153.69999999999999</v>
      </c>
      <c r="O953" s="6">
        <f t="shared" si="58"/>
        <v>150.44</v>
      </c>
      <c r="P953" s="8">
        <f t="shared" si="59"/>
        <v>0.49464062602748737</v>
      </c>
      <c r="Q953" s="5">
        <f>YEAR(SalesDataTable[[#This Row],[Order Date]])</f>
        <v>2026</v>
      </c>
      <c r="R953" s="8" t="str">
        <f>"Q"&amp;ROUNDUP(MONTH(SalesDataTable[[#This Row],[Order Date]])/3,0)</f>
        <v>Q2</v>
      </c>
      <c r="S953" s="9">
        <f>MONTH(SalesDataTable[[#This Row],[Order Date]])</f>
        <v>5</v>
      </c>
      <c r="T953" s="8" t="str">
        <f>TEXT(SalesDataTable[[#This Row],[Order Date]],"mmm")</f>
        <v>May</v>
      </c>
    </row>
    <row r="954" spans="1:20" ht="15.5">
      <c r="A954" s="2" t="s">
        <v>1005</v>
      </c>
      <c r="B954" s="3">
        <v>46173</v>
      </c>
      <c r="C954" s="4" t="s">
        <v>14</v>
      </c>
      <c r="D954" s="4" t="s">
        <v>24</v>
      </c>
      <c r="E954" s="4" t="s">
        <v>3</v>
      </c>
      <c r="F954" s="4" t="s">
        <v>16</v>
      </c>
      <c r="G954" s="4" t="s">
        <v>31</v>
      </c>
      <c r="H954" s="4" t="s">
        <v>90</v>
      </c>
      <c r="I954" s="9">
        <v>2</v>
      </c>
      <c r="J954" s="6">
        <v>123.34</v>
      </c>
      <c r="K954" s="7">
        <v>0.05</v>
      </c>
      <c r="L954" s="6">
        <v>58.96</v>
      </c>
      <c r="M954" s="6">
        <f t="shared" si="56"/>
        <v>234.346</v>
      </c>
      <c r="N954" s="6">
        <f t="shared" si="57"/>
        <v>117.92</v>
      </c>
      <c r="O954" s="6">
        <f t="shared" si="58"/>
        <v>116.426</v>
      </c>
      <c r="P954" s="8">
        <f t="shared" si="59"/>
        <v>0.49681240558831813</v>
      </c>
      <c r="Q954" s="5">
        <f>YEAR(SalesDataTable[[#This Row],[Order Date]])</f>
        <v>2026</v>
      </c>
      <c r="R954" s="8" t="str">
        <f>"Q"&amp;ROUNDUP(MONTH(SalesDataTable[[#This Row],[Order Date]])/3,0)</f>
        <v>Q2</v>
      </c>
      <c r="S954" s="9">
        <f>MONTH(SalesDataTable[[#This Row],[Order Date]])</f>
        <v>5</v>
      </c>
      <c r="T954" s="8" t="str">
        <f>TEXT(SalesDataTable[[#This Row],[Order Date]],"mmm")</f>
        <v>May</v>
      </c>
    </row>
    <row r="955" spans="1:20" ht="15.5">
      <c r="A955" s="2" t="s">
        <v>1006</v>
      </c>
      <c r="B955" s="3">
        <v>46173</v>
      </c>
      <c r="C955" s="4" t="s">
        <v>14</v>
      </c>
      <c r="D955" s="4" t="s">
        <v>15</v>
      </c>
      <c r="E955" s="4" t="s">
        <v>25</v>
      </c>
      <c r="F955" s="4" t="s">
        <v>4</v>
      </c>
      <c r="G955" s="4" t="s">
        <v>11</v>
      </c>
      <c r="H955" s="4" t="s">
        <v>53</v>
      </c>
      <c r="I955" s="9">
        <v>1</v>
      </c>
      <c r="J955" s="6">
        <v>155.81</v>
      </c>
      <c r="K955" s="7">
        <v>0</v>
      </c>
      <c r="L955" s="6">
        <v>80.31</v>
      </c>
      <c r="M955" s="6">
        <f t="shared" si="56"/>
        <v>155.81</v>
      </c>
      <c r="N955" s="6">
        <f t="shared" si="57"/>
        <v>80.31</v>
      </c>
      <c r="O955" s="6">
        <f t="shared" si="58"/>
        <v>75.5</v>
      </c>
      <c r="P955" s="8">
        <f t="shared" si="59"/>
        <v>0.48456453372697517</v>
      </c>
      <c r="Q955" s="5">
        <f>YEAR(SalesDataTable[[#This Row],[Order Date]])</f>
        <v>2026</v>
      </c>
      <c r="R955" s="8" t="str">
        <f>"Q"&amp;ROUNDUP(MONTH(SalesDataTable[[#This Row],[Order Date]])/3,0)</f>
        <v>Q2</v>
      </c>
      <c r="S955" s="9">
        <f>MONTH(SalesDataTable[[#This Row],[Order Date]])</f>
        <v>5</v>
      </c>
      <c r="T955" s="8" t="str">
        <f>TEXT(SalesDataTable[[#This Row],[Order Date]],"mmm")</f>
        <v>May</v>
      </c>
    </row>
    <row r="956" spans="1:20" ht="15.5">
      <c r="A956" s="2" t="s">
        <v>1007</v>
      </c>
      <c r="B956" s="3">
        <v>46173</v>
      </c>
      <c r="C956" s="4" t="s">
        <v>14</v>
      </c>
      <c r="D956" s="4" t="s">
        <v>126</v>
      </c>
      <c r="E956" s="4" t="s">
        <v>3</v>
      </c>
      <c r="F956" s="4" t="s">
        <v>4</v>
      </c>
      <c r="G956" s="4" t="s">
        <v>17</v>
      </c>
      <c r="H956" s="4" t="s">
        <v>83</v>
      </c>
      <c r="I956" s="9">
        <v>1</v>
      </c>
      <c r="J956" s="6">
        <v>163.19</v>
      </c>
      <c r="K956" s="7">
        <v>0.05</v>
      </c>
      <c r="L956" s="6">
        <v>87.95</v>
      </c>
      <c r="M956" s="6">
        <f t="shared" si="56"/>
        <v>155.03049999999999</v>
      </c>
      <c r="N956" s="6">
        <f t="shared" si="57"/>
        <v>87.95</v>
      </c>
      <c r="O956" s="6">
        <f t="shared" si="58"/>
        <v>67.080499999999986</v>
      </c>
      <c r="P956" s="8">
        <f t="shared" si="59"/>
        <v>0.4326922766810401</v>
      </c>
      <c r="Q956" s="5">
        <f>YEAR(SalesDataTable[[#This Row],[Order Date]])</f>
        <v>2026</v>
      </c>
      <c r="R956" s="8" t="str">
        <f>"Q"&amp;ROUNDUP(MONTH(SalesDataTable[[#This Row],[Order Date]])/3,0)</f>
        <v>Q2</v>
      </c>
      <c r="S956" s="9">
        <f>MONTH(SalesDataTable[[#This Row],[Order Date]])</f>
        <v>5</v>
      </c>
      <c r="T956" s="8" t="str">
        <f>TEXT(SalesDataTable[[#This Row],[Order Date]],"mmm")</f>
        <v>May</v>
      </c>
    </row>
    <row r="957" spans="1:20" ht="15.5">
      <c r="A957" s="2" t="s">
        <v>1008</v>
      </c>
      <c r="B957" s="3">
        <v>46173</v>
      </c>
      <c r="C957" s="4" t="s">
        <v>8</v>
      </c>
      <c r="D957" s="4" t="s">
        <v>69</v>
      </c>
      <c r="E957" s="4" t="s">
        <v>3</v>
      </c>
      <c r="F957" s="4" t="s">
        <v>4</v>
      </c>
      <c r="G957" s="4" t="s">
        <v>11</v>
      </c>
      <c r="H957" s="4" t="s">
        <v>21</v>
      </c>
      <c r="I957" s="9">
        <v>1</v>
      </c>
      <c r="J957" s="6">
        <v>147.30000000000001</v>
      </c>
      <c r="K957" s="7">
        <v>0.05</v>
      </c>
      <c r="L957" s="6">
        <v>81.510000000000005</v>
      </c>
      <c r="M957" s="6">
        <f t="shared" si="56"/>
        <v>139.935</v>
      </c>
      <c r="N957" s="6">
        <f t="shared" si="57"/>
        <v>81.510000000000005</v>
      </c>
      <c r="O957" s="6">
        <f t="shared" si="58"/>
        <v>58.424999999999997</v>
      </c>
      <c r="P957" s="8">
        <f t="shared" si="59"/>
        <v>0.41751527494908347</v>
      </c>
      <c r="Q957" s="5">
        <f>YEAR(SalesDataTable[[#This Row],[Order Date]])</f>
        <v>2026</v>
      </c>
      <c r="R957" s="8" t="str">
        <f>"Q"&amp;ROUNDUP(MONTH(SalesDataTable[[#This Row],[Order Date]])/3,0)</f>
        <v>Q2</v>
      </c>
      <c r="S957" s="9">
        <f>MONTH(SalesDataTable[[#This Row],[Order Date]])</f>
        <v>5</v>
      </c>
      <c r="T957" s="8" t="str">
        <f>TEXT(SalesDataTable[[#This Row],[Order Date]],"mmm")</f>
        <v>May</v>
      </c>
    </row>
    <row r="958" spans="1:20" ht="15.5">
      <c r="A958" s="2" t="s">
        <v>1009</v>
      </c>
      <c r="B958" s="3">
        <v>46173</v>
      </c>
      <c r="C958" s="4" t="s">
        <v>14</v>
      </c>
      <c r="D958" s="4" t="s">
        <v>15</v>
      </c>
      <c r="E958" s="4" t="s">
        <v>3</v>
      </c>
      <c r="F958" s="4" t="s">
        <v>4</v>
      </c>
      <c r="G958" s="4" t="s">
        <v>49</v>
      </c>
      <c r="H958" s="4" t="s">
        <v>55</v>
      </c>
      <c r="I958" s="9">
        <v>5</v>
      </c>
      <c r="J958" s="6">
        <v>126.16</v>
      </c>
      <c r="K958" s="7">
        <v>0</v>
      </c>
      <c r="L958" s="6">
        <v>68.59</v>
      </c>
      <c r="M958" s="6">
        <f t="shared" si="56"/>
        <v>630.79999999999995</v>
      </c>
      <c r="N958" s="6">
        <f t="shared" si="57"/>
        <v>342.95000000000005</v>
      </c>
      <c r="O958" s="6">
        <f t="shared" si="58"/>
        <v>287.84999999999991</v>
      </c>
      <c r="P958" s="8">
        <f t="shared" si="59"/>
        <v>0.45632530120481918</v>
      </c>
      <c r="Q958" s="5">
        <f>YEAR(SalesDataTable[[#This Row],[Order Date]])</f>
        <v>2026</v>
      </c>
      <c r="R958" s="8" t="str">
        <f>"Q"&amp;ROUNDUP(MONTH(SalesDataTable[[#This Row],[Order Date]])/3,0)</f>
        <v>Q2</v>
      </c>
      <c r="S958" s="9">
        <f>MONTH(SalesDataTable[[#This Row],[Order Date]])</f>
        <v>5</v>
      </c>
      <c r="T958" s="8" t="str">
        <f>TEXT(SalesDataTable[[#This Row],[Order Date]],"mmm")</f>
        <v>May</v>
      </c>
    </row>
    <row r="959" spans="1:20" ht="15.5">
      <c r="A959" s="2" t="s">
        <v>1010</v>
      </c>
      <c r="B959" s="3">
        <v>46173</v>
      </c>
      <c r="C959" s="4" t="s">
        <v>27</v>
      </c>
      <c r="D959" s="4" t="s">
        <v>48</v>
      </c>
      <c r="E959" s="4" t="s">
        <v>3</v>
      </c>
      <c r="F959" s="4" t="s">
        <v>16</v>
      </c>
      <c r="G959" s="4" t="s">
        <v>17</v>
      </c>
      <c r="H959" s="4" t="s">
        <v>83</v>
      </c>
      <c r="I959" s="9">
        <v>2</v>
      </c>
      <c r="J959" s="6">
        <v>163.57</v>
      </c>
      <c r="K959" s="7">
        <v>0</v>
      </c>
      <c r="L959" s="6">
        <v>85.72</v>
      </c>
      <c r="M959" s="6">
        <f t="shared" si="56"/>
        <v>327.14</v>
      </c>
      <c r="N959" s="6">
        <f t="shared" si="57"/>
        <v>171.44</v>
      </c>
      <c r="O959" s="6">
        <f t="shared" si="58"/>
        <v>155.69999999999999</v>
      </c>
      <c r="P959" s="8">
        <f t="shared" si="59"/>
        <v>0.47594302133643085</v>
      </c>
      <c r="Q959" s="5">
        <f>YEAR(SalesDataTable[[#This Row],[Order Date]])</f>
        <v>2026</v>
      </c>
      <c r="R959" s="8" t="str">
        <f>"Q"&amp;ROUNDUP(MONTH(SalesDataTable[[#This Row],[Order Date]])/3,0)</f>
        <v>Q2</v>
      </c>
      <c r="S959" s="9">
        <f>MONTH(SalesDataTable[[#This Row],[Order Date]])</f>
        <v>5</v>
      </c>
      <c r="T959" s="8" t="str">
        <f>TEXT(SalesDataTable[[#This Row],[Order Date]],"mmm")</f>
        <v>May</v>
      </c>
    </row>
    <row r="960" spans="1:20" ht="15.5">
      <c r="A960" s="2" t="s">
        <v>1011</v>
      </c>
      <c r="B960" s="3">
        <v>46173</v>
      </c>
      <c r="C960" s="4" t="s">
        <v>14</v>
      </c>
      <c r="D960" s="4" t="s">
        <v>126</v>
      </c>
      <c r="E960" s="4" t="s">
        <v>3</v>
      </c>
      <c r="F960" s="4" t="s">
        <v>16</v>
      </c>
      <c r="G960" s="4" t="s">
        <v>11</v>
      </c>
      <c r="H960" s="4" t="s">
        <v>21</v>
      </c>
      <c r="I960" s="9">
        <v>1</v>
      </c>
      <c r="J960" s="6">
        <v>142.06</v>
      </c>
      <c r="K960" s="7">
        <v>0</v>
      </c>
      <c r="L960" s="6">
        <v>77.36</v>
      </c>
      <c r="M960" s="6">
        <f t="shared" si="56"/>
        <v>142.06</v>
      </c>
      <c r="N960" s="6">
        <f t="shared" si="57"/>
        <v>77.36</v>
      </c>
      <c r="O960" s="6">
        <f t="shared" si="58"/>
        <v>64.7</v>
      </c>
      <c r="P960" s="8">
        <f t="shared" si="59"/>
        <v>0.45544136280444886</v>
      </c>
      <c r="Q960" s="5">
        <f>YEAR(SalesDataTable[[#This Row],[Order Date]])</f>
        <v>2026</v>
      </c>
      <c r="R960" s="8" t="str">
        <f>"Q"&amp;ROUNDUP(MONTH(SalesDataTable[[#This Row],[Order Date]])/3,0)</f>
        <v>Q2</v>
      </c>
      <c r="S960" s="9">
        <f>MONTH(SalesDataTable[[#This Row],[Order Date]])</f>
        <v>5</v>
      </c>
      <c r="T960" s="8" t="str">
        <f>TEXT(SalesDataTable[[#This Row],[Order Date]],"mmm")</f>
        <v>May</v>
      </c>
    </row>
    <row r="961" spans="1:20" ht="15.5">
      <c r="A961" s="2" t="s">
        <v>1012</v>
      </c>
      <c r="B961" s="3">
        <v>46173</v>
      </c>
      <c r="C961" s="4" t="s">
        <v>8</v>
      </c>
      <c r="D961" s="4" t="s">
        <v>66</v>
      </c>
      <c r="E961" s="4" t="s">
        <v>3</v>
      </c>
      <c r="F961" s="4" t="s">
        <v>16</v>
      </c>
      <c r="G961" s="4" t="s">
        <v>5</v>
      </c>
      <c r="H961" s="4" t="s">
        <v>6</v>
      </c>
      <c r="I961" s="9">
        <v>1</v>
      </c>
      <c r="J961" s="6">
        <v>81.37</v>
      </c>
      <c r="K961" s="7">
        <v>0</v>
      </c>
      <c r="L961" s="6">
        <v>42.01</v>
      </c>
      <c r="M961" s="6">
        <f t="shared" si="56"/>
        <v>81.37</v>
      </c>
      <c r="N961" s="6">
        <f t="shared" si="57"/>
        <v>42.01</v>
      </c>
      <c r="O961" s="6">
        <f t="shared" si="58"/>
        <v>39.360000000000007</v>
      </c>
      <c r="P961" s="8">
        <f t="shared" si="59"/>
        <v>0.48371635737986979</v>
      </c>
      <c r="Q961" s="5">
        <f>YEAR(SalesDataTable[[#This Row],[Order Date]])</f>
        <v>2026</v>
      </c>
      <c r="R961" s="8" t="str">
        <f>"Q"&amp;ROUNDUP(MONTH(SalesDataTable[[#This Row],[Order Date]])/3,0)</f>
        <v>Q2</v>
      </c>
      <c r="S961" s="9">
        <f>MONTH(SalesDataTable[[#This Row],[Order Date]])</f>
        <v>5</v>
      </c>
      <c r="T961" s="8" t="str">
        <f>TEXT(SalesDataTable[[#This Row],[Order Date]],"mmm")</f>
        <v>May</v>
      </c>
    </row>
    <row r="962" spans="1:20" ht="15.5">
      <c r="A962" s="2" t="s">
        <v>1013</v>
      </c>
      <c r="B962" s="3">
        <v>46173</v>
      </c>
      <c r="C962" s="4" t="s">
        <v>27</v>
      </c>
      <c r="D962" s="4" t="s">
        <v>48</v>
      </c>
      <c r="E962" s="4" t="s">
        <v>25</v>
      </c>
      <c r="F962" s="4" t="s">
        <v>16</v>
      </c>
      <c r="G962" s="4" t="s">
        <v>31</v>
      </c>
      <c r="H962" s="4" t="s">
        <v>90</v>
      </c>
      <c r="I962" s="9">
        <v>1</v>
      </c>
      <c r="J962" s="6">
        <v>120.75</v>
      </c>
      <c r="K962" s="7">
        <v>0</v>
      </c>
      <c r="L962" s="6">
        <v>61.21</v>
      </c>
      <c r="M962" s="6">
        <f t="shared" ref="M962:M1025" si="60">I962*J962*(1-K962)</f>
        <v>120.75</v>
      </c>
      <c r="N962" s="6">
        <f t="shared" ref="N962:N1025" si="61">I962*L962</f>
        <v>61.21</v>
      </c>
      <c r="O962" s="6">
        <f t="shared" ref="O962:O1025" si="62">M962-N962</f>
        <v>59.54</v>
      </c>
      <c r="P962" s="8">
        <f t="shared" ref="P962:P1025" si="63">IFERROR(O962/M962,0)</f>
        <v>0.49308488612836437</v>
      </c>
      <c r="Q962" s="5">
        <f>YEAR(SalesDataTable[[#This Row],[Order Date]])</f>
        <v>2026</v>
      </c>
      <c r="R962" s="8" t="str">
        <f>"Q"&amp;ROUNDUP(MONTH(SalesDataTable[[#This Row],[Order Date]])/3,0)</f>
        <v>Q2</v>
      </c>
      <c r="S962" s="9">
        <f>MONTH(SalesDataTable[[#This Row],[Order Date]])</f>
        <v>5</v>
      </c>
      <c r="T962" s="8" t="str">
        <f>TEXT(SalesDataTable[[#This Row],[Order Date]],"mmm")</f>
        <v>May</v>
      </c>
    </row>
    <row r="963" spans="1:20" ht="15.5">
      <c r="A963" s="2" t="s">
        <v>1014</v>
      </c>
      <c r="B963" s="3">
        <v>46173</v>
      </c>
      <c r="C963" s="4" t="s">
        <v>8</v>
      </c>
      <c r="D963" s="4" t="s">
        <v>86</v>
      </c>
      <c r="E963" s="4" t="s">
        <v>3</v>
      </c>
      <c r="F963" s="4" t="s">
        <v>16</v>
      </c>
      <c r="G963" s="4" t="s">
        <v>5</v>
      </c>
      <c r="H963" s="4" t="s">
        <v>6</v>
      </c>
      <c r="I963" s="9">
        <v>4</v>
      </c>
      <c r="J963" s="6">
        <v>81.790000000000006</v>
      </c>
      <c r="K963" s="7">
        <v>0</v>
      </c>
      <c r="L963" s="6">
        <v>42.96</v>
      </c>
      <c r="M963" s="6">
        <f t="shared" si="60"/>
        <v>327.16000000000003</v>
      </c>
      <c r="N963" s="6">
        <f t="shared" si="61"/>
        <v>171.84</v>
      </c>
      <c r="O963" s="6">
        <f t="shared" si="62"/>
        <v>155.32000000000002</v>
      </c>
      <c r="P963" s="8">
        <f t="shared" si="63"/>
        <v>0.47475241472062601</v>
      </c>
      <c r="Q963" s="5">
        <f>YEAR(SalesDataTable[[#This Row],[Order Date]])</f>
        <v>2026</v>
      </c>
      <c r="R963" s="8" t="str">
        <f>"Q"&amp;ROUNDUP(MONTH(SalesDataTable[[#This Row],[Order Date]])/3,0)</f>
        <v>Q2</v>
      </c>
      <c r="S963" s="9">
        <f>MONTH(SalesDataTable[[#This Row],[Order Date]])</f>
        <v>5</v>
      </c>
      <c r="T963" s="8" t="str">
        <f>TEXT(SalesDataTable[[#This Row],[Order Date]],"mmm")</f>
        <v>May</v>
      </c>
    </row>
    <row r="964" spans="1:20" ht="15.5">
      <c r="A964" s="2" t="s">
        <v>1015</v>
      </c>
      <c r="B964" s="3">
        <v>46173</v>
      </c>
      <c r="C964" s="4" t="s">
        <v>1</v>
      </c>
      <c r="D964" s="4" t="s">
        <v>88</v>
      </c>
      <c r="E964" s="4" t="s">
        <v>3</v>
      </c>
      <c r="F964" s="4" t="s">
        <v>16</v>
      </c>
      <c r="G964" s="4" t="s">
        <v>31</v>
      </c>
      <c r="H964" s="4" t="s">
        <v>64</v>
      </c>
      <c r="I964" s="9">
        <v>1</v>
      </c>
      <c r="J964" s="6">
        <v>81.2</v>
      </c>
      <c r="K964" s="7">
        <v>0.1</v>
      </c>
      <c r="L964" s="6">
        <v>40.270000000000003</v>
      </c>
      <c r="M964" s="6">
        <f t="shared" si="60"/>
        <v>73.08</v>
      </c>
      <c r="N964" s="6">
        <f t="shared" si="61"/>
        <v>40.270000000000003</v>
      </c>
      <c r="O964" s="6">
        <f t="shared" si="62"/>
        <v>32.809999999999995</v>
      </c>
      <c r="P964" s="8">
        <f t="shared" si="63"/>
        <v>0.44896004378762994</v>
      </c>
      <c r="Q964" s="5">
        <f>YEAR(SalesDataTable[[#This Row],[Order Date]])</f>
        <v>2026</v>
      </c>
      <c r="R964" s="8" t="str">
        <f>"Q"&amp;ROUNDUP(MONTH(SalesDataTable[[#This Row],[Order Date]])/3,0)</f>
        <v>Q2</v>
      </c>
      <c r="S964" s="9">
        <f>MONTH(SalesDataTable[[#This Row],[Order Date]])</f>
        <v>5</v>
      </c>
      <c r="T964" s="8" t="str">
        <f>TEXT(SalesDataTable[[#This Row],[Order Date]],"mmm")</f>
        <v>May</v>
      </c>
    </row>
    <row r="965" spans="1:20" ht="15.5">
      <c r="A965" s="2" t="s">
        <v>1016</v>
      </c>
      <c r="B965" s="3">
        <v>46173</v>
      </c>
      <c r="C965" s="4" t="s">
        <v>8</v>
      </c>
      <c r="D965" s="4" t="s">
        <v>9</v>
      </c>
      <c r="E965" s="4" t="s">
        <v>39</v>
      </c>
      <c r="F965" s="4" t="s">
        <v>16</v>
      </c>
      <c r="G965" s="4" t="s">
        <v>17</v>
      </c>
      <c r="H965" s="4" t="s">
        <v>46</v>
      </c>
      <c r="I965" s="9">
        <v>2</v>
      </c>
      <c r="J965" s="6">
        <v>46.52</v>
      </c>
      <c r="K965" s="7">
        <v>0.05</v>
      </c>
      <c r="L965" s="6">
        <v>18.739999999999998</v>
      </c>
      <c r="M965" s="6">
        <f t="shared" si="60"/>
        <v>88.388000000000005</v>
      </c>
      <c r="N965" s="6">
        <f t="shared" si="61"/>
        <v>37.479999999999997</v>
      </c>
      <c r="O965" s="6">
        <f t="shared" si="62"/>
        <v>50.908000000000008</v>
      </c>
      <c r="P965" s="8">
        <f t="shared" si="63"/>
        <v>0.57596053762954258</v>
      </c>
      <c r="Q965" s="5">
        <f>YEAR(SalesDataTable[[#This Row],[Order Date]])</f>
        <v>2026</v>
      </c>
      <c r="R965" s="8" t="str">
        <f>"Q"&amp;ROUNDUP(MONTH(SalesDataTable[[#This Row],[Order Date]])/3,0)</f>
        <v>Q2</v>
      </c>
      <c r="S965" s="9">
        <f>MONTH(SalesDataTable[[#This Row],[Order Date]])</f>
        <v>5</v>
      </c>
      <c r="T965" s="8" t="str">
        <f>TEXT(SalesDataTable[[#This Row],[Order Date]],"mmm")</f>
        <v>May</v>
      </c>
    </row>
    <row r="966" spans="1:20" ht="15.5">
      <c r="A966" s="2" t="s">
        <v>1017</v>
      </c>
      <c r="B966" s="3">
        <v>46174</v>
      </c>
      <c r="C966" s="4" t="s">
        <v>27</v>
      </c>
      <c r="D966" s="4" t="s">
        <v>82</v>
      </c>
      <c r="E966" s="4" t="s">
        <v>3</v>
      </c>
      <c r="F966" s="4" t="s">
        <v>4</v>
      </c>
      <c r="G966" s="4" t="s">
        <v>31</v>
      </c>
      <c r="H966" s="4" t="s">
        <v>41</v>
      </c>
      <c r="I966" s="9">
        <v>1</v>
      </c>
      <c r="J966" s="6">
        <v>195.22</v>
      </c>
      <c r="K966" s="7">
        <v>0</v>
      </c>
      <c r="L966" s="6">
        <v>105.91</v>
      </c>
      <c r="M966" s="6">
        <f t="shared" si="60"/>
        <v>195.22</v>
      </c>
      <c r="N966" s="6">
        <f t="shared" si="61"/>
        <v>105.91</v>
      </c>
      <c r="O966" s="6">
        <f t="shared" si="62"/>
        <v>89.31</v>
      </c>
      <c r="P966" s="8">
        <f t="shared" si="63"/>
        <v>0.45748386435816002</v>
      </c>
      <c r="Q966" s="5">
        <f>YEAR(SalesDataTable[[#This Row],[Order Date]])</f>
        <v>2026</v>
      </c>
      <c r="R966" s="8" t="str">
        <f>"Q"&amp;ROUNDUP(MONTH(SalesDataTable[[#This Row],[Order Date]])/3,0)</f>
        <v>Q2</v>
      </c>
      <c r="S966" s="9">
        <f>MONTH(SalesDataTable[[#This Row],[Order Date]])</f>
        <v>6</v>
      </c>
      <c r="T966" s="8" t="str">
        <f>TEXT(SalesDataTable[[#This Row],[Order Date]],"mmm")</f>
        <v>Jun</v>
      </c>
    </row>
    <row r="967" spans="1:20" ht="15.5">
      <c r="A967" s="2" t="s">
        <v>1018</v>
      </c>
      <c r="B967" s="3">
        <v>46174</v>
      </c>
      <c r="C967" s="4" t="s">
        <v>27</v>
      </c>
      <c r="D967" s="4" t="s">
        <v>28</v>
      </c>
      <c r="E967" s="4" t="s">
        <v>3</v>
      </c>
      <c r="F967" s="4" t="s">
        <v>16</v>
      </c>
      <c r="G967" s="4" t="s">
        <v>5</v>
      </c>
      <c r="H967" s="4" t="s">
        <v>35</v>
      </c>
      <c r="I967" s="9">
        <v>1</v>
      </c>
      <c r="J967" s="6">
        <v>40.71</v>
      </c>
      <c r="K967" s="7">
        <v>0.05</v>
      </c>
      <c r="L967" s="6">
        <v>16.559999999999999</v>
      </c>
      <c r="M967" s="6">
        <f t="shared" si="60"/>
        <v>38.674500000000002</v>
      </c>
      <c r="N967" s="6">
        <f t="shared" si="61"/>
        <v>16.559999999999999</v>
      </c>
      <c r="O967" s="6">
        <f t="shared" si="62"/>
        <v>22.114500000000003</v>
      </c>
      <c r="P967" s="8">
        <f t="shared" si="63"/>
        <v>0.57181088314005357</v>
      </c>
      <c r="Q967" s="5">
        <f>YEAR(SalesDataTable[[#This Row],[Order Date]])</f>
        <v>2026</v>
      </c>
      <c r="R967" s="8" t="str">
        <f>"Q"&amp;ROUNDUP(MONTH(SalesDataTable[[#This Row],[Order Date]])/3,0)</f>
        <v>Q2</v>
      </c>
      <c r="S967" s="9">
        <f>MONTH(SalesDataTable[[#This Row],[Order Date]])</f>
        <v>6</v>
      </c>
      <c r="T967" s="8" t="str">
        <f>TEXT(SalesDataTable[[#This Row],[Order Date]],"mmm")</f>
        <v>Jun</v>
      </c>
    </row>
    <row r="968" spans="1:20" ht="15.5">
      <c r="A968" s="2" t="s">
        <v>1019</v>
      </c>
      <c r="B968" s="3">
        <v>46174</v>
      </c>
      <c r="C968" s="4" t="s">
        <v>8</v>
      </c>
      <c r="D968" s="4" t="s">
        <v>66</v>
      </c>
      <c r="E968" s="4" t="s">
        <v>3</v>
      </c>
      <c r="F968" s="4" t="s">
        <v>4</v>
      </c>
      <c r="G968" s="4" t="s">
        <v>49</v>
      </c>
      <c r="H968" s="4" t="s">
        <v>50</v>
      </c>
      <c r="I968" s="9">
        <v>1</v>
      </c>
      <c r="J968" s="6">
        <v>41.26</v>
      </c>
      <c r="K968" s="7">
        <v>0.05</v>
      </c>
      <c r="L968" s="6">
        <v>14.32</v>
      </c>
      <c r="M968" s="6">
        <f t="shared" si="60"/>
        <v>39.196999999999996</v>
      </c>
      <c r="N968" s="6">
        <f t="shared" si="61"/>
        <v>14.32</v>
      </c>
      <c r="O968" s="6">
        <f t="shared" si="62"/>
        <v>24.876999999999995</v>
      </c>
      <c r="P968" s="8">
        <f t="shared" si="63"/>
        <v>0.63466591831007468</v>
      </c>
      <c r="Q968" s="5">
        <f>YEAR(SalesDataTable[[#This Row],[Order Date]])</f>
        <v>2026</v>
      </c>
      <c r="R968" s="8" t="str">
        <f>"Q"&amp;ROUNDUP(MONTH(SalesDataTable[[#This Row],[Order Date]])/3,0)</f>
        <v>Q2</v>
      </c>
      <c r="S968" s="9">
        <f>MONTH(SalesDataTable[[#This Row],[Order Date]])</f>
        <v>6</v>
      </c>
      <c r="T968" s="8" t="str">
        <f>TEXT(SalesDataTable[[#This Row],[Order Date]],"mmm")</f>
        <v>Jun</v>
      </c>
    </row>
    <row r="969" spans="1:20" ht="15.5">
      <c r="A969" s="2" t="s">
        <v>1020</v>
      </c>
      <c r="B969" s="3">
        <v>46174</v>
      </c>
      <c r="C969" s="4" t="s">
        <v>8</v>
      </c>
      <c r="D969" s="4" t="s">
        <v>66</v>
      </c>
      <c r="E969" s="4" t="s">
        <v>25</v>
      </c>
      <c r="F969" s="4" t="s">
        <v>16</v>
      </c>
      <c r="G969" s="4" t="s">
        <v>49</v>
      </c>
      <c r="H969" s="4" t="s">
        <v>50</v>
      </c>
      <c r="I969" s="9">
        <v>2</v>
      </c>
      <c r="J969" s="6">
        <v>40.840000000000003</v>
      </c>
      <c r="K969" s="7">
        <v>0</v>
      </c>
      <c r="L969" s="6">
        <v>14.48</v>
      </c>
      <c r="M969" s="6">
        <f t="shared" si="60"/>
        <v>81.680000000000007</v>
      </c>
      <c r="N969" s="6">
        <f t="shared" si="61"/>
        <v>28.96</v>
      </c>
      <c r="O969" s="6">
        <f t="shared" si="62"/>
        <v>52.720000000000006</v>
      </c>
      <c r="P969" s="8">
        <f t="shared" si="63"/>
        <v>0.64544564152791384</v>
      </c>
      <c r="Q969" s="5">
        <f>YEAR(SalesDataTable[[#This Row],[Order Date]])</f>
        <v>2026</v>
      </c>
      <c r="R969" s="8" t="str">
        <f>"Q"&amp;ROUNDUP(MONTH(SalesDataTable[[#This Row],[Order Date]])/3,0)</f>
        <v>Q2</v>
      </c>
      <c r="S969" s="9">
        <f>MONTH(SalesDataTable[[#This Row],[Order Date]])</f>
        <v>6</v>
      </c>
      <c r="T969" s="8" t="str">
        <f>TEXT(SalesDataTable[[#This Row],[Order Date]],"mmm")</f>
        <v>Jun</v>
      </c>
    </row>
    <row r="970" spans="1:20" ht="15.5">
      <c r="A970" s="2" t="s">
        <v>1021</v>
      </c>
      <c r="B970" s="3">
        <v>46174</v>
      </c>
      <c r="C970" s="4" t="s">
        <v>27</v>
      </c>
      <c r="D970" s="4" t="s">
        <v>28</v>
      </c>
      <c r="E970" s="4" t="s">
        <v>3</v>
      </c>
      <c r="F970" s="4" t="s">
        <v>4</v>
      </c>
      <c r="G970" s="4" t="s">
        <v>11</v>
      </c>
      <c r="H970" s="4" t="s">
        <v>21</v>
      </c>
      <c r="I970" s="9">
        <v>1</v>
      </c>
      <c r="J970" s="6">
        <v>143.32</v>
      </c>
      <c r="K970" s="7">
        <v>0</v>
      </c>
      <c r="L970" s="6">
        <v>80.36</v>
      </c>
      <c r="M970" s="6">
        <f t="shared" si="60"/>
        <v>143.32</v>
      </c>
      <c r="N970" s="6">
        <f t="shared" si="61"/>
        <v>80.36</v>
      </c>
      <c r="O970" s="6">
        <f t="shared" si="62"/>
        <v>62.959999999999994</v>
      </c>
      <c r="P970" s="8">
        <f t="shared" si="63"/>
        <v>0.43929667876081496</v>
      </c>
      <c r="Q970" s="5">
        <f>YEAR(SalesDataTable[[#This Row],[Order Date]])</f>
        <v>2026</v>
      </c>
      <c r="R970" s="8" t="str">
        <f>"Q"&amp;ROUNDUP(MONTH(SalesDataTable[[#This Row],[Order Date]])/3,0)</f>
        <v>Q2</v>
      </c>
      <c r="S970" s="9">
        <f>MONTH(SalesDataTable[[#This Row],[Order Date]])</f>
        <v>6</v>
      </c>
      <c r="T970" s="8" t="str">
        <f>TEXT(SalesDataTable[[#This Row],[Order Date]],"mmm")</f>
        <v>Jun</v>
      </c>
    </row>
    <row r="971" spans="1:20" ht="15.5">
      <c r="A971" s="2" t="s">
        <v>1022</v>
      </c>
      <c r="B971" s="3">
        <v>46174</v>
      </c>
      <c r="C971" s="4" t="s">
        <v>1</v>
      </c>
      <c r="D971" s="4" t="s">
        <v>88</v>
      </c>
      <c r="E971" s="4" t="s">
        <v>3</v>
      </c>
      <c r="F971" s="4" t="s">
        <v>16</v>
      </c>
      <c r="G971" s="4" t="s">
        <v>11</v>
      </c>
      <c r="H971" s="4" t="s">
        <v>53</v>
      </c>
      <c r="I971" s="9">
        <v>2</v>
      </c>
      <c r="J971" s="6">
        <v>156.31</v>
      </c>
      <c r="K971" s="7">
        <v>0</v>
      </c>
      <c r="L971" s="6">
        <v>79.87</v>
      </c>
      <c r="M971" s="6">
        <f t="shared" si="60"/>
        <v>312.62</v>
      </c>
      <c r="N971" s="6">
        <f t="shared" si="61"/>
        <v>159.74</v>
      </c>
      <c r="O971" s="6">
        <f t="shared" si="62"/>
        <v>152.88</v>
      </c>
      <c r="P971" s="8">
        <f t="shared" si="63"/>
        <v>0.4890282131661442</v>
      </c>
      <c r="Q971" s="5">
        <f>YEAR(SalesDataTable[[#This Row],[Order Date]])</f>
        <v>2026</v>
      </c>
      <c r="R971" s="8" t="str">
        <f>"Q"&amp;ROUNDUP(MONTH(SalesDataTable[[#This Row],[Order Date]])/3,0)</f>
        <v>Q2</v>
      </c>
      <c r="S971" s="9">
        <f>MONTH(SalesDataTable[[#This Row],[Order Date]])</f>
        <v>6</v>
      </c>
      <c r="T971" s="8" t="str">
        <f>TEXT(SalesDataTable[[#This Row],[Order Date]],"mmm")</f>
        <v>Jun</v>
      </c>
    </row>
    <row r="972" spans="1:20" ht="15.5">
      <c r="A972" s="2" t="s">
        <v>1023</v>
      </c>
      <c r="B972" s="3">
        <v>46174</v>
      </c>
      <c r="C972" s="4" t="s">
        <v>27</v>
      </c>
      <c r="D972" s="4" t="s">
        <v>48</v>
      </c>
      <c r="E972" s="4" t="s">
        <v>3</v>
      </c>
      <c r="F972" s="4" t="s">
        <v>16</v>
      </c>
      <c r="G972" s="4" t="s">
        <v>5</v>
      </c>
      <c r="H972" s="4" t="s">
        <v>43</v>
      </c>
      <c r="I972" s="9">
        <v>3</v>
      </c>
      <c r="J972" s="6">
        <v>100.69</v>
      </c>
      <c r="K972" s="7">
        <v>0.1</v>
      </c>
      <c r="L972" s="6">
        <v>51.31</v>
      </c>
      <c r="M972" s="6">
        <f t="shared" si="60"/>
        <v>271.863</v>
      </c>
      <c r="N972" s="6">
        <f t="shared" si="61"/>
        <v>153.93</v>
      </c>
      <c r="O972" s="6">
        <f t="shared" si="62"/>
        <v>117.93299999999999</v>
      </c>
      <c r="P972" s="8">
        <f t="shared" si="63"/>
        <v>0.43379569856876438</v>
      </c>
      <c r="Q972" s="5">
        <f>YEAR(SalesDataTable[[#This Row],[Order Date]])</f>
        <v>2026</v>
      </c>
      <c r="R972" s="8" t="str">
        <f>"Q"&amp;ROUNDUP(MONTH(SalesDataTable[[#This Row],[Order Date]])/3,0)</f>
        <v>Q2</v>
      </c>
      <c r="S972" s="9">
        <f>MONTH(SalesDataTable[[#This Row],[Order Date]])</f>
        <v>6</v>
      </c>
      <c r="T972" s="8" t="str">
        <f>TEXT(SalesDataTable[[#This Row],[Order Date]],"mmm")</f>
        <v>Jun</v>
      </c>
    </row>
    <row r="973" spans="1:20" ht="15.5">
      <c r="A973" s="2" t="s">
        <v>1024</v>
      </c>
      <c r="B973" s="3">
        <v>46174</v>
      </c>
      <c r="C973" s="4" t="s">
        <v>27</v>
      </c>
      <c r="D973" s="4" t="s">
        <v>82</v>
      </c>
      <c r="E973" s="4" t="s">
        <v>25</v>
      </c>
      <c r="F973" s="4" t="s">
        <v>20</v>
      </c>
      <c r="G973" s="4" t="s">
        <v>17</v>
      </c>
      <c r="H973" s="4" t="s">
        <v>46</v>
      </c>
      <c r="I973" s="9">
        <v>2</v>
      </c>
      <c r="J973" s="6">
        <v>45.54</v>
      </c>
      <c r="K973" s="7">
        <v>0.1</v>
      </c>
      <c r="L973" s="6">
        <v>18.309999999999999</v>
      </c>
      <c r="M973" s="6">
        <f t="shared" si="60"/>
        <v>81.971999999999994</v>
      </c>
      <c r="N973" s="6">
        <f t="shared" si="61"/>
        <v>36.619999999999997</v>
      </c>
      <c r="O973" s="6">
        <f t="shared" si="62"/>
        <v>45.351999999999997</v>
      </c>
      <c r="P973" s="8">
        <f t="shared" si="63"/>
        <v>0.5532620894939736</v>
      </c>
      <c r="Q973" s="5">
        <f>YEAR(SalesDataTable[[#This Row],[Order Date]])</f>
        <v>2026</v>
      </c>
      <c r="R973" s="8" t="str">
        <f>"Q"&amp;ROUNDUP(MONTH(SalesDataTable[[#This Row],[Order Date]])/3,0)</f>
        <v>Q2</v>
      </c>
      <c r="S973" s="9">
        <f>MONTH(SalesDataTable[[#This Row],[Order Date]])</f>
        <v>6</v>
      </c>
      <c r="T973" s="8" t="str">
        <f>TEXT(SalesDataTable[[#This Row],[Order Date]],"mmm")</f>
        <v>Jun</v>
      </c>
    </row>
    <row r="974" spans="1:20" ht="15.5">
      <c r="A974" s="2" t="s">
        <v>1025</v>
      </c>
      <c r="B974" s="3">
        <v>46174</v>
      </c>
      <c r="C974" s="4" t="s">
        <v>14</v>
      </c>
      <c r="D974" s="4" t="s">
        <v>24</v>
      </c>
      <c r="E974" s="4" t="s">
        <v>10</v>
      </c>
      <c r="F974" s="4" t="s">
        <v>20</v>
      </c>
      <c r="G974" s="4" t="s">
        <v>11</v>
      </c>
      <c r="H974" s="4" t="s">
        <v>53</v>
      </c>
      <c r="I974" s="9">
        <v>5</v>
      </c>
      <c r="J974" s="6">
        <v>153.97</v>
      </c>
      <c r="K974" s="7">
        <v>0.15</v>
      </c>
      <c r="L974" s="6">
        <v>79.81</v>
      </c>
      <c r="M974" s="6">
        <f t="shared" si="60"/>
        <v>654.37249999999995</v>
      </c>
      <c r="N974" s="6">
        <f t="shared" si="61"/>
        <v>399.05</v>
      </c>
      <c r="O974" s="6">
        <f t="shared" si="62"/>
        <v>255.32249999999993</v>
      </c>
      <c r="P974" s="8">
        <f t="shared" si="63"/>
        <v>0.39017914108554369</v>
      </c>
      <c r="Q974" s="5">
        <f>YEAR(SalesDataTable[[#This Row],[Order Date]])</f>
        <v>2026</v>
      </c>
      <c r="R974" s="8" t="str">
        <f>"Q"&amp;ROUNDUP(MONTH(SalesDataTable[[#This Row],[Order Date]])/3,0)</f>
        <v>Q2</v>
      </c>
      <c r="S974" s="9">
        <f>MONTH(SalesDataTable[[#This Row],[Order Date]])</f>
        <v>6</v>
      </c>
      <c r="T974" s="8" t="str">
        <f>TEXT(SalesDataTable[[#This Row],[Order Date]],"mmm")</f>
        <v>Jun</v>
      </c>
    </row>
    <row r="975" spans="1:20" ht="15.5">
      <c r="A975" s="2" t="s">
        <v>1026</v>
      </c>
      <c r="B975" s="3">
        <v>46174</v>
      </c>
      <c r="C975" s="4" t="s">
        <v>14</v>
      </c>
      <c r="D975" s="4" t="s">
        <v>126</v>
      </c>
      <c r="E975" s="4" t="s">
        <v>25</v>
      </c>
      <c r="F975" s="4" t="s">
        <v>4</v>
      </c>
      <c r="G975" s="4" t="s">
        <v>49</v>
      </c>
      <c r="H975" s="4" t="s">
        <v>55</v>
      </c>
      <c r="I975" s="9">
        <v>1</v>
      </c>
      <c r="J975" s="6">
        <v>124.17</v>
      </c>
      <c r="K975" s="7">
        <v>0</v>
      </c>
      <c r="L975" s="6">
        <v>71.040000000000006</v>
      </c>
      <c r="M975" s="6">
        <f t="shared" si="60"/>
        <v>124.17</v>
      </c>
      <c r="N975" s="6">
        <f t="shared" si="61"/>
        <v>71.040000000000006</v>
      </c>
      <c r="O975" s="6">
        <f t="shared" si="62"/>
        <v>53.129999999999995</v>
      </c>
      <c r="P975" s="8">
        <f t="shared" si="63"/>
        <v>0.4278811307079004</v>
      </c>
      <c r="Q975" s="5">
        <f>YEAR(SalesDataTable[[#This Row],[Order Date]])</f>
        <v>2026</v>
      </c>
      <c r="R975" s="8" t="str">
        <f>"Q"&amp;ROUNDUP(MONTH(SalesDataTable[[#This Row],[Order Date]])/3,0)</f>
        <v>Q2</v>
      </c>
      <c r="S975" s="9">
        <f>MONTH(SalesDataTable[[#This Row],[Order Date]])</f>
        <v>6</v>
      </c>
      <c r="T975" s="8" t="str">
        <f>TEXT(SalesDataTable[[#This Row],[Order Date]],"mmm")</f>
        <v>Jun</v>
      </c>
    </row>
    <row r="976" spans="1:20" ht="15.5">
      <c r="A976" s="2" t="s">
        <v>1027</v>
      </c>
      <c r="B976" s="3">
        <v>46174</v>
      </c>
      <c r="C976" s="4" t="s">
        <v>14</v>
      </c>
      <c r="D976" s="4" t="s">
        <v>34</v>
      </c>
      <c r="E976" s="4" t="s">
        <v>25</v>
      </c>
      <c r="F976" s="4" t="s">
        <v>4</v>
      </c>
      <c r="G976" s="4" t="s">
        <v>11</v>
      </c>
      <c r="H976" s="4" t="s">
        <v>53</v>
      </c>
      <c r="I976" s="9">
        <v>1</v>
      </c>
      <c r="J976" s="6">
        <v>152.94999999999999</v>
      </c>
      <c r="K976" s="7">
        <v>0.05</v>
      </c>
      <c r="L976" s="6">
        <v>76.97</v>
      </c>
      <c r="M976" s="6">
        <f t="shared" si="60"/>
        <v>145.30249999999998</v>
      </c>
      <c r="N976" s="6">
        <f t="shared" si="61"/>
        <v>76.97</v>
      </c>
      <c r="O976" s="6">
        <f t="shared" si="62"/>
        <v>68.332499999999982</v>
      </c>
      <c r="P976" s="8">
        <f t="shared" si="63"/>
        <v>0.47027752447480248</v>
      </c>
      <c r="Q976" s="5">
        <f>YEAR(SalesDataTable[[#This Row],[Order Date]])</f>
        <v>2026</v>
      </c>
      <c r="R976" s="8" t="str">
        <f>"Q"&amp;ROUNDUP(MONTH(SalesDataTable[[#This Row],[Order Date]])/3,0)</f>
        <v>Q2</v>
      </c>
      <c r="S976" s="9">
        <f>MONTH(SalesDataTable[[#This Row],[Order Date]])</f>
        <v>6</v>
      </c>
      <c r="T976" s="8" t="str">
        <f>TEXT(SalesDataTable[[#This Row],[Order Date]],"mmm")</f>
        <v>Jun</v>
      </c>
    </row>
    <row r="977" spans="1:20" ht="15.5">
      <c r="A977" s="2" t="s">
        <v>1028</v>
      </c>
      <c r="B977" s="3">
        <v>46174</v>
      </c>
      <c r="C977" s="4" t="s">
        <v>27</v>
      </c>
      <c r="D977" s="4" t="s">
        <v>82</v>
      </c>
      <c r="E977" s="4" t="s">
        <v>3</v>
      </c>
      <c r="F977" s="4" t="s">
        <v>16</v>
      </c>
      <c r="G977" s="4" t="s">
        <v>5</v>
      </c>
      <c r="H977" s="4" t="s">
        <v>6</v>
      </c>
      <c r="I977" s="9">
        <v>3</v>
      </c>
      <c r="J977" s="6">
        <v>80.099999999999994</v>
      </c>
      <c r="K977" s="7">
        <v>0</v>
      </c>
      <c r="L977" s="6">
        <v>43.51</v>
      </c>
      <c r="M977" s="6">
        <f t="shared" si="60"/>
        <v>240.29999999999998</v>
      </c>
      <c r="N977" s="6">
        <f t="shared" si="61"/>
        <v>130.53</v>
      </c>
      <c r="O977" s="6">
        <f t="shared" si="62"/>
        <v>109.76999999999998</v>
      </c>
      <c r="P977" s="8">
        <f t="shared" si="63"/>
        <v>0.45680399500624214</v>
      </c>
      <c r="Q977" s="5">
        <f>YEAR(SalesDataTable[[#This Row],[Order Date]])</f>
        <v>2026</v>
      </c>
      <c r="R977" s="8" t="str">
        <f>"Q"&amp;ROUNDUP(MONTH(SalesDataTable[[#This Row],[Order Date]])/3,0)</f>
        <v>Q2</v>
      </c>
      <c r="S977" s="9">
        <f>MONTH(SalesDataTable[[#This Row],[Order Date]])</f>
        <v>6</v>
      </c>
      <c r="T977" s="8" t="str">
        <f>TEXT(SalesDataTable[[#This Row],[Order Date]],"mmm")</f>
        <v>Jun</v>
      </c>
    </row>
    <row r="978" spans="1:20" ht="15.5">
      <c r="A978" s="2" t="s">
        <v>1029</v>
      </c>
      <c r="B978" s="3">
        <v>46174</v>
      </c>
      <c r="C978" s="4" t="s">
        <v>27</v>
      </c>
      <c r="D978" s="4" t="s">
        <v>28</v>
      </c>
      <c r="E978" s="4" t="s">
        <v>25</v>
      </c>
      <c r="F978" s="4" t="s">
        <v>16</v>
      </c>
      <c r="G978" s="4" t="s">
        <v>49</v>
      </c>
      <c r="H978" s="4" t="s">
        <v>67</v>
      </c>
      <c r="I978" s="9">
        <v>2</v>
      </c>
      <c r="J978" s="6">
        <v>36.61</v>
      </c>
      <c r="K978" s="7">
        <v>0</v>
      </c>
      <c r="L978" s="6">
        <v>14.15</v>
      </c>
      <c r="M978" s="6">
        <f t="shared" si="60"/>
        <v>73.22</v>
      </c>
      <c r="N978" s="6">
        <f t="shared" si="61"/>
        <v>28.3</v>
      </c>
      <c r="O978" s="6">
        <f t="shared" si="62"/>
        <v>44.92</v>
      </c>
      <c r="P978" s="8">
        <f t="shared" si="63"/>
        <v>0.61349358098880091</v>
      </c>
      <c r="Q978" s="5">
        <f>YEAR(SalesDataTable[[#This Row],[Order Date]])</f>
        <v>2026</v>
      </c>
      <c r="R978" s="8" t="str">
        <f>"Q"&amp;ROUNDUP(MONTH(SalesDataTable[[#This Row],[Order Date]])/3,0)</f>
        <v>Q2</v>
      </c>
      <c r="S978" s="9">
        <f>MONTH(SalesDataTable[[#This Row],[Order Date]])</f>
        <v>6</v>
      </c>
      <c r="T978" s="8" t="str">
        <f>TEXT(SalesDataTable[[#This Row],[Order Date]],"mmm")</f>
        <v>Jun</v>
      </c>
    </row>
    <row r="979" spans="1:20" ht="15.5">
      <c r="A979" s="2" t="s">
        <v>1030</v>
      </c>
      <c r="B979" s="3">
        <v>46175</v>
      </c>
      <c r="C979" s="4" t="s">
        <v>8</v>
      </c>
      <c r="D979" s="4" t="s">
        <v>66</v>
      </c>
      <c r="E979" s="4" t="s">
        <v>3</v>
      </c>
      <c r="F979" s="4" t="s">
        <v>4</v>
      </c>
      <c r="G979" s="4" t="s">
        <v>17</v>
      </c>
      <c r="H979" s="4" t="s">
        <v>71</v>
      </c>
      <c r="I979" s="9">
        <v>2</v>
      </c>
      <c r="J979" s="6">
        <v>131.81</v>
      </c>
      <c r="K979" s="7">
        <v>0.05</v>
      </c>
      <c r="L979" s="6">
        <v>66.09</v>
      </c>
      <c r="M979" s="6">
        <f t="shared" si="60"/>
        <v>250.43899999999999</v>
      </c>
      <c r="N979" s="6">
        <f t="shared" si="61"/>
        <v>132.18</v>
      </c>
      <c r="O979" s="6">
        <f t="shared" si="62"/>
        <v>118.25899999999999</v>
      </c>
      <c r="P979" s="8">
        <f t="shared" si="63"/>
        <v>0.47220680485068217</v>
      </c>
      <c r="Q979" s="5">
        <f>YEAR(SalesDataTable[[#This Row],[Order Date]])</f>
        <v>2026</v>
      </c>
      <c r="R979" s="8" t="str">
        <f>"Q"&amp;ROUNDUP(MONTH(SalesDataTable[[#This Row],[Order Date]])/3,0)</f>
        <v>Q2</v>
      </c>
      <c r="S979" s="9">
        <f>MONTH(SalesDataTable[[#This Row],[Order Date]])</f>
        <v>6</v>
      </c>
      <c r="T979" s="8" t="str">
        <f>TEXT(SalesDataTable[[#This Row],[Order Date]],"mmm")</f>
        <v>Jun</v>
      </c>
    </row>
    <row r="980" spans="1:20" ht="15.5">
      <c r="A980" s="2" t="s">
        <v>1031</v>
      </c>
      <c r="B980" s="3">
        <v>46175</v>
      </c>
      <c r="C980" s="4" t="s">
        <v>1</v>
      </c>
      <c r="D980" s="4" t="s">
        <v>88</v>
      </c>
      <c r="E980" s="4" t="s">
        <v>3</v>
      </c>
      <c r="F980" s="4" t="s">
        <v>4</v>
      </c>
      <c r="G980" s="4" t="s">
        <v>11</v>
      </c>
      <c r="H980" s="4" t="s">
        <v>53</v>
      </c>
      <c r="I980" s="9">
        <v>1</v>
      </c>
      <c r="J980" s="6">
        <v>153.43</v>
      </c>
      <c r="K980" s="7">
        <v>0.05</v>
      </c>
      <c r="L980" s="6">
        <v>78.16</v>
      </c>
      <c r="M980" s="6">
        <f t="shared" si="60"/>
        <v>145.7585</v>
      </c>
      <c r="N980" s="6">
        <f t="shared" si="61"/>
        <v>78.16</v>
      </c>
      <c r="O980" s="6">
        <f t="shared" si="62"/>
        <v>67.598500000000001</v>
      </c>
      <c r="P980" s="8">
        <f t="shared" si="63"/>
        <v>0.46377055197467043</v>
      </c>
      <c r="Q980" s="5">
        <f>YEAR(SalesDataTable[[#This Row],[Order Date]])</f>
        <v>2026</v>
      </c>
      <c r="R980" s="8" t="str">
        <f>"Q"&amp;ROUNDUP(MONTH(SalesDataTable[[#This Row],[Order Date]])/3,0)</f>
        <v>Q2</v>
      </c>
      <c r="S980" s="9">
        <f>MONTH(SalesDataTable[[#This Row],[Order Date]])</f>
        <v>6</v>
      </c>
      <c r="T980" s="8" t="str">
        <f>TEXT(SalesDataTable[[#This Row],[Order Date]],"mmm")</f>
        <v>Jun</v>
      </c>
    </row>
    <row r="981" spans="1:20" ht="15.5">
      <c r="A981" s="2" t="s">
        <v>1032</v>
      </c>
      <c r="B981" s="3">
        <v>46175</v>
      </c>
      <c r="C981" s="4" t="s">
        <v>8</v>
      </c>
      <c r="D981" s="4" t="s">
        <v>86</v>
      </c>
      <c r="E981" s="4" t="s">
        <v>3</v>
      </c>
      <c r="F981" s="4" t="s">
        <v>16</v>
      </c>
      <c r="G981" s="4" t="s">
        <v>5</v>
      </c>
      <c r="H981" s="4" t="s">
        <v>6</v>
      </c>
      <c r="I981" s="9">
        <v>2</v>
      </c>
      <c r="J981" s="6">
        <v>80.06</v>
      </c>
      <c r="K981" s="7">
        <v>0</v>
      </c>
      <c r="L981" s="6">
        <v>42.87</v>
      </c>
      <c r="M981" s="6">
        <f t="shared" si="60"/>
        <v>160.12</v>
      </c>
      <c r="N981" s="6">
        <f t="shared" si="61"/>
        <v>85.74</v>
      </c>
      <c r="O981" s="6">
        <f t="shared" si="62"/>
        <v>74.38000000000001</v>
      </c>
      <c r="P981" s="8">
        <f t="shared" si="63"/>
        <v>0.4645266050462154</v>
      </c>
      <c r="Q981" s="5">
        <f>YEAR(SalesDataTable[[#This Row],[Order Date]])</f>
        <v>2026</v>
      </c>
      <c r="R981" s="8" t="str">
        <f>"Q"&amp;ROUNDUP(MONTH(SalesDataTable[[#This Row],[Order Date]])/3,0)</f>
        <v>Q2</v>
      </c>
      <c r="S981" s="9">
        <f>MONTH(SalesDataTable[[#This Row],[Order Date]])</f>
        <v>6</v>
      </c>
      <c r="T981" s="8" t="str">
        <f>TEXT(SalesDataTable[[#This Row],[Order Date]],"mmm")</f>
        <v>Jun</v>
      </c>
    </row>
    <row r="982" spans="1:20" ht="15.5">
      <c r="A982" s="2" t="s">
        <v>1033</v>
      </c>
      <c r="B982" s="3">
        <v>46175</v>
      </c>
      <c r="C982" s="4" t="s">
        <v>27</v>
      </c>
      <c r="D982" s="4" t="s">
        <v>82</v>
      </c>
      <c r="E982" s="4" t="s">
        <v>25</v>
      </c>
      <c r="F982" s="4" t="s">
        <v>20</v>
      </c>
      <c r="G982" s="4" t="s">
        <v>49</v>
      </c>
      <c r="H982" s="4" t="s">
        <v>50</v>
      </c>
      <c r="I982" s="9">
        <v>1</v>
      </c>
      <c r="J982" s="6">
        <v>40.549999999999997</v>
      </c>
      <c r="K982" s="7">
        <v>0</v>
      </c>
      <c r="L982" s="6">
        <v>15.16</v>
      </c>
      <c r="M982" s="6">
        <f t="shared" si="60"/>
        <v>40.549999999999997</v>
      </c>
      <c r="N982" s="6">
        <f t="shared" si="61"/>
        <v>15.16</v>
      </c>
      <c r="O982" s="6">
        <f t="shared" si="62"/>
        <v>25.389999999999997</v>
      </c>
      <c r="P982" s="8">
        <f t="shared" si="63"/>
        <v>0.62614056720098643</v>
      </c>
      <c r="Q982" s="5">
        <f>YEAR(SalesDataTable[[#This Row],[Order Date]])</f>
        <v>2026</v>
      </c>
      <c r="R982" s="8" t="str">
        <f>"Q"&amp;ROUNDUP(MONTH(SalesDataTable[[#This Row],[Order Date]])/3,0)</f>
        <v>Q2</v>
      </c>
      <c r="S982" s="9">
        <f>MONTH(SalesDataTable[[#This Row],[Order Date]])</f>
        <v>6</v>
      </c>
      <c r="T982" s="8" t="str">
        <f>TEXT(SalesDataTable[[#This Row],[Order Date]],"mmm")</f>
        <v>Jun</v>
      </c>
    </row>
    <row r="983" spans="1:20" ht="15.5">
      <c r="A983" s="2" t="s">
        <v>1034</v>
      </c>
      <c r="B983" s="3">
        <v>46175</v>
      </c>
      <c r="C983" s="4" t="s">
        <v>8</v>
      </c>
      <c r="D983" s="4" t="s">
        <v>38</v>
      </c>
      <c r="E983" s="4" t="s">
        <v>3</v>
      </c>
      <c r="F983" s="4" t="s">
        <v>16</v>
      </c>
      <c r="G983" s="4" t="s">
        <v>17</v>
      </c>
      <c r="H983" s="4" t="s">
        <v>46</v>
      </c>
      <c r="I983" s="9">
        <v>3</v>
      </c>
      <c r="J983" s="6">
        <v>45.43</v>
      </c>
      <c r="K983" s="7">
        <v>0.15</v>
      </c>
      <c r="L983" s="6">
        <v>17.850000000000001</v>
      </c>
      <c r="M983" s="6">
        <f t="shared" si="60"/>
        <v>115.84649999999999</v>
      </c>
      <c r="N983" s="6">
        <f t="shared" si="61"/>
        <v>53.550000000000004</v>
      </c>
      <c r="O983" s="6">
        <f t="shared" si="62"/>
        <v>62.296499999999988</v>
      </c>
      <c r="P983" s="8">
        <f t="shared" si="63"/>
        <v>0.53775038520801222</v>
      </c>
      <c r="Q983" s="5">
        <f>YEAR(SalesDataTable[[#This Row],[Order Date]])</f>
        <v>2026</v>
      </c>
      <c r="R983" s="8" t="str">
        <f>"Q"&amp;ROUNDUP(MONTH(SalesDataTable[[#This Row],[Order Date]])/3,0)</f>
        <v>Q2</v>
      </c>
      <c r="S983" s="9">
        <f>MONTH(SalesDataTable[[#This Row],[Order Date]])</f>
        <v>6</v>
      </c>
      <c r="T983" s="8" t="str">
        <f>TEXT(SalesDataTable[[#This Row],[Order Date]],"mmm")</f>
        <v>Jun</v>
      </c>
    </row>
    <row r="984" spans="1:20" ht="15.5">
      <c r="A984" s="2" t="s">
        <v>1035</v>
      </c>
      <c r="B984" s="3">
        <v>46175</v>
      </c>
      <c r="C984" s="4" t="s">
        <v>27</v>
      </c>
      <c r="D984" s="4" t="s">
        <v>28</v>
      </c>
      <c r="E984" s="4" t="s">
        <v>10</v>
      </c>
      <c r="F984" s="4" t="s">
        <v>20</v>
      </c>
      <c r="G984" s="4" t="s">
        <v>11</v>
      </c>
      <c r="H984" s="4" t="s">
        <v>21</v>
      </c>
      <c r="I984" s="9">
        <v>6</v>
      </c>
      <c r="J984" s="6">
        <v>146.85</v>
      </c>
      <c r="K984" s="7">
        <v>0.15</v>
      </c>
      <c r="L984" s="6">
        <v>80.45</v>
      </c>
      <c r="M984" s="6">
        <f t="shared" si="60"/>
        <v>748.93499999999995</v>
      </c>
      <c r="N984" s="6">
        <f t="shared" si="61"/>
        <v>482.70000000000005</v>
      </c>
      <c r="O984" s="6">
        <f t="shared" si="62"/>
        <v>266.2349999999999</v>
      </c>
      <c r="P984" s="8">
        <f t="shared" si="63"/>
        <v>0.35548478839952724</v>
      </c>
      <c r="Q984" s="5">
        <f>YEAR(SalesDataTable[[#This Row],[Order Date]])</f>
        <v>2026</v>
      </c>
      <c r="R984" s="8" t="str">
        <f>"Q"&amp;ROUNDUP(MONTH(SalesDataTable[[#This Row],[Order Date]])/3,0)</f>
        <v>Q2</v>
      </c>
      <c r="S984" s="9">
        <f>MONTH(SalesDataTable[[#This Row],[Order Date]])</f>
        <v>6</v>
      </c>
      <c r="T984" s="8" t="str">
        <f>TEXT(SalesDataTable[[#This Row],[Order Date]],"mmm")</f>
        <v>Jun</v>
      </c>
    </row>
    <row r="985" spans="1:20" ht="15.5">
      <c r="A985" s="2" t="s">
        <v>1036</v>
      </c>
      <c r="B985" s="3">
        <v>46176</v>
      </c>
      <c r="C985" s="4" t="s">
        <v>14</v>
      </c>
      <c r="D985" s="4" t="s">
        <v>24</v>
      </c>
      <c r="E985" s="4" t="s">
        <v>3</v>
      </c>
      <c r="F985" s="4" t="s">
        <v>20</v>
      </c>
      <c r="G985" s="4" t="s">
        <v>31</v>
      </c>
      <c r="H985" s="4" t="s">
        <v>41</v>
      </c>
      <c r="I985" s="9">
        <v>1</v>
      </c>
      <c r="J985" s="6">
        <v>192.33</v>
      </c>
      <c r="K985" s="7">
        <v>0.1</v>
      </c>
      <c r="L985" s="6">
        <v>105.15</v>
      </c>
      <c r="M985" s="6">
        <f t="shared" si="60"/>
        <v>173.09700000000001</v>
      </c>
      <c r="N985" s="6">
        <f t="shared" si="61"/>
        <v>105.15</v>
      </c>
      <c r="O985" s="6">
        <f t="shared" si="62"/>
        <v>67.947000000000003</v>
      </c>
      <c r="P985" s="8">
        <f t="shared" si="63"/>
        <v>0.39253713235931298</v>
      </c>
      <c r="Q985" s="5">
        <f>YEAR(SalesDataTable[[#This Row],[Order Date]])</f>
        <v>2026</v>
      </c>
      <c r="R985" s="8" t="str">
        <f>"Q"&amp;ROUNDUP(MONTH(SalesDataTable[[#This Row],[Order Date]])/3,0)</f>
        <v>Q2</v>
      </c>
      <c r="S985" s="9">
        <f>MONTH(SalesDataTable[[#This Row],[Order Date]])</f>
        <v>6</v>
      </c>
      <c r="T985" s="8" t="str">
        <f>TEXT(SalesDataTable[[#This Row],[Order Date]],"mmm")</f>
        <v>Jun</v>
      </c>
    </row>
    <row r="986" spans="1:20" ht="15.5">
      <c r="A986" s="2" t="s">
        <v>1037</v>
      </c>
      <c r="B986" s="3">
        <v>46176</v>
      </c>
      <c r="C986" s="4" t="s">
        <v>14</v>
      </c>
      <c r="D986" s="4" t="s">
        <v>61</v>
      </c>
      <c r="E986" s="4" t="s">
        <v>39</v>
      </c>
      <c r="F986" s="4" t="s">
        <v>16</v>
      </c>
      <c r="G986" s="4" t="s">
        <v>17</v>
      </c>
      <c r="H986" s="4" t="s">
        <v>71</v>
      </c>
      <c r="I986" s="9">
        <v>3</v>
      </c>
      <c r="J986" s="6">
        <v>135.4</v>
      </c>
      <c r="K986" s="7">
        <v>0</v>
      </c>
      <c r="L986" s="6">
        <v>65.16</v>
      </c>
      <c r="M986" s="6">
        <f t="shared" si="60"/>
        <v>406.20000000000005</v>
      </c>
      <c r="N986" s="6">
        <f t="shared" si="61"/>
        <v>195.48</v>
      </c>
      <c r="O986" s="6">
        <f t="shared" si="62"/>
        <v>210.72000000000006</v>
      </c>
      <c r="P986" s="8">
        <f t="shared" si="63"/>
        <v>0.51875923190546536</v>
      </c>
      <c r="Q986" s="5">
        <f>YEAR(SalesDataTable[[#This Row],[Order Date]])</f>
        <v>2026</v>
      </c>
      <c r="R986" s="8" t="str">
        <f>"Q"&amp;ROUNDUP(MONTH(SalesDataTable[[#This Row],[Order Date]])/3,0)</f>
        <v>Q2</v>
      </c>
      <c r="S986" s="9">
        <f>MONTH(SalesDataTable[[#This Row],[Order Date]])</f>
        <v>6</v>
      </c>
      <c r="T986" s="8" t="str">
        <f>TEXT(SalesDataTable[[#This Row],[Order Date]],"mmm")</f>
        <v>Jun</v>
      </c>
    </row>
    <row r="987" spans="1:20" ht="15.5">
      <c r="A987" s="2" t="s">
        <v>1038</v>
      </c>
      <c r="B987" s="3">
        <v>46176</v>
      </c>
      <c r="C987" s="4" t="s">
        <v>14</v>
      </c>
      <c r="D987" s="4" t="s">
        <v>34</v>
      </c>
      <c r="E987" s="4" t="s">
        <v>3</v>
      </c>
      <c r="F987" s="4" t="s">
        <v>16</v>
      </c>
      <c r="G987" s="4" t="s">
        <v>49</v>
      </c>
      <c r="H987" s="4" t="s">
        <v>67</v>
      </c>
      <c r="I987" s="9">
        <v>2</v>
      </c>
      <c r="J987" s="6">
        <v>36.08</v>
      </c>
      <c r="K987" s="7">
        <v>0.05</v>
      </c>
      <c r="L987" s="6">
        <v>13.73</v>
      </c>
      <c r="M987" s="6">
        <f t="shared" si="60"/>
        <v>68.551999999999992</v>
      </c>
      <c r="N987" s="6">
        <f t="shared" si="61"/>
        <v>27.46</v>
      </c>
      <c r="O987" s="6">
        <f t="shared" si="62"/>
        <v>41.091999999999992</v>
      </c>
      <c r="P987" s="8">
        <f t="shared" si="63"/>
        <v>0.59942817131520587</v>
      </c>
      <c r="Q987" s="5">
        <f>YEAR(SalesDataTable[[#This Row],[Order Date]])</f>
        <v>2026</v>
      </c>
      <c r="R987" s="8" t="str">
        <f>"Q"&amp;ROUNDUP(MONTH(SalesDataTable[[#This Row],[Order Date]])/3,0)</f>
        <v>Q2</v>
      </c>
      <c r="S987" s="9">
        <f>MONTH(SalesDataTable[[#This Row],[Order Date]])</f>
        <v>6</v>
      </c>
      <c r="T987" s="8" t="str">
        <f>TEXT(SalesDataTable[[#This Row],[Order Date]],"mmm")</f>
        <v>Jun</v>
      </c>
    </row>
    <row r="988" spans="1:20" ht="15.5">
      <c r="A988" s="2" t="s">
        <v>1039</v>
      </c>
      <c r="B988" s="3">
        <v>46176</v>
      </c>
      <c r="C988" s="4" t="s">
        <v>1</v>
      </c>
      <c r="D988" s="4" t="s">
        <v>52</v>
      </c>
      <c r="E988" s="4" t="s">
        <v>3</v>
      </c>
      <c r="F988" s="4" t="s">
        <v>16</v>
      </c>
      <c r="G988" s="4" t="s">
        <v>17</v>
      </c>
      <c r="H988" s="4" t="s">
        <v>46</v>
      </c>
      <c r="I988" s="9">
        <v>1</v>
      </c>
      <c r="J988" s="6">
        <v>46.16</v>
      </c>
      <c r="K988" s="7">
        <v>0</v>
      </c>
      <c r="L988" s="6">
        <v>18.36</v>
      </c>
      <c r="M988" s="6">
        <f t="shared" si="60"/>
        <v>46.16</v>
      </c>
      <c r="N988" s="6">
        <f t="shared" si="61"/>
        <v>18.36</v>
      </c>
      <c r="O988" s="6">
        <f t="shared" si="62"/>
        <v>27.799999999999997</v>
      </c>
      <c r="P988" s="8">
        <f t="shared" si="63"/>
        <v>0.60225303292894283</v>
      </c>
      <c r="Q988" s="5">
        <f>YEAR(SalesDataTable[[#This Row],[Order Date]])</f>
        <v>2026</v>
      </c>
      <c r="R988" s="8" t="str">
        <f>"Q"&amp;ROUNDUP(MONTH(SalesDataTable[[#This Row],[Order Date]])/3,0)</f>
        <v>Q2</v>
      </c>
      <c r="S988" s="9">
        <f>MONTH(SalesDataTable[[#This Row],[Order Date]])</f>
        <v>6</v>
      </c>
      <c r="T988" s="8" t="str">
        <f>TEXT(SalesDataTable[[#This Row],[Order Date]],"mmm")</f>
        <v>Jun</v>
      </c>
    </row>
    <row r="989" spans="1:20" ht="15.5">
      <c r="A989" s="2" t="s">
        <v>1040</v>
      </c>
      <c r="B989" s="3">
        <v>46176</v>
      </c>
      <c r="C989" s="4" t="s">
        <v>8</v>
      </c>
      <c r="D989" s="4" t="s">
        <v>9</v>
      </c>
      <c r="E989" s="4" t="s">
        <v>3</v>
      </c>
      <c r="F989" s="4" t="s">
        <v>4</v>
      </c>
      <c r="G989" s="4" t="s">
        <v>5</v>
      </c>
      <c r="H989" s="4" t="s">
        <v>29</v>
      </c>
      <c r="I989" s="9">
        <v>2</v>
      </c>
      <c r="J989" s="6">
        <v>50.77</v>
      </c>
      <c r="K989" s="7">
        <v>0</v>
      </c>
      <c r="L989" s="6">
        <v>22.93</v>
      </c>
      <c r="M989" s="6">
        <f t="shared" si="60"/>
        <v>101.54</v>
      </c>
      <c r="N989" s="6">
        <f t="shared" si="61"/>
        <v>45.86</v>
      </c>
      <c r="O989" s="6">
        <f t="shared" si="62"/>
        <v>55.680000000000007</v>
      </c>
      <c r="P989" s="8">
        <f t="shared" si="63"/>
        <v>0.54835532794957653</v>
      </c>
      <c r="Q989" s="5">
        <f>YEAR(SalesDataTable[[#This Row],[Order Date]])</f>
        <v>2026</v>
      </c>
      <c r="R989" s="8" t="str">
        <f>"Q"&amp;ROUNDUP(MONTH(SalesDataTable[[#This Row],[Order Date]])/3,0)</f>
        <v>Q2</v>
      </c>
      <c r="S989" s="9">
        <f>MONTH(SalesDataTable[[#This Row],[Order Date]])</f>
        <v>6</v>
      </c>
      <c r="T989" s="8" t="str">
        <f>TEXT(SalesDataTable[[#This Row],[Order Date]],"mmm")</f>
        <v>Jun</v>
      </c>
    </row>
    <row r="990" spans="1:20" ht="15.5">
      <c r="A990" s="2" t="s">
        <v>1041</v>
      </c>
      <c r="B990" s="3">
        <v>46176</v>
      </c>
      <c r="C990" s="4" t="s">
        <v>27</v>
      </c>
      <c r="D990" s="4" t="s">
        <v>48</v>
      </c>
      <c r="E990" s="4" t="s">
        <v>39</v>
      </c>
      <c r="F990" s="4" t="s">
        <v>20</v>
      </c>
      <c r="G990" s="4" t="s">
        <v>11</v>
      </c>
      <c r="H990" s="4" t="s">
        <v>79</v>
      </c>
      <c r="I990" s="9">
        <v>2</v>
      </c>
      <c r="J990" s="6">
        <v>70.97</v>
      </c>
      <c r="K990" s="7">
        <v>0.05</v>
      </c>
      <c r="L990" s="6">
        <v>32.54</v>
      </c>
      <c r="M990" s="6">
        <f t="shared" si="60"/>
        <v>134.84299999999999</v>
      </c>
      <c r="N990" s="6">
        <f t="shared" si="61"/>
        <v>65.08</v>
      </c>
      <c r="O990" s="6">
        <f t="shared" si="62"/>
        <v>69.762999999999991</v>
      </c>
      <c r="P990" s="8">
        <f t="shared" si="63"/>
        <v>0.51736463887632278</v>
      </c>
      <c r="Q990" s="5">
        <f>YEAR(SalesDataTable[[#This Row],[Order Date]])</f>
        <v>2026</v>
      </c>
      <c r="R990" s="8" t="str">
        <f>"Q"&amp;ROUNDUP(MONTH(SalesDataTable[[#This Row],[Order Date]])/3,0)</f>
        <v>Q2</v>
      </c>
      <c r="S990" s="9">
        <f>MONTH(SalesDataTable[[#This Row],[Order Date]])</f>
        <v>6</v>
      </c>
      <c r="T990" s="8" t="str">
        <f>TEXT(SalesDataTable[[#This Row],[Order Date]],"mmm")</f>
        <v>Jun</v>
      </c>
    </row>
    <row r="991" spans="1:20" ht="15.5">
      <c r="A991" s="2" t="s">
        <v>1042</v>
      </c>
      <c r="B991" s="3">
        <v>46176</v>
      </c>
      <c r="C991" s="4" t="s">
        <v>27</v>
      </c>
      <c r="D991" s="4" t="s">
        <v>82</v>
      </c>
      <c r="E991" s="4" t="s">
        <v>3</v>
      </c>
      <c r="F991" s="4" t="s">
        <v>4</v>
      </c>
      <c r="G991" s="4" t="s">
        <v>11</v>
      </c>
      <c r="H991" s="4" t="s">
        <v>21</v>
      </c>
      <c r="I991" s="9">
        <v>3</v>
      </c>
      <c r="J991" s="6">
        <v>141.6</v>
      </c>
      <c r="K991" s="7">
        <v>0</v>
      </c>
      <c r="L991" s="6">
        <v>78.02</v>
      </c>
      <c r="M991" s="6">
        <f t="shared" si="60"/>
        <v>424.79999999999995</v>
      </c>
      <c r="N991" s="6">
        <f t="shared" si="61"/>
        <v>234.06</v>
      </c>
      <c r="O991" s="6">
        <f t="shared" si="62"/>
        <v>190.73999999999995</v>
      </c>
      <c r="P991" s="8">
        <f t="shared" si="63"/>
        <v>0.44901129943502821</v>
      </c>
      <c r="Q991" s="5">
        <f>YEAR(SalesDataTable[[#This Row],[Order Date]])</f>
        <v>2026</v>
      </c>
      <c r="R991" s="8" t="str">
        <f>"Q"&amp;ROUNDUP(MONTH(SalesDataTable[[#This Row],[Order Date]])/3,0)</f>
        <v>Q2</v>
      </c>
      <c r="S991" s="9">
        <f>MONTH(SalesDataTable[[#This Row],[Order Date]])</f>
        <v>6</v>
      </c>
      <c r="T991" s="8" t="str">
        <f>TEXT(SalesDataTable[[#This Row],[Order Date]],"mmm")</f>
        <v>Jun</v>
      </c>
    </row>
    <row r="992" spans="1:20" ht="15.5">
      <c r="A992" s="2" t="s">
        <v>1043</v>
      </c>
      <c r="B992" s="3">
        <v>46176</v>
      </c>
      <c r="C992" s="4" t="s">
        <v>27</v>
      </c>
      <c r="D992" s="4" t="s">
        <v>82</v>
      </c>
      <c r="E992" s="4" t="s">
        <v>3</v>
      </c>
      <c r="F992" s="4" t="s">
        <v>16</v>
      </c>
      <c r="G992" s="4" t="s">
        <v>5</v>
      </c>
      <c r="H992" s="4" t="s">
        <v>35</v>
      </c>
      <c r="I992" s="9">
        <v>1</v>
      </c>
      <c r="J992" s="6">
        <v>40.57</v>
      </c>
      <c r="K992" s="7">
        <v>0</v>
      </c>
      <c r="L992" s="6">
        <v>16.329999999999998</v>
      </c>
      <c r="M992" s="6">
        <f t="shared" si="60"/>
        <v>40.57</v>
      </c>
      <c r="N992" s="6">
        <f t="shared" si="61"/>
        <v>16.329999999999998</v>
      </c>
      <c r="O992" s="6">
        <f t="shared" si="62"/>
        <v>24.240000000000002</v>
      </c>
      <c r="P992" s="8">
        <f t="shared" si="63"/>
        <v>0.59748582696573826</v>
      </c>
      <c r="Q992" s="5">
        <f>YEAR(SalesDataTable[[#This Row],[Order Date]])</f>
        <v>2026</v>
      </c>
      <c r="R992" s="8" t="str">
        <f>"Q"&amp;ROUNDUP(MONTH(SalesDataTable[[#This Row],[Order Date]])/3,0)</f>
        <v>Q2</v>
      </c>
      <c r="S992" s="9">
        <f>MONTH(SalesDataTable[[#This Row],[Order Date]])</f>
        <v>6</v>
      </c>
      <c r="T992" s="8" t="str">
        <f>TEXT(SalesDataTable[[#This Row],[Order Date]],"mmm")</f>
        <v>Jun</v>
      </c>
    </row>
    <row r="993" spans="1:20" ht="15.5">
      <c r="A993" s="2" t="s">
        <v>1044</v>
      </c>
      <c r="B993" s="3">
        <v>46177</v>
      </c>
      <c r="C993" s="4" t="s">
        <v>8</v>
      </c>
      <c r="D993" s="4" t="s">
        <v>86</v>
      </c>
      <c r="E993" s="4" t="s">
        <v>39</v>
      </c>
      <c r="F993" s="4" t="s">
        <v>4</v>
      </c>
      <c r="G993" s="4" t="s">
        <v>5</v>
      </c>
      <c r="H993" s="4" t="s">
        <v>6</v>
      </c>
      <c r="I993" s="9">
        <v>2</v>
      </c>
      <c r="J993" s="6">
        <v>81.81</v>
      </c>
      <c r="K993" s="7">
        <v>0</v>
      </c>
      <c r="L993" s="6">
        <v>42.54</v>
      </c>
      <c r="M993" s="6">
        <f t="shared" si="60"/>
        <v>163.62</v>
      </c>
      <c r="N993" s="6">
        <f t="shared" si="61"/>
        <v>85.08</v>
      </c>
      <c r="O993" s="6">
        <f t="shared" si="62"/>
        <v>78.540000000000006</v>
      </c>
      <c r="P993" s="8">
        <f t="shared" si="63"/>
        <v>0.48001466813348004</v>
      </c>
      <c r="Q993" s="5">
        <f>YEAR(SalesDataTable[[#This Row],[Order Date]])</f>
        <v>2026</v>
      </c>
      <c r="R993" s="8" t="str">
        <f>"Q"&amp;ROUNDUP(MONTH(SalesDataTable[[#This Row],[Order Date]])/3,0)</f>
        <v>Q2</v>
      </c>
      <c r="S993" s="9">
        <f>MONTH(SalesDataTable[[#This Row],[Order Date]])</f>
        <v>6</v>
      </c>
      <c r="T993" s="8" t="str">
        <f>TEXT(SalesDataTable[[#This Row],[Order Date]],"mmm")</f>
        <v>Jun</v>
      </c>
    </row>
    <row r="994" spans="1:20" ht="15.5">
      <c r="A994" s="2" t="s">
        <v>1045</v>
      </c>
      <c r="B994" s="3">
        <v>46177</v>
      </c>
      <c r="C994" s="4" t="s">
        <v>1</v>
      </c>
      <c r="D994" s="4" t="s">
        <v>2</v>
      </c>
      <c r="E994" s="4" t="s">
        <v>39</v>
      </c>
      <c r="F994" s="4" t="s">
        <v>4</v>
      </c>
      <c r="G994" s="4" t="s">
        <v>5</v>
      </c>
      <c r="H994" s="4" t="s">
        <v>29</v>
      </c>
      <c r="I994" s="9">
        <v>2</v>
      </c>
      <c r="J994" s="6">
        <v>50.09</v>
      </c>
      <c r="K994" s="7">
        <v>0</v>
      </c>
      <c r="L994" s="6">
        <v>22.91</v>
      </c>
      <c r="M994" s="6">
        <f t="shared" si="60"/>
        <v>100.18</v>
      </c>
      <c r="N994" s="6">
        <f t="shared" si="61"/>
        <v>45.82</v>
      </c>
      <c r="O994" s="6">
        <f t="shared" si="62"/>
        <v>54.360000000000007</v>
      </c>
      <c r="P994" s="8">
        <f t="shared" si="63"/>
        <v>0.54262327809942112</v>
      </c>
      <c r="Q994" s="5">
        <f>YEAR(SalesDataTable[[#This Row],[Order Date]])</f>
        <v>2026</v>
      </c>
      <c r="R994" s="8" t="str">
        <f>"Q"&amp;ROUNDUP(MONTH(SalesDataTable[[#This Row],[Order Date]])/3,0)</f>
        <v>Q2</v>
      </c>
      <c r="S994" s="9">
        <f>MONTH(SalesDataTable[[#This Row],[Order Date]])</f>
        <v>6</v>
      </c>
      <c r="T994" s="8" t="str">
        <f>TEXT(SalesDataTable[[#This Row],[Order Date]],"mmm")</f>
        <v>Jun</v>
      </c>
    </row>
    <row r="995" spans="1:20" ht="15.5">
      <c r="A995" s="2" t="s">
        <v>1046</v>
      </c>
      <c r="B995" s="3">
        <v>46177</v>
      </c>
      <c r="C995" s="4" t="s">
        <v>27</v>
      </c>
      <c r="D995" s="4" t="s">
        <v>48</v>
      </c>
      <c r="E995" s="4" t="s">
        <v>3</v>
      </c>
      <c r="F995" s="4" t="s">
        <v>4</v>
      </c>
      <c r="G995" s="4" t="s">
        <v>11</v>
      </c>
      <c r="H995" s="4" t="s">
        <v>79</v>
      </c>
      <c r="I995" s="9">
        <v>1</v>
      </c>
      <c r="J995" s="6">
        <v>72.38</v>
      </c>
      <c r="K995" s="7">
        <v>0</v>
      </c>
      <c r="L995" s="6">
        <v>32.68</v>
      </c>
      <c r="M995" s="6">
        <f t="shared" si="60"/>
        <v>72.38</v>
      </c>
      <c r="N995" s="6">
        <f t="shared" si="61"/>
        <v>32.68</v>
      </c>
      <c r="O995" s="6">
        <f t="shared" si="62"/>
        <v>39.699999999999996</v>
      </c>
      <c r="P995" s="8">
        <f t="shared" si="63"/>
        <v>0.54849405913235694</v>
      </c>
      <c r="Q995" s="5">
        <f>YEAR(SalesDataTable[[#This Row],[Order Date]])</f>
        <v>2026</v>
      </c>
      <c r="R995" s="8" t="str">
        <f>"Q"&amp;ROUNDUP(MONTH(SalesDataTable[[#This Row],[Order Date]])/3,0)</f>
        <v>Q2</v>
      </c>
      <c r="S995" s="9">
        <f>MONTH(SalesDataTable[[#This Row],[Order Date]])</f>
        <v>6</v>
      </c>
      <c r="T995" s="8" t="str">
        <f>TEXT(SalesDataTable[[#This Row],[Order Date]],"mmm")</f>
        <v>Jun</v>
      </c>
    </row>
    <row r="996" spans="1:20" ht="15.5">
      <c r="A996" s="2" t="s">
        <v>1047</v>
      </c>
      <c r="B996" s="3">
        <v>46177</v>
      </c>
      <c r="C996" s="4" t="s">
        <v>8</v>
      </c>
      <c r="D996" s="4" t="s">
        <v>9</v>
      </c>
      <c r="E996" s="4" t="s">
        <v>3</v>
      </c>
      <c r="F996" s="4" t="s">
        <v>16</v>
      </c>
      <c r="G996" s="4" t="s">
        <v>11</v>
      </c>
      <c r="H996" s="4" t="s">
        <v>12</v>
      </c>
      <c r="I996" s="9">
        <v>1</v>
      </c>
      <c r="J996" s="6">
        <v>92.31</v>
      </c>
      <c r="K996" s="7">
        <v>0</v>
      </c>
      <c r="L996" s="6">
        <v>45.58</v>
      </c>
      <c r="M996" s="6">
        <f t="shared" si="60"/>
        <v>92.31</v>
      </c>
      <c r="N996" s="6">
        <f t="shared" si="61"/>
        <v>45.58</v>
      </c>
      <c r="O996" s="6">
        <f t="shared" si="62"/>
        <v>46.730000000000004</v>
      </c>
      <c r="P996" s="8">
        <f t="shared" si="63"/>
        <v>0.50622901094139316</v>
      </c>
      <c r="Q996" s="5">
        <f>YEAR(SalesDataTable[[#This Row],[Order Date]])</f>
        <v>2026</v>
      </c>
      <c r="R996" s="8" t="str">
        <f>"Q"&amp;ROUNDUP(MONTH(SalesDataTable[[#This Row],[Order Date]])/3,0)</f>
        <v>Q2</v>
      </c>
      <c r="S996" s="9">
        <f>MONTH(SalesDataTable[[#This Row],[Order Date]])</f>
        <v>6</v>
      </c>
      <c r="T996" s="8" t="str">
        <f>TEXT(SalesDataTable[[#This Row],[Order Date]],"mmm")</f>
        <v>Jun</v>
      </c>
    </row>
    <row r="997" spans="1:20" ht="15.5">
      <c r="A997" s="2" t="s">
        <v>1048</v>
      </c>
      <c r="B997" s="3">
        <v>46177</v>
      </c>
      <c r="C997" s="4" t="s">
        <v>27</v>
      </c>
      <c r="D997" s="4" t="s">
        <v>48</v>
      </c>
      <c r="E997" s="4" t="s">
        <v>10</v>
      </c>
      <c r="F997" s="4" t="s">
        <v>4</v>
      </c>
      <c r="G997" s="4" t="s">
        <v>17</v>
      </c>
      <c r="H997" s="4" t="s">
        <v>46</v>
      </c>
      <c r="I997" s="9">
        <v>12</v>
      </c>
      <c r="J997" s="6">
        <v>47.6</v>
      </c>
      <c r="K997" s="7">
        <v>0.15</v>
      </c>
      <c r="L997" s="6">
        <v>18.670000000000002</v>
      </c>
      <c r="M997" s="6">
        <f t="shared" si="60"/>
        <v>485.52000000000004</v>
      </c>
      <c r="N997" s="6">
        <f t="shared" si="61"/>
        <v>224.04000000000002</v>
      </c>
      <c r="O997" s="6">
        <f t="shared" si="62"/>
        <v>261.48</v>
      </c>
      <c r="P997" s="8">
        <f t="shared" si="63"/>
        <v>0.53855659911023235</v>
      </c>
      <c r="Q997" s="5">
        <f>YEAR(SalesDataTable[[#This Row],[Order Date]])</f>
        <v>2026</v>
      </c>
      <c r="R997" s="8" t="str">
        <f>"Q"&amp;ROUNDUP(MONTH(SalesDataTable[[#This Row],[Order Date]])/3,0)</f>
        <v>Q2</v>
      </c>
      <c r="S997" s="9">
        <f>MONTH(SalesDataTable[[#This Row],[Order Date]])</f>
        <v>6</v>
      </c>
      <c r="T997" s="8" t="str">
        <f>TEXT(SalesDataTable[[#This Row],[Order Date]],"mmm")</f>
        <v>Jun</v>
      </c>
    </row>
    <row r="998" spans="1:20" ht="15.5">
      <c r="A998" s="2" t="s">
        <v>1049</v>
      </c>
      <c r="B998" s="3">
        <v>46177</v>
      </c>
      <c r="C998" s="4" t="s">
        <v>8</v>
      </c>
      <c r="D998" s="4" t="s">
        <v>86</v>
      </c>
      <c r="E998" s="4" t="s">
        <v>3</v>
      </c>
      <c r="F998" s="4" t="s">
        <v>4</v>
      </c>
      <c r="G998" s="4" t="s">
        <v>17</v>
      </c>
      <c r="H998" s="4" t="s">
        <v>46</v>
      </c>
      <c r="I998" s="9">
        <v>1</v>
      </c>
      <c r="J998" s="6">
        <v>45.5</v>
      </c>
      <c r="K998" s="7">
        <v>0.05</v>
      </c>
      <c r="L998" s="6">
        <v>18.89</v>
      </c>
      <c r="M998" s="6">
        <f t="shared" si="60"/>
        <v>43.225000000000001</v>
      </c>
      <c r="N998" s="6">
        <f t="shared" si="61"/>
        <v>18.89</v>
      </c>
      <c r="O998" s="6">
        <f t="shared" si="62"/>
        <v>24.335000000000001</v>
      </c>
      <c r="P998" s="8">
        <f t="shared" si="63"/>
        <v>0.56298438403701567</v>
      </c>
      <c r="Q998" s="5">
        <f>YEAR(SalesDataTable[[#This Row],[Order Date]])</f>
        <v>2026</v>
      </c>
      <c r="R998" s="8" t="str">
        <f>"Q"&amp;ROUNDUP(MONTH(SalesDataTable[[#This Row],[Order Date]])/3,0)</f>
        <v>Q2</v>
      </c>
      <c r="S998" s="9">
        <f>MONTH(SalesDataTable[[#This Row],[Order Date]])</f>
        <v>6</v>
      </c>
      <c r="T998" s="8" t="str">
        <f>TEXT(SalesDataTable[[#This Row],[Order Date]],"mmm")</f>
        <v>Jun</v>
      </c>
    </row>
    <row r="999" spans="1:20" ht="15.5">
      <c r="A999" s="2" t="s">
        <v>1050</v>
      </c>
      <c r="B999" s="3">
        <v>46177</v>
      </c>
      <c r="C999" s="4" t="s">
        <v>14</v>
      </c>
      <c r="D999" s="4" t="s">
        <v>34</v>
      </c>
      <c r="E999" s="4" t="s">
        <v>3</v>
      </c>
      <c r="F999" s="4" t="s">
        <v>4</v>
      </c>
      <c r="G999" s="4" t="s">
        <v>49</v>
      </c>
      <c r="H999" s="4" t="s">
        <v>67</v>
      </c>
      <c r="I999" s="9">
        <v>1</v>
      </c>
      <c r="J999" s="6">
        <v>35.99</v>
      </c>
      <c r="K999" s="7">
        <v>0</v>
      </c>
      <c r="L999" s="6">
        <v>14.05</v>
      </c>
      <c r="M999" s="6">
        <f t="shared" si="60"/>
        <v>35.99</v>
      </c>
      <c r="N999" s="6">
        <f t="shared" si="61"/>
        <v>14.05</v>
      </c>
      <c r="O999" s="6">
        <f t="shared" si="62"/>
        <v>21.94</v>
      </c>
      <c r="P999" s="8">
        <f t="shared" si="63"/>
        <v>0.60961378160600166</v>
      </c>
      <c r="Q999" s="5">
        <f>YEAR(SalesDataTable[[#This Row],[Order Date]])</f>
        <v>2026</v>
      </c>
      <c r="R999" s="8" t="str">
        <f>"Q"&amp;ROUNDUP(MONTH(SalesDataTable[[#This Row],[Order Date]])/3,0)</f>
        <v>Q2</v>
      </c>
      <c r="S999" s="9">
        <f>MONTH(SalesDataTable[[#This Row],[Order Date]])</f>
        <v>6</v>
      </c>
      <c r="T999" s="8" t="str">
        <f>TEXT(SalesDataTable[[#This Row],[Order Date]],"mmm")</f>
        <v>Jun</v>
      </c>
    </row>
    <row r="1000" spans="1:20" ht="15.5">
      <c r="A1000" s="2" t="s">
        <v>1051</v>
      </c>
      <c r="B1000" s="3">
        <v>46177</v>
      </c>
      <c r="C1000" s="4" t="s">
        <v>8</v>
      </c>
      <c r="D1000" s="4" t="s">
        <v>69</v>
      </c>
      <c r="E1000" s="4" t="s">
        <v>39</v>
      </c>
      <c r="F1000" s="4" t="s">
        <v>4</v>
      </c>
      <c r="G1000" s="4" t="s">
        <v>49</v>
      </c>
      <c r="H1000" s="4" t="s">
        <v>55</v>
      </c>
      <c r="I1000" s="9">
        <v>1</v>
      </c>
      <c r="J1000" s="6">
        <v>122.55</v>
      </c>
      <c r="K1000" s="7">
        <v>0</v>
      </c>
      <c r="L1000" s="6">
        <v>68.97</v>
      </c>
      <c r="M1000" s="6">
        <f t="shared" si="60"/>
        <v>122.55</v>
      </c>
      <c r="N1000" s="6">
        <f t="shared" si="61"/>
        <v>68.97</v>
      </c>
      <c r="O1000" s="6">
        <f t="shared" si="62"/>
        <v>53.58</v>
      </c>
      <c r="P1000" s="8">
        <f t="shared" si="63"/>
        <v>0.43720930232558142</v>
      </c>
      <c r="Q1000" s="5">
        <f>YEAR(SalesDataTable[[#This Row],[Order Date]])</f>
        <v>2026</v>
      </c>
      <c r="R1000" s="8" t="str">
        <f>"Q"&amp;ROUNDUP(MONTH(SalesDataTable[[#This Row],[Order Date]])/3,0)</f>
        <v>Q2</v>
      </c>
      <c r="S1000" s="9">
        <f>MONTH(SalesDataTable[[#This Row],[Order Date]])</f>
        <v>6</v>
      </c>
      <c r="T1000" s="8" t="str">
        <f>TEXT(SalesDataTable[[#This Row],[Order Date]],"mmm")</f>
        <v>Jun</v>
      </c>
    </row>
    <row r="1001" spans="1:20" ht="15.5">
      <c r="A1001" s="2" t="s">
        <v>1052</v>
      </c>
      <c r="B1001" s="3">
        <v>46177</v>
      </c>
      <c r="C1001" s="4" t="s">
        <v>27</v>
      </c>
      <c r="D1001" s="4" t="s">
        <v>48</v>
      </c>
      <c r="E1001" s="4" t="s">
        <v>3</v>
      </c>
      <c r="F1001" s="4" t="s">
        <v>16</v>
      </c>
      <c r="G1001" s="4" t="s">
        <v>49</v>
      </c>
      <c r="H1001" s="4" t="s">
        <v>55</v>
      </c>
      <c r="I1001" s="9">
        <v>3</v>
      </c>
      <c r="J1001" s="6">
        <v>126.22</v>
      </c>
      <c r="K1001" s="7">
        <v>0</v>
      </c>
      <c r="L1001" s="6">
        <v>69.599999999999994</v>
      </c>
      <c r="M1001" s="6">
        <f t="shared" si="60"/>
        <v>378.65999999999997</v>
      </c>
      <c r="N1001" s="6">
        <f t="shared" si="61"/>
        <v>208.79999999999998</v>
      </c>
      <c r="O1001" s="6">
        <f t="shared" si="62"/>
        <v>169.85999999999999</v>
      </c>
      <c r="P1001" s="8">
        <f t="shared" si="63"/>
        <v>0.4485818412295991</v>
      </c>
      <c r="Q1001" s="5">
        <f>YEAR(SalesDataTable[[#This Row],[Order Date]])</f>
        <v>2026</v>
      </c>
      <c r="R1001" s="8" t="str">
        <f>"Q"&amp;ROUNDUP(MONTH(SalesDataTable[[#This Row],[Order Date]])/3,0)</f>
        <v>Q2</v>
      </c>
      <c r="S1001" s="9">
        <f>MONTH(SalesDataTable[[#This Row],[Order Date]])</f>
        <v>6</v>
      </c>
      <c r="T1001" s="8" t="str">
        <f>TEXT(SalesDataTable[[#This Row],[Order Date]],"mmm")</f>
        <v>Jun</v>
      </c>
    </row>
    <row r="1002" spans="1:20" ht="15.5">
      <c r="A1002" s="2" t="s">
        <v>1053</v>
      </c>
      <c r="B1002" s="3">
        <v>46178</v>
      </c>
      <c r="C1002" s="4" t="s">
        <v>1</v>
      </c>
      <c r="D1002" s="4" t="s">
        <v>88</v>
      </c>
      <c r="E1002" s="4" t="s">
        <v>25</v>
      </c>
      <c r="F1002" s="4" t="s">
        <v>4</v>
      </c>
      <c r="G1002" s="4" t="s">
        <v>11</v>
      </c>
      <c r="H1002" s="4" t="s">
        <v>12</v>
      </c>
      <c r="I1002" s="9">
        <v>6</v>
      </c>
      <c r="J1002" s="6">
        <v>91.98</v>
      </c>
      <c r="K1002" s="7">
        <v>0.05</v>
      </c>
      <c r="L1002" s="6">
        <v>46.46</v>
      </c>
      <c r="M1002" s="6">
        <f t="shared" si="60"/>
        <v>524.28599999999994</v>
      </c>
      <c r="N1002" s="6">
        <f t="shared" si="61"/>
        <v>278.76</v>
      </c>
      <c r="O1002" s="6">
        <f t="shared" si="62"/>
        <v>245.52599999999995</v>
      </c>
      <c r="P1002" s="8">
        <f t="shared" si="63"/>
        <v>0.46830546686350577</v>
      </c>
      <c r="Q1002" s="5">
        <f>YEAR(SalesDataTable[[#This Row],[Order Date]])</f>
        <v>2026</v>
      </c>
      <c r="R1002" s="8" t="str">
        <f>"Q"&amp;ROUNDUP(MONTH(SalesDataTable[[#This Row],[Order Date]])/3,0)</f>
        <v>Q2</v>
      </c>
      <c r="S1002" s="9">
        <f>MONTH(SalesDataTable[[#This Row],[Order Date]])</f>
        <v>6</v>
      </c>
      <c r="T1002" s="8" t="str">
        <f>TEXT(SalesDataTable[[#This Row],[Order Date]],"mmm")</f>
        <v>Jun</v>
      </c>
    </row>
    <row r="1003" spans="1:20" ht="15.5">
      <c r="A1003" s="2" t="s">
        <v>1054</v>
      </c>
      <c r="B1003" s="3">
        <v>46178</v>
      </c>
      <c r="C1003" s="4" t="s">
        <v>14</v>
      </c>
      <c r="D1003" s="4" t="s">
        <v>34</v>
      </c>
      <c r="E1003" s="4" t="s">
        <v>3</v>
      </c>
      <c r="F1003" s="4" t="s">
        <v>20</v>
      </c>
      <c r="G1003" s="4" t="s">
        <v>31</v>
      </c>
      <c r="H1003" s="4" t="s">
        <v>90</v>
      </c>
      <c r="I1003" s="9">
        <v>1</v>
      </c>
      <c r="J1003" s="6">
        <v>125.32</v>
      </c>
      <c r="K1003" s="7">
        <v>0</v>
      </c>
      <c r="L1003" s="6">
        <v>59.03</v>
      </c>
      <c r="M1003" s="6">
        <f t="shared" si="60"/>
        <v>125.32</v>
      </c>
      <c r="N1003" s="6">
        <f t="shared" si="61"/>
        <v>59.03</v>
      </c>
      <c r="O1003" s="6">
        <f t="shared" si="62"/>
        <v>66.289999999999992</v>
      </c>
      <c r="P1003" s="8">
        <f t="shared" si="63"/>
        <v>0.52896584743057773</v>
      </c>
      <c r="Q1003" s="5">
        <f>YEAR(SalesDataTable[[#This Row],[Order Date]])</f>
        <v>2026</v>
      </c>
      <c r="R1003" s="8" t="str">
        <f>"Q"&amp;ROUNDUP(MONTH(SalesDataTable[[#This Row],[Order Date]])/3,0)</f>
        <v>Q2</v>
      </c>
      <c r="S1003" s="9">
        <f>MONTH(SalesDataTable[[#This Row],[Order Date]])</f>
        <v>6</v>
      </c>
      <c r="T1003" s="8" t="str">
        <f>TEXT(SalesDataTable[[#This Row],[Order Date]],"mmm")</f>
        <v>Jun</v>
      </c>
    </row>
    <row r="1004" spans="1:20" ht="15.5">
      <c r="A1004" s="2" t="s">
        <v>1055</v>
      </c>
      <c r="B1004" s="3">
        <v>46178</v>
      </c>
      <c r="C1004" s="4" t="s">
        <v>27</v>
      </c>
      <c r="D1004" s="4" t="s">
        <v>48</v>
      </c>
      <c r="E1004" s="4" t="s">
        <v>39</v>
      </c>
      <c r="F1004" s="4" t="s">
        <v>4</v>
      </c>
      <c r="G1004" s="4" t="s">
        <v>17</v>
      </c>
      <c r="H1004" s="4" t="s">
        <v>83</v>
      </c>
      <c r="I1004" s="9">
        <v>2</v>
      </c>
      <c r="J1004" s="6">
        <v>167.26</v>
      </c>
      <c r="K1004" s="7">
        <v>0</v>
      </c>
      <c r="L1004" s="6">
        <v>89.65</v>
      </c>
      <c r="M1004" s="6">
        <f t="shared" si="60"/>
        <v>334.52</v>
      </c>
      <c r="N1004" s="6">
        <f t="shared" si="61"/>
        <v>179.3</v>
      </c>
      <c r="O1004" s="6">
        <f t="shared" si="62"/>
        <v>155.21999999999997</v>
      </c>
      <c r="P1004" s="8">
        <f t="shared" si="63"/>
        <v>0.46400813105344968</v>
      </c>
      <c r="Q1004" s="5">
        <f>YEAR(SalesDataTable[[#This Row],[Order Date]])</f>
        <v>2026</v>
      </c>
      <c r="R1004" s="8" t="str">
        <f>"Q"&amp;ROUNDUP(MONTH(SalesDataTable[[#This Row],[Order Date]])/3,0)</f>
        <v>Q2</v>
      </c>
      <c r="S1004" s="9">
        <f>MONTH(SalesDataTable[[#This Row],[Order Date]])</f>
        <v>6</v>
      </c>
      <c r="T1004" s="8" t="str">
        <f>TEXT(SalesDataTable[[#This Row],[Order Date]],"mmm")</f>
        <v>Jun</v>
      </c>
    </row>
    <row r="1005" spans="1:20" ht="15.5">
      <c r="A1005" s="2" t="s">
        <v>1056</v>
      </c>
      <c r="B1005" s="3">
        <v>46178</v>
      </c>
      <c r="C1005" s="4" t="s">
        <v>1</v>
      </c>
      <c r="D1005" s="4" t="s">
        <v>2</v>
      </c>
      <c r="E1005" s="4" t="s">
        <v>39</v>
      </c>
      <c r="F1005" s="4" t="s">
        <v>4</v>
      </c>
      <c r="G1005" s="4" t="s">
        <v>5</v>
      </c>
      <c r="H1005" s="4" t="s">
        <v>6</v>
      </c>
      <c r="I1005" s="9">
        <v>1</v>
      </c>
      <c r="J1005" s="6">
        <v>80.19</v>
      </c>
      <c r="K1005" s="7">
        <v>0</v>
      </c>
      <c r="L1005" s="6">
        <v>42.18</v>
      </c>
      <c r="M1005" s="6">
        <f t="shared" si="60"/>
        <v>80.19</v>
      </c>
      <c r="N1005" s="6">
        <f t="shared" si="61"/>
        <v>42.18</v>
      </c>
      <c r="O1005" s="6">
        <f t="shared" si="62"/>
        <v>38.01</v>
      </c>
      <c r="P1005" s="8">
        <f t="shared" si="63"/>
        <v>0.47399925177702956</v>
      </c>
      <c r="Q1005" s="5">
        <f>YEAR(SalesDataTable[[#This Row],[Order Date]])</f>
        <v>2026</v>
      </c>
      <c r="R1005" s="8" t="str">
        <f>"Q"&amp;ROUNDUP(MONTH(SalesDataTable[[#This Row],[Order Date]])/3,0)</f>
        <v>Q2</v>
      </c>
      <c r="S1005" s="9">
        <f>MONTH(SalesDataTable[[#This Row],[Order Date]])</f>
        <v>6</v>
      </c>
      <c r="T1005" s="8" t="str">
        <f>TEXT(SalesDataTable[[#This Row],[Order Date]],"mmm")</f>
        <v>Jun</v>
      </c>
    </row>
    <row r="1006" spans="1:20" ht="15.5">
      <c r="A1006" s="2" t="s">
        <v>1057</v>
      </c>
      <c r="B1006" s="3">
        <v>46178</v>
      </c>
      <c r="C1006" s="4" t="s">
        <v>1</v>
      </c>
      <c r="D1006" s="4" t="s">
        <v>88</v>
      </c>
      <c r="E1006" s="4" t="s">
        <v>3</v>
      </c>
      <c r="F1006" s="4" t="s">
        <v>16</v>
      </c>
      <c r="G1006" s="4" t="s">
        <v>5</v>
      </c>
      <c r="H1006" s="4" t="s">
        <v>29</v>
      </c>
      <c r="I1006" s="9">
        <v>1</v>
      </c>
      <c r="J1006" s="6">
        <v>49.86</v>
      </c>
      <c r="K1006" s="7">
        <v>0</v>
      </c>
      <c r="L1006" s="6">
        <v>22.72</v>
      </c>
      <c r="M1006" s="6">
        <f t="shared" si="60"/>
        <v>49.86</v>
      </c>
      <c r="N1006" s="6">
        <f t="shared" si="61"/>
        <v>22.72</v>
      </c>
      <c r="O1006" s="6">
        <f t="shared" si="62"/>
        <v>27.14</v>
      </c>
      <c r="P1006" s="8">
        <f t="shared" si="63"/>
        <v>0.5443241075010028</v>
      </c>
      <c r="Q1006" s="5">
        <f>YEAR(SalesDataTable[[#This Row],[Order Date]])</f>
        <v>2026</v>
      </c>
      <c r="R1006" s="8" t="str">
        <f>"Q"&amp;ROUNDUP(MONTH(SalesDataTable[[#This Row],[Order Date]])/3,0)</f>
        <v>Q2</v>
      </c>
      <c r="S1006" s="9">
        <f>MONTH(SalesDataTable[[#This Row],[Order Date]])</f>
        <v>6</v>
      </c>
      <c r="T1006" s="8" t="str">
        <f>TEXT(SalesDataTable[[#This Row],[Order Date]],"mmm")</f>
        <v>Jun</v>
      </c>
    </row>
    <row r="1007" spans="1:20" ht="15.5">
      <c r="A1007" s="2" t="s">
        <v>1058</v>
      </c>
      <c r="B1007" s="3">
        <v>46178</v>
      </c>
      <c r="C1007" s="4" t="s">
        <v>14</v>
      </c>
      <c r="D1007" s="4" t="s">
        <v>61</v>
      </c>
      <c r="E1007" s="4" t="s">
        <v>25</v>
      </c>
      <c r="F1007" s="4" t="s">
        <v>16</v>
      </c>
      <c r="G1007" s="4" t="s">
        <v>31</v>
      </c>
      <c r="H1007" s="4" t="s">
        <v>41</v>
      </c>
      <c r="I1007" s="9">
        <v>2</v>
      </c>
      <c r="J1007" s="6">
        <v>195.51</v>
      </c>
      <c r="K1007" s="7">
        <v>0</v>
      </c>
      <c r="L1007" s="6">
        <v>102.97</v>
      </c>
      <c r="M1007" s="6">
        <f t="shared" si="60"/>
        <v>391.02</v>
      </c>
      <c r="N1007" s="6">
        <f t="shared" si="61"/>
        <v>205.94</v>
      </c>
      <c r="O1007" s="6">
        <f t="shared" si="62"/>
        <v>185.07999999999998</v>
      </c>
      <c r="P1007" s="8">
        <f t="shared" si="63"/>
        <v>0.47332617257429288</v>
      </c>
      <c r="Q1007" s="5">
        <f>YEAR(SalesDataTable[[#This Row],[Order Date]])</f>
        <v>2026</v>
      </c>
      <c r="R1007" s="8" t="str">
        <f>"Q"&amp;ROUNDUP(MONTH(SalesDataTable[[#This Row],[Order Date]])/3,0)</f>
        <v>Q2</v>
      </c>
      <c r="S1007" s="9">
        <f>MONTH(SalesDataTable[[#This Row],[Order Date]])</f>
        <v>6</v>
      </c>
      <c r="T1007" s="8" t="str">
        <f>TEXT(SalesDataTable[[#This Row],[Order Date]],"mmm")</f>
        <v>Jun</v>
      </c>
    </row>
    <row r="1008" spans="1:20" ht="15.5">
      <c r="A1008" s="2" t="s">
        <v>1059</v>
      </c>
      <c r="B1008" s="3">
        <v>46179</v>
      </c>
      <c r="C1008" s="4" t="s">
        <v>1</v>
      </c>
      <c r="D1008" s="4" t="s">
        <v>2</v>
      </c>
      <c r="E1008" s="4" t="s">
        <v>25</v>
      </c>
      <c r="F1008" s="4" t="s">
        <v>16</v>
      </c>
      <c r="G1008" s="4" t="s">
        <v>49</v>
      </c>
      <c r="H1008" s="4" t="s">
        <v>50</v>
      </c>
      <c r="I1008" s="9">
        <v>1</v>
      </c>
      <c r="J1008" s="6">
        <v>39.61</v>
      </c>
      <c r="K1008" s="7">
        <v>0</v>
      </c>
      <c r="L1008" s="6">
        <v>14.75</v>
      </c>
      <c r="M1008" s="6">
        <f t="shared" si="60"/>
        <v>39.61</v>
      </c>
      <c r="N1008" s="6">
        <f t="shared" si="61"/>
        <v>14.75</v>
      </c>
      <c r="O1008" s="6">
        <f t="shared" si="62"/>
        <v>24.86</v>
      </c>
      <c r="P1008" s="8">
        <f t="shared" si="63"/>
        <v>0.62761928805857103</v>
      </c>
      <c r="Q1008" s="5">
        <f>YEAR(SalesDataTable[[#This Row],[Order Date]])</f>
        <v>2026</v>
      </c>
      <c r="R1008" s="8" t="str">
        <f>"Q"&amp;ROUNDUP(MONTH(SalesDataTable[[#This Row],[Order Date]])/3,0)</f>
        <v>Q2</v>
      </c>
      <c r="S1008" s="9">
        <f>MONTH(SalesDataTable[[#This Row],[Order Date]])</f>
        <v>6</v>
      </c>
      <c r="T1008" s="8" t="str">
        <f>TEXT(SalesDataTable[[#This Row],[Order Date]],"mmm")</f>
        <v>Jun</v>
      </c>
    </row>
    <row r="1009" spans="1:20" ht="15.5">
      <c r="A1009" s="2" t="s">
        <v>1060</v>
      </c>
      <c r="B1009" s="3">
        <v>46179</v>
      </c>
      <c r="C1009" s="4" t="s">
        <v>8</v>
      </c>
      <c r="D1009" s="4" t="s">
        <v>9</v>
      </c>
      <c r="E1009" s="4" t="s">
        <v>25</v>
      </c>
      <c r="F1009" s="4" t="s">
        <v>4</v>
      </c>
      <c r="G1009" s="4" t="s">
        <v>11</v>
      </c>
      <c r="H1009" s="4" t="s">
        <v>79</v>
      </c>
      <c r="I1009" s="9">
        <v>1</v>
      </c>
      <c r="J1009" s="6">
        <v>70.86</v>
      </c>
      <c r="K1009" s="7">
        <v>0</v>
      </c>
      <c r="L1009" s="6">
        <v>31.47</v>
      </c>
      <c r="M1009" s="6">
        <f t="shared" si="60"/>
        <v>70.86</v>
      </c>
      <c r="N1009" s="6">
        <f t="shared" si="61"/>
        <v>31.47</v>
      </c>
      <c r="O1009" s="6">
        <f t="shared" si="62"/>
        <v>39.39</v>
      </c>
      <c r="P1009" s="8">
        <f t="shared" si="63"/>
        <v>0.55588484335309063</v>
      </c>
      <c r="Q1009" s="5">
        <f>YEAR(SalesDataTable[[#This Row],[Order Date]])</f>
        <v>2026</v>
      </c>
      <c r="R1009" s="8" t="str">
        <f>"Q"&amp;ROUNDUP(MONTH(SalesDataTable[[#This Row],[Order Date]])/3,0)</f>
        <v>Q2</v>
      </c>
      <c r="S1009" s="9">
        <f>MONTH(SalesDataTable[[#This Row],[Order Date]])</f>
        <v>6</v>
      </c>
      <c r="T1009" s="8" t="str">
        <f>TEXT(SalesDataTable[[#This Row],[Order Date]],"mmm")</f>
        <v>Jun</v>
      </c>
    </row>
    <row r="1010" spans="1:20" ht="15.5">
      <c r="A1010" s="2" t="s">
        <v>1061</v>
      </c>
      <c r="B1010" s="3">
        <v>46179</v>
      </c>
      <c r="C1010" s="4" t="s">
        <v>27</v>
      </c>
      <c r="D1010" s="4" t="s">
        <v>45</v>
      </c>
      <c r="E1010" s="4" t="s">
        <v>10</v>
      </c>
      <c r="F1010" s="4" t="s">
        <v>4</v>
      </c>
      <c r="G1010" s="4" t="s">
        <v>49</v>
      </c>
      <c r="H1010" s="4" t="s">
        <v>50</v>
      </c>
      <c r="I1010" s="9">
        <v>8</v>
      </c>
      <c r="J1010" s="6">
        <v>40.46</v>
      </c>
      <c r="K1010" s="7">
        <v>0.2</v>
      </c>
      <c r="L1010" s="6">
        <v>14.7</v>
      </c>
      <c r="M1010" s="6">
        <f t="shared" si="60"/>
        <v>258.94400000000002</v>
      </c>
      <c r="N1010" s="6">
        <f t="shared" si="61"/>
        <v>117.6</v>
      </c>
      <c r="O1010" s="6">
        <f t="shared" si="62"/>
        <v>141.34400000000002</v>
      </c>
      <c r="P1010" s="8">
        <f t="shared" si="63"/>
        <v>0.54584775086505199</v>
      </c>
      <c r="Q1010" s="5">
        <f>YEAR(SalesDataTable[[#This Row],[Order Date]])</f>
        <v>2026</v>
      </c>
      <c r="R1010" s="8" t="str">
        <f>"Q"&amp;ROUNDUP(MONTH(SalesDataTable[[#This Row],[Order Date]])/3,0)</f>
        <v>Q2</v>
      </c>
      <c r="S1010" s="9">
        <f>MONTH(SalesDataTable[[#This Row],[Order Date]])</f>
        <v>6</v>
      </c>
      <c r="T1010" s="8" t="str">
        <f>TEXT(SalesDataTable[[#This Row],[Order Date]],"mmm")</f>
        <v>Jun</v>
      </c>
    </row>
    <row r="1011" spans="1:20" ht="15.5">
      <c r="A1011" s="2" t="s">
        <v>1062</v>
      </c>
      <c r="B1011" s="3">
        <v>46179</v>
      </c>
      <c r="C1011" s="4" t="s">
        <v>14</v>
      </c>
      <c r="D1011" s="4" t="s">
        <v>34</v>
      </c>
      <c r="E1011" s="4" t="s">
        <v>3</v>
      </c>
      <c r="F1011" s="4" t="s">
        <v>16</v>
      </c>
      <c r="G1011" s="4" t="s">
        <v>17</v>
      </c>
      <c r="H1011" s="4" t="s">
        <v>71</v>
      </c>
      <c r="I1011" s="9">
        <v>1</v>
      </c>
      <c r="J1011" s="6">
        <v>131.79</v>
      </c>
      <c r="K1011" s="7">
        <v>0</v>
      </c>
      <c r="L1011" s="6">
        <v>68.22</v>
      </c>
      <c r="M1011" s="6">
        <f t="shared" si="60"/>
        <v>131.79</v>
      </c>
      <c r="N1011" s="6">
        <f t="shared" si="61"/>
        <v>68.22</v>
      </c>
      <c r="O1011" s="6">
        <f t="shared" si="62"/>
        <v>63.569999999999993</v>
      </c>
      <c r="P1011" s="8">
        <f t="shared" si="63"/>
        <v>0.48235829729114499</v>
      </c>
      <c r="Q1011" s="5">
        <f>YEAR(SalesDataTable[[#This Row],[Order Date]])</f>
        <v>2026</v>
      </c>
      <c r="R1011" s="8" t="str">
        <f>"Q"&amp;ROUNDUP(MONTH(SalesDataTable[[#This Row],[Order Date]])/3,0)</f>
        <v>Q2</v>
      </c>
      <c r="S1011" s="9">
        <f>MONTH(SalesDataTable[[#This Row],[Order Date]])</f>
        <v>6</v>
      </c>
      <c r="T1011" s="8" t="str">
        <f>TEXT(SalesDataTable[[#This Row],[Order Date]],"mmm")</f>
        <v>Jun</v>
      </c>
    </row>
    <row r="1012" spans="1:20" ht="15.5">
      <c r="A1012" s="2" t="s">
        <v>1063</v>
      </c>
      <c r="B1012" s="3">
        <v>46179</v>
      </c>
      <c r="C1012" s="4" t="s">
        <v>14</v>
      </c>
      <c r="D1012" s="4" t="s">
        <v>61</v>
      </c>
      <c r="E1012" s="4" t="s">
        <v>10</v>
      </c>
      <c r="F1012" s="4" t="s">
        <v>4</v>
      </c>
      <c r="G1012" s="4" t="s">
        <v>31</v>
      </c>
      <c r="H1012" s="4" t="s">
        <v>32</v>
      </c>
      <c r="I1012" s="9">
        <v>12</v>
      </c>
      <c r="J1012" s="6">
        <v>338.45</v>
      </c>
      <c r="K1012" s="7">
        <v>0.1</v>
      </c>
      <c r="L1012" s="6">
        <v>196.78</v>
      </c>
      <c r="M1012" s="6">
        <f t="shared" si="60"/>
        <v>3655.2599999999998</v>
      </c>
      <c r="N1012" s="6">
        <f t="shared" si="61"/>
        <v>2361.36</v>
      </c>
      <c r="O1012" s="6">
        <f t="shared" si="62"/>
        <v>1293.8999999999996</v>
      </c>
      <c r="P1012" s="8">
        <f t="shared" si="63"/>
        <v>0.35398302719915947</v>
      </c>
      <c r="Q1012" s="5">
        <f>YEAR(SalesDataTable[[#This Row],[Order Date]])</f>
        <v>2026</v>
      </c>
      <c r="R1012" s="8" t="str">
        <f>"Q"&amp;ROUNDUP(MONTH(SalesDataTable[[#This Row],[Order Date]])/3,0)</f>
        <v>Q2</v>
      </c>
      <c r="S1012" s="9">
        <f>MONTH(SalesDataTable[[#This Row],[Order Date]])</f>
        <v>6</v>
      </c>
      <c r="T1012" s="8" t="str">
        <f>TEXT(SalesDataTable[[#This Row],[Order Date]],"mmm")</f>
        <v>Jun</v>
      </c>
    </row>
    <row r="1013" spans="1:20" ht="15.5">
      <c r="A1013" s="2" t="s">
        <v>1064</v>
      </c>
      <c r="B1013" s="3">
        <v>46179</v>
      </c>
      <c r="C1013" s="4" t="s">
        <v>14</v>
      </c>
      <c r="D1013" s="4" t="s">
        <v>24</v>
      </c>
      <c r="E1013" s="4" t="s">
        <v>25</v>
      </c>
      <c r="F1013" s="4" t="s">
        <v>4</v>
      </c>
      <c r="G1013" s="4" t="s">
        <v>49</v>
      </c>
      <c r="H1013" s="4" t="s">
        <v>50</v>
      </c>
      <c r="I1013" s="9">
        <v>2</v>
      </c>
      <c r="J1013" s="6">
        <v>40.99</v>
      </c>
      <c r="K1013" s="7">
        <v>0</v>
      </c>
      <c r="L1013" s="6">
        <v>14.53</v>
      </c>
      <c r="M1013" s="6">
        <f t="shared" si="60"/>
        <v>81.98</v>
      </c>
      <c r="N1013" s="6">
        <f t="shared" si="61"/>
        <v>29.06</v>
      </c>
      <c r="O1013" s="6">
        <f t="shared" si="62"/>
        <v>52.92</v>
      </c>
      <c r="P1013" s="8">
        <f t="shared" si="63"/>
        <v>0.64552329836545497</v>
      </c>
      <c r="Q1013" s="5">
        <f>YEAR(SalesDataTable[[#This Row],[Order Date]])</f>
        <v>2026</v>
      </c>
      <c r="R1013" s="8" t="str">
        <f>"Q"&amp;ROUNDUP(MONTH(SalesDataTable[[#This Row],[Order Date]])/3,0)</f>
        <v>Q2</v>
      </c>
      <c r="S1013" s="9">
        <f>MONTH(SalesDataTable[[#This Row],[Order Date]])</f>
        <v>6</v>
      </c>
      <c r="T1013" s="8" t="str">
        <f>TEXT(SalesDataTable[[#This Row],[Order Date]],"mmm")</f>
        <v>Jun</v>
      </c>
    </row>
    <row r="1014" spans="1:20" ht="15.5">
      <c r="A1014" s="2" t="s">
        <v>1065</v>
      </c>
      <c r="B1014" s="3">
        <v>46179</v>
      </c>
      <c r="C1014" s="4" t="s">
        <v>8</v>
      </c>
      <c r="D1014" s="4" t="s">
        <v>69</v>
      </c>
      <c r="E1014" s="4" t="s">
        <v>25</v>
      </c>
      <c r="F1014" s="4" t="s">
        <v>4</v>
      </c>
      <c r="G1014" s="4" t="s">
        <v>5</v>
      </c>
      <c r="H1014" s="4" t="s">
        <v>43</v>
      </c>
      <c r="I1014" s="9">
        <v>1</v>
      </c>
      <c r="J1014" s="6">
        <v>101.85</v>
      </c>
      <c r="K1014" s="7">
        <v>0</v>
      </c>
      <c r="L1014" s="6">
        <v>51.59</v>
      </c>
      <c r="M1014" s="6">
        <f t="shared" si="60"/>
        <v>101.85</v>
      </c>
      <c r="N1014" s="6">
        <f t="shared" si="61"/>
        <v>51.59</v>
      </c>
      <c r="O1014" s="6">
        <f t="shared" si="62"/>
        <v>50.259999999999991</v>
      </c>
      <c r="P1014" s="8">
        <f t="shared" si="63"/>
        <v>0.49347079037800679</v>
      </c>
      <c r="Q1014" s="5">
        <f>YEAR(SalesDataTable[[#This Row],[Order Date]])</f>
        <v>2026</v>
      </c>
      <c r="R1014" s="8" t="str">
        <f>"Q"&amp;ROUNDUP(MONTH(SalesDataTable[[#This Row],[Order Date]])/3,0)</f>
        <v>Q2</v>
      </c>
      <c r="S1014" s="9">
        <f>MONTH(SalesDataTable[[#This Row],[Order Date]])</f>
        <v>6</v>
      </c>
      <c r="T1014" s="8" t="str">
        <f>TEXT(SalesDataTable[[#This Row],[Order Date]],"mmm")</f>
        <v>Jun</v>
      </c>
    </row>
    <row r="1015" spans="1:20" ht="15.5">
      <c r="A1015" s="2" t="s">
        <v>1066</v>
      </c>
      <c r="B1015" s="3">
        <v>46179</v>
      </c>
      <c r="C1015" s="4" t="s">
        <v>14</v>
      </c>
      <c r="D1015" s="4" t="s">
        <v>15</v>
      </c>
      <c r="E1015" s="4" t="s">
        <v>10</v>
      </c>
      <c r="F1015" s="4" t="s">
        <v>20</v>
      </c>
      <c r="G1015" s="4" t="s">
        <v>31</v>
      </c>
      <c r="H1015" s="4" t="s">
        <v>32</v>
      </c>
      <c r="I1015" s="9">
        <v>4</v>
      </c>
      <c r="J1015" s="6">
        <v>346.14</v>
      </c>
      <c r="K1015" s="7">
        <v>0.05</v>
      </c>
      <c r="L1015" s="6">
        <v>198.97</v>
      </c>
      <c r="M1015" s="6">
        <f t="shared" si="60"/>
        <v>1315.3319999999999</v>
      </c>
      <c r="N1015" s="6">
        <f t="shared" si="61"/>
        <v>795.88</v>
      </c>
      <c r="O1015" s="6">
        <f t="shared" si="62"/>
        <v>519.45199999999988</v>
      </c>
      <c r="P1015" s="8">
        <f t="shared" si="63"/>
        <v>0.39492082607280893</v>
      </c>
      <c r="Q1015" s="5">
        <f>YEAR(SalesDataTable[[#This Row],[Order Date]])</f>
        <v>2026</v>
      </c>
      <c r="R1015" s="8" t="str">
        <f>"Q"&amp;ROUNDUP(MONTH(SalesDataTable[[#This Row],[Order Date]])/3,0)</f>
        <v>Q2</v>
      </c>
      <c r="S1015" s="9">
        <f>MONTH(SalesDataTable[[#This Row],[Order Date]])</f>
        <v>6</v>
      </c>
      <c r="T1015" s="8" t="str">
        <f>TEXT(SalesDataTable[[#This Row],[Order Date]],"mmm")</f>
        <v>Jun</v>
      </c>
    </row>
    <row r="1016" spans="1:20" ht="15.5">
      <c r="A1016" s="2" t="s">
        <v>1067</v>
      </c>
      <c r="B1016" s="3">
        <v>46179</v>
      </c>
      <c r="C1016" s="4" t="s">
        <v>1</v>
      </c>
      <c r="D1016" s="4" t="s">
        <v>52</v>
      </c>
      <c r="E1016" s="4" t="s">
        <v>25</v>
      </c>
      <c r="F1016" s="4" t="s">
        <v>20</v>
      </c>
      <c r="G1016" s="4" t="s">
        <v>5</v>
      </c>
      <c r="H1016" s="4" t="s">
        <v>6</v>
      </c>
      <c r="I1016" s="9">
        <v>2</v>
      </c>
      <c r="J1016" s="6">
        <v>83.28</v>
      </c>
      <c r="K1016" s="7">
        <v>0</v>
      </c>
      <c r="L1016" s="6">
        <v>43.56</v>
      </c>
      <c r="M1016" s="6">
        <f t="shared" si="60"/>
        <v>166.56</v>
      </c>
      <c r="N1016" s="6">
        <f t="shared" si="61"/>
        <v>87.12</v>
      </c>
      <c r="O1016" s="6">
        <f t="shared" si="62"/>
        <v>79.44</v>
      </c>
      <c r="P1016" s="8">
        <f t="shared" si="63"/>
        <v>0.47694524495677232</v>
      </c>
      <c r="Q1016" s="5">
        <f>YEAR(SalesDataTable[[#This Row],[Order Date]])</f>
        <v>2026</v>
      </c>
      <c r="R1016" s="8" t="str">
        <f>"Q"&amp;ROUNDUP(MONTH(SalesDataTable[[#This Row],[Order Date]])/3,0)</f>
        <v>Q2</v>
      </c>
      <c r="S1016" s="9">
        <f>MONTH(SalesDataTable[[#This Row],[Order Date]])</f>
        <v>6</v>
      </c>
      <c r="T1016" s="8" t="str">
        <f>TEXT(SalesDataTable[[#This Row],[Order Date]],"mmm")</f>
        <v>Jun</v>
      </c>
    </row>
    <row r="1017" spans="1:20" ht="15.5">
      <c r="A1017" s="2" t="s">
        <v>1068</v>
      </c>
      <c r="B1017" s="3">
        <v>46179</v>
      </c>
      <c r="C1017" s="4" t="s">
        <v>27</v>
      </c>
      <c r="D1017" s="4" t="s">
        <v>45</v>
      </c>
      <c r="E1017" s="4" t="s">
        <v>25</v>
      </c>
      <c r="F1017" s="4" t="s">
        <v>20</v>
      </c>
      <c r="G1017" s="4" t="s">
        <v>5</v>
      </c>
      <c r="H1017" s="4" t="s">
        <v>6</v>
      </c>
      <c r="I1017" s="9">
        <v>1</v>
      </c>
      <c r="J1017" s="6">
        <v>80.349999999999994</v>
      </c>
      <c r="K1017" s="7">
        <v>0.15</v>
      </c>
      <c r="L1017" s="6">
        <v>43.51</v>
      </c>
      <c r="M1017" s="6">
        <f t="shared" si="60"/>
        <v>68.297499999999999</v>
      </c>
      <c r="N1017" s="6">
        <f t="shared" si="61"/>
        <v>43.51</v>
      </c>
      <c r="O1017" s="6">
        <f t="shared" si="62"/>
        <v>24.787500000000001</v>
      </c>
      <c r="P1017" s="8">
        <f t="shared" si="63"/>
        <v>0.3629342216040119</v>
      </c>
      <c r="Q1017" s="5">
        <f>YEAR(SalesDataTable[[#This Row],[Order Date]])</f>
        <v>2026</v>
      </c>
      <c r="R1017" s="8" t="str">
        <f>"Q"&amp;ROUNDUP(MONTH(SalesDataTable[[#This Row],[Order Date]])/3,0)</f>
        <v>Q2</v>
      </c>
      <c r="S1017" s="9">
        <f>MONTH(SalesDataTable[[#This Row],[Order Date]])</f>
        <v>6</v>
      </c>
      <c r="T1017" s="8" t="str">
        <f>TEXT(SalesDataTable[[#This Row],[Order Date]],"mmm")</f>
        <v>Jun</v>
      </c>
    </row>
    <row r="1018" spans="1:20" ht="15.5">
      <c r="A1018" s="2" t="s">
        <v>1069</v>
      </c>
      <c r="B1018" s="3">
        <v>46179</v>
      </c>
      <c r="C1018" s="4" t="s">
        <v>8</v>
      </c>
      <c r="D1018" s="4" t="s">
        <v>9</v>
      </c>
      <c r="E1018" s="4" t="s">
        <v>3</v>
      </c>
      <c r="F1018" s="4" t="s">
        <v>4</v>
      </c>
      <c r="G1018" s="4" t="s">
        <v>5</v>
      </c>
      <c r="H1018" s="4" t="s">
        <v>35</v>
      </c>
      <c r="I1018" s="9">
        <v>1</v>
      </c>
      <c r="J1018" s="6">
        <v>40.86</v>
      </c>
      <c r="K1018" s="7">
        <v>0.05</v>
      </c>
      <c r="L1018" s="6">
        <v>16.899999999999999</v>
      </c>
      <c r="M1018" s="6">
        <f t="shared" si="60"/>
        <v>38.817</v>
      </c>
      <c r="N1018" s="6">
        <f t="shared" si="61"/>
        <v>16.899999999999999</v>
      </c>
      <c r="O1018" s="6">
        <f t="shared" si="62"/>
        <v>21.917000000000002</v>
      </c>
      <c r="P1018" s="8">
        <f t="shared" si="63"/>
        <v>0.564623747327202</v>
      </c>
      <c r="Q1018" s="5">
        <f>YEAR(SalesDataTable[[#This Row],[Order Date]])</f>
        <v>2026</v>
      </c>
      <c r="R1018" s="8" t="str">
        <f>"Q"&amp;ROUNDUP(MONTH(SalesDataTable[[#This Row],[Order Date]])/3,0)</f>
        <v>Q2</v>
      </c>
      <c r="S1018" s="9">
        <f>MONTH(SalesDataTable[[#This Row],[Order Date]])</f>
        <v>6</v>
      </c>
      <c r="T1018" s="8" t="str">
        <f>TEXT(SalesDataTable[[#This Row],[Order Date]],"mmm")</f>
        <v>Jun</v>
      </c>
    </row>
    <row r="1019" spans="1:20" ht="15.5">
      <c r="A1019" s="2" t="s">
        <v>1070</v>
      </c>
      <c r="B1019" s="3">
        <v>46180</v>
      </c>
      <c r="C1019" s="4" t="s">
        <v>8</v>
      </c>
      <c r="D1019" s="4" t="s">
        <v>38</v>
      </c>
      <c r="E1019" s="4" t="s">
        <v>25</v>
      </c>
      <c r="F1019" s="4" t="s">
        <v>4</v>
      </c>
      <c r="G1019" s="4" t="s">
        <v>17</v>
      </c>
      <c r="H1019" s="4" t="s">
        <v>18</v>
      </c>
      <c r="I1019" s="9">
        <v>4</v>
      </c>
      <c r="J1019" s="6">
        <v>36.299999999999997</v>
      </c>
      <c r="K1019" s="7">
        <v>0.05</v>
      </c>
      <c r="L1019" s="6">
        <v>13.16</v>
      </c>
      <c r="M1019" s="6">
        <f t="shared" si="60"/>
        <v>137.93999999999997</v>
      </c>
      <c r="N1019" s="6">
        <f t="shared" si="61"/>
        <v>52.64</v>
      </c>
      <c r="O1019" s="6">
        <f t="shared" si="62"/>
        <v>85.299999999999969</v>
      </c>
      <c r="P1019" s="8">
        <f t="shared" si="63"/>
        <v>0.61838480498767567</v>
      </c>
      <c r="Q1019" s="5">
        <f>YEAR(SalesDataTable[[#This Row],[Order Date]])</f>
        <v>2026</v>
      </c>
      <c r="R1019" s="8" t="str">
        <f>"Q"&amp;ROUNDUP(MONTH(SalesDataTable[[#This Row],[Order Date]])/3,0)</f>
        <v>Q2</v>
      </c>
      <c r="S1019" s="9">
        <f>MONTH(SalesDataTable[[#This Row],[Order Date]])</f>
        <v>6</v>
      </c>
      <c r="T1019" s="8" t="str">
        <f>TEXT(SalesDataTable[[#This Row],[Order Date]],"mmm")</f>
        <v>Jun</v>
      </c>
    </row>
    <row r="1020" spans="1:20" ht="15.5">
      <c r="A1020" s="2" t="s">
        <v>1071</v>
      </c>
      <c r="B1020" s="3">
        <v>46180</v>
      </c>
      <c r="C1020" s="4" t="s">
        <v>1</v>
      </c>
      <c r="D1020" s="4" t="s">
        <v>88</v>
      </c>
      <c r="E1020" s="4" t="s">
        <v>10</v>
      </c>
      <c r="F1020" s="4" t="s">
        <v>16</v>
      </c>
      <c r="G1020" s="4" t="s">
        <v>31</v>
      </c>
      <c r="H1020" s="4" t="s">
        <v>32</v>
      </c>
      <c r="I1020" s="9">
        <v>10</v>
      </c>
      <c r="J1020" s="6">
        <v>338.26</v>
      </c>
      <c r="K1020" s="7">
        <v>0.05</v>
      </c>
      <c r="L1020" s="6">
        <v>197.42</v>
      </c>
      <c r="M1020" s="6">
        <f t="shared" si="60"/>
        <v>3213.47</v>
      </c>
      <c r="N1020" s="6">
        <f t="shared" si="61"/>
        <v>1974.1999999999998</v>
      </c>
      <c r="O1020" s="6">
        <f t="shared" si="62"/>
        <v>1239.27</v>
      </c>
      <c r="P1020" s="8">
        <f t="shared" si="63"/>
        <v>0.38564853569505864</v>
      </c>
      <c r="Q1020" s="5">
        <f>YEAR(SalesDataTable[[#This Row],[Order Date]])</f>
        <v>2026</v>
      </c>
      <c r="R1020" s="8" t="str">
        <f>"Q"&amp;ROUNDUP(MONTH(SalesDataTable[[#This Row],[Order Date]])/3,0)</f>
        <v>Q2</v>
      </c>
      <c r="S1020" s="9">
        <f>MONTH(SalesDataTable[[#This Row],[Order Date]])</f>
        <v>6</v>
      </c>
      <c r="T1020" s="8" t="str">
        <f>TEXT(SalesDataTable[[#This Row],[Order Date]],"mmm")</f>
        <v>Jun</v>
      </c>
    </row>
    <row r="1021" spans="1:20" ht="15.5">
      <c r="A1021" s="2" t="s">
        <v>1072</v>
      </c>
      <c r="B1021" s="3">
        <v>46180</v>
      </c>
      <c r="C1021" s="4" t="s">
        <v>1</v>
      </c>
      <c r="D1021" s="4" t="s">
        <v>52</v>
      </c>
      <c r="E1021" s="4" t="s">
        <v>39</v>
      </c>
      <c r="F1021" s="4" t="s">
        <v>4</v>
      </c>
      <c r="G1021" s="4" t="s">
        <v>5</v>
      </c>
      <c r="H1021" s="4" t="s">
        <v>35</v>
      </c>
      <c r="I1021" s="9">
        <v>2</v>
      </c>
      <c r="J1021" s="6">
        <v>41.25</v>
      </c>
      <c r="K1021" s="7">
        <v>0</v>
      </c>
      <c r="L1021" s="6">
        <v>17.13</v>
      </c>
      <c r="M1021" s="6">
        <f t="shared" si="60"/>
        <v>82.5</v>
      </c>
      <c r="N1021" s="6">
        <f t="shared" si="61"/>
        <v>34.26</v>
      </c>
      <c r="O1021" s="6">
        <f t="shared" si="62"/>
        <v>48.24</v>
      </c>
      <c r="P1021" s="8">
        <f t="shared" si="63"/>
        <v>0.58472727272727276</v>
      </c>
      <c r="Q1021" s="5">
        <f>YEAR(SalesDataTable[[#This Row],[Order Date]])</f>
        <v>2026</v>
      </c>
      <c r="R1021" s="8" t="str">
        <f>"Q"&amp;ROUNDUP(MONTH(SalesDataTable[[#This Row],[Order Date]])/3,0)</f>
        <v>Q2</v>
      </c>
      <c r="S1021" s="9">
        <f>MONTH(SalesDataTable[[#This Row],[Order Date]])</f>
        <v>6</v>
      </c>
      <c r="T1021" s="8" t="str">
        <f>TEXT(SalesDataTable[[#This Row],[Order Date]],"mmm")</f>
        <v>Jun</v>
      </c>
    </row>
    <row r="1022" spans="1:20" ht="15.5">
      <c r="A1022" s="2" t="s">
        <v>1073</v>
      </c>
      <c r="B1022" s="3">
        <v>46180</v>
      </c>
      <c r="C1022" s="4" t="s">
        <v>8</v>
      </c>
      <c r="D1022" s="4" t="s">
        <v>69</v>
      </c>
      <c r="E1022" s="4" t="s">
        <v>3</v>
      </c>
      <c r="F1022" s="4" t="s">
        <v>4</v>
      </c>
      <c r="G1022" s="4" t="s">
        <v>11</v>
      </c>
      <c r="H1022" s="4" t="s">
        <v>12</v>
      </c>
      <c r="I1022" s="9">
        <v>2</v>
      </c>
      <c r="J1022" s="6">
        <v>92</v>
      </c>
      <c r="K1022" s="7">
        <v>0</v>
      </c>
      <c r="L1022" s="6">
        <v>44.27</v>
      </c>
      <c r="M1022" s="6">
        <f t="shared" si="60"/>
        <v>184</v>
      </c>
      <c r="N1022" s="6">
        <f t="shared" si="61"/>
        <v>88.54</v>
      </c>
      <c r="O1022" s="6">
        <f t="shared" si="62"/>
        <v>95.46</v>
      </c>
      <c r="P1022" s="8">
        <f t="shared" si="63"/>
        <v>0.51880434782608698</v>
      </c>
      <c r="Q1022" s="5">
        <f>YEAR(SalesDataTable[[#This Row],[Order Date]])</f>
        <v>2026</v>
      </c>
      <c r="R1022" s="8" t="str">
        <f>"Q"&amp;ROUNDUP(MONTH(SalesDataTable[[#This Row],[Order Date]])/3,0)</f>
        <v>Q2</v>
      </c>
      <c r="S1022" s="9">
        <f>MONTH(SalesDataTable[[#This Row],[Order Date]])</f>
        <v>6</v>
      </c>
      <c r="T1022" s="8" t="str">
        <f>TEXT(SalesDataTable[[#This Row],[Order Date]],"mmm")</f>
        <v>Jun</v>
      </c>
    </row>
    <row r="1023" spans="1:20" ht="15.5">
      <c r="A1023" s="2" t="s">
        <v>1074</v>
      </c>
      <c r="B1023" s="3">
        <v>46180</v>
      </c>
      <c r="C1023" s="4" t="s">
        <v>8</v>
      </c>
      <c r="D1023" s="4" t="s">
        <v>38</v>
      </c>
      <c r="E1023" s="4" t="s">
        <v>3</v>
      </c>
      <c r="F1023" s="4" t="s">
        <v>16</v>
      </c>
      <c r="G1023" s="4" t="s">
        <v>31</v>
      </c>
      <c r="H1023" s="4" t="s">
        <v>64</v>
      </c>
      <c r="I1023" s="9">
        <v>1</v>
      </c>
      <c r="J1023" s="6">
        <v>80.89</v>
      </c>
      <c r="K1023" s="7">
        <v>0.1</v>
      </c>
      <c r="L1023" s="6">
        <v>40.32</v>
      </c>
      <c r="M1023" s="6">
        <f t="shared" si="60"/>
        <v>72.801000000000002</v>
      </c>
      <c r="N1023" s="6">
        <f t="shared" si="61"/>
        <v>40.32</v>
      </c>
      <c r="O1023" s="6">
        <f t="shared" si="62"/>
        <v>32.481000000000002</v>
      </c>
      <c r="P1023" s="8">
        <f t="shared" si="63"/>
        <v>0.44616145382618372</v>
      </c>
      <c r="Q1023" s="5">
        <f>YEAR(SalesDataTable[[#This Row],[Order Date]])</f>
        <v>2026</v>
      </c>
      <c r="R1023" s="8" t="str">
        <f>"Q"&amp;ROUNDUP(MONTH(SalesDataTable[[#This Row],[Order Date]])/3,0)</f>
        <v>Q2</v>
      </c>
      <c r="S1023" s="9">
        <f>MONTH(SalesDataTable[[#This Row],[Order Date]])</f>
        <v>6</v>
      </c>
      <c r="T1023" s="8" t="str">
        <f>TEXT(SalesDataTable[[#This Row],[Order Date]],"mmm")</f>
        <v>Jun</v>
      </c>
    </row>
    <row r="1024" spans="1:20" ht="15.5">
      <c r="A1024" s="2" t="s">
        <v>1075</v>
      </c>
      <c r="B1024" s="3">
        <v>46180</v>
      </c>
      <c r="C1024" s="4" t="s">
        <v>1</v>
      </c>
      <c r="D1024" s="4" t="s">
        <v>2</v>
      </c>
      <c r="E1024" s="4" t="s">
        <v>25</v>
      </c>
      <c r="F1024" s="4" t="s">
        <v>16</v>
      </c>
      <c r="G1024" s="4" t="s">
        <v>31</v>
      </c>
      <c r="H1024" s="4" t="s">
        <v>41</v>
      </c>
      <c r="I1024" s="9">
        <v>1</v>
      </c>
      <c r="J1024" s="6">
        <v>194.73</v>
      </c>
      <c r="K1024" s="7">
        <v>0</v>
      </c>
      <c r="L1024" s="6">
        <v>101.91</v>
      </c>
      <c r="M1024" s="6">
        <f t="shared" si="60"/>
        <v>194.73</v>
      </c>
      <c r="N1024" s="6">
        <f t="shared" si="61"/>
        <v>101.91</v>
      </c>
      <c r="O1024" s="6">
        <f t="shared" si="62"/>
        <v>92.82</v>
      </c>
      <c r="P1024" s="8">
        <f t="shared" si="63"/>
        <v>0.47665999075643195</v>
      </c>
      <c r="Q1024" s="5">
        <f>YEAR(SalesDataTable[[#This Row],[Order Date]])</f>
        <v>2026</v>
      </c>
      <c r="R1024" s="8" t="str">
        <f>"Q"&amp;ROUNDUP(MONTH(SalesDataTable[[#This Row],[Order Date]])/3,0)</f>
        <v>Q2</v>
      </c>
      <c r="S1024" s="9">
        <f>MONTH(SalesDataTable[[#This Row],[Order Date]])</f>
        <v>6</v>
      </c>
      <c r="T1024" s="8" t="str">
        <f>TEXT(SalesDataTable[[#This Row],[Order Date]],"mmm")</f>
        <v>Jun</v>
      </c>
    </row>
    <row r="1025" spans="1:20" ht="15.5">
      <c r="A1025" s="2" t="s">
        <v>1076</v>
      </c>
      <c r="B1025" s="3">
        <v>46180</v>
      </c>
      <c r="C1025" s="4" t="s">
        <v>27</v>
      </c>
      <c r="D1025" s="4" t="s">
        <v>28</v>
      </c>
      <c r="E1025" s="4" t="s">
        <v>10</v>
      </c>
      <c r="F1025" s="4" t="s">
        <v>20</v>
      </c>
      <c r="G1025" s="4" t="s">
        <v>11</v>
      </c>
      <c r="H1025" s="4" t="s">
        <v>12</v>
      </c>
      <c r="I1025" s="9">
        <v>5</v>
      </c>
      <c r="J1025" s="6">
        <v>93.82</v>
      </c>
      <c r="K1025" s="7">
        <v>0.15</v>
      </c>
      <c r="L1025" s="6">
        <v>46.06</v>
      </c>
      <c r="M1025" s="6">
        <f t="shared" si="60"/>
        <v>398.73499999999996</v>
      </c>
      <c r="N1025" s="6">
        <f t="shared" si="61"/>
        <v>230.3</v>
      </c>
      <c r="O1025" s="6">
        <f t="shared" si="62"/>
        <v>168.43499999999995</v>
      </c>
      <c r="P1025" s="8">
        <f t="shared" si="63"/>
        <v>0.4224234140469233</v>
      </c>
      <c r="Q1025" s="5">
        <f>YEAR(SalesDataTable[[#This Row],[Order Date]])</f>
        <v>2026</v>
      </c>
      <c r="R1025" s="8" t="str">
        <f>"Q"&amp;ROUNDUP(MONTH(SalesDataTable[[#This Row],[Order Date]])/3,0)</f>
        <v>Q2</v>
      </c>
      <c r="S1025" s="9">
        <f>MONTH(SalesDataTable[[#This Row],[Order Date]])</f>
        <v>6</v>
      </c>
      <c r="T1025" s="8" t="str">
        <f>TEXT(SalesDataTable[[#This Row],[Order Date]],"mmm")</f>
        <v>Jun</v>
      </c>
    </row>
    <row r="1026" spans="1:20" ht="15.5">
      <c r="A1026" s="2" t="s">
        <v>1077</v>
      </c>
      <c r="B1026" s="3">
        <v>46181</v>
      </c>
      <c r="C1026" s="4" t="s">
        <v>14</v>
      </c>
      <c r="D1026" s="4" t="s">
        <v>61</v>
      </c>
      <c r="E1026" s="4" t="s">
        <v>25</v>
      </c>
      <c r="F1026" s="4" t="s">
        <v>16</v>
      </c>
      <c r="G1026" s="4" t="s">
        <v>11</v>
      </c>
      <c r="H1026" s="4" t="s">
        <v>21</v>
      </c>
      <c r="I1026" s="9">
        <v>3</v>
      </c>
      <c r="J1026" s="6">
        <v>142.53</v>
      </c>
      <c r="K1026" s="7">
        <v>0</v>
      </c>
      <c r="L1026" s="6">
        <v>80.67</v>
      </c>
      <c r="M1026" s="6">
        <f t="shared" ref="M1026:M1089" si="64">I1026*J1026*(1-K1026)</f>
        <v>427.59000000000003</v>
      </c>
      <c r="N1026" s="6">
        <f t="shared" ref="N1026:N1089" si="65">I1026*L1026</f>
        <v>242.01</v>
      </c>
      <c r="O1026" s="6">
        <f t="shared" ref="O1026:O1089" si="66">M1026-N1026</f>
        <v>185.58000000000004</v>
      </c>
      <c r="P1026" s="8">
        <f t="shared" ref="P1026:P1089" si="67">IFERROR(O1026/M1026,0)</f>
        <v>0.43401389181225014</v>
      </c>
      <c r="Q1026" s="5">
        <f>YEAR(SalesDataTable[[#This Row],[Order Date]])</f>
        <v>2026</v>
      </c>
      <c r="R1026" s="8" t="str">
        <f>"Q"&amp;ROUNDUP(MONTH(SalesDataTable[[#This Row],[Order Date]])/3,0)</f>
        <v>Q2</v>
      </c>
      <c r="S1026" s="9">
        <f>MONTH(SalesDataTable[[#This Row],[Order Date]])</f>
        <v>6</v>
      </c>
      <c r="T1026" s="8" t="str">
        <f>TEXT(SalesDataTable[[#This Row],[Order Date]],"mmm")</f>
        <v>Jun</v>
      </c>
    </row>
    <row r="1027" spans="1:20" ht="15.5">
      <c r="A1027" s="2" t="s">
        <v>1078</v>
      </c>
      <c r="B1027" s="3">
        <v>46181</v>
      </c>
      <c r="C1027" s="4" t="s">
        <v>8</v>
      </c>
      <c r="D1027" s="4" t="s">
        <v>86</v>
      </c>
      <c r="E1027" s="4" t="s">
        <v>3</v>
      </c>
      <c r="F1027" s="4" t="s">
        <v>4</v>
      </c>
      <c r="G1027" s="4" t="s">
        <v>31</v>
      </c>
      <c r="H1027" s="4" t="s">
        <v>41</v>
      </c>
      <c r="I1027" s="9">
        <v>1</v>
      </c>
      <c r="J1027" s="6">
        <v>196.33</v>
      </c>
      <c r="K1027" s="7">
        <v>0</v>
      </c>
      <c r="L1027" s="6">
        <v>103.27</v>
      </c>
      <c r="M1027" s="6">
        <f t="shared" si="64"/>
        <v>196.33</v>
      </c>
      <c r="N1027" s="6">
        <f t="shared" si="65"/>
        <v>103.27</v>
      </c>
      <c r="O1027" s="6">
        <f t="shared" si="66"/>
        <v>93.060000000000016</v>
      </c>
      <c r="P1027" s="8">
        <f t="shared" si="67"/>
        <v>0.47399786074466466</v>
      </c>
      <c r="Q1027" s="5">
        <f>YEAR(SalesDataTable[[#This Row],[Order Date]])</f>
        <v>2026</v>
      </c>
      <c r="R1027" s="8" t="str">
        <f>"Q"&amp;ROUNDUP(MONTH(SalesDataTable[[#This Row],[Order Date]])/3,0)</f>
        <v>Q2</v>
      </c>
      <c r="S1027" s="9">
        <f>MONTH(SalesDataTable[[#This Row],[Order Date]])</f>
        <v>6</v>
      </c>
      <c r="T1027" s="8" t="str">
        <f>TEXT(SalesDataTable[[#This Row],[Order Date]],"mmm")</f>
        <v>Jun</v>
      </c>
    </row>
    <row r="1028" spans="1:20" ht="15.5">
      <c r="A1028" s="2" t="s">
        <v>1079</v>
      </c>
      <c r="B1028" s="3">
        <v>46181</v>
      </c>
      <c r="C1028" s="4" t="s">
        <v>27</v>
      </c>
      <c r="D1028" s="4" t="s">
        <v>45</v>
      </c>
      <c r="E1028" s="4" t="s">
        <v>3</v>
      </c>
      <c r="F1028" s="4" t="s">
        <v>16</v>
      </c>
      <c r="G1028" s="4" t="s">
        <v>5</v>
      </c>
      <c r="H1028" s="4" t="s">
        <v>35</v>
      </c>
      <c r="I1028" s="9">
        <v>2</v>
      </c>
      <c r="J1028" s="6">
        <v>41.05</v>
      </c>
      <c r="K1028" s="7">
        <v>0</v>
      </c>
      <c r="L1028" s="6">
        <v>16.690000000000001</v>
      </c>
      <c r="M1028" s="6">
        <f t="shared" si="64"/>
        <v>82.1</v>
      </c>
      <c r="N1028" s="6">
        <f t="shared" si="65"/>
        <v>33.380000000000003</v>
      </c>
      <c r="O1028" s="6">
        <f t="shared" si="66"/>
        <v>48.719999999999992</v>
      </c>
      <c r="P1028" s="8">
        <f t="shared" si="67"/>
        <v>0.59342265529841653</v>
      </c>
      <c r="Q1028" s="5">
        <f>YEAR(SalesDataTable[[#This Row],[Order Date]])</f>
        <v>2026</v>
      </c>
      <c r="R1028" s="8" t="str">
        <f>"Q"&amp;ROUNDUP(MONTH(SalesDataTable[[#This Row],[Order Date]])/3,0)</f>
        <v>Q2</v>
      </c>
      <c r="S1028" s="9">
        <f>MONTH(SalesDataTable[[#This Row],[Order Date]])</f>
        <v>6</v>
      </c>
      <c r="T1028" s="8" t="str">
        <f>TEXT(SalesDataTable[[#This Row],[Order Date]],"mmm")</f>
        <v>Jun</v>
      </c>
    </row>
    <row r="1029" spans="1:20" ht="15.5">
      <c r="A1029" s="2" t="s">
        <v>1080</v>
      </c>
      <c r="B1029" s="3">
        <v>46181</v>
      </c>
      <c r="C1029" s="4" t="s">
        <v>27</v>
      </c>
      <c r="D1029" s="4" t="s">
        <v>48</v>
      </c>
      <c r="E1029" s="4" t="s">
        <v>3</v>
      </c>
      <c r="F1029" s="4" t="s">
        <v>16</v>
      </c>
      <c r="G1029" s="4" t="s">
        <v>49</v>
      </c>
      <c r="H1029" s="4" t="s">
        <v>55</v>
      </c>
      <c r="I1029" s="9">
        <v>1</v>
      </c>
      <c r="J1029" s="6">
        <v>123.09</v>
      </c>
      <c r="K1029" s="7">
        <v>0</v>
      </c>
      <c r="L1029" s="6">
        <v>68.03</v>
      </c>
      <c r="M1029" s="6">
        <f t="shared" si="64"/>
        <v>123.09</v>
      </c>
      <c r="N1029" s="6">
        <f t="shared" si="65"/>
        <v>68.03</v>
      </c>
      <c r="O1029" s="6">
        <f t="shared" si="66"/>
        <v>55.06</v>
      </c>
      <c r="P1029" s="8">
        <f t="shared" si="67"/>
        <v>0.44731497278414167</v>
      </c>
      <c r="Q1029" s="5">
        <f>YEAR(SalesDataTable[[#This Row],[Order Date]])</f>
        <v>2026</v>
      </c>
      <c r="R1029" s="8" t="str">
        <f>"Q"&amp;ROUNDUP(MONTH(SalesDataTable[[#This Row],[Order Date]])/3,0)</f>
        <v>Q2</v>
      </c>
      <c r="S1029" s="9">
        <f>MONTH(SalesDataTable[[#This Row],[Order Date]])</f>
        <v>6</v>
      </c>
      <c r="T1029" s="8" t="str">
        <f>TEXT(SalesDataTable[[#This Row],[Order Date]],"mmm")</f>
        <v>Jun</v>
      </c>
    </row>
    <row r="1030" spans="1:20" ht="15.5">
      <c r="A1030" s="2" t="s">
        <v>1081</v>
      </c>
      <c r="B1030" s="3">
        <v>46181</v>
      </c>
      <c r="C1030" s="4" t="s">
        <v>8</v>
      </c>
      <c r="D1030" s="4" t="s">
        <v>69</v>
      </c>
      <c r="E1030" s="4" t="s">
        <v>3</v>
      </c>
      <c r="F1030" s="4" t="s">
        <v>20</v>
      </c>
      <c r="G1030" s="4" t="s">
        <v>11</v>
      </c>
      <c r="H1030" s="4" t="s">
        <v>21</v>
      </c>
      <c r="I1030" s="9">
        <v>2</v>
      </c>
      <c r="J1030" s="6">
        <v>141.09</v>
      </c>
      <c r="K1030" s="7">
        <v>0</v>
      </c>
      <c r="L1030" s="6">
        <v>81.69</v>
      </c>
      <c r="M1030" s="6">
        <f t="shared" si="64"/>
        <v>282.18</v>
      </c>
      <c r="N1030" s="6">
        <f t="shared" si="65"/>
        <v>163.38</v>
      </c>
      <c r="O1030" s="6">
        <f t="shared" si="66"/>
        <v>118.80000000000001</v>
      </c>
      <c r="P1030" s="8">
        <f t="shared" si="67"/>
        <v>0.42100786731873274</v>
      </c>
      <c r="Q1030" s="5">
        <f>YEAR(SalesDataTable[[#This Row],[Order Date]])</f>
        <v>2026</v>
      </c>
      <c r="R1030" s="8" t="str">
        <f>"Q"&amp;ROUNDUP(MONTH(SalesDataTable[[#This Row],[Order Date]])/3,0)</f>
        <v>Q2</v>
      </c>
      <c r="S1030" s="9">
        <f>MONTH(SalesDataTable[[#This Row],[Order Date]])</f>
        <v>6</v>
      </c>
      <c r="T1030" s="8" t="str">
        <f>TEXT(SalesDataTable[[#This Row],[Order Date]],"mmm")</f>
        <v>Jun</v>
      </c>
    </row>
    <row r="1031" spans="1:20" ht="15.5">
      <c r="A1031" s="2" t="s">
        <v>1082</v>
      </c>
      <c r="B1031" s="3">
        <v>46181</v>
      </c>
      <c r="C1031" s="4" t="s">
        <v>14</v>
      </c>
      <c r="D1031" s="4" t="s">
        <v>61</v>
      </c>
      <c r="E1031" s="4" t="s">
        <v>25</v>
      </c>
      <c r="F1031" s="4" t="s">
        <v>16</v>
      </c>
      <c r="G1031" s="4" t="s">
        <v>11</v>
      </c>
      <c r="H1031" s="4" t="s">
        <v>53</v>
      </c>
      <c r="I1031" s="9">
        <v>1</v>
      </c>
      <c r="J1031" s="6">
        <v>157.04</v>
      </c>
      <c r="K1031" s="7">
        <v>0</v>
      </c>
      <c r="L1031" s="6">
        <v>77.540000000000006</v>
      </c>
      <c r="M1031" s="6">
        <f t="shared" si="64"/>
        <v>157.04</v>
      </c>
      <c r="N1031" s="6">
        <f t="shared" si="65"/>
        <v>77.540000000000006</v>
      </c>
      <c r="O1031" s="6">
        <f t="shared" si="66"/>
        <v>79.499999999999986</v>
      </c>
      <c r="P1031" s="8">
        <f t="shared" si="67"/>
        <v>0.5062404482934284</v>
      </c>
      <c r="Q1031" s="5">
        <f>YEAR(SalesDataTable[[#This Row],[Order Date]])</f>
        <v>2026</v>
      </c>
      <c r="R1031" s="8" t="str">
        <f>"Q"&amp;ROUNDUP(MONTH(SalesDataTable[[#This Row],[Order Date]])/3,0)</f>
        <v>Q2</v>
      </c>
      <c r="S1031" s="9">
        <f>MONTH(SalesDataTable[[#This Row],[Order Date]])</f>
        <v>6</v>
      </c>
      <c r="T1031" s="8" t="str">
        <f>TEXT(SalesDataTable[[#This Row],[Order Date]],"mmm")</f>
        <v>Jun</v>
      </c>
    </row>
    <row r="1032" spans="1:20" ht="15.5">
      <c r="A1032" s="2" t="s">
        <v>1083</v>
      </c>
      <c r="B1032" s="3">
        <v>46181</v>
      </c>
      <c r="C1032" s="4" t="s">
        <v>27</v>
      </c>
      <c r="D1032" s="4" t="s">
        <v>45</v>
      </c>
      <c r="E1032" s="4" t="s">
        <v>25</v>
      </c>
      <c r="F1032" s="4" t="s">
        <v>16</v>
      </c>
      <c r="G1032" s="4" t="s">
        <v>17</v>
      </c>
      <c r="H1032" s="4" t="s">
        <v>71</v>
      </c>
      <c r="I1032" s="9">
        <v>6</v>
      </c>
      <c r="J1032" s="6">
        <v>136.46</v>
      </c>
      <c r="K1032" s="7">
        <v>0</v>
      </c>
      <c r="L1032" s="6">
        <v>68.61</v>
      </c>
      <c r="M1032" s="6">
        <f t="shared" si="64"/>
        <v>818.76</v>
      </c>
      <c r="N1032" s="6">
        <f t="shared" si="65"/>
        <v>411.65999999999997</v>
      </c>
      <c r="O1032" s="6">
        <f t="shared" si="66"/>
        <v>407.1</v>
      </c>
      <c r="P1032" s="8">
        <f t="shared" si="67"/>
        <v>0.49721530118716112</v>
      </c>
      <c r="Q1032" s="5">
        <f>YEAR(SalesDataTable[[#This Row],[Order Date]])</f>
        <v>2026</v>
      </c>
      <c r="R1032" s="8" t="str">
        <f>"Q"&amp;ROUNDUP(MONTH(SalesDataTable[[#This Row],[Order Date]])/3,0)</f>
        <v>Q2</v>
      </c>
      <c r="S1032" s="9">
        <f>MONTH(SalesDataTable[[#This Row],[Order Date]])</f>
        <v>6</v>
      </c>
      <c r="T1032" s="8" t="str">
        <f>TEXT(SalesDataTable[[#This Row],[Order Date]],"mmm")</f>
        <v>Jun</v>
      </c>
    </row>
    <row r="1033" spans="1:20" ht="15.5">
      <c r="A1033" s="2" t="s">
        <v>1084</v>
      </c>
      <c r="B1033" s="3">
        <v>46181</v>
      </c>
      <c r="C1033" s="4" t="s">
        <v>1</v>
      </c>
      <c r="D1033" s="4" t="s">
        <v>2</v>
      </c>
      <c r="E1033" s="4" t="s">
        <v>3</v>
      </c>
      <c r="F1033" s="4" t="s">
        <v>16</v>
      </c>
      <c r="G1033" s="4" t="s">
        <v>49</v>
      </c>
      <c r="H1033" s="4" t="s">
        <v>67</v>
      </c>
      <c r="I1033" s="9">
        <v>1</v>
      </c>
      <c r="J1033" s="6">
        <v>36.1</v>
      </c>
      <c r="K1033" s="7">
        <v>0</v>
      </c>
      <c r="L1033" s="6">
        <v>13.65</v>
      </c>
      <c r="M1033" s="6">
        <f t="shared" si="64"/>
        <v>36.1</v>
      </c>
      <c r="N1033" s="6">
        <f t="shared" si="65"/>
        <v>13.65</v>
      </c>
      <c r="O1033" s="6">
        <f t="shared" si="66"/>
        <v>22.450000000000003</v>
      </c>
      <c r="P1033" s="8">
        <f t="shared" si="67"/>
        <v>0.62188365650969535</v>
      </c>
      <c r="Q1033" s="5">
        <f>YEAR(SalesDataTable[[#This Row],[Order Date]])</f>
        <v>2026</v>
      </c>
      <c r="R1033" s="8" t="str">
        <f>"Q"&amp;ROUNDUP(MONTH(SalesDataTable[[#This Row],[Order Date]])/3,0)</f>
        <v>Q2</v>
      </c>
      <c r="S1033" s="9">
        <f>MONTH(SalesDataTable[[#This Row],[Order Date]])</f>
        <v>6</v>
      </c>
      <c r="T1033" s="8" t="str">
        <f>TEXT(SalesDataTable[[#This Row],[Order Date]],"mmm")</f>
        <v>Jun</v>
      </c>
    </row>
    <row r="1034" spans="1:20" ht="15.5">
      <c r="A1034" s="2" t="s">
        <v>1085</v>
      </c>
      <c r="B1034" s="3">
        <v>46181</v>
      </c>
      <c r="C1034" s="4" t="s">
        <v>27</v>
      </c>
      <c r="D1034" s="4" t="s">
        <v>82</v>
      </c>
      <c r="E1034" s="4" t="s">
        <v>3</v>
      </c>
      <c r="F1034" s="4" t="s">
        <v>16</v>
      </c>
      <c r="G1034" s="4" t="s">
        <v>11</v>
      </c>
      <c r="H1034" s="4" t="s">
        <v>12</v>
      </c>
      <c r="I1034" s="9">
        <v>3</v>
      </c>
      <c r="J1034" s="6">
        <v>92.73</v>
      </c>
      <c r="K1034" s="7">
        <v>0</v>
      </c>
      <c r="L1034" s="6">
        <v>44.68</v>
      </c>
      <c r="M1034" s="6">
        <f t="shared" si="64"/>
        <v>278.19</v>
      </c>
      <c r="N1034" s="6">
        <f t="shared" si="65"/>
        <v>134.04</v>
      </c>
      <c r="O1034" s="6">
        <f t="shared" si="66"/>
        <v>144.15</v>
      </c>
      <c r="P1034" s="8">
        <f t="shared" si="67"/>
        <v>0.51817103418526911</v>
      </c>
      <c r="Q1034" s="5">
        <f>YEAR(SalesDataTable[[#This Row],[Order Date]])</f>
        <v>2026</v>
      </c>
      <c r="R1034" s="8" t="str">
        <f>"Q"&amp;ROUNDUP(MONTH(SalesDataTable[[#This Row],[Order Date]])/3,0)</f>
        <v>Q2</v>
      </c>
      <c r="S1034" s="9">
        <f>MONTH(SalesDataTable[[#This Row],[Order Date]])</f>
        <v>6</v>
      </c>
      <c r="T1034" s="8" t="str">
        <f>TEXT(SalesDataTable[[#This Row],[Order Date]],"mmm")</f>
        <v>Jun</v>
      </c>
    </row>
    <row r="1035" spans="1:20" ht="15.5">
      <c r="A1035" s="2" t="s">
        <v>1086</v>
      </c>
      <c r="B1035" s="3">
        <v>46181</v>
      </c>
      <c r="C1035" s="4" t="s">
        <v>8</v>
      </c>
      <c r="D1035" s="4" t="s">
        <v>69</v>
      </c>
      <c r="E1035" s="4" t="s">
        <v>3</v>
      </c>
      <c r="F1035" s="4" t="s">
        <v>16</v>
      </c>
      <c r="G1035" s="4" t="s">
        <v>17</v>
      </c>
      <c r="H1035" s="4" t="s">
        <v>83</v>
      </c>
      <c r="I1035" s="9">
        <v>3</v>
      </c>
      <c r="J1035" s="6">
        <v>164.31</v>
      </c>
      <c r="K1035" s="7">
        <v>0.05</v>
      </c>
      <c r="L1035" s="6">
        <v>86</v>
      </c>
      <c r="M1035" s="6">
        <f t="shared" si="64"/>
        <v>468.2835</v>
      </c>
      <c r="N1035" s="6">
        <f t="shared" si="65"/>
        <v>258</v>
      </c>
      <c r="O1035" s="6">
        <f t="shared" si="66"/>
        <v>210.2835</v>
      </c>
      <c r="P1035" s="8">
        <f t="shared" si="67"/>
        <v>0.44905169624810615</v>
      </c>
      <c r="Q1035" s="5">
        <f>YEAR(SalesDataTable[[#This Row],[Order Date]])</f>
        <v>2026</v>
      </c>
      <c r="R1035" s="8" t="str">
        <f>"Q"&amp;ROUNDUP(MONTH(SalesDataTable[[#This Row],[Order Date]])/3,0)</f>
        <v>Q2</v>
      </c>
      <c r="S1035" s="9">
        <f>MONTH(SalesDataTable[[#This Row],[Order Date]])</f>
        <v>6</v>
      </c>
      <c r="T1035" s="8" t="str">
        <f>TEXT(SalesDataTable[[#This Row],[Order Date]],"mmm")</f>
        <v>Jun</v>
      </c>
    </row>
    <row r="1036" spans="1:20" ht="15.5">
      <c r="A1036" s="2" t="s">
        <v>1087</v>
      </c>
      <c r="B1036" s="3">
        <v>46182</v>
      </c>
      <c r="C1036" s="4" t="s">
        <v>27</v>
      </c>
      <c r="D1036" s="4" t="s">
        <v>48</v>
      </c>
      <c r="E1036" s="4" t="s">
        <v>39</v>
      </c>
      <c r="F1036" s="4" t="s">
        <v>16</v>
      </c>
      <c r="G1036" s="4" t="s">
        <v>17</v>
      </c>
      <c r="H1036" s="4" t="s">
        <v>18</v>
      </c>
      <c r="I1036" s="9">
        <v>2</v>
      </c>
      <c r="J1036" s="6">
        <v>36.85</v>
      </c>
      <c r="K1036" s="7">
        <v>0.1</v>
      </c>
      <c r="L1036" s="6">
        <v>13.92</v>
      </c>
      <c r="M1036" s="6">
        <f t="shared" si="64"/>
        <v>66.33</v>
      </c>
      <c r="N1036" s="6">
        <f t="shared" si="65"/>
        <v>27.84</v>
      </c>
      <c r="O1036" s="6">
        <f t="shared" si="66"/>
        <v>38.489999999999995</v>
      </c>
      <c r="P1036" s="8">
        <f t="shared" si="67"/>
        <v>0.58028041610131154</v>
      </c>
      <c r="Q1036" s="5">
        <f>YEAR(SalesDataTable[[#This Row],[Order Date]])</f>
        <v>2026</v>
      </c>
      <c r="R1036" s="8" t="str">
        <f>"Q"&amp;ROUNDUP(MONTH(SalesDataTable[[#This Row],[Order Date]])/3,0)</f>
        <v>Q2</v>
      </c>
      <c r="S1036" s="9">
        <f>MONTH(SalesDataTable[[#This Row],[Order Date]])</f>
        <v>6</v>
      </c>
      <c r="T1036" s="8" t="str">
        <f>TEXT(SalesDataTable[[#This Row],[Order Date]],"mmm")</f>
        <v>Jun</v>
      </c>
    </row>
    <row r="1037" spans="1:20" ht="15.5">
      <c r="A1037" s="2" t="s">
        <v>1088</v>
      </c>
      <c r="B1037" s="3">
        <v>46182</v>
      </c>
      <c r="C1037" s="4" t="s">
        <v>8</v>
      </c>
      <c r="D1037" s="4" t="s">
        <v>66</v>
      </c>
      <c r="E1037" s="4" t="s">
        <v>39</v>
      </c>
      <c r="F1037" s="4" t="s">
        <v>16</v>
      </c>
      <c r="G1037" s="4" t="s">
        <v>49</v>
      </c>
      <c r="H1037" s="4" t="s">
        <v>67</v>
      </c>
      <c r="I1037" s="9">
        <v>1</v>
      </c>
      <c r="J1037" s="6">
        <v>35.619999999999997</v>
      </c>
      <c r="K1037" s="7">
        <v>0</v>
      </c>
      <c r="L1037" s="6">
        <v>14.05</v>
      </c>
      <c r="M1037" s="6">
        <f t="shared" si="64"/>
        <v>35.619999999999997</v>
      </c>
      <c r="N1037" s="6">
        <f t="shared" si="65"/>
        <v>14.05</v>
      </c>
      <c r="O1037" s="6">
        <f t="shared" si="66"/>
        <v>21.569999999999997</v>
      </c>
      <c r="P1037" s="8">
        <f t="shared" si="67"/>
        <v>0.60555867490174053</v>
      </c>
      <c r="Q1037" s="5">
        <f>YEAR(SalesDataTable[[#This Row],[Order Date]])</f>
        <v>2026</v>
      </c>
      <c r="R1037" s="8" t="str">
        <f>"Q"&amp;ROUNDUP(MONTH(SalesDataTable[[#This Row],[Order Date]])/3,0)</f>
        <v>Q2</v>
      </c>
      <c r="S1037" s="9">
        <f>MONTH(SalesDataTable[[#This Row],[Order Date]])</f>
        <v>6</v>
      </c>
      <c r="T1037" s="8" t="str">
        <f>TEXT(SalesDataTable[[#This Row],[Order Date]],"mmm")</f>
        <v>Jun</v>
      </c>
    </row>
    <row r="1038" spans="1:20" ht="15.5">
      <c r="A1038" s="2" t="s">
        <v>1089</v>
      </c>
      <c r="B1038" s="3">
        <v>46182</v>
      </c>
      <c r="C1038" s="4" t="s">
        <v>27</v>
      </c>
      <c r="D1038" s="4" t="s">
        <v>48</v>
      </c>
      <c r="E1038" s="4" t="s">
        <v>3</v>
      </c>
      <c r="F1038" s="4" t="s">
        <v>16</v>
      </c>
      <c r="G1038" s="4" t="s">
        <v>11</v>
      </c>
      <c r="H1038" s="4" t="s">
        <v>53</v>
      </c>
      <c r="I1038" s="9">
        <v>3</v>
      </c>
      <c r="J1038" s="6">
        <v>157.43</v>
      </c>
      <c r="K1038" s="7">
        <v>0.15</v>
      </c>
      <c r="L1038" s="6">
        <v>77.56</v>
      </c>
      <c r="M1038" s="6">
        <f t="shared" si="64"/>
        <v>401.44650000000001</v>
      </c>
      <c r="N1038" s="6">
        <f t="shared" si="65"/>
        <v>232.68</v>
      </c>
      <c r="O1038" s="6">
        <f t="shared" si="66"/>
        <v>168.76650000000001</v>
      </c>
      <c r="P1038" s="8">
        <f t="shared" si="67"/>
        <v>0.42039599299034863</v>
      </c>
      <c r="Q1038" s="5">
        <f>YEAR(SalesDataTable[[#This Row],[Order Date]])</f>
        <v>2026</v>
      </c>
      <c r="R1038" s="8" t="str">
        <f>"Q"&amp;ROUNDUP(MONTH(SalesDataTable[[#This Row],[Order Date]])/3,0)</f>
        <v>Q2</v>
      </c>
      <c r="S1038" s="9">
        <f>MONTH(SalesDataTable[[#This Row],[Order Date]])</f>
        <v>6</v>
      </c>
      <c r="T1038" s="8" t="str">
        <f>TEXT(SalesDataTable[[#This Row],[Order Date]],"mmm")</f>
        <v>Jun</v>
      </c>
    </row>
    <row r="1039" spans="1:20" ht="15.5">
      <c r="A1039" s="2" t="s">
        <v>1090</v>
      </c>
      <c r="B1039" s="3">
        <v>46182</v>
      </c>
      <c r="C1039" s="4" t="s">
        <v>8</v>
      </c>
      <c r="D1039" s="4" t="s">
        <v>69</v>
      </c>
      <c r="E1039" s="4" t="s">
        <v>25</v>
      </c>
      <c r="F1039" s="4" t="s">
        <v>16</v>
      </c>
      <c r="G1039" s="4" t="s">
        <v>5</v>
      </c>
      <c r="H1039" s="4" t="s">
        <v>6</v>
      </c>
      <c r="I1039" s="9">
        <v>1</v>
      </c>
      <c r="J1039" s="6">
        <v>81.2</v>
      </c>
      <c r="K1039" s="7">
        <v>0.1</v>
      </c>
      <c r="L1039" s="6">
        <v>41.64</v>
      </c>
      <c r="M1039" s="6">
        <f t="shared" si="64"/>
        <v>73.08</v>
      </c>
      <c r="N1039" s="6">
        <f t="shared" si="65"/>
        <v>41.64</v>
      </c>
      <c r="O1039" s="6">
        <f t="shared" si="66"/>
        <v>31.439999999999998</v>
      </c>
      <c r="P1039" s="8">
        <f t="shared" si="67"/>
        <v>0.43021346469622329</v>
      </c>
      <c r="Q1039" s="5">
        <f>YEAR(SalesDataTable[[#This Row],[Order Date]])</f>
        <v>2026</v>
      </c>
      <c r="R1039" s="8" t="str">
        <f>"Q"&amp;ROUNDUP(MONTH(SalesDataTable[[#This Row],[Order Date]])/3,0)</f>
        <v>Q2</v>
      </c>
      <c r="S1039" s="9">
        <f>MONTH(SalesDataTable[[#This Row],[Order Date]])</f>
        <v>6</v>
      </c>
      <c r="T1039" s="8" t="str">
        <f>TEXT(SalesDataTable[[#This Row],[Order Date]],"mmm")</f>
        <v>Jun</v>
      </c>
    </row>
    <row r="1040" spans="1:20" ht="15.5">
      <c r="A1040" s="2" t="s">
        <v>1091</v>
      </c>
      <c r="B1040" s="3">
        <v>46182</v>
      </c>
      <c r="C1040" s="4" t="s">
        <v>27</v>
      </c>
      <c r="D1040" s="4" t="s">
        <v>82</v>
      </c>
      <c r="E1040" s="4" t="s">
        <v>3</v>
      </c>
      <c r="F1040" s="4" t="s">
        <v>4</v>
      </c>
      <c r="G1040" s="4" t="s">
        <v>11</v>
      </c>
      <c r="H1040" s="4" t="s">
        <v>12</v>
      </c>
      <c r="I1040" s="9">
        <v>4</v>
      </c>
      <c r="J1040" s="6">
        <v>93.58</v>
      </c>
      <c r="K1040" s="7">
        <v>0.1</v>
      </c>
      <c r="L1040" s="6">
        <v>44.56</v>
      </c>
      <c r="M1040" s="6">
        <f t="shared" si="64"/>
        <v>336.88799999999998</v>
      </c>
      <c r="N1040" s="6">
        <f t="shared" si="65"/>
        <v>178.24</v>
      </c>
      <c r="O1040" s="6">
        <f t="shared" si="66"/>
        <v>158.64799999999997</v>
      </c>
      <c r="P1040" s="8">
        <f t="shared" si="67"/>
        <v>0.4709220868656645</v>
      </c>
      <c r="Q1040" s="5">
        <f>YEAR(SalesDataTable[[#This Row],[Order Date]])</f>
        <v>2026</v>
      </c>
      <c r="R1040" s="8" t="str">
        <f>"Q"&amp;ROUNDUP(MONTH(SalesDataTable[[#This Row],[Order Date]])/3,0)</f>
        <v>Q2</v>
      </c>
      <c r="S1040" s="9">
        <f>MONTH(SalesDataTable[[#This Row],[Order Date]])</f>
        <v>6</v>
      </c>
      <c r="T1040" s="8" t="str">
        <f>TEXT(SalesDataTable[[#This Row],[Order Date]],"mmm")</f>
        <v>Jun</v>
      </c>
    </row>
    <row r="1041" spans="1:20" ht="15.5">
      <c r="A1041" s="2" t="s">
        <v>1092</v>
      </c>
      <c r="B1041" s="3">
        <v>46182</v>
      </c>
      <c r="C1041" s="4" t="s">
        <v>8</v>
      </c>
      <c r="D1041" s="4" t="s">
        <v>86</v>
      </c>
      <c r="E1041" s="4" t="s">
        <v>3</v>
      </c>
      <c r="F1041" s="4" t="s">
        <v>16</v>
      </c>
      <c r="G1041" s="4" t="s">
        <v>11</v>
      </c>
      <c r="H1041" s="4" t="s">
        <v>53</v>
      </c>
      <c r="I1041" s="9">
        <v>4</v>
      </c>
      <c r="J1041" s="6">
        <v>155.22</v>
      </c>
      <c r="K1041" s="7">
        <v>0</v>
      </c>
      <c r="L1041" s="6">
        <v>77.209999999999994</v>
      </c>
      <c r="M1041" s="6">
        <f t="shared" si="64"/>
        <v>620.88</v>
      </c>
      <c r="N1041" s="6">
        <f t="shared" si="65"/>
        <v>308.83999999999997</v>
      </c>
      <c r="O1041" s="6">
        <f t="shared" si="66"/>
        <v>312.04000000000002</v>
      </c>
      <c r="P1041" s="8">
        <f t="shared" si="67"/>
        <v>0.50257698750161062</v>
      </c>
      <c r="Q1041" s="5">
        <f>YEAR(SalesDataTable[[#This Row],[Order Date]])</f>
        <v>2026</v>
      </c>
      <c r="R1041" s="8" t="str">
        <f>"Q"&amp;ROUNDUP(MONTH(SalesDataTable[[#This Row],[Order Date]])/3,0)</f>
        <v>Q2</v>
      </c>
      <c r="S1041" s="9">
        <f>MONTH(SalesDataTable[[#This Row],[Order Date]])</f>
        <v>6</v>
      </c>
      <c r="T1041" s="8" t="str">
        <f>TEXT(SalesDataTable[[#This Row],[Order Date]],"mmm")</f>
        <v>Jun</v>
      </c>
    </row>
    <row r="1042" spans="1:20" ht="15.5">
      <c r="A1042" s="2" t="s">
        <v>1093</v>
      </c>
      <c r="B1042" s="3">
        <v>46182</v>
      </c>
      <c r="C1042" s="4" t="s">
        <v>27</v>
      </c>
      <c r="D1042" s="4" t="s">
        <v>48</v>
      </c>
      <c r="E1042" s="4" t="s">
        <v>3</v>
      </c>
      <c r="F1042" s="4" t="s">
        <v>16</v>
      </c>
      <c r="G1042" s="4" t="s">
        <v>5</v>
      </c>
      <c r="H1042" s="4" t="s">
        <v>43</v>
      </c>
      <c r="I1042" s="9">
        <v>4</v>
      </c>
      <c r="J1042" s="6">
        <v>100.33</v>
      </c>
      <c r="K1042" s="7">
        <v>0</v>
      </c>
      <c r="L1042" s="6">
        <v>49.99</v>
      </c>
      <c r="M1042" s="6">
        <f t="shared" si="64"/>
        <v>401.32</v>
      </c>
      <c r="N1042" s="6">
        <f t="shared" si="65"/>
        <v>199.96</v>
      </c>
      <c r="O1042" s="6">
        <f t="shared" si="66"/>
        <v>201.35999999999999</v>
      </c>
      <c r="P1042" s="8">
        <f t="shared" si="67"/>
        <v>0.5017442439948171</v>
      </c>
      <c r="Q1042" s="5">
        <f>YEAR(SalesDataTable[[#This Row],[Order Date]])</f>
        <v>2026</v>
      </c>
      <c r="R1042" s="8" t="str">
        <f>"Q"&amp;ROUNDUP(MONTH(SalesDataTable[[#This Row],[Order Date]])/3,0)</f>
        <v>Q2</v>
      </c>
      <c r="S1042" s="9">
        <f>MONTH(SalesDataTable[[#This Row],[Order Date]])</f>
        <v>6</v>
      </c>
      <c r="T1042" s="8" t="str">
        <f>TEXT(SalesDataTable[[#This Row],[Order Date]],"mmm")</f>
        <v>Jun</v>
      </c>
    </row>
    <row r="1043" spans="1:20" ht="15.5">
      <c r="A1043" s="2" t="s">
        <v>1094</v>
      </c>
      <c r="B1043" s="3">
        <v>46182</v>
      </c>
      <c r="C1043" s="4" t="s">
        <v>14</v>
      </c>
      <c r="D1043" s="4" t="s">
        <v>24</v>
      </c>
      <c r="E1043" s="4" t="s">
        <v>3</v>
      </c>
      <c r="F1043" s="4" t="s">
        <v>20</v>
      </c>
      <c r="G1043" s="4" t="s">
        <v>17</v>
      </c>
      <c r="H1043" s="4" t="s">
        <v>71</v>
      </c>
      <c r="I1043" s="9">
        <v>2</v>
      </c>
      <c r="J1043" s="6">
        <v>134.28</v>
      </c>
      <c r="K1043" s="7">
        <v>0</v>
      </c>
      <c r="L1043" s="6">
        <v>69.12</v>
      </c>
      <c r="M1043" s="6">
        <f t="shared" si="64"/>
        <v>268.56</v>
      </c>
      <c r="N1043" s="6">
        <f t="shared" si="65"/>
        <v>138.24</v>
      </c>
      <c r="O1043" s="6">
        <f t="shared" si="66"/>
        <v>130.32</v>
      </c>
      <c r="P1043" s="8">
        <f t="shared" si="67"/>
        <v>0.48525469168900803</v>
      </c>
      <c r="Q1043" s="5">
        <f>YEAR(SalesDataTable[[#This Row],[Order Date]])</f>
        <v>2026</v>
      </c>
      <c r="R1043" s="8" t="str">
        <f>"Q"&amp;ROUNDUP(MONTH(SalesDataTable[[#This Row],[Order Date]])/3,0)</f>
        <v>Q2</v>
      </c>
      <c r="S1043" s="9">
        <f>MONTH(SalesDataTable[[#This Row],[Order Date]])</f>
        <v>6</v>
      </c>
      <c r="T1043" s="8" t="str">
        <f>TEXT(SalesDataTable[[#This Row],[Order Date]],"mmm")</f>
        <v>Jun</v>
      </c>
    </row>
    <row r="1044" spans="1:20" ht="15.5">
      <c r="A1044" s="2" t="s">
        <v>1095</v>
      </c>
      <c r="B1044" s="3">
        <v>46182</v>
      </c>
      <c r="C1044" s="4" t="s">
        <v>14</v>
      </c>
      <c r="D1044" s="4" t="s">
        <v>15</v>
      </c>
      <c r="E1044" s="4" t="s">
        <v>3</v>
      </c>
      <c r="F1044" s="4" t="s">
        <v>16</v>
      </c>
      <c r="G1044" s="4" t="s">
        <v>49</v>
      </c>
      <c r="H1044" s="4" t="s">
        <v>74</v>
      </c>
      <c r="I1044" s="9">
        <v>2</v>
      </c>
      <c r="J1044" s="6">
        <v>51.16</v>
      </c>
      <c r="K1044" s="7">
        <v>0</v>
      </c>
      <c r="L1044" s="6">
        <v>21.57</v>
      </c>
      <c r="M1044" s="6">
        <f t="shared" si="64"/>
        <v>102.32</v>
      </c>
      <c r="N1044" s="6">
        <f t="shared" si="65"/>
        <v>43.14</v>
      </c>
      <c r="O1044" s="6">
        <f t="shared" si="66"/>
        <v>59.179999999999993</v>
      </c>
      <c r="P1044" s="8">
        <f t="shared" si="67"/>
        <v>0.57838154808444098</v>
      </c>
      <c r="Q1044" s="5">
        <f>YEAR(SalesDataTable[[#This Row],[Order Date]])</f>
        <v>2026</v>
      </c>
      <c r="R1044" s="8" t="str">
        <f>"Q"&amp;ROUNDUP(MONTH(SalesDataTable[[#This Row],[Order Date]])/3,0)</f>
        <v>Q2</v>
      </c>
      <c r="S1044" s="9">
        <f>MONTH(SalesDataTable[[#This Row],[Order Date]])</f>
        <v>6</v>
      </c>
      <c r="T1044" s="8" t="str">
        <f>TEXT(SalesDataTable[[#This Row],[Order Date]],"mmm")</f>
        <v>Jun</v>
      </c>
    </row>
    <row r="1045" spans="1:20" ht="15.5">
      <c r="A1045" s="2" t="s">
        <v>1096</v>
      </c>
      <c r="B1045" s="3">
        <v>46183</v>
      </c>
      <c r="C1045" s="4" t="s">
        <v>8</v>
      </c>
      <c r="D1045" s="4" t="s">
        <v>69</v>
      </c>
      <c r="E1045" s="4" t="s">
        <v>3</v>
      </c>
      <c r="F1045" s="4" t="s">
        <v>4</v>
      </c>
      <c r="G1045" s="4" t="s">
        <v>49</v>
      </c>
      <c r="H1045" s="4" t="s">
        <v>67</v>
      </c>
      <c r="I1045" s="9">
        <v>3</v>
      </c>
      <c r="J1045" s="6">
        <v>35.94</v>
      </c>
      <c r="K1045" s="7">
        <v>0.1</v>
      </c>
      <c r="L1045" s="6">
        <v>14.04</v>
      </c>
      <c r="M1045" s="6">
        <f t="shared" si="64"/>
        <v>97.037999999999997</v>
      </c>
      <c r="N1045" s="6">
        <f t="shared" si="65"/>
        <v>42.12</v>
      </c>
      <c r="O1045" s="6">
        <f t="shared" si="66"/>
        <v>54.917999999999999</v>
      </c>
      <c r="P1045" s="8">
        <f t="shared" si="67"/>
        <v>0.56594323873121866</v>
      </c>
      <c r="Q1045" s="5">
        <f>YEAR(SalesDataTable[[#This Row],[Order Date]])</f>
        <v>2026</v>
      </c>
      <c r="R1045" s="8" t="str">
        <f>"Q"&amp;ROUNDUP(MONTH(SalesDataTable[[#This Row],[Order Date]])/3,0)</f>
        <v>Q2</v>
      </c>
      <c r="S1045" s="9">
        <f>MONTH(SalesDataTable[[#This Row],[Order Date]])</f>
        <v>6</v>
      </c>
      <c r="T1045" s="8" t="str">
        <f>TEXT(SalesDataTable[[#This Row],[Order Date]],"mmm")</f>
        <v>Jun</v>
      </c>
    </row>
    <row r="1046" spans="1:20" ht="15.5">
      <c r="A1046" s="2" t="s">
        <v>1097</v>
      </c>
      <c r="B1046" s="3">
        <v>46183</v>
      </c>
      <c r="C1046" s="4" t="s">
        <v>14</v>
      </c>
      <c r="D1046" s="4" t="s">
        <v>61</v>
      </c>
      <c r="E1046" s="4" t="s">
        <v>25</v>
      </c>
      <c r="F1046" s="4" t="s">
        <v>4</v>
      </c>
      <c r="G1046" s="4" t="s">
        <v>11</v>
      </c>
      <c r="H1046" s="4" t="s">
        <v>21</v>
      </c>
      <c r="I1046" s="9">
        <v>1</v>
      </c>
      <c r="J1046" s="6">
        <v>145.34</v>
      </c>
      <c r="K1046" s="7">
        <v>0.05</v>
      </c>
      <c r="L1046" s="6">
        <v>77.89</v>
      </c>
      <c r="M1046" s="6">
        <f t="shared" si="64"/>
        <v>138.07300000000001</v>
      </c>
      <c r="N1046" s="6">
        <f t="shared" si="65"/>
        <v>77.89</v>
      </c>
      <c r="O1046" s="6">
        <f t="shared" si="66"/>
        <v>60.183000000000007</v>
      </c>
      <c r="P1046" s="8">
        <f t="shared" si="67"/>
        <v>0.43587812244247609</v>
      </c>
      <c r="Q1046" s="5">
        <f>YEAR(SalesDataTable[[#This Row],[Order Date]])</f>
        <v>2026</v>
      </c>
      <c r="R1046" s="8" t="str">
        <f>"Q"&amp;ROUNDUP(MONTH(SalesDataTable[[#This Row],[Order Date]])/3,0)</f>
        <v>Q2</v>
      </c>
      <c r="S1046" s="9">
        <f>MONTH(SalesDataTable[[#This Row],[Order Date]])</f>
        <v>6</v>
      </c>
      <c r="T1046" s="8" t="str">
        <f>TEXT(SalesDataTable[[#This Row],[Order Date]],"mmm")</f>
        <v>Jun</v>
      </c>
    </row>
    <row r="1047" spans="1:20" ht="15.5">
      <c r="A1047" s="2" t="s">
        <v>1098</v>
      </c>
      <c r="B1047" s="3">
        <v>46183</v>
      </c>
      <c r="C1047" s="4" t="s">
        <v>14</v>
      </c>
      <c r="D1047" s="4" t="s">
        <v>126</v>
      </c>
      <c r="E1047" s="4" t="s">
        <v>3</v>
      </c>
      <c r="F1047" s="4" t="s">
        <v>20</v>
      </c>
      <c r="G1047" s="4" t="s">
        <v>17</v>
      </c>
      <c r="H1047" s="4" t="s">
        <v>18</v>
      </c>
      <c r="I1047" s="9">
        <v>1</v>
      </c>
      <c r="J1047" s="6">
        <v>35.950000000000003</v>
      </c>
      <c r="K1047" s="7">
        <v>0.1</v>
      </c>
      <c r="L1047" s="6">
        <v>13.63</v>
      </c>
      <c r="M1047" s="6">
        <f t="shared" si="64"/>
        <v>32.355000000000004</v>
      </c>
      <c r="N1047" s="6">
        <f t="shared" si="65"/>
        <v>13.63</v>
      </c>
      <c r="O1047" s="6">
        <f t="shared" si="66"/>
        <v>18.725000000000001</v>
      </c>
      <c r="P1047" s="8">
        <f t="shared" si="67"/>
        <v>0.57873589862463293</v>
      </c>
      <c r="Q1047" s="5">
        <f>YEAR(SalesDataTable[[#This Row],[Order Date]])</f>
        <v>2026</v>
      </c>
      <c r="R1047" s="8" t="str">
        <f>"Q"&amp;ROUNDUP(MONTH(SalesDataTable[[#This Row],[Order Date]])/3,0)</f>
        <v>Q2</v>
      </c>
      <c r="S1047" s="9">
        <f>MONTH(SalesDataTable[[#This Row],[Order Date]])</f>
        <v>6</v>
      </c>
      <c r="T1047" s="8" t="str">
        <f>TEXT(SalesDataTable[[#This Row],[Order Date]],"mmm")</f>
        <v>Jun</v>
      </c>
    </row>
    <row r="1048" spans="1:20" ht="15.5">
      <c r="A1048" s="2" t="s">
        <v>1099</v>
      </c>
      <c r="B1048" s="3">
        <v>46183</v>
      </c>
      <c r="C1048" s="4" t="s">
        <v>27</v>
      </c>
      <c r="D1048" s="4" t="s">
        <v>82</v>
      </c>
      <c r="E1048" s="4" t="s">
        <v>25</v>
      </c>
      <c r="F1048" s="4" t="s">
        <v>20</v>
      </c>
      <c r="G1048" s="4" t="s">
        <v>49</v>
      </c>
      <c r="H1048" s="4" t="s">
        <v>74</v>
      </c>
      <c r="I1048" s="9">
        <v>1</v>
      </c>
      <c r="J1048" s="6">
        <v>51.09</v>
      </c>
      <c r="K1048" s="7">
        <v>0</v>
      </c>
      <c r="L1048" s="6">
        <v>22.4</v>
      </c>
      <c r="M1048" s="6">
        <f t="shared" si="64"/>
        <v>51.09</v>
      </c>
      <c r="N1048" s="6">
        <f t="shared" si="65"/>
        <v>22.4</v>
      </c>
      <c r="O1048" s="6">
        <f t="shared" si="66"/>
        <v>28.690000000000005</v>
      </c>
      <c r="P1048" s="8">
        <f t="shared" si="67"/>
        <v>0.56155803484047762</v>
      </c>
      <c r="Q1048" s="5">
        <f>YEAR(SalesDataTable[[#This Row],[Order Date]])</f>
        <v>2026</v>
      </c>
      <c r="R1048" s="8" t="str">
        <f>"Q"&amp;ROUNDUP(MONTH(SalesDataTable[[#This Row],[Order Date]])/3,0)</f>
        <v>Q2</v>
      </c>
      <c r="S1048" s="9">
        <f>MONTH(SalesDataTable[[#This Row],[Order Date]])</f>
        <v>6</v>
      </c>
      <c r="T1048" s="8" t="str">
        <f>TEXT(SalesDataTable[[#This Row],[Order Date]],"mmm")</f>
        <v>Jun</v>
      </c>
    </row>
    <row r="1049" spans="1:20" ht="15.5">
      <c r="A1049" s="2" t="s">
        <v>1100</v>
      </c>
      <c r="B1049" s="3">
        <v>46183</v>
      </c>
      <c r="C1049" s="4" t="s">
        <v>8</v>
      </c>
      <c r="D1049" s="4" t="s">
        <v>86</v>
      </c>
      <c r="E1049" s="4" t="s">
        <v>25</v>
      </c>
      <c r="F1049" s="4" t="s">
        <v>4</v>
      </c>
      <c r="G1049" s="4" t="s">
        <v>31</v>
      </c>
      <c r="H1049" s="4" t="s">
        <v>41</v>
      </c>
      <c r="I1049" s="9">
        <v>2</v>
      </c>
      <c r="J1049" s="6">
        <v>198.69</v>
      </c>
      <c r="K1049" s="7">
        <v>0.15</v>
      </c>
      <c r="L1049" s="6">
        <v>104.25</v>
      </c>
      <c r="M1049" s="6">
        <f t="shared" si="64"/>
        <v>337.77299999999997</v>
      </c>
      <c r="N1049" s="6">
        <f t="shared" si="65"/>
        <v>208.5</v>
      </c>
      <c r="O1049" s="6">
        <f t="shared" si="66"/>
        <v>129.27299999999997</v>
      </c>
      <c r="P1049" s="8">
        <f t="shared" si="67"/>
        <v>0.38272153191640534</v>
      </c>
      <c r="Q1049" s="5">
        <f>YEAR(SalesDataTable[[#This Row],[Order Date]])</f>
        <v>2026</v>
      </c>
      <c r="R1049" s="8" t="str">
        <f>"Q"&amp;ROUNDUP(MONTH(SalesDataTable[[#This Row],[Order Date]])/3,0)</f>
        <v>Q2</v>
      </c>
      <c r="S1049" s="9">
        <f>MONTH(SalesDataTable[[#This Row],[Order Date]])</f>
        <v>6</v>
      </c>
      <c r="T1049" s="8" t="str">
        <f>TEXT(SalesDataTable[[#This Row],[Order Date]],"mmm")</f>
        <v>Jun</v>
      </c>
    </row>
    <row r="1050" spans="1:20" ht="15.5">
      <c r="A1050" s="2" t="s">
        <v>1101</v>
      </c>
      <c r="B1050" s="3">
        <v>46183</v>
      </c>
      <c r="C1050" s="4" t="s">
        <v>8</v>
      </c>
      <c r="D1050" s="4" t="s">
        <v>38</v>
      </c>
      <c r="E1050" s="4" t="s">
        <v>25</v>
      </c>
      <c r="F1050" s="4" t="s">
        <v>16</v>
      </c>
      <c r="G1050" s="4" t="s">
        <v>5</v>
      </c>
      <c r="H1050" s="4" t="s">
        <v>6</v>
      </c>
      <c r="I1050" s="9">
        <v>3</v>
      </c>
      <c r="J1050" s="6">
        <v>83.45</v>
      </c>
      <c r="K1050" s="7">
        <v>0</v>
      </c>
      <c r="L1050" s="6">
        <v>43.73</v>
      </c>
      <c r="M1050" s="6">
        <f t="shared" si="64"/>
        <v>250.35000000000002</v>
      </c>
      <c r="N1050" s="6">
        <f t="shared" si="65"/>
        <v>131.19</v>
      </c>
      <c r="O1050" s="6">
        <f t="shared" si="66"/>
        <v>119.16000000000003</v>
      </c>
      <c r="P1050" s="8">
        <f t="shared" si="67"/>
        <v>0.47597363690832839</v>
      </c>
      <c r="Q1050" s="5">
        <f>YEAR(SalesDataTable[[#This Row],[Order Date]])</f>
        <v>2026</v>
      </c>
      <c r="R1050" s="8" t="str">
        <f>"Q"&amp;ROUNDUP(MONTH(SalesDataTable[[#This Row],[Order Date]])/3,0)</f>
        <v>Q2</v>
      </c>
      <c r="S1050" s="9">
        <f>MONTH(SalesDataTable[[#This Row],[Order Date]])</f>
        <v>6</v>
      </c>
      <c r="T1050" s="8" t="str">
        <f>TEXT(SalesDataTable[[#This Row],[Order Date]],"mmm")</f>
        <v>Jun</v>
      </c>
    </row>
    <row r="1051" spans="1:20" ht="15.5">
      <c r="A1051" s="2" t="s">
        <v>1102</v>
      </c>
      <c r="B1051" s="3">
        <v>46183</v>
      </c>
      <c r="C1051" s="4" t="s">
        <v>14</v>
      </c>
      <c r="D1051" s="4" t="s">
        <v>15</v>
      </c>
      <c r="E1051" s="4" t="s">
        <v>3</v>
      </c>
      <c r="F1051" s="4" t="s">
        <v>16</v>
      </c>
      <c r="G1051" s="4" t="s">
        <v>49</v>
      </c>
      <c r="H1051" s="4" t="s">
        <v>50</v>
      </c>
      <c r="I1051" s="9">
        <v>2</v>
      </c>
      <c r="J1051" s="6">
        <v>40.86</v>
      </c>
      <c r="K1051" s="7">
        <v>0</v>
      </c>
      <c r="L1051" s="6">
        <v>14.59</v>
      </c>
      <c r="M1051" s="6">
        <f t="shared" si="64"/>
        <v>81.72</v>
      </c>
      <c r="N1051" s="6">
        <f t="shared" si="65"/>
        <v>29.18</v>
      </c>
      <c r="O1051" s="6">
        <f t="shared" si="66"/>
        <v>52.54</v>
      </c>
      <c r="P1051" s="8">
        <f t="shared" si="67"/>
        <v>0.64292706803720023</v>
      </c>
      <c r="Q1051" s="5">
        <f>YEAR(SalesDataTable[[#This Row],[Order Date]])</f>
        <v>2026</v>
      </c>
      <c r="R1051" s="8" t="str">
        <f>"Q"&amp;ROUNDUP(MONTH(SalesDataTable[[#This Row],[Order Date]])/3,0)</f>
        <v>Q2</v>
      </c>
      <c r="S1051" s="9">
        <f>MONTH(SalesDataTable[[#This Row],[Order Date]])</f>
        <v>6</v>
      </c>
      <c r="T1051" s="8" t="str">
        <f>TEXT(SalesDataTable[[#This Row],[Order Date]],"mmm")</f>
        <v>Jun</v>
      </c>
    </row>
    <row r="1052" spans="1:20" ht="15.5">
      <c r="A1052" s="2" t="s">
        <v>1103</v>
      </c>
      <c r="B1052" s="3">
        <v>46183</v>
      </c>
      <c r="C1052" s="4" t="s">
        <v>8</v>
      </c>
      <c r="D1052" s="4" t="s">
        <v>38</v>
      </c>
      <c r="E1052" s="4" t="s">
        <v>25</v>
      </c>
      <c r="F1052" s="4" t="s">
        <v>16</v>
      </c>
      <c r="G1052" s="4" t="s">
        <v>31</v>
      </c>
      <c r="H1052" s="4" t="s">
        <v>64</v>
      </c>
      <c r="I1052" s="9">
        <v>1</v>
      </c>
      <c r="J1052" s="6">
        <v>82.21</v>
      </c>
      <c r="K1052" s="7">
        <v>0.05</v>
      </c>
      <c r="L1052" s="6">
        <v>39.04</v>
      </c>
      <c r="M1052" s="6">
        <f t="shared" si="64"/>
        <v>78.099499999999992</v>
      </c>
      <c r="N1052" s="6">
        <f t="shared" si="65"/>
        <v>39.04</v>
      </c>
      <c r="O1052" s="6">
        <f t="shared" si="66"/>
        <v>39.059499999999993</v>
      </c>
      <c r="P1052" s="8">
        <f t="shared" si="67"/>
        <v>0.50012484074802011</v>
      </c>
      <c r="Q1052" s="5">
        <f>YEAR(SalesDataTable[[#This Row],[Order Date]])</f>
        <v>2026</v>
      </c>
      <c r="R1052" s="8" t="str">
        <f>"Q"&amp;ROUNDUP(MONTH(SalesDataTable[[#This Row],[Order Date]])/3,0)</f>
        <v>Q2</v>
      </c>
      <c r="S1052" s="9">
        <f>MONTH(SalesDataTable[[#This Row],[Order Date]])</f>
        <v>6</v>
      </c>
      <c r="T1052" s="8" t="str">
        <f>TEXT(SalesDataTable[[#This Row],[Order Date]],"mmm")</f>
        <v>Jun</v>
      </c>
    </row>
    <row r="1053" spans="1:20" ht="15.5">
      <c r="A1053" s="2" t="s">
        <v>1104</v>
      </c>
      <c r="B1053" s="3">
        <v>46183</v>
      </c>
      <c r="C1053" s="4" t="s">
        <v>14</v>
      </c>
      <c r="D1053" s="4" t="s">
        <v>61</v>
      </c>
      <c r="E1053" s="4" t="s">
        <v>39</v>
      </c>
      <c r="F1053" s="4" t="s">
        <v>20</v>
      </c>
      <c r="G1053" s="4" t="s">
        <v>49</v>
      </c>
      <c r="H1053" s="4" t="s">
        <v>67</v>
      </c>
      <c r="I1053" s="9">
        <v>1</v>
      </c>
      <c r="J1053" s="6">
        <v>35.93</v>
      </c>
      <c r="K1053" s="7">
        <v>0.1</v>
      </c>
      <c r="L1053" s="6">
        <v>13.52</v>
      </c>
      <c r="M1053" s="6">
        <f t="shared" si="64"/>
        <v>32.337000000000003</v>
      </c>
      <c r="N1053" s="6">
        <f t="shared" si="65"/>
        <v>13.52</v>
      </c>
      <c r="O1053" s="6">
        <f t="shared" si="66"/>
        <v>18.817000000000004</v>
      </c>
      <c r="P1053" s="8">
        <f t="shared" si="67"/>
        <v>0.58190308315551853</v>
      </c>
      <c r="Q1053" s="5">
        <f>YEAR(SalesDataTable[[#This Row],[Order Date]])</f>
        <v>2026</v>
      </c>
      <c r="R1053" s="8" t="str">
        <f>"Q"&amp;ROUNDUP(MONTH(SalesDataTable[[#This Row],[Order Date]])/3,0)</f>
        <v>Q2</v>
      </c>
      <c r="S1053" s="9">
        <f>MONTH(SalesDataTable[[#This Row],[Order Date]])</f>
        <v>6</v>
      </c>
      <c r="T1053" s="8" t="str">
        <f>TEXT(SalesDataTable[[#This Row],[Order Date]],"mmm")</f>
        <v>Jun</v>
      </c>
    </row>
    <row r="1054" spans="1:20" ht="15.5">
      <c r="A1054" s="2" t="s">
        <v>1105</v>
      </c>
      <c r="B1054" s="3">
        <v>46183</v>
      </c>
      <c r="C1054" s="4" t="s">
        <v>1</v>
      </c>
      <c r="D1054" s="4" t="s">
        <v>2</v>
      </c>
      <c r="E1054" s="4" t="s">
        <v>39</v>
      </c>
      <c r="F1054" s="4" t="s">
        <v>16</v>
      </c>
      <c r="G1054" s="4" t="s">
        <v>17</v>
      </c>
      <c r="H1054" s="4" t="s">
        <v>83</v>
      </c>
      <c r="I1054" s="9">
        <v>2</v>
      </c>
      <c r="J1054" s="6">
        <v>164.77</v>
      </c>
      <c r="K1054" s="7">
        <v>0</v>
      </c>
      <c r="L1054" s="6">
        <v>89.07</v>
      </c>
      <c r="M1054" s="6">
        <f t="shared" si="64"/>
        <v>329.54</v>
      </c>
      <c r="N1054" s="6">
        <f t="shared" si="65"/>
        <v>178.14</v>
      </c>
      <c r="O1054" s="6">
        <f t="shared" si="66"/>
        <v>151.40000000000003</v>
      </c>
      <c r="P1054" s="8">
        <f t="shared" si="67"/>
        <v>0.45942829398555568</v>
      </c>
      <c r="Q1054" s="5">
        <f>YEAR(SalesDataTable[[#This Row],[Order Date]])</f>
        <v>2026</v>
      </c>
      <c r="R1054" s="8" t="str">
        <f>"Q"&amp;ROUNDUP(MONTH(SalesDataTable[[#This Row],[Order Date]])/3,0)</f>
        <v>Q2</v>
      </c>
      <c r="S1054" s="9">
        <f>MONTH(SalesDataTable[[#This Row],[Order Date]])</f>
        <v>6</v>
      </c>
      <c r="T1054" s="8" t="str">
        <f>TEXT(SalesDataTable[[#This Row],[Order Date]],"mmm")</f>
        <v>Jun</v>
      </c>
    </row>
    <row r="1055" spans="1:20" ht="15.5">
      <c r="A1055" s="2" t="s">
        <v>1106</v>
      </c>
      <c r="B1055" s="3">
        <v>46183</v>
      </c>
      <c r="C1055" s="4" t="s">
        <v>14</v>
      </c>
      <c r="D1055" s="4" t="s">
        <v>15</v>
      </c>
      <c r="E1055" s="4" t="s">
        <v>10</v>
      </c>
      <c r="F1055" s="4" t="s">
        <v>20</v>
      </c>
      <c r="G1055" s="4" t="s">
        <v>17</v>
      </c>
      <c r="H1055" s="4" t="s">
        <v>46</v>
      </c>
      <c r="I1055" s="9">
        <v>4</v>
      </c>
      <c r="J1055" s="6">
        <v>47.36</v>
      </c>
      <c r="K1055" s="7">
        <v>0.1</v>
      </c>
      <c r="L1055" s="6">
        <v>18.87</v>
      </c>
      <c r="M1055" s="6">
        <f t="shared" si="64"/>
        <v>170.49600000000001</v>
      </c>
      <c r="N1055" s="6">
        <f t="shared" si="65"/>
        <v>75.48</v>
      </c>
      <c r="O1055" s="6">
        <f t="shared" si="66"/>
        <v>95.016000000000005</v>
      </c>
      <c r="P1055" s="8">
        <f t="shared" si="67"/>
        <v>0.55729166666666663</v>
      </c>
      <c r="Q1055" s="5">
        <f>YEAR(SalesDataTable[[#This Row],[Order Date]])</f>
        <v>2026</v>
      </c>
      <c r="R1055" s="8" t="str">
        <f>"Q"&amp;ROUNDUP(MONTH(SalesDataTable[[#This Row],[Order Date]])/3,0)</f>
        <v>Q2</v>
      </c>
      <c r="S1055" s="9">
        <f>MONTH(SalesDataTable[[#This Row],[Order Date]])</f>
        <v>6</v>
      </c>
      <c r="T1055" s="8" t="str">
        <f>TEXT(SalesDataTable[[#This Row],[Order Date]],"mmm")</f>
        <v>Jun</v>
      </c>
    </row>
    <row r="1056" spans="1:20" ht="15.5">
      <c r="A1056" s="2" t="s">
        <v>1107</v>
      </c>
      <c r="B1056" s="3">
        <v>46183</v>
      </c>
      <c r="C1056" s="4" t="s">
        <v>27</v>
      </c>
      <c r="D1056" s="4" t="s">
        <v>48</v>
      </c>
      <c r="E1056" s="4" t="s">
        <v>3</v>
      </c>
      <c r="F1056" s="4" t="s">
        <v>4</v>
      </c>
      <c r="G1056" s="4" t="s">
        <v>11</v>
      </c>
      <c r="H1056" s="4" t="s">
        <v>12</v>
      </c>
      <c r="I1056" s="9">
        <v>1</v>
      </c>
      <c r="J1056" s="6">
        <v>90.7</v>
      </c>
      <c r="K1056" s="7">
        <v>0</v>
      </c>
      <c r="L1056" s="6">
        <v>44.18</v>
      </c>
      <c r="M1056" s="6">
        <f t="shared" si="64"/>
        <v>90.7</v>
      </c>
      <c r="N1056" s="6">
        <f t="shared" si="65"/>
        <v>44.18</v>
      </c>
      <c r="O1056" s="6">
        <f t="shared" si="66"/>
        <v>46.52</v>
      </c>
      <c r="P1056" s="8">
        <f t="shared" si="67"/>
        <v>0.51289966923925034</v>
      </c>
      <c r="Q1056" s="5">
        <f>YEAR(SalesDataTable[[#This Row],[Order Date]])</f>
        <v>2026</v>
      </c>
      <c r="R1056" s="8" t="str">
        <f>"Q"&amp;ROUNDUP(MONTH(SalesDataTable[[#This Row],[Order Date]])/3,0)</f>
        <v>Q2</v>
      </c>
      <c r="S1056" s="9">
        <f>MONTH(SalesDataTable[[#This Row],[Order Date]])</f>
        <v>6</v>
      </c>
      <c r="T1056" s="8" t="str">
        <f>TEXT(SalesDataTable[[#This Row],[Order Date]],"mmm")</f>
        <v>Jun</v>
      </c>
    </row>
    <row r="1057" spans="1:20" ht="15.5">
      <c r="A1057" s="2" t="s">
        <v>1108</v>
      </c>
      <c r="B1057" s="3">
        <v>46183</v>
      </c>
      <c r="C1057" s="4" t="s">
        <v>14</v>
      </c>
      <c r="D1057" s="4" t="s">
        <v>61</v>
      </c>
      <c r="E1057" s="4" t="s">
        <v>39</v>
      </c>
      <c r="F1057" s="4" t="s">
        <v>4</v>
      </c>
      <c r="G1057" s="4" t="s">
        <v>17</v>
      </c>
      <c r="H1057" s="4" t="s">
        <v>46</v>
      </c>
      <c r="I1057" s="9">
        <v>1</v>
      </c>
      <c r="J1057" s="6">
        <v>45.59</v>
      </c>
      <c r="K1057" s="7">
        <v>0</v>
      </c>
      <c r="L1057" s="6">
        <v>18.57</v>
      </c>
      <c r="M1057" s="6">
        <f t="shared" si="64"/>
        <v>45.59</v>
      </c>
      <c r="N1057" s="6">
        <f t="shared" si="65"/>
        <v>18.57</v>
      </c>
      <c r="O1057" s="6">
        <f t="shared" si="66"/>
        <v>27.020000000000003</v>
      </c>
      <c r="P1057" s="8">
        <f t="shared" si="67"/>
        <v>0.59267383198069756</v>
      </c>
      <c r="Q1057" s="5">
        <f>YEAR(SalesDataTable[[#This Row],[Order Date]])</f>
        <v>2026</v>
      </c>
      <c r="R1057" s="8" t="str">
        <f>"Q"&amp;ROUNDUP(MONTH(SalesDataTable[[#This Row],[Order Date]])/3,0)</f>
        <v>Q2</v>
      </c>
      <c r="S1057" s="9">
        <f>MONTH(SalesDataTable[[#This Row],[Order Date]])</f>
        <v>6</v>
      </c>
      <c r="T1057" s="8" t="str">
        <f>TEXT(SalesDataTable[[#This Row],[Order Date]],"mmm")</f>
        <v>Jun</v>
      </c>
    </row>
    <row r="1058" spans="1:20" ht="15.5">
      <c r="A1058" s="2" t="s">
        <v>1109</v>
      </c>
      <c r="B1058" s="3">
        <v>46183</v>
      </c>
      <c r="C1058" s="4" t="s">
        <v>27</v>
      </c>
      <c r="D1058" s="4" t="s">
        <v>28</v>
      </c>
      <c r="E1058" s="4" t="s">
        <v>3</v>
      </c>
      <c r="F1058" s="4" t="s">
        <v>16</v>
      </c>
      <c r="G1058" s="4" t="s">
        <v>11</v>
      </c>
      <c r="H1058" s="4" t="s">
        <v>21</v>
      </c>
      <c r="I1058" s="9">
        <v>3</v>
      </c>
      <c r="J1058" s="6">
        <v>146.55000000000001</v>
      </c>
      <c r="K1058" s="7">
        <v>0.1</v>
      </c>
      <c r="L1058" s="6">
        <v>79.59</v>
      </c>
      <c r="M1058" s="6">
        <f t="shared" si="64"/>
        <v>395.68500000000006</v>
      </c>
      <c r="N1058" s="6">
        <f t="shared" si="65"/>
        <v>238.77</v>
      </c>
      <c r="O1058" s="6">
        <f t="shared" si="66"/>
        <v>156.91500000000005</v>
      </c>
      <c r="P1058" s="8">
        <f t="shared" si="67"/>
        <v>0.39656544978960545</v>
      </c>
      <c r="Q1058" s="5">
        <f>YEAR(SalesDataTable[[#This Row],[Order Date]])</f>
        <v>2026</v>
      </c>
      <c r="R1058" s="8" t="str">
        <f>"Q"&amp;ROUNDUP(MONTH(SalesDataTable[[#This Row],[Order Date]])/3,0)</f>
        <v>Q2</v>
      </c>
      <c r="S1058" s="9">
        <f>MONTH(SalesDataTable[[#This Row],[Order Date]])</f>
        <v>6</v>
      </c>
      <c r="T1058" s="8" t="str">
        <f>TEXT(SalesDataTable[[#This Row],[Order Date]],"mmm")</f>
        <v>Jun</v>
      </c>
    </row>
    <row r="1059" spans="1:20" ht="15.5">
      <c r="A1059" s="2" t="s">
        <v>1110</v>
      </c>
      <c r="B1059" s="3">
        <v>46184</v>
      </c>
      <c r="C1059" s="4" t="s">
        <v>27</v>
      </c>
      <c r="D1059" s="4" t="s">
        <v>48</v>
      </c>
      <c r="E1059" s="4" t="s">
        <v>39</v>
      </c>
      <c r="F1059" s="4" t="s">
        <v>20</v>
      </c>
      <c r="G1059" s="4" t="s">
        <v>5</v>
      </c>
      <c r="H1059" s="4" t="s">
        <v>35</v>
      </c>
      <c r="I1059" s="9">
        <v>4</v>
      </c>
      <c r="J1059" s="6">
        <v>40.33</v>
      </c>
      <c r="K1059" s="7">
        <v>0.1</v>
      </c>
      <c r="L1059" s="6">
        <v>17.170000000000002</v>
      </c>
      <c r="M1059" s="6">
        <f t="shared" si="64"/>
        <v>145.18799999999999</v>
      </c>
      <c r="N1059" s="6">
        <f t="shared" si="65"/>
        <v>68.680000000000007</v>
      </c>
      <c r="O1059" s="6">
        <f t="shared" si="66"/>
        <v>76.507999999999981</v>
      </c>
      <c r="P1059" s="8">
        <f t="shared" si="67"/>
        <v>0.52695815081136177</v>
      </c>
      <c r="Q1059" s="5">
        <f>YEAR(SalesDataTable[[#This Row],[Order Date]])</f>
        <v>2026</v>
      </c>
      <c r="R1059" s="8" t="str">
        <f>"Q"&amp;ROUNDUP(MONTH(SalesDataTable[[#This Row],[Order Date]])/3,0)</f>
        <v>Q2</v>
      </c>
      <c r="S1059" s="9">
        <f>MONTH(SalesDataTable[[#This Row],[Order Date]])</f>
        <v>6</v>
      </c>
      <c r="T1059" s="8" t="str">
        <f>TEXT(SalesDataTable[[#This Row],[Order Date]],"mmm")</f>
        <v>Jun</v>
      </c>
    </row>
    <row r="1060" spans="1:20" ht="15.5">
      <c r="A1060" s="2" t="s">
        <v>1111</v>
      </c>
      <c r="B1060" s="3">
        <v>46184</v>
      </c>
      <c r="C1060" s="4" t="s">
        <v>1</v>
      </c>
      <c r="D1060" s="4" t="s">
        <v>2</v>
      </c>
      <c r="E1060" s="4" t="s">
        <v>25</v>
      </c>
      <c r="F1060" s="4" t="s">
        <v>16</v>
      </c>
      <c r="G1060" s="4" t="s">
        <v>5</v>
      </c>
      <c r="H1060" s="4" t="s">
        <v>29</v>
      </c>
      <c r="I1060" s="9">
        <v>2</v>
      </c>
      <c r="J1060" s="6">
        <v>51.83</v>
      </c>
      <c r="K1060" s="7">
        <v>0.1</v>
      </c>
      <c r="L1060" s="6">
        <v>23.1</v>
      </c>
      <c r="M1060" s="6">
        <f t="shared" si="64"/>
        <v>93.293999999999997</v>
      </c>
      <c r="N1060" s="6">
        <f t="shared" si="65"/>
        <v>46.2</v>
      </c>
      <c r="O1060" s="6">
        <f t="shared" si="66"/>
        <v>47.093999999999994</v>
      </c>
      <c r="P1060" s="8">
        <f t="shared" si="67"/>
        <v>0.50479130490706792</v>
      </c>
      <c r="Q1060" s="5">
        <f>YEAR(SalesDataTable[[#This Row],[Order Date]])</f>
        <v>2026</v>
      </c>
      <c r="R1060" s="8" t="str">
        <f>"Q"&amp;ROUNDUP(MONTH(SalesDataTable[[#This Row],[Order Date]])/3,0)</f>
        <v>Q2</v>
      </c>
      <c r="S1060" s="9">
        <f>MONTH(SalesDataTable[[#This Row],[Order Date]])</f>
        <v>6</v>
      </c>
      <c r="T1060" s="8" t="str">
        <f>TEXT(SalesDataTable[[#This Row],[Order Date]],"mmm")</f>
        <v>Jun</v>
      </c>
    </row>
    <row r="1061" spans="1:20" ht="15.5">
      <c r="A1061" s="2" t="s">
        <v>1112</v>
      </c>
      <c r="B1061" s="3">
        <v>46184</v>
      </c>
      <c r="C1061" s="4" t="s">
        <v>27</v>
      </c>
      <c r="D1061" s="4" t="s">
        <v>48</v>
      </c>
      <c r="E1061" s="4" t="s">
        <v>3</v>
      </c>
      <c r="F1061" s="4" t="s">
        <v>20</v>
      </c>
      <c r="G1061" s="4" t="s">
        <v>31</v>
      </c>
      <c r="H1061" s="4" t="s">
        <v>90</v>
      </c>
      <c r="I1061" s="9">
        <v>2</v>
      </c>
      <c r="J1061" s="6">
        <v>121.19</v>
      </c>
      <c r="K1061" s="7">
        <v>0.05</v>
      </c>
      <c r="L1061" s="6">
        <v>58.91</v>
      </c>
      <c r="M1061" s="6">
        <f t="shared" si="64"/>
        <v>230.261</v>
      </c>
      <c r="N1061" s="6">
        <f t="shared" si="65"/>
        <v>117.82</v>
      </c>
      <c r="O1061" s="6">
        <f t="shared" si="66"/>
        <v>112.441</v>
      </c>
      <c r="P1061" s="8">
        <f t="shared" si="67"/>
        <v>0.48831977625390321</v>
      </c>
      <c r="Q1061" s="5">
        <f>YEAR(SalesDataTable[[#This Row],[Order Date]])</f>
        <v>2026</v>
      </c>
      <c r="R1061" s="8" t="str">
        <f>"Q"&amp;ROUNDUP(MONTH(SalesDataTable[[#This Row],[Order Date]])/3,0)</f>
        <v>Q2</v>
      </c>
      <c r="S1061" s="9">
        <f>MONTH(SalesDataTable[[#This Row],[Order Date]])</f>
        <v>6</v>
      </c>
      <c r="T1061" s="8" t="str">
        <f>TEXT(SalesDataTable[[#This Row],[Order Date]],"mmm")</f>
        <v>Jun</v>
      </c>
    </row>
    <row r="1062" spans="1:20" ht="15.5">
      <c r="A1062" s="2" t="s">
        <v>1113</v>
      </c>
      <c r="B1062" s="3">
        <v>46184</v>
      </c>
      <c r="C1062" s="4" t="s">
        <v>27</v>
      </c>
      <c r="D1062" s="4" t="s">
        <v>82</v>
      </c>
      <c r="E1062" s="4" t="s">
        <v>25</v>
      </c>
      <c r="F1062" s="4" t="s">
        <v>16</v>
      </c>
      <c r="G1062" s="4" t="s">
        <v>11</v>
      </c>
      <c r="H1062" s="4" t="s">
        <v>53</v>
      </c>
      <c r="I1062" s="9">
        <v>1</v>
      </c>
      <c r="J1062" s="6">
        <v>154.09</v>
      </c>
      <c r="K1062" s="7">
        <v>0</v>
      </c>
      <c r="L1062" s="6">
        <v>77.37</v>
      </c>
      <c r="M1062" s="6">
        <f t="shared" si="64"/>
        <v>154.09</v>
      </c>
      <c r="N1062" s="6">
        <f t="shared" si="65"/>
        <v>77.37</v>
      </c>
      <c r="O1062" s="6">
        <f t="shared" si="66"/>
        <v>76.72</v>
      </c>
      <c r="P1062" s="8">
        <f t="shared" si="67"/>
        <v>0.49789084301382308</v>
      </c>
      <c r="Q1062" s="5">
        <f>YEAR(SalesDataTable[[#This Row],[Order Date]])</f>
        <v>2026</v>
      </c>
      <c r="R1062" s="8" t="str">
        <f>"Q"&amp;ROUNDUP(MONTH(SalesDataTable[[#This Row],[Order Date]])/3,0)</f>
        <v>Q2</v>
      </c>
      <c r="S1062" s="9">
        <f>MONTH(SalesDataTable[[#This Row],[Order Date]])</f>
        <v>6</v>
      </c>
      <c r="T1062" s="8" t="str">
        <f>TEXT(SalesDataTable[[#This Row],[Order Date]],"mmm")</f>
        <v>Jun</v>
      </c>
    </row>
    <row r="1063" spans="1:20" ht="15.5">
      <c r="A1063" s="2" t="s">
        <v>1114</v>
      </c>
      <c r="B1063" s="3">
        <v>46184</v>
      </c>
      <c r="C1063" s="4" t="s">
        <v>1</v>
      </c>
      <c r="D1063" s="4" t="s">
        <v>2</v>
      </c>
      <c r="E1063" s="4" t="s">
        <v>3</v>
      </c>
      <c r="F1063" s="4" t="s">
        <v>16</v>
      </c>
      <c r="G1063" s="4" t="s">
        <v>5</v>
      </c>
      <c r="H1063" s="4" t="s">
        <v>6</v>
      </c>
      <c r="I1063" s="9">
        <v>1</v>
      </c>
      <c r="J1063" s="6">
        <v>80.64</v>
      </c>
      <c r="K1063" s="7">
        <v>0.05</v>
      </c>
      <c r="L1063" s="6">
        <v>43.85</v>
      </c>
      <c r="M1063" s="6">
        <f t="shared" si="64"/>
        <v>76.60799999999999</v>
      </c>
      <c r="N1063" s="6">
        <f t="shared" si="65"/>
        <v>43.85</v>
      </c>
      <c r="O1063" s="6">
        <f t="shared" si="66"/>
        <v>32.757999999999988</v>
      </c>
      <c r="P1063" s="8">
        <f t="shared" si="67"/>
        <v>0.42760547201336668</v>
      </c>
      <c r="Q1063" s="5">
        <f>YEAR(SalesDataTable[[#This Row],[Order Date]])</f>
        <v>2026</v>
      </c>
      <c r="R1063" s="8" t="str">
        <f>"Q"&amp;ROUNDUP(MONTH(SalesDataTable[[#This Row],[Order Date]])/3,0)</f>
        <v>Q2</v>
      </c>
      <c r="S1063" s="9">
        <f>MONTH(SalesDataTable[[#This Row],[Order Date]])</f>
        <v>6</v>
      </c>
      <c r="T1063" s="8" t="str">
        <f>TEXT(SalesDataTable[[#This Row],[Order Date]],"mmm")</f>
        <v>Jun</v>
      </c>
    </row>
    <row r="1064" spans="1:20" ht="15.5">
      <c r="A1064" s="2" t="s">
        <v>1115</v>
      </c>
      <c r="B1064" s="3">
        <v>46184</v>
      </c>
      <c r="C1064" s="4" t="s">
        <v>8</v>
      </c>
      <c r="D1064" s="4" t="s">
        <v>69</v>
      </c>
      <c r="E1064" s="4" t="s">
        <v>39</v>
      </c>
      <c r="F1064" s="4" t="s">
        <v>4</v>
      </c>
      <c r="G1064" s="4" t="s">
        <v>11</v>
      </c>
      <c r="H1064" s="4" t="s">
        <v>12</v>
      </c>
      <c r="I1064" s="9">
        <v>1</v>
      </c>
      <c r="J1064" s="6">
        <v>94.01</v>
      </c>
      <c r="K1064" s="7">
        <v>0.15</v>
      </c>
      <c r="L1064" s="6">
        <v>46.12</v>
      </c>
      <c r="M1064" s="6">
        <f t="shared" si="64"/>
        <v>79.908500000000004</v>
      </c>
      <c r="N1064" s="6">
        <f t="shared" si="65"/>
        <v>46.12</v>
      </c>
      <c r="O1064" s="6">
        <f t="shared" si="66"/>
        <v>33.788500000000006</v>
      </c>
      <c r="P1064" s="8">
        <f t="shared" si="67"/>
        <v>0.42283987310486376</v>
      </c>
      <c r="Q1064" s="5">
        <f>YEAR(SalesDataTable[[#This Row],[Order Date]])</f>
        <v>2026</v>
      </c>
      <c r="R1064" s="8" t="str">
        <f>"Q"&amp;ROUNDUP(MONTH(SalesDataTable[[#This Row],[Order Date]])/3,0)</f>
        <v>Q2</v>
      </c>
      <c r="S1064" s="9">
        <f>MONTH(SalesDataTable[[#This Row],[Order Date]])</f>
        <v>6</v>
      </c>
      <c r="T1064" s="8" t="str">
        <f>TEXT(SalesDataTable[[#This Row],[Order Date]],"mmm")</f>
        <v>Jun</v>
      </c>
    </row>
    <row r="1065" spans="1:20" ht="15.5">
      <c r="A1065" s="2" t="s">
        <v>1116</v>
      </c>
      <c r="B1065" s="3">
        <v>46184</v>
      </c>
      <c r="C1065" s="4" t="s">
        <v>8</v>
      </c>
      <c r="D1065" s="4" t="s">
        <v>38</v>
      </c>
      <c r="E1065" s="4" t="s">
        <v>3</v>
      </c>
      <c r="F1065" s="4" t="s">
        <v>4</v>
      </c>
      <c r="G1065" s="4" t="s">
        <v>5</v>
      </c>
      <c r="H1065" s="4" t="s">
        <v>29</v>
      </c>
      <c r="I1065" s="9">
        <v>1</v>
      </c>
      <c r="J1065" s="6">
        <v>51.09</v>
      </c>
      <c r="K1065" s="7">
        <v>0</v>
      </c>
      <c r="L1065" s="6">
        <v>22.78</v>
      </c>
      <c r="M1065" s="6">
        <f t="shared" si="64"/>
        <v>51.09</v>
      </c>
      <c r="N1065" s="6">
        <f t="shared" si="65"/>
        <v>22.78</v>
      </c>
      <c r="O1065" s="6">
        <f t="shared" si="66"/>
        <v>28.310000000000002</v>
      </c>
      <c r="P1065" s="8">
        <f t="shared" si="67"/>
        <v>0.55412018007437858</v>
      </c>
      <c r="Q1065" s="5">
        <f>YEAR(SalesDataTable[[#This Row],[Order Date]])</f>
        <v>2026</v>
      </c>
      <c r="R1065" s="8" t="str">
        <f>"Q"&amp;ROUNDUP(MONTH(SalesDataTable[[#This Row],[Order Date]])/3,0)</f>
        <v>Q2</v>
      </c>
      <c r="S1065" s="9">
        <f>MONTH(SalesDataTable[[#This Row],[Order Date]])</f>
        <v>6</v>
      </c>
      <c r="T1065" s="8" t="str">
        <f>TEXT(SalesDataTable[[#This Row],[Order Date]],"mmm")</f>
        <v>Jun</v>
      </c>
    </row>
    <row r="1066" spans="1:20" ht="15.5">
      <c r="A1066" s="2" t="s">
        <v>1117</v>
      </c>
      <c r="B1066" s="3">
        <v>46184</v>
      </c>
      <c r="C1066" s="4" t="s">
        <v>8</v>
      </c>
      <c r="D1066" s="4" t="s">
        <v>38</v>
      </c>
      <c r="E1066" s="4" t="s">
        <v>39</v>
      </c>
      <c r="F1066" s="4" t="s">
        <v>4</v>
      </c>
      <c r="G1066" s="4" t="s">
        <v>11</v>
      </c>
      <c r="H1066" s="4" t="s">
        <v>21</v>
      </c>
      <c r="I1066" s="9">
        <v>1</v>
      </c>
      <c r="J1066" s="6">
        <v>146.66</v>
      </c>
      <c r="K1066" s="7">
        <v>0</v>
      </c>
      <c r="L1066" s="6">
        <v>78.709999999999994</v>
      </c>
      <c r="M1066" s="6">
        <f t="shared" si="64"/>
        <v>146.66</v>
      </c>
      <c r="N1066" s="6">
        <f t="shared" si="65"/>
        <v>78.709999999999994</v>
      </c>
      <c r="O1066" s="6">
        <f t="shared" si="66"/>
        <v>67.95</v>
      </c>
      <c r="P1066" s="8">
        <f t="shared" si="67"/>
        <v>0.4633165143870176</v>
      </c>
      <c r="Q1066" s="5">
        <f>YEAR(SalesDataTable[[#This Row],[Order Date]])</f>
        <v>2026</v>
      </c>
      <c r="R1066" s="8" t="str">
        <f>"Q"&amp;ROUNDUP(MONTH(SalesDataTable[[#This Row],[Order Date]])/3,0)</f>
        <v>Q2</v>
      </c>
      <c r="S1066" s="9">
        <f>MONTH(SalesDataTable[[#This Row],[Order Date]])</f>
        <v>6</v>
      </c>
      <c r="T1066" s="8" t="str">
        <f>TEXT(SalesDataTable[[#This Row],[Order Date]],"mmm")</f>
        <v>Jun</v>
      </c>
    </row>
    <row r="1067" spans="1:20" ht="15.5">
      <c r="A1067" s="2" t="s">
        <v>1118</v>
      </c>
      <c r="B1067" s="3">
        <v>46184</v>
      </c>
      <c r="C1067" s="4" t="s">
        <v>8</v>
      </c>
      <c r="D1067" s="4" t="s">
        <v>69</v>
      </c>
      <c r="E1067" s="4" t="s">
        <v>25</v>
      </c>
      <c r="F1067" s="4" t="s">
        <v>16</v>
      </c>
      <c r="G1067" s="4" t="s">
        <v>31</v>
      </c>
      <c r="H1067" s="4" t="s">
        <v>41</v>
      </c>
      <c r="I1067" s="9">
        <v>2</v>
      </c>
      <c r="J1067" s="6">
        <v>199.03</v>
      </c>
      <c r="K1067" s="7">
        <v>0</v>
      </c>
      <c r="L1067" s="6">
        <v>104.7</v>
      </c>
      <c r="M1067" s="6">
        <f t="shared" si="64"/>
        <v>398.06</v>
      </c>
      <c r="N1067" s="6">
        <f t="shared" si="65"/>
        <v>209.4</v>
      </c>
      <c r="O1067" s="6">
        <f t="shared" si="66"/>
        <v>188.66</v>
      </c>
      <c r="P1067" s="8">
        <f t="shared" si="67"/>
        <v>0.47394865095714211</v>
      </c>
      <c r="Q1067" s="5">
        <f>YEAR(SalesDataTable[[#This Row],[Order Date]])</f>
        <v>2026</v>
      </c>
      <c r="R1067" s="8" t="str">
        <f>"Q"&amp;ROUNDUP(MONTH(SalesDataTable[[#This Row],[Order Date]])/3,0)</f>
        <v>Q2</v>
      </c>
      <c r="S1067" s="9">
        <f>MONTH(SalesDataTable[[#This Row],[Order Date]])</f>
        <v>6</v>
      </c>
      <c r="T1067" s="8" t="str">
        <f>TEXT(SalesDataTable[[#This Row],[Order Date]],"mmm")</f>
        <v>Jun</v>
      </c>
    </row>
    <row r="1068" spans="1:20" ht="15.5">
      <c r="A1068" s="2" t="s">
        <v>1119</v>
      </c>
      <c r="B1068" s="3">
        <v>46184</v>
      </c>
      <c r="C1068" s="4" t="s">
        <v>14</v>
      </c>
      <c r="D1068" s="4" t="s">
        <v>15</v>
      </c>
      <c r="E1068" s="4" t="s">
        <v>3</v>
      </c>
      <c r="F1068" s="4" t="s">
        <v>4</v>
      </c>
      <c r="G1068" s="4" t="s">
        <v>5</v>
      </c>
      <c r="H1068" s="4" t="s">
        <v>35</v>
      </c>
      <c r="I1068" s="9">
        <v>5</v>
      </c>
      <c r="J1068" s="6">
        <v>41.18</v>
      </c>
      <c r="K1068" s="7">
        <v>0.05</v>
      </c>
      <c r="L1068" s="6">
        <v>16.87</v>
      </c>
      <c r="M1068" s="6">
        <f t="shared" si="64"/>
        <v>195.60499999999999</v>
      </c>
      <c r="N1068" s="6">
        <f t="shared" si="65"/>
        <v>84.350000000000009</v>
      </c>
      <c r="O1068" s="6">
        <f t="shared" si="66"/>
        <v>111.25499999999998</v>
      </c>
      <c r="P1068" s="8">
        <f t="shared" si="67"/>
        <v>0.56877380435060443</v>
      </c>
      <c r="Q1068" s="5">
        <f>YEAR(SalesDataTable[[#This Row],[Order Date]])</f>
        <v>2026</v>
      </c>
      <c r="R1068" s="8" t="str">
        <f>"Q"&amp;ROUNDUP(MONTH(SalesDataTable[[#This Row],[Order Date]])/3,0)</f>
        <v>Q2</v>
      </c>
      <c r="S1068" s="9">
        <f>MONTH(SalesDataTable[[#This Row],[Order Date]])</f>
        <v>6</v>
      </c>
      <c r="T1068" s="8" t="str">
        <f>TEXT(SalesDataTable[[#This Row],[Order Date]],"mmm")</f>
        <v>Jun</v>
      </c>
    </row>
    <row r="1069" spans="1:20" ht="15.5">
      <c r="A1069" s="2" t="s">
        <v>1120</v>
      </c>
      <c r="B1069" s="3">
        <v>46184</v>
      </c>
      <c r="C1069" s="4" t="s">
        <v>8</v>
      </c>
      <c r="D1069" s="4" t="s">
        <v>69</v>
      </c>
      <c r="E1069" s="4" t="s">
        <v>25</v>
      </c>
      <c r="F1069" s="4" t="s">
        <v>20</v>
      </c>
      <c r="G1069" s="4" t="s">
        <v>11</v>
      </c>
      <c r="H1069" s="4" t="s">
        <v>21</v>
      </c>
      <c r="I1069" s="9">
        <v>2</v>
      </c>
      <c r="J1069" s="6">
        <v>141.18</v>
      </c>
      <c r="K1069" s="7">
        <v>0</v>
      </c>
      <c r="L1069" s="6">
        <v>78.66</v>
      </c>
      <c r="M1069" s="6">
        <f t="shared" si="64"/>
        <v>282.36</v>
      </c>
      <c r="N1069" s="6">
        <f t="shared" si="65"/>
        <v>157.32</v>
      </c>
      <c r="O1069" s="6">
        <f t="shared" si="66"/>
        <v>125.04000000000002</v>
      </c>
      <c r="P1069" s="8">
        <f t="shared" si="67"/>
        <v>0.44283892902677441</v>
      </c>
      <c r="Q1069" s="5">
        <f>YEAR(SalesDataTable[[#This Row],[Order Date]])</f>
        <v>2026</v>
      </c>
      <c r="R1069" s="8" t="str">
        <f>"Q"&amp;ROUNDUP(MONTH(SalesDataTable[[#This Row],[Order Date]])/3,0)</f>
        <v>Q2</v>
      </c>
      <c r="S1069" s="9">
        <f>MONTH(SalesDataTable[[#This Row],[Order Date]])</f>
        <v>6</v>
      </c>
      <c r="T1069" s="8" t="str">
        <f>TEXT(SalesDataTable[[#This Row],[Order Date]],"mmm")</f>
        <v>Jun</v>
      </c>
    </row>
    <row r="1070" spans="1:20" ht="15.5">
      <c r="A1070" s="2" t="s">
        <v>1121</v>
      </c>
      <c r="B1070" s="3">
        <v>46184</v>
      </c>
      <c r="C1070" s="4" t="s">
        <v>8</v>
      </c>
      <c r="D1070" s="4" t="s">
        <v>69</v>
      </c>
      <c r="E1070" s="4" t="s">
        <v>25</v>
      </c>
      <c r="F1070" s="4" t="s">
        <v>4</v>
      </c>
      <c r="G1070" s="4" t="s">
        <v>5</v>
      </c>
      <c r="H1070" s="4" t="s">
        <v>6</v>
      </c>
      <c r="I1070" s="9">
        <v>1</v>
      </c>
      <c r="J1070" s="6">
        <v>82.47</v>
      </c>
      <c r="K1070" s="7">
        <v>0.1</v>
      </c>
      <c r="L1070" s="6">
        <v>42.73</v>
      </c>
      <c r="M1070" s="6">
        <f t="shared" si="64"/>
        <v>74.222999999999999</v>
      </c>
      <c r="N1070" s="6">
        <f t="shared" si="65"/>
        <v>42.73</v>
      </c>
      <c r="O1070" s="6">
        <f t="shared" si="66"/>
        <v>31.493000000000002</v>
      </c>
      <c r="P1070" s="8">
        <f t="shared" si="67"/>
        <v>0.42430243994449163</v>
      </c>
      <c r="Q1070" s="5">
        <f>YEAR(SalesDataTable[[#This Row],[Order Date]])</f>
        <v>2026</v>
      </c>
      <c r="R1070" s="8" t="str">
        <f>"Q"&amp;ROUNDUP(MONTH(SalesDataTable[[#This Row],[Order Date]])/3,0)</f>
        <v>Q2</v>
      </c>
      <c r="S1070" s="9">
        <f>MONTH(SalesDataTable[[#This Row],[Order Date]])</f>
        <v>6</v>
      </c>
      <c r="T1070" s="8" t="str">
        <f>TEXT(SalesDataTable[[#This Row],[Order Date]],"mmm")</f>
        <v>Jun</v>
      </c>
    </row>
    <row r="1071" spans="1:20" ht="15.5">
      <c r="A1071" s="2" t="s">
        <v>1122</v>
      </c>
      <c r="B1071" s="3">
        <v>46185</v>
      </c>
      <c r="C1071" s="4" t="s">
        <v>8</v>
      </c>
      <c r="D1071" s="4" t="s">
        <v>9</v>
      </c>
      <c r="E1071" s="4" t="s">
        <v>39</v>
      </c>
      <c r="F1071" s="4" t="s">
        <v>4</v>
      </c>
      <c r="G1071" s="4" t="s">
        <v>17</v>
      </c>
      <c r="H1071" s="4" t="s">
        <v>83</v>
      </c>
      <c r="I1071" s="9">
        <v>1</v>
      </c>
      <c r="J1071" s="6">
        <v>166.91</v>
      </c>
      <c r="K1071" s="7">
        <v>0</v>
      </c>
      <c r="L1071" s="6">
        <v>85.58</v>
      </c>
      <c r="M1071" s="6">
        <f t="shared" si="64"/>
        <v>166.91</v>
      </c>
      <c r="N1071" s="6">
        <f t="shared" si="65"/>
        <v>85.58</v>
      </c>
      <c r="O1071" s="6">
        <f t="shared" si="66"/>
        <v>81.33</v>
      </c>
      <c r="P1071" s="8">
        <f t="shared" si="67"/>
        <v>0.48726858786172189</v>
      </c>
      <c r="Q1071" s="5">
        <f>YEAR(SalesDataTable[[#This Row],[Order Date]])</f>
        <v>2026</v>
      </c>
      <c r="R1071" s="8" t="str">
        <f>"Q"&amp;ROUNDUP(MONTH(SalesDataTable[[#This Row],[Order Date]])/3,0)</f>
        <v>Q2</v>
      </c>
      <c r="S1071" s="9">
        <f>MONTH(SalesDataTable[[#This Row],[Order Date]])</f>
        <v>6</v>
      </c>
      <c r="T1071" s="8" t="str">
        <f>TEXT(SalesDataTable[[#This Row],[Order Date]],"mmm")</f>
        <v>Jun</v>
      </c>
    </row>
    <row r="1072" spans="1:20" ht="15.5">
      <c r="A1072" s="2" t="s">
        <v>1123</v>
      </c>
      <c r="B1072" s="3">
        <v>46185</v>
      </c>
      <c r="C1072" s="4" t="s">
        <v>1</v>
      </c>
      <c r="D1072" s="4" t="s">
        <v>2</v>
      </c>
      <c r="E1072" s="4" t="s">
        <v>25</v>
      </c>
      <c r="F1072" s="4" t="s">
        <v>20</v>
      </c>
      <c r="G1072" s="4" t="s">
        <v>17</v>
      </c>
      <c r="H1072" s="4" t="s">
        <v>46</v>
      </c>
      <c r="I1072" s="9">
        <v>1</v>
      </c>
      <c r="J1072" s="6">
        <v>45.99</v>
      </c>
      <c r="K1072" s="7">
        <v>0</v>
      </c>
      <c r="L1072" s="6">
        <v>18.579999999999998</v>
      </c>
      <c r="M1072" s="6">
        <f t="shared" si="64"/>
        <v>45.99</v>
      </c>
      <c r="N1072" s="6">
        <f t="shared" si="65"/>
        <v>18.579999999999998</v>
      </c>
      <c r="O1072" s="6">
        <f t="shared" si="66"/>
        <v>27.410000000000004</v>
      </c>
      <c r="P1072" s="8">
        <f t="shared" si="67"/>
        <v>0.59599913024570561</v>
      </c>
      <c r="Q1072" s="5">
        <f>YEAR(SalesDataTable[[#This Row],[Order Date]])</f>
        <v>2026</v>
      </c>
      <c r="R1072" s="8" t="str">
        <f>"Q"&amp;ROUNDUP(MONTH(SalesDataTable[[#This Row],[Order Date]])/3,0)</f>
        <v>Q2</v>
      </c>
      <c r="S1072" s="9">
        <f>MONTH(SalesDataTable[[#This Row],[Order Date]])</f>
        <v>6</v>
      </c>
      <c r="T1072" s="8" t="str">
        <f>TEXT(SalesDataTable[[#This Row],[Order Date]],"mmm")</f>
        <v>Jun</v>
      </c>
    </row>
    <row r="1073" spans="1:20" ht="15.5">
      <c r="A1073" s="2" t="s">
        <v>1124</v>
      </c>
      <c r="B1073" s="3">
        <v>46185</v>
      </c>
      <c r="C1073" s="4" t="s">
        <v>27</v>
      </c>
      <c r="D1073" s="4" t="s">
        <v>82</v>
      </c>
      <c r="E1073" s="4" t="s">
        <v>25</v>
      </c>
      <c r="F1073" s="4" t="s">
        <v>20</v>
      </c>
      <c r="G1073" s="4" t="s">
        <v>49</v>
      </c>
      <c r="H1073" s="4" t="s">
        <v>67</v>
      </c>
      <c r="I1073" s="9">
        <v>1</v>
      </c>
      <c r="J1073" s="6">
        <v>37.01</v>
      </c>
      <c r="K1073" s="7">
        <v>0.05</v>
      </c>
      <c r="L1073" s="6">
        <v>14.18</v>
      </c>
      <c r="M1073" s="6">
        <f t="shared" si="64"/>
        <v>35.159499999999994</v>
      </c>
      <c r="N1073" s="6">
        <f t="shared" si="65"/>
        <v>14.18</v>
      </c>
      <c r="O1073" s="6">
        <f t="shared" si="66"/>
        <v>20.979499999999994</v>
      </c>
      <c r="P1073" s="8">
        <f t="shared" si="67"/>
        <v>0.59669506107879799</v>
      </c>
      <c r="Q1073" s="5">
        <f>YEAR(SalesDataTable[[#This Row],[Order Date]])</f>
        <v>2026</v>
      </c>
      <c r="R1073" s="8" t="str">
        <f>"Q"&amp;ROUNDUP(MONTH(SalesDataTable[[#This Row],[Order Date]])/3,0)</f>
        <v>Q2</v>
      </c>
      <c r="S1073" s="9">
        <f>MONTH(SalesDataTable[[#This Row],[Order Date]])</f>
        <v>6</v>
      </c>
      <c r="T1073" s="8" t="str">
        <f>TEXT(SalesDataTable[[#This Row],[Order Date]],"mmm")</f>
        <v>Jun</v>
      </c>
    </row>
    <row r="1074" spans="1:20" ht="15.5">
      <c r="A1074" s="2" t="s">
        <v>1125</v>
      </c>
      <c r="B1074" s="3">
        <v>46185</v>
      </c>
      <c r="C1074" s="4" t="s">
        <v>27</v>
      </c>
      <c r="D1074" s="4" t="s">
        <v>48</v>
      </c>
      <c r="E1074" s="4" t="s">
        <v>39</v>
      </c>
      <c r="F1074" s="4" t="s">
        <v>20</v>
      </c>
      <c r="G1074" s="4" t="s">
        <v>11</v>
      </c>
      <c r="H1074" s="4" t="s">
        <v>21</v>
      </c>
      <c r="I1074" s="9">
        <v>5</v>
      </c>
      <c r="J1074" s="6">
        <v>140.9</v>
      </c>
      <c r="K1074" s="7">
        <v>0</v>
      </c>
      <c r="L1074" s="6">
        <v>80.16</v>
      </c>
      <c r="M1074" s="6">
        <f t="shared" si="64"/>
        <v>704.5</v>
      </c>
      <c r="N1074" s="6">
        <f t="shared" si="65"/>
        <v>400.79999999999995</v>
      </c>
      <c r="O1074" s="6">
        <f t="shared" si="66"/>
        <v>303.70000000000005</v>
      </c>
      <c r="P1074" s="8">
        <f t="shared" si="67"/>
        <v>0.43108587650816188</v>
      </c>
      <c r="Q1074" s="5">
        <f>YEAR(SalesDataTable[[#This Row],[Order Date]])</f>
        <v>2026</v>
      </c>
      <c r="R1074" s="8" t="str">
        <f>"Q"&amp;ROUNDUP(MONTH(SalesDataTable[[#This Row],[Order Date]])/3,0)</f>
        <v>Q2</v>
      </c>
      <c r="S1074" s="9">
        <f>MONTH(SalesDataTable[[#This Row],[Order Date]])</f>
        <v>6</v>
      </c>
      <c r="T1074" s="8" t="str">
        <f>TEXT(SalesDataTable[[#This Row],[Order Date]],"mmm")</f>
        <v>Jun</v>
      </c>
    </row>
    <row r="1075" spans="1:20" ht="15.5">
      <c r="A1075" s="2" t="s">
        <v>1126</v>
      </c>
      <c r="B1075" s="3">
        <v>46185</v>
      </c>
      <c r="C1075" s="4" t="s">
        <v>8</v>
      </c>
      <c r="D1075" s="4" t="s">
        <v>69</v>
      </c>
      <c r="E1075" s="4" t="s">
        <v>25</v>
      </c>
      <c r="F1075" s="4" t="s">
        <v>16</v>
      </c>
      <c r="G1075" s="4" t="s">
        <v>49</v>
      </c>
      <c r="H1075" s="4" t="s">
        <v>67</v>
      </c>
      <c r="I1075" s="9">
        <v>3</v>
      </c>
      <c r="J1075" s="6">
        <v>36.659999999999997</v>
      </c>
      <c r="K1075" s="7">
        <v>0</v>
      </c>
      <c r="L1075" s="6">
        <v>13.55</v>
      </c>
      <c r="M1075" s="6">
        <f t="shared" si="64"/>
        <v>109.97999999999999</v>
      </c>
      <c r="N1075" s="6">
        <f t="shared" si="65"/>
        <v>40.650000000000006</v>
      </c>
      <c r="O1075" s="6">
        <f t="shared" si="66"/>
        <v>69.329999999999984</v>
      </c>
      <c r="P1075" s="8">
        <f t="shared" si="67"/>
        <v>0.63038734315330047</v>
      </c>
      <c r="Q1075" s="5">
        <f>YEAR(SalesDataTable[[#This Row],[Order Date]])</f>
        <v>2026</v>
      </c>
      <c r="R1075" s="8" t="str">
        <f>"Q"&amp;ROUNDUP(MONTH(SalesDataTable[[#This Row],[Order Date]])/3,0)</f>
        <v>Q2</v>
      </c>
      <c r="S1075" s="9">
        <f>MONTH(SalesDataTable[[#This Row],[Order Date]])</f>
        <v>6</v>
      </c>
      <c r="T1075" s="8" t="str">
        <f>TEXT(SalesDataTable[[#This Row],[Order Date]],"mmm")</f>
        <v>Jun</v>
      </c>
    </row>
    <row r="1076" spans="1:20" ht="15.5">
      <c r="A1076" s="2" t="s">
        <v>1127</v>
      </c>
      <c r="B1076" s="3">
        <v>46185</v>
      </c>
      <c r="C1076" s="4" t="s">
        <v>8</v>
      </c>
      <c r="D1076" s="4" t="s">
        <v>38</v>
      </c>
      <c r="E1076" s="4" t="s">
        <v>3</v>
      </c>
      <c r="F1076" s="4" t="s">
        <v>20</v>
      </c>
      <c r="G1076" s="4" t="s">
        <v>17</v>
      </c>
      <c r="H1076" s="4" t="s">
        <v>18</v>
      </c>
      <c r="I1076" s="9">
        <v>1</v>
      </c>
      <c r="J1076" s="6">
        <v>36.299999999999997</v>
      </c>
      <c r="K1076" s="7">
        <v>0.1</v>
      </c>
      <c r="L1076" s="6">
        <v>13.69</v>
      </c>
      <c r="M1076" s="6">
        <f t="shared" si="64"/>
        <v>32.67</v>
      </c>
      <c r="N1076" s="6">
        <f t="shared" si="65"/>
        <v>13.69</v>
      </c>
      <c r="O1076" s="6">
        <f t="shared" si="66"/>
        <v>18.980000000000004</v>
      </c>
      <c r="P1076" s="8">
        <f t="shared" si="67"/>
        <v>0.58096112641567199</v>
      </c>
      <c r="Q1076" s="5">
        <f>YEAR(SalesDataTable[[#This Row],[Order Date]])</f>
        <v>2026</v>
      </c>
      <c r="R1076" s="8" t="str">
        <f>"Q"&amp;ROUNDUP(MONTH(SalesDataTable[[#This Row],[Order Date]])/3,0)</f>
        <v>Q2</v>
      </c>
      <c r="S1076" s="9">
        <f>MONTH(SalesDataTable[[#This Row],[Order Date]])</f>
        <v>6</v>
      </c>
      <c r="T1076" s="8" t="str">
        <f>TEXT(SalesDataTable[[#This Row],[Order Date]],"mmm")</f>
        <v>Jun</v>
      </c>
    </row>
    <row r="1077" spans="1:20" ht="15.5">
      <c r="A1077" s="2" t="s">
        <v>1128</v>
      </c>
      <c r="B1077" s="3">
        <v>46185</v>
      </c>
      <c r="C1077" s="4" t="s">
        <v>14</v>
      </c>
      <c r="D1077" s="4" t="s">
        <v>126</v>
      </c>
      <c r="E1077" s="4" t="s">
        <v>3</v>
      </c>
      <c r="F1077" s="4" t="s">
        <v>16</v>
      </c>
      <c r="G1077" s="4" t="s">
        <v>31</v>
      </c>
      <c r="H1077" s="4" t="s">
        <v>90</v>
      </c>
      <c r="I1077" s="9">
        <v>2</v>
      </c>
      <c r="J1077" s="6">
        <v>120.64</v>
      </c>
      <c r="K1077" s="7">
        <v>0</v>
      </c>
      <c r="L1077" s="6">
        <v>61.66</v>
      </c>
      <c r="M1077" s="6">
        <f t="shared" si="64"/>
        <v>241.28</v>
      </c>
      <c r="N1077" s="6">
        <f t="shared" si="65"/>
        <v>123.32</v>
      </c>
      <c r="O1077" s="6">
        <f t="shared" si="66"/>
        <v>117.96000000000001</v>
      </c>
      <c r="P1077" s="8">
        <f t="shared" si="67"/>
        <v>0.48889257294429711</v>
      </c>
      <c r="Q1077" s="5">
        <f>YEAR(SalesDataTable[[#This Row],[Order Date]])</f>
        <v>2026</v>
      </c>
      <c r="R1077" s="8" t="str">
        <f>"Q"&amp;ROUNDUP(MONTH(SalesDataTable[[#This Row],[Order Date]])/3,0)</f>
        <v>Q2</v>
      </c>
      <c r="S1077" s="9">
        <f>MONTH(SalesDataTable[[#This Row],[Order Date]])</f>
        <v>6</v>
      </c>
      <c r="T1077" s="8" t="str">
        <f>TEXT(SalesDataTable[[#This Row],[Order Date]],"mmm")</f>
        <v>Jun</v>
      </c>
    </row>
    <row r="1078" spans="1:20" ht="15.5">
      <c r="A1078" s="2" t="s">
        <v>1129</v>
      </c>
      <c r="B1078" s="3">
        <v>46185</v>
      </c>
      <c r="C1078" s="4" t="s">
        <v>14</v>
      </c>
      <c r="D1078" s="4" t="s">
        <v>126</v>
      </c>
      <c r="E1078" s="4" t="s">
        <v>3</v>
      </c>
      <c r="F1078" s="4" t="s">
        <v>4</v>
      </c>
      <c r="G1078" s="4" t="s">
        <v>17</v>
      </c>
      <c r="H1078" s="4" t="s">
        <v>46</v>
      </c>
      <c r="I1078" s="9">
        <v>1</v>
      </c>
      <c r="J1078" s="6">
        <v>47.07</v>
      </c>
      <c r="K1078" s="7">
        <v>0</v>
      </c>
      <c r="L1078" s="6">
        <v>18.7</v>
      </c>
      <c r="M1078" s="6">
        <f t="shared" si="64"/>
        <v>47.07</v>
      </c>
      <c r="N1078" s="6">
        <f t="shared" si="65"/>
        <v>18.7</v>
      </c>
      <c r="O1078" s="6">
        <f t="shared" si="66"/>
        <v>28.37</v>
      </c>
      <c r="P1078" s="8">
        <f t="shared" si="67"/>
        <v>0.60271935415338862</v>
      </c>
      <c r="Q1078" s="5">
        <f>YEAR(SalesDataTable[[#This Row],[Order Date]])</f>
        <v>2026</v>
      </c>
      <c r="R1078" s="8" t="str">
        <f>"Q"&amp;ROUNDUP(MONTH(SalesDataTable[[#This Row],[Order Date]])/3,0)</f>
        <v>Q2</v>
      </c>
      <c r="S1078" s="9">
        <f>MONTH(SalesDataTable[[#This Row],[Order Date]])</f>
        <v>6</v>
      </c>
      <c r="T1078" s="8" t="str">
        <f>TEXT(SalesDataTable[[#This Row],[Order Date]],"mmm")</f>
        <v>Jun</v>
      </c>
    </row>
    <row r="1079" spans="1:20" ht="15.5">
      <c r="A1079" s="2" t="s">
        <v>1130</v>
      </c>
      <c r="B1079" s="3">
        <v>46185</v>
      </c>
      <c r="C1079" s="4" t="s">
        <v>14</v>
      </c>
      <c r="D1079" s="4" t="s">
        <v>24</v>
      </c>
      <c r="E1079" s="4" t="s">
        <v>39</v>
      </c>
      <c r="F1079" s="4" t="s">
        <v>20</v>
      </c>
      <c r="G1079" s="4" t="s">
        <v>11</v>
      </c>
      <c r="H1079" s="4" t="s">
        <v>53</v>
      </c>
      <c r="I1079" s="9">
        <v>2</v>
      </c>
      <c r="J1079" s="6">
        <v>154.94</v>
      </c>
      <c r="K1079" s="7">
        <v>0.05</v>
      </c>
      <c r="L1079" s="6">
        <v>77.260000000000005</v>
      </c>
      <c r="M1079" s="6">
        <f t="shared" si="64"/>
        <v>294.38599999999997</v>
      </c>
      <c r="N1079" s="6">
        <f t="shared" si="65"/>
        <v>154.52000000000001</v>
      </c>
      <c r="O1079" s="6">
        <f t="shared" si="66"/>
        <v>139.86599999999996</v>
      </c>
      <c r="P1079" s="8">
        <f t="shared" si="67"/>
        <v>0.47511090880680457</v>
      </c>
      <c r="Q1079" s="5">
        <f>YEAR(SalesDataTable[[#This Row],[Order Date]])</f>
        <v>2026</v>
      </c>
      <c r="R1079" s="8" t="str">
        <f>"Q"&amp;ROUNDUP(MONTH(SalesDataTable[[#This Row],[Order Date]])/3,0)</f>
        <v>Q2</v>
      </c>
      <c r="S1079" s="9">
        <f>MONTH(SalesDataTable[[#This Row],[Order Date]])</f>
        <v>6</v>
      </c>
      <c r="T1079" s="8" t="str">
        <f>TEXT(SalesDataTable[[#This Row],[Order Date]],"mmm")</f>
        <v>Jun</v>
      </c>
    </row>
    <row r="1080" spans="1:20" ht="15.5">
      <c r="A1080" s="2" t="s">
        <v>1131</v>
      </c>
      <c r="B1080" s="3">
        <v>46185</v>
      </c>
      <c r="C1080" s="4" t="s">
        <v>8</v>
      </c>
      <c r="D1080" s="4" t="s">
        <v>69</v>
      </c>
      <c r="E1080" s="4" t="s">
        <v>3</v>
      </c>
      <c r="F1080" s="4" t="s">
        <v>4</v>
      </c>
      <c r="G1080" s="4" t="s">
        <v>17</v>
      </c>
      <c r="H1080" s="4" t="s">
        <v>46</v>
      </c>
      <c r="I1080" s="9">
        <v>1</v>
      </c>
      <c r="J1080" s="6">
        <v>45.97</v>
      </c>
      <c r="K1080" s="7">
        <v>0.05</v>
      </c>
      <c r="L1080" s="6">
        <v>18.41</v>
      </c>
      <c r="M1080" s="6">
        <f t="shared" si="64"/>
        <v>43.671499999999995</v>
      </c>
      <c r="N1080" s="6">
        <f t="shared" si="65"/>
        <v>18.41</v>
      </c>
      <c r="O1080" s="6">
        <f t="shared" si="66"/>
        <v>25.261499999999995</v>
      </c>
      <c r="P1080" s="8">
        <f t="shared" si="67"/>
        <v>0.57844360738696854</v>
      </c>
      <c r="Q1080" s="5">
        <f>YEAR(SalesDataTable[[#This Row],[Order Date]])</f>
        <v>2026</v>
      </c>
      <c r="R1080" s="8" t="str">
        <f>"Q"&amp;ROUNDUP(MONTH(SalesDataTable[[#This Row],[Order Date]])/3,0)</f>
        <v>Q2</v>
      </c>
      <c r="S1080" s="9">
        <f>MONTH(SalesDataTable[[#This Row],[Order Date]])</f>
        <v>6</v>
      </c>
      <c r="T1080" s="8" t="str">
        <f>TEXT(SalesDataTable[[#This Row],[Order Date]],"mmm")</f>
        <v>Jun</v>
      </c>
    </row>
    <row r="1081" spans="1:20" ht="15.5">
      <c r="A1081" s="2" t="s">
        <v>1132</v>
      </c>
      <c r="B1081" s="3">
        <v>46185</v>
      </c>
      <c r="C1081" s="4" t="s">
        <v>27</v>
      </c>
      <c r="D1081" s="4" t="s">
        <v>48</v>
      </c>
      <c r="E1081" s="4" t="s">
        <v>3</v>
      </c>
      <c r="F1081" s="4" t="s">
        <v>4</v>
      </c>
      <c r="G1081" s="4" t="s">
        <v>31</v>
      </c>
      <c r="H1081" s="4" t="s">
        <v>41</v>
      </c>
      <c r="I1081" s="9">
        <v>1</v>
      </c>
      <c r="J1081" s="6">
        <v>198.64</v>
      </c>
      <c r="K1081" s="7">
        <v>0.05</v>
      </c>
      <c r="L1081" s="6">
        <v>101.89</v>
      </c>
      <c r="M1081" s="6">
        <f t="shared" si="64"/>
        <v>188.70799999999997</v>
      </c>
      <c r="N1081" s="6">
        <f t="shared" si="65"/>
        <v>101.89</v>
      </c>
      <c r="O1081" s="6">
        <f t="shared" si="66"/>
        <v>86.817999999999969</v>
      </c>
      <c r="P1081" s="8">
        <f t="shared" si="67"/>
        <v>0.46006528605040581</v>
      </c>
      <c r="Q1081" s="5">
        <f>YEAR(SalesDataTable[[#This Row],[Order Date]])</f>
        <v>2026</v>
      </c>
      <c r="R1081" s="8" t="str">
        <f>"Q"&amp;ROUNDUP(MONTH(SalesDataTable[[#This Row],[Order Date]])/3,0)</f>
        <v>Q2</v>
      </c>
      <c r="S1081" s="9">
        <f>MONTH(SalesDataTable[[#This Row],[Order Date]])</f>
        <v>6</v>
      </c>
      <c r="T1081" s="8" t="str">
        <f>TEXT(SalesDataTable[[#This Row],[Order Date]],"mmm")</f>
        <v>Jun</v>
      </c>
    </row>
    <row r="1082" spans="1:20" ht="15.5">
      <c r="A1082" s="2" t="s">
        <v>1133</v>
      </c>
      <c r="B1082" s="3">
        <v>46185</v>
      </c>
      <c r="C1082" s="4" t="s">
        <v>14</v>
      </c>
      <c r="D1082" s="4" t="s">
        <v>24</v>
      </c>
      <c r="E1082" s="4" t="s">
        <v>3</v>
      </c>
      <c r="F1082" s="4" t="s">
        <v>16</v>
      </c>
      <c r="G1082" s="4" t="s">
        <v>17</v>
      </c>
      <c r="H1082" s="4" t="s">
        <v>83</v>
      </c>
      <c r="I1082" s="9">
        <v>5</v>
      </c>
      <c r="J1082" s="6">
        <v>168.57</v>
      </c>
      <c r="K1082" s="7">
        <v>0</v>
      </c>
      <c r="L1082" s="6">
        <v>88.65</v>
      </c>
      <c r="M1082" s="6">
        <f t="shared" si="64"/>
        <v>842.84999999999991</v>
      </c>
      <c r="N1082" s="6">
        <f t="shared" si="65"/>
        <v>443.25</v>
      </c>
      <c r="O1082" s="6">
        <f t="shared" si="66"/>
        <v>399.59999999999991</v>
      </c>
      <c r="P1082" s="8">
        <f t="shared" si="67"/>
        <v>0.47410571276027758</v>
      </c>
      <c r="Q1082" s="5">
        <f>YEAR(SalesDataTable[[#This Row],[Order Date]])</f>
        <v>2026</v>
      </c>
      <c r="R1082" s="8" t="str">
        <f>"Q"&amp;ROUNDUP(MONTH(SalesDataTable[[#This Row],[Order Date]])/3,0)</f>
        <v>Q2</v>
      </c>
      <c r="S1082" s="9">
        <f>MONTH(SalesDataTable[[#This Row],[Order Date]])</f>
        <v>6</v>
      </c>
      <c r="T1082" s="8" t="str">
        <f>TEXT(SalesDataTable[[#This Row],[Order Date]],"mmm")</f>
        <v>Jun</v>
      </c>
    </row>
    <row r="1083" spans="1:20" ht="15.5">
      <c r="A1083" s="2" t="s">
        <v>1134</v>
      </c>
      <c r="B1083" s="3">
        <v>46185</v>
      </c>
      <c r="C1083" s="4" t="s">
        <v>8</v>
      </c>
      <c r="D1083" s="4" t="s">
        <v>38</v>
      </c>
      <c r="E1083" s="4" t="s">
        <v>25</v>
      </c>
      <c r="F1083" s="4" t="s">
        <v>16</v>
      </c>
      <c r="G1083" s="4" t="s">
        <v>17</v>
      </c>
      <c r="H1083" s="4" t="s">
        <v>18</v>
      </c>
      <c r="I1083" s="9">
        <v>1</v>
      </c>
      <c r="J1083" s="6">
        <v>36.65</v>
      </c>
      <c r="K1083" s="7">
        <v>0</v>
      </c>
      <c r="L1083" s="6">
        <v>13.97</v>
      </c>
      <c r="M1083" s="6">
        <f t="shared" si="64"/>
        <v>36.65</v>
      </c>
      <c r="N1083" s="6">
        <f t="shared" si="65"/>
        <v>13.97</v>
      </c>
      <c r="O1083" s="6">
        <f t="shared" si="66"/>
        <v>22.68</v>
      </c>
      <c r="P1083" s="8">
        <f t="shared" si="67"/>
        <v>0.61882673942701227</v>
      </c>
      <c r="Q1083" s="5">
        <f>YEAR(SalesDataTable[[#This Row],[Order Date]])</f>
        <v>2026</v>
      </c>
      <c r="R1083" s="8" t="str">
        <f>"Q"&amp;ROUNDUP(MONTH(SalesDataTable[[#This Row],[Order Date]])/3,0)</f>
        <v>Q2</v>
      </c>
      <c r="S1083" s="9">
        <f>MONTH(SalesDataTable[[#This Row],[Order Date]])</f>
        <v>6</v>
      </c>
      <c r="T1083" s="8" t="str">
        <f>TEXT(SalesDataTable[[#This Row],[Order Date]],"mmm")</f>
        <v>Jun</v>
      </c>
    </row>
    <row r="1084" spans="1:20" ht="15.5">
      <c r="A1084" s="2" t="s">
        <v>1135</v>
      </c>
      <c r="B1084" s="3">
        <v>46185</v>
      </c>
      <c r="C1084" s="4" t="s">
        <v>14</v>
      </c>
      <c r="D1084" s="4" t="s">
        <v>34</v>
      </c>
      <c r="E1084" s="4" t="s">
        <v>25</v>
      </c>
      <c r="F1084" s="4" t="s">
        <v>4</v>
      </c>
      <c r="G1084" s="4" t="s">
        <v>17</v>
      </c>
      <c r="H1084" s="4" t="s">
        <v>18</v>
      </c>
      <c r="I1084" s="9">
        <v>2</v>
      </c>
      <c r="J1084" s="6">
        <v>35.450000000000003</v>
      </c>
      <c r="K1084" s="7">
        <v>0.05</v>
      </c>
      <c r="L1084" s="6">
        <v>13.39</v>
      </c>
      <c r="M1084" s="6">
        <f t="shared" si="64"/>
        <v>67.355000000000004</v>
      </c>
      <c r="N1084" s="6">
        <f t="shared" si="65"/>
        <v>26.78</v>
      </c>
      <c r="O1084" s="6">
        <f t="shared" si="66"/>
        <v>40.575000000000003</v>
      </c>
      <c r="P1084" s="8">
        <f t="shared" si="67"/>
        <v>0.60240516665429444</v>
      </c>
      <c r="Q1084" s="5">
        <f>YEAR(SalesDataTable[[#This Row],[Order Date]])</f>
        <v>2026</v>
      </c>
      <c r="R1084" s="8" t="str">
        <f>"Q"&amp;ROUNDUP(MONTH(SalesDataTable[[#This Row],[Order Date]])/3,0)</f>
        <v>Q2</v>
      </c>
      <c r="S1084" s="9">
        <f>MONTH(SalesDataTable[[#This Row],[Order Date]])</f>
        <v>6</v>
      </c>
      <c r="T1084" s="8" t="str">
        <f>TEXT(SalesDataTable[[#This Row],[Order Date]],"mmm")</f>
        <v>Jun</v>
      </c>
    </row>
    <row r="1085" spans="1:20" ht="15.5">
      <c r="A1085" s="2" t="s">
        <v>1136</v>
      </c>
      <c r="B1085" s="3">
        <v>46186</v>
      </c>
      <c r="C1085" s="4" t="s">
        <v>14</v>
      </c>
      <c r="D1085" s="4" t="s">
        <v>34</v>
      </c>
      <c r="E1085" s="4" t="s">
        <v>25</v>
      </c>
      <c r="F1085" s="4" t="s">
        <v>16</v>
      </c>
      <c r="G1085" s="4" t="s">
        <v>17</v>
      </c>
      <c r="H1085" s="4" t="s">
        <v>46</v>
      </c>
      <c r="I1085" s="9">
        <v>3</v>
      </c>
      <c r="J1085" s="6">
        <v>45.82</v>
      </c>
      <c r="K1085" s="7">
        <v>0.1</v>
      </c>
      <c r="L1085" s="6">
        <v>18.61</v>
      </c>
      <c r="M1085" s="6">
        <f t="shared" si="64"/>
        <v>123.71400000000001</v>
      </c>
      <c r="N1085" s="6">
        <f t="shared" si="65"/>
        <v>55.83</v>
      </c>
      <c r="O1085" s="6">
        <f t="shared" si="66"/>
        <v>67.884000000000015</v>
      </c>
      <c r="P1085" s="8">
        <f t="shared" si="67"/>
        <v>0.54871720258014456</v>
      </c>
      <c r="Q1085" s="5">
        <f>YEAR(SalesDataTable[[#This Row],[Order Date]])</f>
        <v>2026</v>
      </c>
      <c r="R1085" s="8" t="str">
        <f>"Q"&amp;ROUNDUP(MONTH(SalesDataTable[[#This Row],[Order Date]])/3,0)</f>
        <v>Q2</v>
      </c>
      <c r="S1085" s="9">
        <f>MONTH(SalesDataTable[[#This Row],[Order Date]])</f>
        <v>6</v>
      </c>
      <c r="T1085" s="8" t="str">
        <f>TEXT(SalesDataTable[[#This Row],[Order Date]],"mmm")</f>
        <v>Jun</v>
      </c>
    </row>
    <row r="1086" spans="1:20" ht="15.5">
      <c r="A1086" s="2" t="s">
        <v>1137</v>
      </c>
      <c r="B1086" s="3">
        <v>46186</v>
      </c>
      <c r="C1086" s="4" t="s">
        <v>27</v>
      </c>
      <c r="D1086" s="4" t="s">
        <v>82</v>
      </c>
      <c r="E1086" s="4" t="s">
        <v>25</v>
      </c>
      <c r="F1086" s="4" t="s">
        <v>20</v>
      </c>
      <c r="G1086" s="4" t="s">
        <v>11</v>
      </c>
      <c r="H1086" s="4" t="s">
        <v>53</v>
      </c>
      <c r="I1086" s="9">
        <v>1</v>
      </c>
      <c r="J1086" s="6">
        <v>152.78</v>
      </c>
      <c r="K1086" s="7">
        <v>0</v>
      </c>
      <c r="L1086" s="6">
        <v>78.540000000000006</v>
      </c>
      <c r="M1086" s="6">
        <f t="shared" si="64"/>
        <v>152.78</v>
      </c>
      <c r="N1086" s="6">
        <f t="shared" si="65"/>
        <v>78.540000000000006</v>
      </c>
      <c r="O1086" s="6">
        <f t="shared" si="66"/>
        <v>74.239999999999995</v>
      </c>
      <c r="P1086" s="8">
        <f t="shared" si="67"/>
        <v>0.48592747741851022</v>
      </c>
      <c r="Q1086" s="5">
        <f>YEAR(SalesDataTable[[#This Row],[Order Date]])</f>
        <v>2026</v>
      </c>
      <c r="R1086" s="8" t="str">
        <f>"Q"&amp;ROUNDUP(MONTH(SalesDataTable[[#This Row],[Order Date]])/3,0)</f>
        <v>Q2</v>
      </c>
      <c r="S1086" s="9">
        <f>MONTH(SalesDataTable[[#This Row],[Order Date]])</f>
        <v>6</v>
      </c>
      <c r="T1086" s="8" t="str">
        <f>TEXT(SalesDataTable[[#This Row],[Order Date]],"mmm")</f>
        <v>Jun</v>
      </c>
    </row>
    <row r="1087" spans="1:20" ht="15.5">
      <c r="A1087" s="2" t="s">
        <v>1138</v>
      </c>
      <c r="B1087" s="3">
        <v>46186</v>
      </c>
      <c r="C1087" s="4" t="s">
        <v>8</v>
      </c>
      <c r="D1087" s="4" t="s">
        <v>38</v>
      </c>
      <c r="E1087" s="4" t="s">
        <v>3</v>
      </c>
      <c r="F1087" s="4" t="s">
        <v>16</v>
      </c>
      <c r="G1087" s="4" t="s">
        <v>5</v>
      </c>
      <c r="H1087" s="4" t="s">
        <v>29</v>
      </c>
      <c r="I1087" s="9">
        <v>1</v>
      </c>
      <c r="J1087" s="6">
        <v>49.76</v>
      </c>
      <c r="K1087" s="7">
        <v>0.05</v>
      </c>
      <c r="L1087" s="6">
        <v>22.58</v>
      </c>
      <c r="M1087" s="6">
        <f t="shared" si="64"/>
        <v>47.271999999999998</v>
      </c>
      <c r="N1087" s="6">
        <f t="shared" si="65"/>
        <v>22.58</v>
      </c>
      <c r="O1087" s="6">
        <f t="shared" si="66"/>
        <v>24.692</v>
      </c>
      <c r="P1087" s="8">
        <f t="shared" si="67"/>
        <v>0.52233880521238796</v>
      </c>
      <c r="Q1087" s="5">
        <f>YEAR(SalesDataTable[[#This Row],[Order Date]])</f>
        <v>2026</v>
      </c>
      <c r="R1087" s="8" t="str">
        <f>"Q"&amp;ROUNDUP(MONTH(SalesDataTable[[#This Row],[Order Date]])/3,0)</f>
        <v>Q2</v>
      </c>
      <c r="S1087" s="9">
        <f>MONTH(SalesDataTable[[#This Row],[Order Date]])</f>
        <v>6</v>
      </c>
      <c r="T1087" s="8" t="str">
        <f>TEXT(SalesDataTable[[#This Row],[Order Date]],"mmm")</f>
        <v>Jun</v>
      </c>
    </row>
    <row r="1088" spans="1:20" ht="15.5">
      <c r="A1088" s="2" t="s">
        <v>1139</v>
      </c>
      <c r="B1088" s="3">
        <v>46186</v>
      </c>
      <c r="C1088" s="4" t="s">
        <v>27</v>
      </c>
      <c r="D1088" s="4" t="s">
        <v>48</v>
      </c>
      <c r="E1088" s="4" t="s">
        <v>25</v>
      </c>
      <c r="F1088" s="4" t="s">
        <v>16</v>
      </c>
      <c r="G1088" s="4" t="s">
        <v>11</v>
      </c>
      <c r="H1088" s="4" t="s">
        <v>53</v>
      </c>
      <c r="I1088" s="9">
        <v>1</v>
      </c>
      <c r="J1088" s="6">
        <v>157.6</v>
      </c>
      <c r="K1088" s="7">
        <v>0.05</v>
      </c>
      <c r="L1088" s="6">
        <v>79.34</v>
      </c>
      <c r="M1088" s="6">
        <f t="shared" si="64"/>
        <v>149.72</v>
      </c>
      <c r="N1088" s="6">
        <f t="shared" si="65"/>
        <v>79.34</v>
      </c>
      <c r="O1088" s="6">
        <f t="shared" si="66"/>
        <v>70.38</v>
      </c>
      <c r="P1088" s="8">
        <f t="shared" si="67"/>
        <v>0.47007747795885652</v>
      </c>
      <c r="Q1088" s="5">
        <f>YEAR(SalesDataTable[[#This Row],[Order Date]])</f>
        <v>2026</v>
      </c>
      <c r="R1088" s="8" t="str">
        <f>"Q"&amp;ROUNDUP(MONTH(SalesDataTable[[#This Row],[Order Date]])/3,0)</f>
        <v>Q2</v>
      </c>
      <c r="S1088" s="9">
        <f>MONTH(SalesDataTable[[#This Row],[Order Date]])</f>
        <v>6</v>
      </c>
      <c r="T1088" s="8" t="str">
        <f>TEXT(SalesDataTable[[#This Row],[Order Date]],"mmm")</f>
        <v>Jun</v>
      </c>
    </row>
    <row r="1089" spans="1:20" ht="15.5">
      <c r="A1089" s="2" t="s">
        <v>1140</v>
      </c>
      <c r="B1089" s="3">
        <v>46186</v>
      </c>
      <c r="C1089" s="4" t="s">
        <v>27</v>
      </c>
      <c r="D1089" s="4" t="s">
        <v>48</v>
      </c>
      <c r="E1089" s="4" t="s">
        <v>3</v>
      </c>
      <c r="F1089" s="4" t="s">
        <v>4</v>
      </c>
      <c r="G1089" s="4" t="s">
        <v>49</v>
      </c>
      <c r="H1089" s="4" t="s">
        <v>55</v>
      </c>
      <c r="I1089" s="9">
        <v>1</v>
      </c>
      <c r="J1089" s="6">
        <v>125.01</v>
      </c>
      <c r="K1089" s="7">
        <v>0.15</v>
      </c>
      <c r="L1089" s="6">
        <v>70.39</v>
      </c>
      <c r="M1089" s="6">
        <f t="shared" si="64"/>
        <v>106.2585</v>
      </c>
      <c r="N1089" s="6">
        <f t="shared" si="65"/>
        <v>70.39</v>
      </c>
      <c r="O1089" s="6">
        <f t="shared" si="66"/>
        <v>35.868499999999997</v>
      </c>
      <c r="P1089" s="8">
        <f t="shared" si="67"/>
        <v>0.33755887764272974</v>
      </c>
      <c r="Q1089" s="5">
        <f>YEAR(SalesDataTable[[#This Row],[Order Date]])</f>
        <v>2026</v>
      </c>
      <c r="R1089" s="8" t="str">
        <f>"Q"&amp;ROUNDUP(MONTH(SalesDataTable[[#This Row],[Order Date]])/3,0)</f>
        <v>Q2</v>
      </c>
      <c r="S1089" s="9">
        <f>MONTH(SalesDataTable[[#This Row],[Order Date]])</f>
        <v>6</v>
      </c>
      <c r="T1089" s="8" t="str">
        <f>TEXT(SalesDataTable[[#This Row],[Order Date]],"mmm")</f>
        <v>Jun</v>
      </c>
    </row>
    <row r="1090" spans="1:20" ht="15.5">
      <c r="A1090" s="2" t="s">
        <v>1141</v>
      </c>
      <c r="B1090" s="3">
        <v>46186</v>
      </c>
      <c r="C1090" s="4" t="s">
        <v>8</v>
      </c>
      <c r="D1090" s="4" t="s">
        <v>86</v>
      </c>
      <c r="E1090" s="4" t="s">
        <v>3</v>
      </c>
      <c r="F1090" s="4" t="s">
        <v>4</v>
      </c>
      <c r="G1090" s="4" t="s">
        <v>11</v>
      </c>
      <c r="H1090" s="4" t="s">
        <v>12</v>
      </c>
      <c r="I1090" s="9">
        <v>1</v>
      </c>
      <c r="J1090" s="6">
        <v>93.59</v>
      </c>
      <c r="K1090" s="7">
        <v>0.15</v>
      </c>
      <c r="L1090" s="6">
        <v>46.48</v>
      </c>
      <c r="M1090" s="6">
        <f t="shared" ref="M1090:M1153" si="68">I1090*J1090*(1-K1090)</f>
        <v>79.551500000000004</v>
      </c>
      <c r="N1090" s="6">
        <f t="shared" ref="N1090:N1153" si="69">I1090*L1090</f>
        <v>46.48</v>
      </c>
      <c r="O1090" s="6">
        <f t="shared" ref="O1090:O1153" si="70">M1090-N1090</f>
        <v>33.071500000000007</v>
      </c>
      <c r="P1090" s="8">
        <f t="shared" ref="P1090:P1153" si="71">IFERROR(O1090/M1090,0)</f>
        <v>0.41572440494522422</v>
      </c>
      <c r="Q1090" s="5">
        <f>YEAR(SalesDataTable[[#This Row],[Order Date]])</f>
        <v>2026</v>
      </c>
      <c r="R1090" s="8" t="str">
        <f>"Q"&amp;ROUNDUP(MONTH(SalesDataTable[[#This Row],[Order Date]])/3,0)</f>
        <v>Q2</v>
      </c>
      <c r="S1090" s="9">
        <f>MONTH(SalesDataTable[[#This Row],[Order Date]])</f>
        <v>6</v>
      </c>
      <c r="T1090" s="8" t="str">
        <f>TEXT(SalesDataTable[[#This Row],[Order Date]],"mmm")</f>
        <v>Jun</v>
      </c>
    </row>
    <row r="1091" spans="1:20" ht="15.5">
      <c r="A1091" s="2" t="s">
        <v>1142</v>
      </c>
      <c r="B1091" s="3">
        <v>46186</v>
      </c>
      <c r="C1091" s="4" t="s">
        <v>14</v>
      </c>
      <c r="D1091" s="4" t="s">
        <v>15</v>
      </c>
      <c r="E1091" s="4" t="s">
        <v>25</v>
      </c>
      <c r="F1091" s="4" t="s">
        <v>4</v>
      </c>
      <c r="G1091" s="4" t="s">
        <v>11</v>
      </c>
      <c r="H1091" s="4" t="s">
        <v>21</v>
      </c>
      <c r="I1091" s="9">
        <v>4</v>
      </c>
      <c r="J1091" s="6">
        <v>143.9</v>
      </c>
      <c r="K1091" s="7">
        <v>0.05</v>
      </c>
      <c r="L1091" s="6">
        <v>79.709999999999994</v>
      </c>
      <c r="M1091" s="6">
        <f t="shared" si="68"/>
        <v>546.82000000000005</v>
      </c>
      <c r="N1091" s="6">
        <f t="shared" si="69"/>
        <v>318.83999999999997</v>
      </c>
      <c r="O1091" s="6">
        <f t="shared" si="70"/>
        <v>227.98000000000008</v>
      </c>
      <c r="P1091" s="8">
        <f t="shared" si="71"/>
        <v>0.41691964448996022</v>
      </c>
      <c r="Q1091" s="5">
        <f>YEAR(SalesDataTable[[#This Row],[Order Date]])</f>
        <v>2026</v>
      </c>
      <c r="R1091" s="8" t="str">
        <f>"Q"&amp;ROUNDUP(MONTH(SalesDataTable[[#This Row],[Order Date]])/3,0)</f>
        <v>Q2</v>
      </c>
      <c r="S1091" s="9">
        <f>MONTH(SalesDataTable[[#This Row],[Order Date]])</f>
        <v>6</v>
      </c>
      <c r="T1091" s="8" t="str">
        <f>TEXT(SalesDataTable[[#This Row],[Order Date]],"mmm")</f>
        <v>Jun</v>
      </c>
    </row>
    <row r="1092" spans="1:20" ht="15.5">
      <c r="A1092" s="2" t="s">
        <v>1143</v>
      </c>
      <c r="B1092" s="3">
        <v>46186</v>
      </c>
      <c r="C1092" s="4" t="s">
        <v>27</v>
      </c>
      <c r="D1092" s="4" t="s">
        <v>45</v>
      </c>
      <c r="E1092" s="4" t="s">
        <v>39</v>
      </c>
      <c r="F1092" s="4" t="s">
        <v>4</v>
      </c>
      <c r="G1092" s="4" t="s">
        <v>31</v>
      </c>
      <c r="H1092" s="4" t="s">
        <v>41</v>
      </c>
      <c r="I1092" s="9">
        <v>4</v>
      </c>
      <c r="J1092" s="6">
        <v>190.97</v>
      </c>
      <c r="K1092" s="7">
        <v>0</v>
      </c>
      <c r="L1092" s="6">
        <v>103.36</v>
      </c>
      <c r="M1092" s="6">
        <f t="shared" si="68"/>
        <v>763.88</v>
      </c>
      <c r="N1092" s="6">
        <f t="shared" si="69"/>
        <v>413.44</v>
      </c>
      <c r="O1092" s="6">
        <f t="shared" si="70"/>
        <v>350.44</v>
      </c>
      <c r="P1092" s="8">
        <f t="shared" si="71"/>
        <v>0.45876315651673039</v>
      </c>
      <c r="Q1092" s="5">
        <f>YEAR(SalesDataTable[[#This Row],[Order Date]])</f>
        <v>2026</v>
      </c>
      <c r="R1092" s="8" t="str">
        <f>"Q"&amp;ROUNDUP(MONTH(SalesDataTable[[#This Row],[Order Date]])/3,0)</f>
        <v>Q2</v>
      </c>
      <c r="S1092" s="9">
        <f>MONTH(SalesDataTable[[#This Row],[Order Date]])</f>
        <v>6</v>
      </c>
      <c r="T1092" s="8" t="str">
        <f>TEXT(SalesDataTable[[#This Row],[Order Date]],"mmm")</f>
        <v>Jun</v>
      </c>
    </row>
    <row r="1093" spans="1:20" ht="15.5">
      <c r="A1093" s="2" t="s">
        <v>1144</v>
      </c>
      <c r="B1093" s="3">
        <v>46186</v>
      </c>
      <c r="C1093" s="4" t="s">
        <v>27</v>
      </c>
      <c r="D1093" s="4" t="s">
        <v>82</v>
      </c>
      <c r="E1093" s="4" t="s">
        <v>25</v>
      </c>
      <c r="F1093" s="4" t="s">
        <v>20</v>
      </c>
      <c r="G1093" s="4" t="s">
        <v>49</v>
      </c>
      <c r="H1093" s="4" t="s">
        <v>67</v>
      </c>
      <c r="I1093" s="9">
        <v>1</v>
      </c>
      <c r="J1093" s="6">
        <v>35.78</v>
      </c>
      <c r="K1093" s="7">
        <v>0</v>
      </c>
      <c r="L1093" s="6">
        <v>14</v>
      </c>
      <c r="M1093" s="6">
        <f t="shared" si="68"/>
        <v>35.78</v>
      </c>
      <c r="N1093" s="6">
        <f t="shared" si="69"/>
        <v>14</v>
      </c>
      <c r="O1093" s="6">
        <f t="shared" si="70"/>
        <v>21.78</v>
      </c>
      <c r="P1093" s="8">
        <f t="shared" si="71"/>
        <v>0.60871995528228062</v>
      </c>
      <c r="Q1093" s="5">
        <f>YEAR(SalesDataTable[[#This Row],[Order Date]])</f>
        <v>2026</v>
      </c>
      <c r="R1093" s="8" t="str">
        <f>"Q"&amp;ROUNDUP(MONTH(SalesDataTable[[#This Row],[Order Date]])/3,0)</f>
        <v>Q2</v>
      </c>
      <c r="S1093" s="9">
        <f>MONTH(SalesDataTable[[#This Row],[Order Date]])</f>
        <v>6</v>
      </c>
      <c r="T1093" s="8" t="str">
        <f>TEXT(SalesDataTable[[#This Row],[Order Date]],"mmm")</f>
        <v>Jun</v>
      </c>
    </row>
    <row r="1094" spans="1:20" ht="15.5">
      <c r="A1094" s="2" t="s">
        <v>1145</v>
      </c>
      <c r="B1094" s="3">
        <v>46186</v>
      </c>
      <c r="C1094" s="4" t="s">
        <v>27</v>
      </c>
      <c r="D1094" s="4" t="s">
        <v>45</v>
      </c>
      <c r="E1094" s="4" t="s">
        <v>39</v>
      </c>
      <c r="F1094" s="4" t="s">
        <v>16</v>
      </c>
      <c r="G1094" s="4" t="s">
        <v>31</v>
      </c>
      <c r="H1094" s="4" t="s">
        <v>90</v>
      </c>
      <c r="I1094" s="9">
        <v>3</v>
      </c>
      <c r="J1094" s="6">
        <v>125.25</v>
      </c>
      <c r="K1094" s="7">
        <v>0.05</v>
      </c>
      <c r="L1094" s="6">
        <v>58.95</v>
      </c>
      <c r="M1094" s="6">
        <f t="shared" si="68"/>
        <v>356.96249999999998</v>
      </c>
      <c r="N1094" s="6">
        <f t="shared" si="69"/>
        <v>176.85000000000002</v>
      </c>
      <c r="O1094" s="6">
        <f t="shared" si="70"/>
        <v>180.11249999999995</v>
      </c>
      <c r="P1094" s="8">
        <f t="shared" si="71"/>
        <v>0.50456980775291516</v>
      </c>
      <c r="Q1094" s="5">
        <f>YEAR(SalesDataTable[[#This Row],[Order Date]])</f>
        <v>2026</v>
      </c>
      <c r="R1094" s="8" t="str">
        <f>"Q"&amp;ROUNDUP(MONTH(SalesDataTable[[#This Row],[Order Date]])/3,0)</f>
        <v>Q2</v>
      </c>
      <c r="S1094" s="9">
        <f>MONTH(SalesDataTable[[#This Row],[Order Date]])</f>
        <v>6</v>
      </c>
      <c r="T1094" s="8" t="str">
        <f>TEXT(SalesDataTable[[#This Row],[Order Date]],"mmm")</f>
        <v>Jun</v>
      </c>
    </row>
    <row r="1095" spans="1:20" ht="15.5">
      <c r="A1095" s="2" t="s">
        <v>1146</v>
      </c>
      <c r="B1095" s="3">
        <v>46187</v>
      </c>
      <c r="C1095" s="4" t="s">
        <v>1</v>
      </c>
      <c r="D1095" s="4" t="s">
        <v>52</v>
      </c>
      <c r="E1095" s="4" t="s">
        <v>10</v>
      </c>
      <c r="F1095" s="4" t="s">
        <v>20</v>
      </c>
      <c r="G1095" s="4" t="s">
        <v>11</v>
      </c>
      <c r="H1095" s="4" t="s">
        <v>79</v>
      </c>
      <c r="I1095" s="9">
        <v>8</v>
      </c>
      <c r="J1095" s="6">
        <v>72.36</v>
      </c>
      <c r="K1095" s="7">
        <v>0.1</v>
      </c>
      <c r="L1095" s="6">
        <v>32.229999999999997</v>
      </c>
      <c r="M1095" s="6">
        <f t="shared" si="68"/>
        <v>520.99199999999996</v>
      </c>
      <c r="N1095" s="6">
        <f t="shared" si="69"/>
        <v>257.83999999999997</v>
      </c>
      <c r="O1095" s="6">
        <f t="shared" si="70"/>
        <v>263.15199999999999</v>
      </c>
      <c r="P1095" s="8">
        <f t="shared" si="71"/>
        <v>0.5050979669553467</v>
      </c>
      <c r="Q1095" s="5">
        <f>YEAR(SalesDataTable[[#This Row],[Order Date]])</f>
        <v>2026</v>
      </c>
      <c r="R1095" s="8" t="str">
        <f>"Q"&amp;ROUNDUP(MONTH(SalesDataTable[[#This Row],[Order Date]])/3,0)</f>
        <v>Q2</v>
      </c>
      <c r="S1095" s="9">
        <f>MONTH(SalesDataTable[[#This Row],[Order Date]])</f>
        <v>6</v>
      </c>
      <c r="T1095" s="8" t="str">
        <f>TEXT(SalesDataTable[[#This Row],[Order Date]],"mmm")</f>
        <v>Jun</v>
      </c>
    </row>
    <row r="1096" spans="1:20" ht="15.5">
      <c r="A1096" s="2" t="s">
        <v>1147</v>
      </c>
      <c r="B1096" s="3">
        <v>46187</v>
      </c>
      <c r="C1096" s="4" t="s">
        <v>1</v>
      </c>
      <c r="D1096" s="4" t="s">
        <v>88</v>
      </c>
      <c r="E1096" s="4" t="s">
        <v>25</v>
      </c>
      <c r="F1096" s="4" t="s">
        <v>4</v>
      </c>
      <c r="G1096" s="4" t="s">
        <v>17</v>
      </c>
      <c r="H1096" s="4" t="s">
        <v>83</v>
      </c>
      <c r="I1096" s="9">
        <v>1</v>
      </c>
      <c r="J1096" s="6">
        <v>162.51</v>
      </c>
      <c r="K1096" s="7">
        <v>0</v>
      </c>
      <c r="L1096" s="6">
        <v>88.29</v>
      </c>
      <c r="M1096" s="6">
        <f t="shared" si="68"/>
        <v>162.51</v>
      </c>
      <c r="N1096" s="6">
        <f t="shared" si="69"/>
        <v>88.29</v>
      </c>
      <c r="O1096" s="6">
        <f t="shared" si="70"/>
        <v>74.219999999999985</v>
      </c>
      <c r="P1096" s="8">
        <f t="shared" si="71"/>
        <v>0.45671035628576695</v>
      </c>
      <c r="Q1096" s="5">
        <f>YEAR(SalesDataTable[[#This Row],[Order Date]])</f>
        <v>2026</v>
      </c>
      <c r="R1096" s="8" t="str">
        <f>"Q"&amp;ROUNDUP(MONTH(SalesDataTable[[#This Row],[Order Date]])/3,0)</f>
        <v>Q2</v>
      </c>
      <c r="S1096" s="9">
        <f>MONTH(SalesDataTable[[#This Row],[Order Date]])</f>
        <v>6</v>
      </c>
      <c r="T1096" s="8" t="str">
        <f>TEXT(SalesDataTable[[#This Row],[Order Date]],"mmm")</f>
        <v>Jun</v>
      </c>
    </row>
    <row r="1097" spans="1:20" ht="15.5">
      <c r="A1097" s="2" t="s">
        <v>1148</v>
      </c>
      <c r="B1097" s="3">
        <v>46187</v>
      </c>
      <c r="C1097" s="4" t="s">
        <v>1</v>
      </c>
      <c r="D1097" s="4" t="s">
        <v>88</v>
      </c>
      <c r="E1097" s="4" t="s">
        <v>25</v>
      </c>
      <c r="F1097" s="4" t="s">
        <v>20</v>
      </c>
      <c r="G1097" s="4" t="s">
        <v>11</v>
      </c>
      <c r="H1097" s="4" t="s">
        <v>79</v>
      </c>
      <c r="I1097" s="9">
        <v>3</v>
      </c>
      <c r="J1097" s="6">
        <v>70.52</v>
      </c>
      <c r="K1097" s="7">
        <v>0</v>
      </c>
      <c r="L1097" s="6">
        <v>33.119999999999997</v>
      </c>
      <c r="M1097" s="6">
        <f t="shared" si="68"/>
        <v>211.56</v>
      </c>
      <c r="N1097" s="6">
        <f t="shared" si="69"/>
        <v>99.359999999999985</v>
      </c>
      <c r="O1097" s="6">
        <f t="shared" si="70"/>
        <v>112.20000000000002</v>
      </c>
      <c r="P1097" s="8">
        <f t="shared" si="71"/>
        <v>0.53034600113442998</v>
      </c>
      <c r="Q1097" s="5">
        <f>YEAR(SalesDataTable[[#This Row],[Order Date]])</f>
        <v>2026</v>
      </c>
      <c r="R1097" s="8" t="str">
        <f>"Q"&amp;ROUNDUP(MONTH(SalesDataTable[[#This Row],[Order Date]])/3,0)</f>
        <v>Q2</v>
      </c>
      <c r="S1097" s="9">
        <f>MONTH(SalesDataTable[[#This Row],[Order Date]])</f>
        <v>6</v>
      </c>
      <c r="T1097" s="8" t="str">
        <f>TEXT(SalesDataTable[[#This Row],[Order Date]],"mmm")</f>
        <v>Jun</v>
      </c>
    </row>
    <row r="1098" spans="1:20" ht="15.5">
      <c r="A1098" s="2" t="s">
        <v>1149</v>
      </c>
      <c r="B1098" s="3">
        <v>46187</v>
      </c>
      <c r="C1098" s="4" t="s">
        <v>27</v>
      </c>
      <c r="D1098" s="4" t="s">
        <v>48</v>
      </c>
      <c r="E1098" s="4" t="s">
        <v>39</v>
      </c>
      <c r="F1098" s="4" t="s">
        <v>4</v>
      </c>
      <c r="G1098" s="4" t="s">
        <v>11</v>
      </c>
      <c r="H1098" s="4" t="s">
        <v>12</v>
      </c>
      <c r="I1098" s="9">
        <v>1</v>
      </c>
      <c r="J1098" s="6">
        <v>90.28</v>
      </c>
      <c r="K1098" s="7">
        <v>0</v>
      </c>
      <c r="L1098" s="6">
        <v>46.04</v>
      </c>
      <c r="M1098" s="6">
        <f t="shared" si="68"/>
        <v>90.28</v>
      </c>
      <c r="N1098" s="6">
        <f t="shared" si="69"/>
        <v>46.04</v>
      </c>
      <c r="O1098" s="6">
        <f t="shared" si="70"/>
        <v>44.24</v>
      </c>
      <c r="P1098" s="8">
        <f t="shared" si="71"/>
        <v>0.4900310146211786</v>
      </c>
      <c r="Q1098" s="5">
        <f>YEAR(SalesDataTable[[#This Row],[Order Date]])</f>
        <v>2026</v>
      </c>
      <c r="R1098" s="8" t="str">
        <f>"Q"&amp;ROUNDUP(MONTH(SalesDataTable[[#This Row],[Order Date]])/3,0)</f>
        <v>Q2</v>
      </c>
      <c r="S1098" s="9">
        <f>MONTH(SalesDataTable[[#This Row],[Order Date]])</f>
        <v>6</v>
      </c>
      <c r="T1098" s="8" t="str">
        <f>TEXT(SalesDataTable[[#This Row],[Order Date]],"mmm")</f>
        <v>Jun</v>
      </c>
    </row>
    <row r="1099" spans="1:20" ht="15.5">
      <c r="A1099" s="2" t="s">
        <v>1150</v>
      </c>
      <c r="B1099" s="3">
        <v>46187</v>
      </c>
      <c r="C1099" s="4" t="s">
        <v>27</v>
      </c>
      <c r="D1099" s="4" t="s">
        <v>82</v>
      </c>
      <c r="E1099" s="4" t="s">
        <v>39</v>
      </c>
      <c r="F1099" s="4" t="s">
        <v>16</v>
      </c>
      <c r="G1099" s="4" t="s">
        <v>31</v>
      </c>
      <c r="H1099" s="4" t="s">
        <v>32</v>
      </c>
      <c r="I1099" s="9">
        <v>2</v>
      </c>
      <c r="J1099" s="6">
        <v>342.25</v>
      </c>
      <c r="K1099" s="7">
        <v>0</v>
      </c>
      <c r="L1099" s="6">
        <v>196.86</v>
      </c>
      <c r="M1099" s="6">
        <f t="shared" si="68"/>
        <v>684.5</v>
      </c>
      <c r="N1099" s="6">
        <f t="shared" si="69"/>
        <v>393.72</v>
      </c>
      <c r="O1099" s="6">
        <f t="shared" si="70"/>
        <v>290.77999999999997</v>
      </c>
      <c r="P1099" s="8">
        <f t="shared" si="71"/>
        <v>0.42480642804967128</v>
      </c>
      <c r="Q1099" s="5">
        <f>YEAR(SalesDataTable[[#This Row],[Order Date]])</f>
        <v>2026</v>
      </c>
      <c r="R1099" s="8" t="str">
        <f>"Q"&amp;ROUNDUP(MONTH(SalesDataTable[[#This Row],[Order Date]])/3,0)</f>
        <v>Q2</v>
      </c>
      <c r="S1099" s="9">
        <f>MONTH(SalesDataTable[[#This Row],[Order Date]])</f>
        <v>6</v>
      </c>
      <c r="T1099" s="8" t="str">
        <f>TEXT(SalesDataTable[[#This Row],[Order Date]],"mmm")</f>
        <v>Jun</v>
      </c>
    </row>
    <row r="1100" spans="1:20" ht="15.5">
      <c r="A1100" s="2" t="s">
        <v>1151</v>
      </c>
      <c r="B1100" s="3">
        <v>46187</v>
      </c>
      <c r="C1100" s="4" t="s">
        <v>8</v>
      </c>
      <c r="D1100" s="4" t="s">
        <v>9</v>
      </c>
      <c r="E1100" s="4" t="s">
        <v>3</v>
      </c>
      <c r="F1100" s="4" t="s">
        <v>20</v>
      </c>
      <c r="G1100" s="4" t="s">
        <v>5</v>
      </c>
      <c r="H1100" s="4" t="s">
        <v>29</v>
      </c>
      <c r="I1100" s="9">
        <v>6</v>
      </c>
      <c r="J1100" s="6">
        <v>50.92</v>
      </c>
      <c r="K1100" s="7">
        <v>0.05</v>
      </c>
      <c r="L1100" s="6">
        <v>22.87</v>
      </c>
      <c r="M1100" s="6">
        <f t="shared" si="68"/>
        <v>290.24399999999997</v>
      </c>
      <c r="N1100" s="6">
        <f t="shared" si="69"/>
        <v>137.22</v>
      </c>
      <c r="O1100" s="6">
        <f t="shared" si="70"/>
        <v>153.02399999999997</v>
      </c>
      <c r="P1100" s="8">
        <f t="shared" si="71"/>
        <v>0.52722536899987593</v>
      </c>
      <c r="Q1100" s="5">
        <f>YEAR(SalesDataTable[[#This Row],[Order Date]])</f>
        <v>2026</v>
      </c>
      <c r="R1100" s="8" t="str">
        <f>"Q"&amp;ROUNDUP(MONTH(SalesDataTable[[#This Row],[Order Date]])/3,0)</f>
        <v>Q2</v>
      </c>
      <c r="S1100" s="9">
        <f>MONTH(SalesDataTable[[#This Row],[Order Date]])</f>
        <v>6</v>
      </c>
      <c r="T1100" s="8" t="str">
        <f>TEXT(SalesDataTable[[#This Row],[Order Date]],"mmm")</f>
        <v>Jun</v>
      </c>
    </row>
    <row r="1101" spans="1:20" ht="15.5">
      <c r="A1101" s="2" t="s">
        <v>1152</v>
      </c>
      <c r="B1101" s="3">
        <v>46187</v>
      </c>
      <c r="C1101" s="4" t="s">
        <v>1</v>
      </c>
      <c r="D1101" s="4" t="s">
        <v>2</v>
      </c>
      <c r="E1101" s="4" t="s">
        <v>25</v>
      </c>
      <c r="F1101" s="4" t="s">
        <v>4</v>
      </c>
      <c r="G1101" s="4" t="s">
        <v>17</v>
      </c>
      <c r="H1101" s="4" t="s">
        <v>18</v>
      </c>
      <c r="I1101" s="9">
        <v>5</v>
      </c>
      <c r="J1101" s="6">
        <v>36.72</v>
      </c>
      <c r="K1101" s="7">
        <v>0.15</v>
      </c>
      <c r="L1101" s="6">
        <v>13.2</v>
      </c>
      <c r="M1101" s="6">
        <f t="shared" si="68"/>
        <v>156.06</v>
      </c>
      <c r="N1101" s="6">
        <f t="shared" si="69"/>
        <v>66</v>
      </c>
      <c r="O1101" s="6">
        <f t="shared" si="70"/>
        <v>90.06</v>
      </c>
      <c r="P1101" s="8">
        <f t="shared" si="71"/>
        <v>0.57708573625528647</v>
      </c>
      <c r="Q1101" s="5">
        <f>YEAR(SalesDataTable[[#This Row],[Order Date]])</f>
        <v>2026</v>
      </c>
      <c r="R1101" s="8" t="str">
        <f>"Q"&amp;ROUNDUP(MONTH(SalesDataTable[[#This Row],[Order Date]])/3,0)</f>
        <v>Q2</v>
      </c>
      <c r="S1101" s="9">
        <f>MONTH(SalesDataTable[[#This Row],[Order Date]])</f>
        <v>6</v>
      </c>
      <c r="T1101" s="8" t="str">
        <f>TEXT(SalesDataTable[[#This Row],[Order Date]],"mmm")</f>
        <v>Jun</v>
      </c>
    </row>
    <row r="1102" spans="1:20" ht="15.5">
      <c r="A1102" s="2" t="s">
        <v>1153</v>
      </c>
      <c r="B1102" s="3">
        <v>46187</v>
      </c>
      <c r="C1102" s="4" t="s">
        <v>1</v>
      </c>
      <c r="D1102" s="4" t="s">
        <v>88</v>
      </c>
      <c r="E1102" s="4" t="s">
        <v>3</v>
      </c>
      <c r="F1102" s="4" t="s">
        <v>16</v>
      </c>
      <c r="G1102" s="4" t="s">
        <v>31</v>
      </c>
      <c r="H1102" s="4" t="s">
        <v>32</v>
      </c>
      <c r="I1102" s="9">
        <v>4</v>
      </c>
      <c r="J1102" s="6">
        <v>348.96</v>
      </c>
      <c r="K1102" s="7">
        <v>0.15</v>
      </c>
      <c r="L1102" s="6">
        <v>197.02</v>
      </c>
      <c r="M1102" s="6">
        <f t="shared" si="68"/>
        <v>1186.4639999999999</v>
      </c>
      <c r="N1102" s="6">
        <f t="shared" si="69"/>
        <v>788.08</v>
      </c>
      <c r="O1102" s="6">
        <f t="shared" si="70"/>
        <v>398.3839999999999</v>
      </c>
      <c r="P1102" s="8">
        <f t="shared" si="71"/>
        <v>0.3357741996385899</v>
      </c>
      <c r="Q1102" s="5">
        <f>YEAR(SalesDataTable[[#This Row],[Order Date]])</f>
        <v>2026</v>
      </c>
      <c r="R1102" s="8" t="str">
        <f>"Q"&amp;ROUNDUP(MONTH(SalesDataTable[[#This Row],[Order Date]])/3,0)</f>
        <v>Q2</v>
      </c>
      <c r="S1102" s="9">
        <f>MONTH(SalesDataTable[[#This Row],[Order Date]])</f>
        <v>6</v>
      </c>
      <c r="T1102" s="8" t="str">
        <f>TEXT(SalesDataTable[[#This Row],[Order Date]],"mmm")</f>
        <v>Jun</v>
      </c>
    </row>
    <row r="1103" spans="1:20" ht="15.5">
      <c r="A1103" s="2" t="s">
        <v>1154</v>
      </c>
      <c r="B1103" s="3">
        <v>46187</v>
      </c>
      <c r="C1103" s="4" t="s">
        <v>1</v>
      </c>
      <c r="D1103" s="4" t="s">
        <v>2</v>
      </c>
      <c r="E1103" s="4" t="s">
        <v>3</v>
      </c>
      <c r="F1103" s="4" t="s">
        <v>4</v>
      </c>
      <c r="G1103" s="4" t="s">
        <v>11</v>
      </c>
      <c r="H1103" s="4" t="s">
        <v>79</v>
      </c>
      <c r="I1103" s="9">
        <v>1</v>
      </c>
      <c r="J1103" s="6">
        <v>71.28</v>
      </c>
      <c r="K1103" s="7">
        <v>0</v>
      </c>
      <c r="L1103" s="6">
        <v>31.92</v>
      </c>
      <c r="M1103" s="6">
        <f t="shared" si="68"/>
        <v>71.28</v>
      </c>
      <c r="N1103" s="6">
        <f t="shared" si="69"/>
        <v>31.92</v>
      </c>
      <c r="O1103" s="6">
        <f t="shared" si="70"/>
        <v>39.36</v>
      </c>
      <c r="P1103" s="8">
        <f t="shared" si="71"/>
        <v>0.55218855218855212</v>
      </c>
      <c r="Q1103" s="5">
        <f>YEAR(SalesDataTable[[#This Row],[Order Date]])</f>
        <v>2026</v>
      </c>
      <c r="R1103" s="8" t="str">
        <f>"Q"&amp;ROUNDUP(MONTH(SalesDataTable[[#This Row],[Order Date]])/3,0)</f>
        <v>Q2</v>
      </c>
      <c r="S1103" s="9">
        <f>MONTH(SalesDataTable[[#This Row],[Order Date]])</f>
        <v>6</v>
      </c>
      <c r="T1103" s="8" t="str">
        <f>TEXT(SalesDataTable[[#This Row],[Order Date]],"mmm")</f>
        <v>Jun</v>
      </c>
    </row>
    <row r="1104" spans="1:20" ht="15.5">
      <c r="A1104" s="2" t="s">
        <v>1155</v>
      </c>
      <c r="B1104" s="3">
        <v>46187</v>
      </c>
      <c r="C1104" s="4" t="s">
        <v>8</v>
      </c>
      <c r="D1104" s="4" t="s">
        <v>69</v>
      </c>
      <c r="E1104" s="4" t="s">
        <v>3</v>
      </c>
      <c r="F1104" s="4" t="s">
        <v>16</v>
      </c>
      <c r="G1104" s="4" t="s">
        <v>17</v>
      </c>
      <c r="H1104" s="4" t="s">
        <v>83</v>
      </c>
      <c r="I1104" s="9">
        <v>1</v>
      </c>
      <c r="J1104" s="6">
        <v>160.99</v>
      </c>
      <c r="K1104" s="7">
        <v>0.05</v>
      </c>
      <c r="L1104" s="6">
        <v>89.15</v>
      </c>
      <c r="M1104" s="6">
        <f t="shared" si="68"/>
        <v>152.94050000000001</v>
      </c>
      <c r="N1104" s="6">
        <f t="shared" si="69"/>
        <v>89.15</v>
      </c>
      <c r="O1104" s="6">
        <f t="shared" si="70"/>
        <v>63.790500000000009</v>
      </c>
      <c r="P1104" s="8">
        <f t="shared" si="71"/>
        <v>0.41709357560619981</v>
      </c>
      <c r="Q1104" s="5">
        <f>YEAR(SalesDataTable[[#This Row],[Order Date]])</f>
        <v>2026</v>
      </c>
      <c r="R1104" s="8" t="str">
        <f>"Q"&amp;ROUNDUP(MONTH(SalesDataTable[[#This Row],[Order Date]])/3,0)</f>
        <v>Q2</v>
      </c>
      <c r="S1104" s="9">
        <f>MONTH(SalesDataTable[[#This Row],[Order Date]])</f>
        <v>6</v>
      </c>
      <c r="T1104" s="8" t="str">
        <f>TEXT(SalesDataTable[[#This Row],[Order Date]],"mmm")</f>
        <v>Jun</v>
      </c>
    </row>
    <row r="1105" spans="1:20" ht="15.5">
      <c r="A1105" s="2" t="s">
        <v>1156</v>
      </c>
      <c r="B1105" s="3">
        <v>46188</v>
      </c>
      <c r="C1105" s="4" t="s">
        <v>8</v>
      </c>
      <c r="D1105" s="4" t="s">
        <v>86</v>
      </c>
      <c r="E1105" s="4" t="s">
        <v>3</v>
      </c>
      <c r="F1105" s="4" t="s">
        <v>4</v>
      </c>
      <c r="G1105" s="4" t="s">
        <v>49</v>
      </c>
      <c r="H1105" s="4" t="s">
        <v>55</v>
      </c>
      <c r="I1105" s="9">
        <v>1</v>
      </c>
      <c r="J1105" s="6">
        <v>124.19</v>
      </c>
      <c r="K1105" s="7">
        <v>0.05</v>
      </c>
      <c r="L1105" s="6">
        <v>67.209999999999994</v>
      </c>
      <c r="M1105" s="6">
        <f t="shared" si="68"/>
        <v>117.98049999999999</v>
      </c>
      <c r="N1105" s="6">
        <f t="shared" si="69"/>
        <v>67.209999999999994</v>
      </c>
      <c r="O1105" s="6">
        <f t="shared" si="70"/>
        <v>50.770499999999998</v>
      </c>
      <c r="P1105" s="8">
        <f t="shared" si="71"/>
        <v>0.43032958836417884</v>
      </c>
      <c r="Q1105" s="5">
        <f>YEAR(SalesDataTable[[#This Row],[Order Date]])</f>
        <v>2026</v>
      </c>
      <c r="R1105" s="8" t="str">
        <f>"Q"&amp;ROUNDUP(MONTH(SalesDataTable[[#This Row],[Order Date]])/3,0)</f>
        <v>Q2</v>
      </c>
      <c r="S1105" s="9">
        <f>MONTH(SalesDataTable[[#This Row],[Order Date]])</f>
        <v>6</v>
      </c>
      <c r="T1105" s="8" t="str">
        <f>TEXT(SalesDataTable[[#This Row],[Order Date]],"mmm")</f>
        <v>Jun</v>
      </c>
    </row>
    <row r="1106" spans="1:20" ht="15.5">
      <c r="A1106" s="2" t="s">
        <v>1157</v>
      </c>
      <c r="B1106" s="3">
        <v>46188</v>
      </c>
      <c r="C1106" s="4" t="s">
        <v>8</v>
      </c>
      <c r="D1106" s="4" t="s">
        <v>9</v>
      </c>
      <c r="E1106" s="4" t="s">
        <v>3</v>
      </c>
      <c r="F1106" s="4" t="s">
        <v>16</v>
      </c>
      <c r="G1106" s="4" t="s">
        <v>17</v>
      </c>
      <c r="H1106" s="4" t="s">
        <v>18</v>
      </c>
      <c r="I1106" s="9">
        <v>2</v>
      </c>
      <c r="J1106" s="6">
        <v>36.11</v>
      </c>
      <c r="K1106" s="7">
        <v>0.05</v>
      </c>
      <c r="L1106" s="6">
        <v>13.29</v>
      </c>
      <c r="M1106" s="6">
        <f t="shared" si="68"/>
        <v>68.608999999999995</v>
      </c>
      <c r="N1106" s="6">
        <f t="shared" si="69"/>
        <v>26.58</v>
      </c>
      <c r="O1106" s="6">
        <f t="shared" si="70"/>
        <v>42.028999999999996</v>
      </c>
      <c r="P1106" s="8">
        <f t="shared" si="71"/>
        <v>0.6125872698917052</v>
      </c>
      <c r="Q1106" s="5">
        <f>YEAR(SalesDataTable[[#This Row],[Order Date]])</f>
        <v>2026</v>
      </c>
      <c r="R1106" s="8" t="str">
        <f>"Q"&amp;ROUNDUP(MONTH(SalesDataTable[[#This Row],[Order Date]])/3,0)</f>
        <v>Q2</v>
      </c>
      <c r="S1106" s="9">
        <f>MONTH(SalesDataTable[[#This Row],[Order Date]])</f>
        <v>6</v>
      </c>
      <c r="T1106" s="8" t="str">
        <f>TEXT(SalesDataTable[[#This Row],[Order Date]],"mmm")</f>
        <v>Jun</v>
      </c>
    </row>
    <row r="1107" spans="1:20" ht="15.5">
      <c r="A1107" s="2" t="s">
        <v>1158</v>
      </c>
      <c r="B1107" s="3">
        <v>46188</v>
      </c>
      <c r="C1107" s="4" t="s">
        <v>1</v>
      </c>
      <c r="D1107" s="4" t="s">
        <v>2</v>
      </c>
      <c r="E1107" s="4" t="s">
        <v>10</v>
      </c>
      <c r="F1107" s="4" t="s">
        <v>20</v>
      </c>
      <c r="G1107" s="4" t="s">
        <v>49</v>
      </c>
      <c r="H1107" s="4" t="s">
        <v>50</v>
      </c>
      <c r="I1107" s="9">
        <v>4</v>
      </c>
      <c r="J1107" s="6">
        <v>40.909999999999997</v>
      </c>
      <c r="K1107" s="7">
        <v>0.05</v>
      </c>
      <c r="L1107" s="6">
        <v>14.42</v>
      </c>
      <c r="M1107" s="6">
        <f t="shared" si="68"/>
        <v>155.45799999999997</v>
      </c>
      <c r="N1107" s="6">
        <f t="shared" si="69"/>
        <v>57.68</v>
      </c>
      <c r="O1107" s="6">
        <f t="shared" si="70"/>
        <v>97.777999999999963</v>
      </c>
      <c r="P1107" s="8">
        <f t="shared" si="71"/>
        <v>0.62896730949838531</v>
      </c>
      <c r="Q1107" s="5">
        <f>YEAR(SalesDataTable[[#This Row],[Order Date]])</f>
        <v>2026</v>
      </c>
      <c r="R1107" s="8" t="str">
        <f>"Q"&amp;ROUNDUP(MONTH(SalesDataTable[[#This Row],[Order Date]])/3,0)</f>
        <v>Q2</v>
      </c>
      <c r="S1107" s="9">
        <f>MONTH(SalesDataTable[[#This Row],[Order Date]])</f>
        <v>6</v>
      </c>
      <c r="T1107" s="8" t="str">
        <f>TEXT(SalesDataTable[[#This Row],[Order Date]],"mmm")</f>
        <v>Jun</v>
      </c>
    </row>
    <row r="1108" spans="1:20" ht="15.5">
      <c r="A1108" s="2" t="s">
        <v>1159</v>
      </c>
      <c r="B1108" s="3">
        <v>46189</v>
      </c>
      <c r="C1108" s="4" t="s">
        <v>8</v>
      </c>
      <c r="D1108" s="4" t="s">
        <v>38</v>
      </c>
      <c r="E1108" s="4" t="s">
        <v>3</v>
      </c>
      <c r="F1108" s="4" t="s">
        <v>4</v>
      </c>
      <c r="G1108" s="4" t="s">
        <v>11</v>
      </c>
      <c r="H1108" s="4" t="s">
        <v>21</v>
      </c>
      <c r="I1108" s="9">
        <v>5</v>
      </c>
      <c r="J1108" s="6">
        <v>141.66999999999999</v>
      </c>
      <c r="K1108" s="7">
        <v>0.1</v>
      </c>
      <c r="L1108" s="6">
        <v>80.59</v>
      </c>
      <c r="M1108" s="6">
        <f t="shared" si="68"/>
        <v>637.51499999999999</v>
      </c>
      <c r="N1108" s="6">
        <f t="shared" si="69"/>
        <v>402.95000000000005</v>
      </c>
      <c r="O1108" s="6">
        <f t="shared" si="70"/>
        <v>234.56499999999994</v>
      </c>
      <c r="P1108" s="8">
        <f t="shared" si="71"/>
        <v>0.36793644071119885</v>
      </c>
      <c r="Q1108" s="5">
        <f>YEAR(SalesDataTable[[#This Row],[Order Date]])</f>
        <v>2026</v>
      </c>
      <c r="R1108" s="8" t="str">
        <f>"Q"&amp;ROUNDUP(MONTH(SalesDataTable[[#This Row],[Order Date]])/3,0)</f>
        <v>Q2</v>
      </c>
      <c r="S1108" s="9">
        <f>MONTH(SalesDataTable[[#This Row],[Order Date]])</f>
        <v>6</v>
      </c>
      <c r="T1108" s="8" t="str">
        <f>TEXT(SalesDataTable[[#This Row],[Order Date]],"mmm")</f>
        <v>Jun</v>
      </c>
    </row>
    <row r="1109" spans="1:20" ht="15.5">
      <c r="A1109" s="2" t="s">
        <v>1160</v>
      </c>
      <c r="B1109" s="3">
        <v>46189</v>
      </c>
      <c r="C1109" s="4" t="s">
        <v>27</v>
      </c>
      <c r="D1109" s="4" t="s">
        <v>45</v>
      </c>
      <c r="E1109" s="4" t="s">
        <v>3</v>
      </c>
      <c r="F1109" s="4" t="s">
        <v>4</v>
      </c>
      <c r="G1109" s="4" t="s">
        <v>17</v>
      </c>
      <c r="H1109" s="4" t="s">
        <v>46</v>
      </c>
      <c r="I1109" s="9">
        <v>1</v>
      </c>
      <c r="J1109" s="6">
        <v>47.53</v>
      </c>
      <c r="K1109" s="7">
        <v>0.05</v>
      </c>
      <c r="L1109" s="6">
        <v>18.5</v>
      </c>
      <c r="M1109" s="6">
        <f t="shared" si="68"/>
        <v>45.153500000000001</v>
      </c>
      <c r="N1109" s="6">
        <f t="shared" si="69"/>
        <v>18.5</v>
      </c>
      <c r="O1109" s="6">
        <f t="shared" si="70"/>
        <v>26.653500000000001</v>
      </c>
      <c r="P1109" s="8">
        <f t="shared" si="71"/>
        <v>0.59028646727274736</v>
      </c>
      <c r="Q1109" s="5">
        <f>YEAR(SalesDataTable[[#This Row],[Order Date]])</f>
        <v>2026</v>
      </c>
      <c r="R1109" s="8" t="str">
        <f>"Q"&amp;ROUNDUP(MONTH(SalesDataTable[[#This Row],[Order Date]])/3,0)</f>
        <v>Q2</v>
      </c>
      <c r="S1109" s="9">
        <f>MONTH(SalesDataTable[[#This Row],[Order Date]])</f>
        <v>6</v>
      </c>
      <c r="T1109" s="8" t="str">
        <f>TEXT(SalesDataTable[[#This Row],[Order Date]],"mmm")</f>
        <v>Jun</v>
      </c>
    </row>
    <row r="1110" spans="1:20" ht="15.5">
      <c r="A1110" s="2" t="s">
        <v>1161</v>
      </c>
      <c r="B1110" s="3">
        <v>46189</v>
      </c>
      <c r="C1110" s="4" t="s">
        <v>27</v>
      </c>
      <c r="D1110" s="4" t="s">
        <v>48</v>
      </c>
      <c r="E1110" s="4" t="s">
        <v>3</v>
      </c>
      <c r="F1110" s="4" t="s">
        <v>4</v>
      </c>
      <c r="G1110" s="4" t="s">
        <v>17</v>
      </c>
      <c r="H1110" s="4" t="s">
        <v>83</v>
      </c>
      <c r="I1110" s="9">
        <v>3</v>
      </c>
      <c r="J1110" s="6">
        <v>163.65</v>
      </c>
      <c r="K1110" s="7">
        <v>0.15</v>
      </c>
      <c r="L1110" s="6">
        <v>85.8</v>
      </c>
      <c r="M1110" s="6">
        <f t="shared" si="68"/>
        <v>417.3075</v>
      </c>
      <c r="N1110" s="6">
        <f t="shared" si="69"/>
        <v>257.39999999999998</v>
      </c>
      <c r="O1110" s="6">
        <f t="shared" si="70"/>
        <v>159.90750000000003</v>
      </c>
      <c r="P1110" s="8">
        <f t="shared" si="71"/>
        <v>0.38318865584730688</v>
      </c>
      <c r="Q1110" s="5">
        <f>YEAR(SalesDataTable[[#This Row],[Order Date]])</f>
        <v>2026</v>
      </c>
      <c r="R1110" s="8" t="str">
        <f>"Q"&amp;ROUNDUP(MONTH(SalesDataTable[[#This Row],[Order Date]])/3,0)</f>
        <v>Q2</v>
      </c>
      <c r="S1110" s="9">
        <f>MONTH(SalesDataTable[[#This Row],[Order Date]])</f>
        <v>6</v>
      </c>
      <c r="T1110" s="8" t="str">
        <f>TEXT(SalesDataTable[[#This Row],[Order Date]],"mmm")</f>
        <v>Jun</v>
      </c>
    </row>
    <row r="1111" spans="1:20" ht="15.5">
      <c r="A1111" s="2" t="s">
        <v>1162</v>
      </c>
      <c r="B1111" s="3">
        <v>46189</v>
      </c>
      <c r="C1111" s="4" t="s">
        <v>1</v>
      </c>
      <c r="D1111" s="4" t="s">
        <v>88</v>
      </c>
      <c r="E1111" s="4" t="s">
        <v>10</v>
      </c>
      <c r="F1111" s="4" t="s">
        <v>20</v>
      </c>
      <c r="G1111" s="4" t="s">
        <v>17</v>
      </c>
      <c r="H1111" s="4" t="s">
        <v>71</v>
      </c>
      <c r="I1111" s="9">
        <v>5</v>
      </c>
      <c r="J1111" s="6">
        <v>130.94999999999999</v>
      </c>
      <c r="K1111" s="7">
        <v>0.15</v>
      </c>
      <c r="L1111" s="6">
        <v>68.47</v>
      </c>
      <c r="M1111" s="6">
        <f t="shared" si="68"/>
        <v>556.53750000000002</v>
      </c>
      <c r="N1111" s="6">
        <f t="shared" si="69"/>
        <v>342.35</v>
      </c>
      <c r="O1111" s="6">
        <f t="shared" si="70"/>
        <v>214.1875</v>
      </c>
      <c r="P1111" s="8">
        <f t="shared" si="71"/>
        <v>0.38485726478449339</v>
      </c>
      <c r="Q1111" s="5">
        <f>YEAR(SalesDataTable[[#This Row],[Order Date]])</f>
        <v>2026</v>
      </c>
      <c r="R1111" s="8" t="str">
        <f>"Q"&amp;ROUNDUP(MONTH(SalesDataTable[[#This Row],[Order Date]])/3,0)</f>
        <v>Q2</v>
      </c>
      <c r="S1111" s="9">
        <f>MONTH(SalesDataTable[[#This Row],[Order Date]])</f>
        <v>6</v>
      </c>
      <c r="T1111" s="8" t="str">
        <f>TEXT(SalesDataTable[[#This Row],[Order Date]],"mmm")</f>
        <v>Jun</v>
      </c>
    </row>
    <row r="1112" spans="1:20" ht="15.5">
      <c r="A1112" s="2" t="s">
        <v>1163</v>
      </c>
      <c r="B1112" s="3">
        <v>46189</v>
      </c>
      <c r="C1112" s="4" t="s">
        <v>27</v>
      </c>
      <c r="D1112" s="4" t="s">
        <v>82</v>
      </c>
      <c r="E1112" s="4" t="s">
        <v>3</v>
      </c>
      <c r="F1112" s="4" t="s">
        <v>4</v>
      </c>
      <c r="G1112" s="4" t="s">
        <v>17</v>
      </c>
      <c r="H1112" s="4" t="s">
        <v>83</v>
      </c>
      <c r="I1112" s="9">
        <v>5</v>
      </c>
      <c r="J1112" s="6">
        <v>160.82</v>
      </c>
      <c r="K1112" s="7">
        <v>0</v>
      </c>
      <c r="L1112" s="6">
        <v>90.14</v>
      </c>
      <c r="M1112" s="6">
        <f t="shared" si="68"/>
        <v>804.09999999999991</v>
      </c>
      <c r="N1112" s="6">
        <f t="shared" si="69"/>
        <v>450.7</v>
      </c>
      <c r="O1112" s="6">
        <f t="shared" si="70"/>
        <v>353.39999999999992</v>
      </c>
      <c r="P1112" s="8">
        <f t="shared" si="71"/>
        <v>0.43949757492849145</v>
      </c>
      <c r="Q1112" s="5">
        <f>YEAR(SalesDataTable[[#This Row],[Order Date]])</f>
        <v>2026</v>
      </c>
      <c r="R1112" s="8" t="str">
        <f>"Q"&amp;ROUNDUP(MONTH(SalesDataTable[[#This Row],[Order Date]])/3,0)</f>
        <v>Q2</v>
      </c>
      <c r="S1112" s="9">
        <f>MONTH(SalesDataTable[[#This Row],[Order Date]])</f>
        <v>6</v>
      </c>
      <c r="T1112" s="8" t="str">
        <f>TEXT(SalesDataTable[[#This Row],[Order Date]],"mmm")</f>
        <v>Jun</v>
      </c>
    </row>
    <row r="1113" spans="1:20" ht="15.5">
      <c r="A1113" s="2" t="s">
        <v>1164</v>
      </c>
      <c r="B1113" s="3">
        <v>46189</v>
      </c>
      <c r="C1113" s="4" t="s">
        <v>8</v>
      </c>
      <c r="D1113" s="4" t="s">
        <v>69</v>
      </c>
      <c r="E1113" s="4" t="s">
        <v>25</v>
      </c>
      <c r="F1113" s="4" t="s">
        <v>16</v>
      </c>
      <c r="G1113" s="4" t="s">
        <v>5</v>
      </c>
      <c r="H1113" s="4" t="s">
        <v>35</v>
      </c>
      <c r="I1113" s="9">
        <v>3</v>
      </c>
      <c r="J1113" s="6">
        <v>40.51</v>
      </c>
      <c r="K1113" s="7">
        <v>0</v>
      </c>
      <c r="L1113" s="6">
        <v>16.940000000000001</v>
      </c>
      <c r="M1113" s="6">
        <f t="shared" si="68"/>
        <v>121.53</v>
      </c>
      <c r="N1113" s="6">
        <f t="shared" si="69"/>
        <v>50.820000000000007</v>
      </c>
      <c r="O1113" s="6">
        <f t="shared" si="70"/>
        <v>70.709999999999994</v>
      </c>
      <c r="P1113" s="8">
        <f t="shared" si="71"/>
        <v>0.58183164650703523</v>
      </c>
      <c r="Q1113" s="5">
        <f>YEAR(SalesDataTable[[#This Row],[Order Date]])</f>
        <v>2026</v>
      </c>
      <c r="R1113" s="8" t="str">
        <f>"Q"&amp;ROUNDUP(MONTH(SalesDataTable[[#This Row],[Order Date]])/3,0)</f>
        <v>Q2</v>
      </c>
      <c r="S1113" s="9">
        <f>MONTH(SalesDataTable[[#This Row],[Order Date]])</f>
        <v>6</v>
      </c>
      <c r="T1113" s="8" t="str">
        <f>TEXT(SalesDataTable[[#This Row],[Order Date]],"mmm")</f>
        <v>Jun</v>
      </c>
    </row>
    <row r="1114" spans="1:20" ht="15.5">
      <c r="A1114" s="2" t="s">
        <v>1165</v>
      </c>
      <c r="B1114" s="3">
        <v>46189</v>
      </c>
      <c r="C1114" s="4" t="s">
        <v>8</v>
      </c>
      <c r="D1114" s="4" t="s">
        <v>66</v>
      </c>
      <c r="E1114" s="4" t="s">
        <v>3</v>
      </c>
      <c r="F1114" s="4" t="s">
        <v>20</v>
      </c>
      <c r="G1114" s="4" t="s">
        <v>5</v>
      </c>
      <c r="H1114" s="4" t="s">
        <v>6</v>
      </c>
      <c r="I1114" s="9">
        <v>1</v>
      </c>
      <c r="J1114" s="6">
        <v>81.08</v>
      </c>
      <c r="K1114" s="7">
        <v>0</v>
      </c>
      <c r="L1114" s="6">
        <v>41.52</v>
      </c>
      <c r="M1114" s="6">
        <f t="shared" si="68"/>
        <v>81.08</v>
      </c>
      <c r="N1114" s="6">
        <f t="shared" si="69"/>
        <v>41.52</v>
      </c>
      <c r="O1114" s="6">
        <f t="shared" si="70"/>
        <v>39.559999999999995</v>
      </c>
      <c r="P1114" s="8">
        <f t="shared" si="71"/>
        <v>0.48791317217562896</v>
      </c>
      <c r="Q1114" s="5">
        <f>YEAR(SalesDataTable[[#This Row],[Order Date]])</f>
        <v>2026</v>
      </c>
      <c r="R1114" s="8" t="str">
        <f>"Q"&amp;ROUNDUP(MONTH(SalesDataTable[[#This Row],[Order Date]])/3,0)</f>
        <v>Q2</v>
      </c>
      <c r="S1114" s="9">
        <f>MONTH(SalesDataTable[[#This Row],[Order Date]])</f>
        <v>6</v>
      </c>
      <c r="T1114" s="8" t="str">
        <f>TEXT(SalesDataTable[[#This Row],[Order Date]],"mmm")</f>
        <v>Jun</v>
      </c>
    </row>
    <row r="1115" spans="1:20" ht="15.5">
      <c r="A1115" s="2" t="s">
        <v>1166</v>
      </c>
      <c r="B1115" s="3">
        <v>46189</v>
      </c>
      <c r="C1115" s="4" t="s">
        <v>14</v>
      </c>
      <c r="D1115" s="4" t="s">
        <v>61</v>
      </c>
      <c r="E1115" s="4" t="s">
        <v>10</v>
      </c>
      <c r="F1115" s="4" t="s">
        <v>20</v>
      </c>
      <c r="G1115" s="4" t="s">
        <v>11</v>
      </c>
      <c r="H1115" s="4" t="s">
        <v>53</v>
      </c>
      <c r="I1115" s="9">
        <v>4</v>
      </c>
      <c r="J1115" s="6">
        <v>150.43</v>
      </c>
      <c r="K1115" s="7">
        <v>0.1</v>
      </c>
      <c r="L1115" s="6">
        <v>77.650000000000006</v>
      </c>
      <c r="M1115" s="6">
        <f t="shared" si="68"/>
        <v>541.548</v>
      </c>
      <c r="N1115" s="6">
        <f t="shared" si="69"/>
        <v>310.60000000000002</v>
      </c>
      <c r="O1115" s="6">
        <f t="shared" si="70"/>
        <v>230.94799999999998</v>
      </c>
      <c r="P1115" s="8">
        <f t="shared" si="71"/>
        <v>0.42645896577957998</v>
      </c>
      <c r="Q1115" s="5">
        <f>YEAR(SalesDataTable[[#This Row],[Order Date]])</f>
        <v>2026</v>
      </c>
      <c r="R1115" s="8" t="str">
        <f>"Q"&amp;ROUNDUP(MONTH(SalesDataTable[[#This Row],[Order Date]])/3,0)</f>
        <v>Q2</v>
      </c>
      <c r="S1115" s="9">
        <f>MONTH(SalesDataTable[[#This Row],[Order Date]])</f>
        <v>6</v>
      </c>
      <c r="T1115" s="8" t="str">
        <f>TEXT(SalesDataTable[[#This Row],[Order Date]],"mmm")</f>
        <v>Jun</v>
      </c>
    </row>
    <row r="1116" spans="1:20" ht="15.5">
      <c r="A1116" s="2" t="s">
        <v>1167</v>
      </c>
      <c r="B1116" s="3">
        <v>46190</v>
      </c>
      <c r="C1116" s="4" t="s">
        <v>8</v>
      </c>
      <c r="D1116" s="4" t="s">
        <v>69</v>
      </c>
      <c r="E1116" s="4" t="s">
        <v>39</v>
      </c>
      <c r="F1116" s="4" t="s">
        <v>4</v>
      </c>
      <c r="G1116" s="4" t="s">
        <v>31</v>
      </c>
      <c r="H1116" s="4" t="s">
        <v>41</v>
      </c>
      <c r="I1116" s="9">
        <v>1</v>
      </c>
      <c r="J1116" s="6">
        <v>192.42</v>
      </c>
      <c r="K1116" s="7">
        <v>0</v>
      </c>
      <c r="L1116" s="6">
        <v>103.31</v>
      </c>
      <c r="M1116" s="6">
        <f t="shared" si="68"/>
        <v>192.42</v>
      </c>
      <c r="N1116" s="6">
        <f t="shared" si="69"/>
        <v>103.31</v>
      </c>
      <c r="O1116" s="6">
        <f t="shared" si="70"/>
        <v>89.109999999999985</v>
      </c>
      <c r="P1116" s="8">
        <f t="shared" si="71"/>
        <v>0.46310154869556175</v>
      </c>
      <c r="Q1116" s="5">
        <f>YEAR(SalesDataTable[[#This Row],[Order Date]])</f>
        <v>2026</v>
      </c>
      <c r="R1116" s="8" t="str">
        <f>"Q"&amp;ROUNDUP(MONTH(SalesDataTable[[#This Row],[Order Date]])/3,0)</f>
        <v>Q2</v>
      </c>
      <c r="S1116" s="9">
        <f>MONTH(SalesDataTable[[#This Row],[Order Date]])</f>
        <v>6</v>
      </c>
      <c r="T1116" s="8" t="str">
        <f>TEXT(SalesDataTable[[#This Row],[Order Date]],"mmm")</f>
        <v>Jun</v>
      </c>
    </row>
    <row r="1117" spans="1:20" ht="15.5">
      <c r="A1117" s="2" t="s">
        <v>1168</v>
      </c>
      <c r="B1117" s="3">
        <v>46190</v>
      </c>
      <c r="C1117" s="4" t="s">
        <v>27</v>
      </c>
      <c r="D1117" s="4" t="s">
        <v>45</v>
      </c>
      <c r="E1117" s="4" t="s">
        <v>10</v>
      </c>
      <c r="F1117" s="4" t="s">
        <v>20</v>
      </c>
      <c r="G1117" s="4" t="s">
        <v>31</v>
      </c>
      <c r="H1117" s="4" t="s">
        <v>32</v>
      </c>
      <c r="I1117" s="9">
        <v>10</v>
      </c>
      <c r="J1117" s="6">
        <v>333.14</v>
      </c>
      <c r="K1117" s="7">
        <v>0.15</v>
      </c>
      <c r="L1117" s="6">
        <v>194.52</v>
      </c>
      <c r="M1117" s="6">
        <f t="shared" si="68"/>
        <v>2831.6899999999996</v>
      </c>
      <c r="N1117" s="6">
        <f t="shared" si="69"/>
        <v>1945.2</v>
      </c>
      <c r="O1117" s="6">
        <f t="shared" si="70"/>
        <v>886.48999999999955</v>
      </c>
      <c r="P1117" s="8">
        <f t="shared" si="71"/>
        <v>0.31306039856057677</v>
      </c>
      <c r="Q1117" s="5">
        <f>YEAR(SalesDataTable[[#This Row],[Order Date]])</f>
        <v>2026</v>
      </c>
      <c r="R1117" s="8" t="str">
        <f>"Q"&amp;ROUNDUP(MONTH(SalesDataTable[[#This Row],[Order Date]])/3,0)</f>
        <v>Q2</v>
      </c>
      <c r="S1117" s="9">
        <f>MONTH(SalesDataTable[[#This Row],[Order Date]])</f>
        <v>6</v>
      </c>
      <c r="T1117" s="8" t="str">
        <f>TEXT(SalesDataTable[[#This Row],[Order Date]],"mmm")</f>
        <v>Jun</v>
      </c>
    </row>
    <row r="1118" spans="1:20" ht="15.5">
      <c r="A1118" s="2" t="s">
        <v>1169</v>
      </c>
      <c r="B1118" s="3">
        <v>46190</v>
      </c>
      <c r="C1118" s="4" t="s">
        <v>1</v>
      </c>
      <c r="D1118" s="4" t="s">
        <v>2</v>
      </c>
      <c r="E1118" s="4" t="s">
        <v>3</v>
      </c>
      <c r="F1118" s="4" t="s">
        <v>20</v>
      </c>
      <c r="G1118" s="4" t="s">
        <v>31</v>
      </c>
      <c r="H1118" s="4" t="s">
        <v>64</v>
      </c>
      <c r="I1118" s="9">
        <v>1</v>
      </c>
      <c r="J1118" s="6">
        <v>79.900000000000006</v>
      </c>
      <c r="K1118" s="7">
        <v>0.05</v>
      </c>
      <c r="L1118" s="6">
        <v>40.19</v>
      </c>
      <c r="M1118" s="6">
        <f t="shared" si="68"/>
        <v>75.905000000000001</v>
      </c>
      <c r="N1118" s="6">
        <f t="shared" si="69"/>
        <v>40.19</v>
      </c>
      <c r="O1118" s="6">
        <f t="shared" si="70"/>
        <v>35.715000000000003</v>
      </c>
      <c r="P1118" s="8">
        <f t="shared" si="71"/>
        <v>0.47052236348066667</v>
      </c>
      <c r="Q1118" s="5">
        <f>YEAR(SalesDataTable[[#This Row],[Order Date]])</f>
        <v>2026</v>
      </c>
      <c r="R1118" s="8" t="str">
        <f>"Q"&amp;ROUNDUP(MONTH(SalesDataTable[[#This Row],[Order Date]])/3,0)</f>
        <v>Q2</v>
      </c>
      <c r="S1118" s="9">
        <f>MONTH(SalesDataTable[[#This Row],[Order Date]])</f>
        <v>6</v>
      </c>
      <c r="T1118" s="8" t="str">
        <f>TEXT(SalesDataTable[[#This Row],[Order Date]],"mmm")</f>
        <v>Jun</v>
      </c>
    </row>
    <row r="1119" spans="1:20" ht="15.5">
      <c r="A1119" s="2" t="s">
        <v>1170</v>
      </c>
      <c r="B1119" s="3">
        <v>46190</v>
      </c>
      <c r="C1119" s="4" t="s">
        <v>27</v>
      </c>
      <c r="D1119" s="4" t="s">
        <v>82</v>
      </c>
      <c r="E1119" s="4" t="s">
        <v>3</v>
      </c>
      <c r="F1119" s="4" t="s">
        <v>4</v>
      </c>
      <c r="G1119" s="4" t="s">
        <v>5</v>
      </c>
      <c r="H1119" s="4" t="s">
        <v>29</v>
      </c>
      <c r="I1119" s="9">
        <v>1</v>
      </c>
      <c r="J1119" s="6">
        <v>51.12</v>
      </c>
      <c r="K1119" s="7">
        <v>0</v>
      </c>
      <c r="L1119" s="6">
        <v>22.43</v>
      </c>
      <c r="M1119" s="6">
        <f t="shared" si="68"/>
        <v>51.12</v>
      </c>
      <c r="N1119" s="6">
        <f t="shared" si="69"/>
        <v>22.43</v>
      </c>
      <c r="O1119" s="6">
        <f t="shared" si="70"/>
        <v>28.689999999999998</v>
      </c>
      <c r="P1119" s="8">
        <f t="shared" si="71"/>
        <v>0.56122848200312991</v>
      </c>
      <c r="Q1119" s="5">
        <f>YEAR(SalesDataTable[[#This Row],[Order Date]])</f>
        <v>2026</v>
      </c>
      <c r="R1119" s="8" t="str">
        <f>"Q"&amp;ROUNDUP(MONTH(SalesDataTable[[#This Row],[Order Date]])/3,0)</f>
        <v>Q2</v>
      </c>
      <c r="S1119" s="9">
        <f>MONTH(SalesDataTable[[#This Row],[Order Date]])</f>
        <v>6</v>
      </c>
      <c r="T1119" s="8" t="str">
        <f>TEXT(SalesDataTable[[#This Row],[Order Date]],"mmm")</f>
        <v>Jun</v>
      </c>
    </row>
    <row r="1120" spans="1:20" ht="15.5">
      <c r="A1120" s="2" t="s">
        <v>1171</v>
      </c>
      <c r="B1120" s="3">
        <v>46190</v>
      </c>
      <c r="C1120" s="4" t="s">
        <v>8</v>
      </c>
      <c r="D1120" s="4" t="s">
        <v>38</v>
      </c>
      <c r="E1120" s="4" t="s">
        <v>3</v>
      </c>
      <c r="F1120" s="4" t="s">
        <v>16</v>
      </c>
      <c r="G1120" s="4" t="s">
        <v>11</v>
      </c>
      <c r="H1120" s="4" t="s">
        <v>12</v>
      </c>
      <c r="I1120" s="9">
        <v>2</v>
      </c>
      <c r="J1120" s="6">
        <v>90.33</v>
      </c>
      <c r="K1120" s="7">
        <v>0</v>
      </c>
      <c r="L1120" s="6">
        <v>46.3</v>
      </c>
      <c r="M1120" s="6">
        <f t="shared" si="68"/>
        <v>180.66</v>
      </c>
      <c r="N1120" s="6">
        <f t="shared" si="69"/>
        <v>92.6</v>
      </c>
      <c r="O1120" s="6">
        <f t="shared" si="70"/>
        <v>88.06</v>
      </c>
      <c r="P1120" s="8">
        <f t="shared" si="71"/>
        <v>0.48743496069965686</v>
      </c>
      <c r="Q1120" s="5">
        <f>YEAR(SalesDataTable[[#This Row],[Order Date]])</f>
        <v>2026</v>
      </c>
      <c r="R1120" s="8" t="str">
        <f>"Q"&amp;ROUNDUP(MONTH(SalesDataTable[[#This Row],[Order Date]])/3,0)</f>
        <v>Q2</v>
      </c>
      <c r="S1120" s="9">
        <f>MONTH(SalesDataTable[[#This Row],[Order Date]])</f>
        <v>6</v>
      </c>
      <c r="T1120" s="8" t="str">
        <f>TEXT(SalesDataTable[[#This Row],[Order Date]],"mmm")</f>
        <v>Jun</v>
      </c>
    </row>
    <row r="1121" spans="1:20" ht="15.5">
      <c r="A1121" s="2" t="s">
        <v>1172</v>
      </c>
      <c r="B1121" s="3">
        <v>46190</v>
      </c>
      <c r="C1121" s="4" t="s">
        <v>27</v>
      </c>
      <c r="D1121" s="4" t="s">
        <v>45</v>
      </c>
      <c r="E1121" s="4" t="s">
        <v>3</v>
      </c>
      <c r="F1121" s="4" t="s">
        <v>20</v>
      </c>
      <c r="G1121" s="4" t="s">
        <v>17</v>
      </c>
      <c r="H1121" s="4" t="s">
        <v>18</v>
      </c>
      <c r="I1121" s="9">
        <v>2</v>
      </c>
      <c r="J1121" s="6">
        <v>36.799999999999997</v>
      </c>
      <c r="K1121" s="7">
        <v>0.05</v>
      </c>
      <c r="L1121" s="6">
        <v>13.94</v>
      </c>
      <c r="M1121" s="6">
        <f t="shared" si="68"/>
        <v>69.919999999999987</v>
      </c>
      <c r="N1121" s="6">
        <f t="shared" si="69"/>
        <v>27.88</v>
      </c>
      <c r="O1121" s="6">
        <f t="shared" si="70"/>
        <v>42.039999999999992</v>
      </c>
      <c r="P1121" s="8">
        <f t="shared" si="71"/>
        <v>0.60125858123569798</v>
      </c>
      <c r="Q1121" s="5">
        <f>YEAR(SalesDataTable[[#This Row],[Order Date]])</f>
        <v>2026</v>
      </c>
      <c r="R1121" s="8" t="str">
        <f>"Q"&amp;ROUNDUP(MONTH(SalesDataTable[[#This Row],[Order Date]])/3,0)</f>
        <v>Q2</v>
      </c>
      <c r="S1121" s="9">
        <f>MONTH(SalesDataTable[[#This Row],[Order Date]])</f>
        <v>6</v>
      </c>
      <c r="T1121" s="8" t="str">
        <f>TEXT(SalesDataTable[[#This Row],[Order Date]],"mmm")</f>
        <v>Jun</v>
      </c>
    </row>
    <row r="1122" spans="1:20" ht="15.5">
      <c r="A1122" s="2" t="s">
        <v>1173</v>
      </c>
      <c r="B1122" s="3">
        <v>46191</v>
      </c>
      <c r="C1122" s="4" t="s">
        <v>8</v>
      </c>
      <c r="D1122" s="4" t="s">
        <v>66</v>
      </c>
      <c r="E1122" s="4" t="s">
        <v>39</v>
      </c>
      <c r="F1122" s="4" t="s">
        <v>16</v>
      </c>
      <c r="G1122" s="4" t="s">
        <v>17</v>
      </c>
      <c r="H1122" s="4" t="s">
        <v>46</v>
      </c>
      <c r="I1122" s="9">
        <v>1</v>
      </c>
      <c r="J1122" s="6">
        <v>45.7</v>
      </c>
      <c r="K1122" s="7">
        <v>0.1</v>
      </c>
      <c r="L1122" s="6">
        <v>18.600000000000001</v>
      </c>
      <c r="M1122" s="6">
        <f t="shared" si="68"/>
        <v>41.13</v>
      </c>
      <c r="N1122" s="6">
        <f t="shared" si="69"/>
        <v>18.600000000000001</v>
      </c>
      <c r="O1122" s="6">
        <f t="shared" si="70"/>
        <v>22.53</v>
      </c>
      <c r="P1122" s="8">
        <f t="shared" si="71"/>
        <v>0.5477753464624362</v>
      </c>
      <c r="Q1122" s="5">
        <f>YEAR(SalesDataTable[[#This Row],[Order Date]])</f>
        <v>2026</v>
      </c>
      <c r="R1122" s="8" t="str">
        <f>"Q"&amp;ROUNDUP(MONTH(SalesDataTable[[#This Row],[Order Date]])/3,0)</f>
        <v>Q2</v>
      </c>
      <c r="S1122" s="9">
        <f>MONTH(SalesDataTable[[#This Row],[Order Date]])</f>
        <v>6</v>
      </c>
      <c r="T1122" s="8" t="str">
        <f>TEXT(SalesDataTable[[#This Row],[Order Date]],"mmm")</f>
        <v>Jun</v>
      </c>
    </row>
    <row r="1123" spans="1:20" ht="15.5">
      <c r="A1123" s="2" t="s">
        <v>1174</v>
      </c>
      <c r="B1123" s="3">
        <v>46191</v>
      </c>
      <c r="C1123" s="4" t="s">
        <v>14</v>
      </c>
      <c r="D1123" s="4" t="s">
        <v>34</v>
      </c>
      <c r="E1123" s="4" t="s">
        <v>39</v>
      </c>
      <c r="F1123" s="4" t="s">
        <v>4</v>
      </c>
      <c r="G1123" s="4" t="s">
        <v>17</v>
      </c>
      <c r="H1123" s="4" t="s">
        <v>83</v>
      </c>
      <c r="I1123" s="9">
        <v>3</v>
      </c>
      <c r="J1123" s="6">
        <v>162.30000000000001</v>
      </c>
      <c r="K1123" s="7">
        <v>0.1</v>
      </c>
      <c r="L1123" s="6">
        <v>86.43</v>
      </c>
      <c r="M1123" s="6">
        <f t="shared" si="68"/>
        <v>438.21000000000004</v>
      </c>
      <c r="N1123" s="6">
        <f t="shared" si="69"/>
        <v>259.29000000000002</v>
      </c>
      <c r="O1123" s="6">
        <f t="shared" si="70"/>
        <v>178.92000000000002</v>
      </c>
      <c r="P1123" s="8">
        <f t="shared" si="71"/>
        <v>0.40829739166153217</v>
      </c>
      <c r="Q1123" s="5">
        <f>YEAR(SalesDataTable[[#This Row],[Order Date]])</f>
        <v>2026</v>
      </c>
      <c r="R1123" s="8" t="str">
        <f>"Q"&amp;ROUNDUP(MONTH(SalesDataTable[[#This Row],[Order Date]])/3,0)</f>
        <v>Q2</v>
      </c>
      <c r="S1123" s="9">
        <f>MONTH(SalesDataTable[[#This Row],[Order Date]])</f>
        <v>6</v>
      </c>
      <c r="T1123" s="8" t="str">
        <f>TEXT(SalesDataTable[[#This Row],[Order Date]],"mmm")</f>
        <v>Jun</v>
      </c>
    </row>
    <row r="1124" spans="1:20" ht="15.5">
      <c r="A1124" s="2" t="s">
        <v>1175</v>
      </c>
      <c r="B1124" s="3">
        <v>46191</v>
      </c>
      <c r="C1124" s="4" t="s">
        <v>8</v>
      </c>
      <c r="D1124" s="4" t="s">
        <v>86</v>
      </c>
      <c r="E1124" s="4" t="s">
        <v>10</v>
      </c>
      <c r="F1124" s="4" t="s">
        <v>20</v>
      </c>
      <c r="G1124" s="4" t="s">
        <v>11</v>
      </c>
      <c r="H1124" s="4" t="s">
        <v>79</v>
      </c>
      <c r="I1124" s="9">
        <v>5</v>
      </c>
      <c r="J1124" s="6">
        <v>72.37</v>
      </c>
      <c r="K1124" s="7">
        <v>0.2</v>
      </c>
      <c r="L1124" s="6">
        <v>32.840000000000003</v>
      </c>
      <c r="M1124" s="6">
        <f t="shared" si="68"/>
        <v>289.48</v>
      </c>
      <c r="N1124" s="6">
        <f t="shared" si="69"/>
        <v>164.20000000000002</v>
      </c>
      <c r="O1124" s="6">
        <f t="shared" si="70"/>
        <v>125.28</v>
      </c>
      <c r="P1124" s="8">
        <f t="shared" si="71"/>
        <v>0.43277601215973466</v>
      </c>
      <c r="Q1124" s="5">
        <f>YEAR(SalesDataTable[[#This Row],[Order Date]])</f>
        <v>2026</v>
      </c>
      <c r="R1124" s="8" t="str">
        <f>"Q"&amp;ROUNDUP(MONTH(SalesDataTable[[#This Row],[Order Date]])/3,0)</f>
        <v>Q2</v>
      </c>
      <c r="S1124" s="9">
        <f>MONTH(SalesDataTable[[#This Row],[Order Date]])</f>
        <v>6</v>
      </c>
      <c r="T1124" s="8" t="str">
        <f>TEXT(SalesDataTable[[#This Row],[Order Date]],"mmm")</f>
        <v>Jun</v>
      </c>
    </row>
    <row r="1125" spans="1:20" ht="15.5">
      <c r="A1125" s="2" t="s">
        <v>1176</v>
      </c>
      <c r="B1125" s="3">
        <v>46191</v>
      </c>
      <c r="C1125" s="4" t="s">
        <v>14</v>
      </c>
      <c r="D1125" s="4" t="s">
        <v>24</v>
      </c>
      <c r="E1125" s="4" t="s">
        <v>3</v>
      </c>
      <c r="F1125" s="4" t="s">
        <v>16</v>
      </c>
      <c r="G1125" s="4" t="s">
        <v>49</v>
      </c>
      <c r="H1125" s="4" t="s">
        <v>67</v>
      </c>
      <c r="I1125" s="9">
        <v>2</v>
      </c>
      <c r="J1125" s="6">
        <v>35.61</v>
      </c>
      <c r="K1125" s="7">
        <v>0.15</v>
      </c>
      <c r="L1125" s="6">
        <v>13.96</v>
      </c>
      <c r="M1125" s="6">
        <f t="shared" si="68"/>
        <v>60.536999999999999</v>
      </c>
      <c r="N1125" s="6">
        <f t="shared" si="69"/>
        <v>27.92</v>
      </c>
      <c r="O1125" s="6">
        <f t="shared" si="70"/>
        <v>32.616999999999997</v>
      </c>
      <c r="P1125" s="8">
        <f t="shared" si="71"/>
        <v>0.53879445628293432</v>
      </c>
      <c r="Q1125" s="5">
        <f>YEAR(SalesDataTable[[#This Row],[Order Date]])</f>
        <v>2026</v>
      </c>
      <c r="R1125" s="8" t="str">
        <f>"Q"&amp;ROUNDUP(MONTH(SalesDataTable[[#This Row],[Order Date]])/3,0)</f>
        <v>Q2</v>
      </c>
      <c r="S1125" s="9">
        <f>MONTH(SalesDataTable[[#This Row],[Order Date]])</f>
        <v>6</v>
      </c>
      <c r="T1125" s="8" t="str">
        <f>TEXT(SalesDataTable[[#This Row],[Order Date]],"mmm")</f>
        <v>Jun</v>
      </c>
    </row>
    <row r="1126" spans="1:20" ht="15.5">
      <c r="A1126" s="2" t="s">
        <v>1177</v>
      </c>
      <c r="B1126" s="3">
        <v>46191</v>
      </c>
      <c r="C1126" s="4" t="s">
        <v>27</v>
      </c>
      <c r="D1126" s="4" t="s">
        <v>82</v>
      </c>
      <c r="E1126" s="4" t="s">
        <v>3</v>
      </c>
      <c r="F1126" s="4" t="s">
        <v>4</v>
      </c>
      <c r="G1126" s="4" t="s">
        <v>17</v>
      </c>
      <c r="H1126" s="4" t="s">
        <v>71</v>
      </c>
      <c r="I1126" s="9">
        <v>2</v>
      </c>
      <c r="J1126" s="6">
        <v>133.12</v>
      </c>
      <c r="K1126" s="7">
        <v>0</v>
      </c>
      <c r="L1126" s="6">
        <v>67.02</v>
      </c>
      <c r="M1126" s="6">
        <f t="shared" si="68"/>
        <v>266.24</v>
      </c>
      <c r="N1126" s="6">
        <f t="shared" si="69"/>
        <v>134.04</v>
      </c>
      <c r="O1126" s="6">
        <f t="shared" si="70"/>
        <v>132.20000000000002</v>
      </c>
      <c r="P1126" s="8">
        <f t="shared" si="71"/>
        <v>0.4965444711538462</v>
      </c>
      <c r="Q1126" s="5">
        <f>YEAR(SalesDataTable[[#This Row],[Order Date]])</f>
        <v>2026</v>
      </c>
      <c r="R1126" s="8" t="str">
        <f>"Q"&amp;ROUNDUP(MONTH(SalesDataTable[[#This Row],[Order Date]])/3,0)</f>
        <v>Q2</v>
      </c>
      <c r="S1126" s="9">
        <f>MONTH(SalesDataTable[[#This Row],[Order Date]])</f>
        <v>6</v>
      </c>
      <c r="T1126" s="8" t="str">
        <f>TEXT(SalesDataTable[[#This Row],[Order Date]],"mmm")</f>
        <v>Jun</v>
      </c>
    </row>
    <row r="1127" spans="1:20" ht="15.5">
      <c r="A1127" s="2" t="s">
        <v>1178</v>
      </c>
      <c r="B1127" s="3">
        <v>46191</v>
      </c>
      <c r="C1127" s="4" t="s">
        <v>1</v>
      </c>
      <c r="D1127" s="4" t="s">
        <v>88</v>
      </c>
      <c r="E1127" s="4" t="s">
        <v>39</v>
      </c>
      <c r="F1127" s="4" t="s">
        <v>4</v>
      </c>
      <c r="G1127" s="4" t="s">
        <v>5</v>
      </c>
      <c r="H1127" s="4" t="s">
        <v>29</v>
      </c>
      <c r="I1127" s="9">
        <v>1</v>
      </c>
      <c r="J1127" s="6">
        <v>51.23</v>
      </c>
      <c r="K1127" s="7">
        <v>0.05</v>
      </c>
      <c r="L1127" s="6">
        <v>23.12</v>
      </c>
      <c r="M1127" s="6">
        <f t="shared" si="68"/>
        <v>48.668499999999995</v>
      </c>
      <c r="N1127" s="6">
        <f t="shared" si="69"/>
        <v>23.12</v>
      </c>
      <c r="O1127" s="6">
        <f t="shared" si="70"/>
        <v>25.548499999999994</v>
      </c>
      <c r="P1127" s="8">
        <f t="shared" si="71"/>
        <v>0.5249494025909982</v>
      </c>
      <c r="Q1127" s="5">
        <f>YEAR(SalesDataTable[[#This Row],[Order Date]])</f>
        <v>2026</v>
      </c>
      <c r="R1127" s="8" t="str">
        <f>"Q"&amp;ROUNDUP(MONTH(SalesDataTable[[#This Row],[Order Date]])/3,0)</f>
        <v>Q2</v>
      </c>
      <c r="S1127" s="9">
        <f>MONTH(SalesDataTable[[#This Row],[Order Date]])</f>
        <v>6</v>
      </c>
      <c r="T1127" s="8" t="str">
        <f>TEXT(SalesDataTable[[#This Row],[Order Date]],"mmm")</f>
        <v>Jun</v>
      </c>
    </row>
    <row r="1128" spans="1:20" ht="15.5">
      <c r="A1128" s="2" t="s">
        <v>1179</v>
      </c>
      <c r="B1128" s="3">
        <v>46191</v>
      </c>
      <c r="C1128" s="4" t="s">
        <v>8</v>
      </c>
      <c r="D1128" s="4" t="s">
        <v>69</v>
      </c>
      <c r="E1128" s="4" t="s">
        <v>3</v>
      </c>
      <c r="F1128" s="4" t="s">
        <v>20</v>
      </c>
      <c r="G1128" s="4" t="s">
        <v>11</v>
      </c>
      <c r="H1128" s="4" t="s">
        <v>12</v>
      </c>
      <c r="I1128" s="9">
        <v>1</v>
      </c>
      <c r="J1128" s="6">
        <v>93.5</v>
      </c>
      <c r="K1128" s="7">
        <v>0</v>
      </c>
      <c r="L1128" s="6">
        <v>46.63</v>
      </c>
      <c r="M1128" s="6">
        <f t="shared" si="68"/>
        <v>93.5</v>
      </c>
      <c r="N1128" s="6">
        <f t="shared" si="69"/>
        <v>46.63</v>
      </c>
      <c r="O1128" s="6">
        <f t="shared" si="70"/>
        <v>46.87</v>
      </c>
      <c r="P1128" s="8">
        <f t="shared" si="71"/>
        <v>0.50128342245989299</v>
      </c>
      <c r="Q1128" s="5">
        <f>YEAR(SalesDataTable[[#This Row],[Order Date]])</f>
        <v>2026</v>
      </c>
      <c r="R1128" s="8" t="str">
        <f>"Q"&amp;ROUNDUP(MONTH(SalesDataTable[[#This Row],[Order Date]])/3,0)</f>
        <v>Q2</v>
      </c>
      <c r="S1128" s="9">
        <f>MONTH(SalesDataTable[[#This Row],[Order Date]])</f>
        <v>6</v>
      </c>
      <c r="T1128" s="8" t="str">
        <f>TEXT(SalesDataTable[[#This Row],[Order Date]],"mmm")</f>
        <v>Jun</v>
      </c>
    </row>
    <row r="1129" spans="1:20" ht="15.5">
      <c r="A1129" s="2" t="s">
        <v>1180</v>
      </c>
      <c r="B1129" s="3">
        <v>46191</v>
      </c>
      <c r="C1129" s="4" t="s">
        <v>27</v>
      </c>
      <c r="D1129" s="4" t="s">
        <v>28</v>
      </c>
      <c r="E1129" s="4" t="s">
        <v>25</v>
      </c>
      <c r="F1129" s="4" t="s">
        <v>4</v>
      </c>
      <c r="G1129" s="4" t="s">
        <v>49</v>
      </c>
      <c r="H1129" s="4" t="s">
        <v>50</v>
      </c>
      <c r="I1129" s="9">
        <v>3</v>
      </c>
      <c r="J1129" s="6">
        <v>41.16</v>
      </c>
      <c r="K1129" s="7">
        <v>0</v>
      </c>
      <c r="L1129" s="6">
        <v>14.79</v>
      </c>
      <c r="M1129" s="6">
        <f t="shared" si="68"/>
        <v>123.47999999999999</v>
      </c>
      <c r="N1129" s="6">
        <f t="shared" si="69"/>
        <v>44.37</v>
      </c>
      <c r="O1129" s="6">
        <f t="shared" si="70"/>
        <v>79.109999999999985</v>
      </c>
      <c r="P1129" s="8">
        <f t="shared" si="71"/>
        <v>0.64067055393586003</v>
      </c>
      <c r="Q1129" s="5">
        <f>YEAR(SalesDataTable[[#This Row],[Order Date]])</f>
        <v>2026</v>
      </c>
      <c r="R1129" s="8" t="str">
        <f>"Q"&amp;ROUNDUP(MONTH(SalesDataTable[[#This Row],[Order Date]])/3,0)</f>
        <v>Q2</v>
      </c>
      <c r="S1129" s="9">
        <f>MONTH(SalesDataTable[[#This Row],[Order Date]])</f>
        <v>6</v>
      </c>
      <c r="T1129" s="8" t="str">
        <f>TEXT(SalesDataTable[[#This Row],[Order Date]],"mmm")</f>
        <v>Jun</v>
      </c>
    </row>
    <row r="1130" spans="1:20" ht="15.5">
      <c r="A1130" s="2" t="s">
        <v>1181</v>
      </c>
      <c r="B1130" s="3">
        <v>46191</v>
      </c>
      <c r="C1130" s="4" t="s">
        <v>8</v>
      </c>
      <c r="D1130" s="4" t="s">
        <v>69</v>
      </c>
      <c r="E1130" s="4" t="s">
        <v>39</v>
      </c>
      <c r="F1130" s="4" t="s">
        <v>16</v>
      </c>
      <c r="G1130" s="4" t="s">
        <v>49</v>
      </c>
      <c r="H1130" s="4" t="s">
        <v>50</v>
      </c>
      <c r="I1130" s="9">
        <v>1</v>
      </c>
      <c r="J1130" s="6">
        <v>39.74</v>
      </c>
      <c r="K1130" s="7">
        <v>0.05</v>
      </c>
      <c r="L1130" s="6">
        <v>14.39</v>
      </c>
      <c r="M1130" s="6">
        <f t="shared" si="68"/>
        <v>37.753</v>
      </c>
      <c r="N1130" s="6">
        <f t="shared" si="69"/>
        <v>14.39</v>
      </c>
      <c r="O1130" s="6">
        <f t="shared" si="70"/>
        <v>23.363</v>
      </c>
      <c r="P1130" s="8">
        <f t="shared" si="71"/>
        <v>0.6188382380208195</v>
      </c>
      <c r="Q1130" s="5">
        <f>YEAR(SalesDataTable[[#This Row],[Order Date]])</f>
        <v>2026</v>
      </c>
      <c r="R1130" s="8" t="str">
        <f>"Q"&amp;ROUNDUP(MONTH(SalesDataTable[[#This Row],[Order Date]])/3,0)</f>
        <v>Q2</v>
      </c>
      <c r="S1130" s="9">
        <f>MONTH(SalesDataTable[[#This Row],[Order Date]])</f>
        <v>6</v>
      </c>
      <c r="T1130" s="8" t="str">
        <f>TEXT(SalesDataTable[[#This Row],[Order Date]],"mmm")</f>
        <v>Jun</v>
      </c>
    </row>
    <row r="1131" spans="1:20" ht="15.5">
      <c r="A1131" s="2" t="s">
        <v>1182</v>
      </c>
      <c r="B1131" s="3">
        <v>46191</v>
      </c>
      <c r="C1131" s="4" t="s">
        <v>27</v>
      </c>
      <c r="D1131" s="4" t="s">
        <v>45</v>
      </c>
      <c r="E1131" s="4" t="s">
        <v>3</v>
      </c>
      <c r="F1131" s="4" t="s">
        <v>4</v>
      </c>
      <c r="G1131" s="4" t="s">
        <v>17</v>
      </c>
      <c r="H1131" s="4" t="s">
        <v>46</v>
      </c>
      <c r="I1131" s="9">
        <v>3</v>
      </c>
      <c r="J1131" s="6">
        <v>46.79</v>
      </c>
      <c r="K1131" s="7">
        <v>0.1</v>
      </c>
      <c r="L1131" s="6">
        <v>18.25</v>
      </c>
      <c r="M1131" s="6">
        <f t="shared" si="68"/>
        <v>126.33300000000001</v>
      </c>
      <c r="N1131" s="6">
        <f t="shared" si="69"/>
        <v>54.75</v>
      </c>
      <c r="O1131" s="6">
        <f t="shared" si="70"/>
        <v>71.583000000000013</v>
      </c>
      <c r="P1131" s="8">
        <f t="shared" si="71"/>
        <v>0.56662154781411034</v>
      </c>
      <c r="Q1131" s="5">
        <f>YEAR(SalesDataTable[[#This Row],[Order Date]])</f>
        <v>2026</v>
      </c>
      <c r="R1131" s="8" t="str">
        <f>"Q"&amp;ROUNDUP(MONTH(SalesDataTable[[#This Row],[Order Date]])/3,0)</f>
        <v>Q2</v>
      </c>
      <c r="S1131" s="9">
        <f>MONTH(SalesDataTable[[#This Row],[Order Date]])</f>
        <v>6</v>
      </c>
      <c r="T1131" s="8" t="str">
        <f>TEXT(SalesDataTable[[#This Row],[Order Date]],"mmm")</f>
        <v>Jun</v>
      </c>
    </row>
    <row r="1132" spans="1:20" ht="15.5">
      <c r="A1132" s="2" t="s">
        <v>1183</v>
      </c>
      <c r="B1132" s="3">
        <v>46192</v>
      </c>
      <c r="C1132" s="4" t="s">
        <v>27</v>
      </c>
      <c r="D1132" s="4" t="s">
        <v>82</v>
      </c>
      <c r="E1132" s="4" t="s">
        <v>10</v>
      </c>
      <c r="F1132" s="4" t="s">
        <v>20</v>
      </c>
      <c r="G1132" s="4" t="s">
        <v>11</v>
      </c>
      <c r="H1132" s="4" t="s">
        <v>12</v>
      </c>
      <c r="I1132" s="9">
        <v>4</v>
      </c>
      <c r="J1132" s="6">
        <v>91.74</v>
      </c>
      <c r="K1132" s="7">
        <v>0.2</v>
      </c>
      <c r="L1132" s="6">
        <v>44.74</v>
      </c>
      <c r="M1132" s="6">
        <f t="shared" si="68"/>
        <v>293.56799999999998</v>
      </c>
      <c r="N1132" s="6">
        <f t="shared" si="69"/>
        <v>178.96</v>
      </c>
      <c r="O1132" s="6">
        <f t="shared" si="70"/>
        <v>114.60799999999998</v>
      </c>
      <c r="P1132" s="8">
        <f t="shared" si="71"/>
        <v>0.39039677349029861</v>
      </c>
      <c r="Q1132" s="5">
        <f>YEAR(SalesDataTable[[#This Row],[Order Date]])</f>
        <v>2026</v>
      </c>
      <c r="R1132" s="8" t="str">
        <f>"Q"&amp;ROUNDUP(MONTH(SalesDataTable[[#This Row],[Order Date]])/3,0)</f>
        <v>Q2</v>
      </c>
      <c r="S1132" s="9">
        <f>MONTH(SalesDataTable[[#This Row],[Order Date]])</f>
        <v>6</v>
      </c>
      <c r="T1132" s="8" t="str">
        <f>TEXT(SalesDataTable[[#This Row],[Order Date]],"mmm")</f>
        <v>Jun</v>
      </c>
    </row>
    <row r="1133" spans="1:20" ht="15.5">
      <c r="A1133" s="2" t="s">
        <v>1184</v>
      </c>
      <c r="B1133" s="3">
        <v>46192</v>
      </c>
      <c r="C1133" s="4" t="s">
        <v>27</v>
      </c>
      <c r="D1133" s="4" t="s">
        <v>82</v>
      </c>
      <c r="E1133" s="4" t="s">
        <v>3</v>
      </c>
      <c r="F1133" s="4" t="s">
        <v>16</v>
      </c>
      <c r="G1133" s="4" t="s">
        <v>49</v>
      </c>
      <c r="H1133" s="4" t="s">
        <v>67</v>
      </c>
      <c r="I1133" s="9">
        <v>1</v>
      </c>
      <c r="J1133" s="6">
        <v>36.28</v>
      </c>
      <c r="K1133" s="7">
        <v>0.1</v>
      </c>
      <c r="L1133" s="6">
        <v>13.8</v>
      </c>
      <c r="M1133" s="6">
        <f t="shared" si="68"/>
        <v>32.652000000000001</v>
      </c>
      <c r="N1133" s="6">
        <f t="shared" si="69"/>
        <v>13.8</v>
      </c>
      <c r="O1133" s="6">
        <f t="shared" si="70"/>
        <v>18.852</v>
      </c>
      <c r="P1133" s="8">
        <f t="shared" si="71"/>
        <v>0.5773612642410878</v>
      </c>
      <c r="Q1133" s="5">
        <f>YEAR(SalesDataTable[[#This Row],[Order Date]])</f>
        <v>2026</v>
      </c>
      <c r="R1133" s="8" t="str">
        <f>"Q"&amp;ROUNDUP(MONTH(SalesDataTable[[#This Row],[Order Date]])/3,0)</f>
        <v>Q2</v>
      </c>
      <c r="S1133" s="9">
        <f>MONTH(SalesDataTable[[#This Row],[Order Date]])</f>
        <v>6</v>
      </c>
      <c r="T1133" s="8" t="str">
        <f>TEXT(SalesDataTable[[#This Row],[Order Date]],"mmm")</f>
        <v>Jun</v>
      </c>
    </row>
    <row r="1134" spans="1:20" ht="15.5">
      <c r="A1134" s="2" t="s">
        <v>1185</v>
      </c>
      <c r="B1134" s="3">
        <v>46192</v>
      </c>
      <c r="C1134" s="4" t="s">
        <v>27</v>
      </c>
      <c r="D1134" s="4" t="s">
        <v>82</v>
      </c>
      <c r="E1134" s="4" t="s">
        <v>10</v>
      </c>
      <c r="F1134" s="4" t="s">
        <v>4</v>
      </c>
      <c r="G1134" s="4" t="s">
        <v>11</v>
      </c>
      <c r="H1134" s="4" t="s">
        <v>79</v>
      </c>
      <c r="I1134" s="9">
        <v>3</v>
      </c>
      <c r="J1134" s="6">
        <v>73.02</v>
      </c>
      <c r="K1134" s="7">
        <v>0.1</v>
      </c>
      <c r="L1134" s="6">
        <v>32.69</v>
      </c>
      <c r="M1134" s="6">
        <f t="shared" si="68"/>
        <v>197.154</v>
      </c>
      <c r="N1134" s="6">
        <f t="shared" si="69"/>
        <v>98.07</v>
      </c>
      <c r="O1134" s="6">
        <f t="shared" si="70"/>
        <v>99.084000000000003</v>
      </c>
      <c r="P1134" s="8">
        <f t="shared" si="71"/>
        <v>0.50257159377948202</v>
      </c>
      <c r="Q1134" s="5">
        <f>YEAR(SalesDataTable[[#This Row],[Order Date]])</f>
        <v>2026</v>
      </c>
      <c r="R1134" s="8" t="str">
        <f>"Q"&amp;ROUNDUP(MONTH(SalesDataTable[[#This Row],[Order Date]])/3,0)</f>
        <v>Q2</v>
      </c>
      <c r="S1134" s="9">
        <f>MONTH(SalesDataTable[[#This Row],[Order Date]])</f>
        <v>6</v>
      </c>
      <c r="T1134" s="8" t="str">
        <f>TEXT(SalesDataTable[[#This Row],[Order Date]],"mmm")</f>
        <v>Jun</v>
      </c>
    </row>
    <row r="1135" spans="1:20" ht="15.5">
      <c r="A1135" s="2" t="s">
        <v>1186</v>
      </c>
      <c r="B1135" s="3">
        <v>46192</v>
      </c>
      <c r="C1135" s="4" t="s">
        <v>27</v>
      </c>
      <c r="D1135" s="4" t="s">
        <v>28</v>
      </c>
      <c r="E1135" s="4" t="s">
        <v>3</v>
      </c>
      <c r="F1135" s="4" t="s">
        <v>16</v>
      </c>
      <c r="G1135" s="4" t="s">
        <v>11</v>
      </c>
      <c r="H1135" s="4" t="s">
        <v>53</v>
      </c>
      <c r="I1135" s="9">
        <v>4</v>
      </c>
      <c r="J1135" s="6">
        <v>153.38</v>
      </c>
      <c r="K1135" s="7">
        <v>0</v>
      </c>
      <c r="L1135" s="6">
        <v>76.92</v>
      </c>
      <c r="M1135" s="6">
        <f t="shared" si="68"/>
        <v>613.52</v>
      </c>
      <c r="N1135" s="6">
        <f t="shared" si="69"/>
        <v>307.68</v>
      </c>
      <c r="O1135" s="6">
        <f t="shared" si="70"/>
        <v>305.83999999999997</v>
      </c>
      <c r="P1135" s="8">
        <f t="shared" si="71"/>
        <v>0.49850045638283996</v>
      </c>
      <c r="Q1135" s="5">
        <f>YEAR(SalesDataTable[[#This Row],[Order Date]])</f>
        <v>2026</v>
      </c>
      <c r="R1135" s="8" t="str">
        <f>"Q"&amp;ROUNDUP(MONTH(SalesDataTable[[#This Row],[Order Date]])/3,0)</f>
        <v>Q2</v>
      </c>
      <c r="S1135" s="9">
        <f>MONTH(SalesDataTable[[#This Row],[Order Date]])</f>
        <v>6</v>
      </c>
      <c r="T1135" s="8" t="str">
        <f>TEXT(SalesDataTable[[#This Row],[Order Date]],"mmm")</f>
        <v>Jun</v>
      </c>
    </row>
    <row r="1136" spans="1:20" ht="15.5">
      <c r="A1136" s="2" t="s">
        <v>1187</v>
      </c>
      <c r="B1136" s="3">
        <v>46192</v>
      </c>
      <c r="C1136" s="4" t="s">
        <v>27</v>
      </c>
      <c r="D1136" s="4" t="s">
        <v>48</v>
      </c>
      <c r="E1136" s="4" t="s">
        <v>39</v>
      </c>
      <c r="F1136" s="4" t="s">
        <v>4</v>
      </c>
      <c r="G1136" s="4" t="s">
        <v>31</v>
      </c>
      <c r="H1136" s="4" t="s">
        <v>90</v>
      </c>
      <c r="I1136" s="9">
        <v>2</v>
      </c>
      <c r="J1136" s="6">
        <v>125.5</v>
      </c>
      <c r="K1136" s="7">
        <v>0</v>
      </c>
      <c r="L1136" s="6">
        <v>61.67</v>
      </c>
      <c r="M1136" s="6">
        <f t="shared" si="68"/>
        <v>251</v>
      </c>
      <c r="N1136" s="6">
        <f t="shared" si="69"/>
        <v>123.34</v>
      </c>
      <c r="O1136" s="6">
        <f t="shared" si="70"/>
        <v>127.66</v>
      </c>
      <c r="P1136" s="8">
        <f t="shared" si="71"/>
        <v>0.50860557768924297</v>
      </c>
      <c r="Q1136" s="5">
        <f>YEAR(SalesDataTable[[#This Row],[Order Date]])</f>
        <v>2026</v>
      </c>
      <c r="R1136" s="8" t="str">
        <f>"Q"&amp;ROUNDUP(MONTH(SalesDataTable[[#This Row],[Order Date]])/3,0)</f>
        <v>Q2</v>
      </c>
      <c r="S1136" s="9">
        <f>MONTH(SalesDataTable[[#This Row],[Order Date]])</f>
        <v>6</v>
      </c>
      <c r="T1136" s="8" t="str">
        <f>TEXT(SalesDataTable[[#This Row],[Order Date]],"mmm")</f>
        <v>Jun</v>
      </c>
    </row>
    <row r="1137" spans="1:20" ht="15.5">
      <c r="A1137" s="2" t="s">
        <v>1188</v>
      </c>
      <c r="B1137" s="3">
        <v>46192</v>
      </c>
      <c r="C1137" s="4" t="s">
        <v>1</v>
      </c>
      <c r="D1137" s="4" t="s">
        <v>2</v>
      </c>
      <c r="E1137" s="4" t="s">
        <v>10</v>
      </c>
      <c r="F1137" s="4" t="s">
        <v>4</v>
      </c>
      <c r="G1137" s="4" t="s">
        <v>5</v>
      </c>
      <c r="H1137" s="4" t="s">
        <v>6</v>
      </c>
      <c r="I1137" s="9">
        <v>3</v>
      </c>
      <c r="J1137" s="6">
        <v>80.75</v>
      </c>
      <c r="K1137" s="7">
        <v>0.15</v>
      </c>
      <c r="L1137" s="6">
        <v>42.81</v>
      </c>
      <c r="M1137" s="6">
        <f t="shared" si="68"/>
        <v>205.91249999999999</v>
      </c>
      <c r="N1137" s="6">
        <f t="shared" si="69"/>
        <v>128.43</v>
      </c>
      <c r="O1137" s="6">
        <f t="shared" si="70"/>
        <v>77.482499999999987</v>
      </c>
      <c r="P1137" s="8">
        <f t="shared" si="71"/>
        <v>0.37628847204516475</v>
      </c>
      <c r="Q1137" s="5">
        <f>YEAR(SalesDataTable[[#This Row],[Order Date]])</f>
        <v>2026</v>
      </c>
      <c r="R1137" s="8" t="str">
        <f>"Q"&amp;ROUNDUP(MONTH(SalesDataTable[[#This Row],[Order Date]])/3,0)</f>
        <v>Q2</v>
      </c>
      <c r="S1137" s="9">
        <f>MONTH(SalesDataTable[[#This Row],[Order Date]])</f>
        <v>6</v>
      </c>
      <c r="T1137" s="8" t="str">
        <f>TEXT(SalesDataTable[[#This Row],[Order Date]],"mmm")</f>
        <v>Jun</v>
      </c>
    </row>
    <row r="1138" spans="1:20" ht="15.5">
      <c r="A1138" s="2" t="s">
        <v>1189</v>
      </c>
      <c r="B1138" s="3">
        <v>46192</v>
      </c>
      <c r="C1138" s="4" t="s">
        <v>27</v>
      </c>
      <c r="D1138" s="4" t="s">
        <v>82</v>
      </c>
      <c r="E1138" s="4" t="s">
        <v>10</v>
      </c>
      <c r="F1138" s="4" t="s">
        <v>4</v>
      </c>
      <c r="G1138" s="4" t="s">
        <v>49</v>
      </c>
      <c r="H1138" s="4" t="s">
        <v>67</v>
      </c>
      <c r="I1138" s="9">
        <v>8</v>
      </c>
      <c r="J1138" s="6">
        <v>36.15</v>
      </c>
      <c r="K1138" s="7">
        <v>0.05</v>
      </c>
      <c r="L1138" s="6">
        <v>13.55</v>
      </c>
      <c r="M1138" s="6">
        <f t="shared" si="68"/>
        <v>274.73999999999995</v>
      </c>
      <c r="N1138" s="6">
        <f t="shared" si="69"/>
        <v>108.4</v>
      </c>
      <c r="O1138" s="6">
        <f t="shared" si="70"/>
        <v>166.33999999999995</v>
      </c>
      <c r="P1138" s="8">
        <f t="shared" si="71"/>
        <v>0.60544514814005956</v>
      </c>
      <c r="Q1138" s="5">
        <f>YEAR(SalesDataTable[[#This Row],[Order Date]])</f>
        <v>2026</v>
      </c>
      <c r="R1138" s="8" t="str">
        <f>"Q"&amp;ROUNDUP(MONTH(SalesDataTable[[#This Row],[Order Date]])/3,0)</f>
        <v>Q2</v>
      </c>
      <c r="S1138" s="9">
        <f>MONTH(SalesDataTable[[#This Row],[Order Date]])</f>
        <v>6</v>
      </c>
      <c r="T1138" s="8" t="str">
        <f>TEXT(SalesDataTable[[#This Row],[Order Date]],"mmm")</f>
        <v>Jun</v>
      </c>
    </row>
    <row r="1139" spans="1:20" ht="15.5">
      <c r="A1139" s="2" t="s">
        <v>1190</v>
      </c>
      <c r="B1139" s="3">
        <v>46192</v>
      </c>
      <c r="C1139" s="4" t="s">
        <v>1</v>
      </c>
      <c r="D1139" s="4" t="s">
        <v>88</v>
      </c>
      <c r="E1139" s="4" t="s">
        <v>3</v>
      </c>
      <c r="F1139" s="4" t="s">
        <v>16</v>
      </c>
      <c r="G1139" s="4" t="s">
        <v>11</v>
      </c>
      <c r="H1139" s="4" t="s">
        <v>21</v>
      </c>
      <c r="I1139" s="9">
        <v>2</v>
      </c>
      <c r="J1139" s="6">
        <v>143.1</v>
      </c>
      <c r="K1139" s="7">
        <v>0</v>
      </c>
      <c r="L1139" s="6">
        <v>78.11</v>
      </c>
      <c r="M1139" s="6">
        <f t="shared" si="68"/>
        <v>286.2</v>
      </c>
      <c r="N1139" s="6">
        <f t="shared" si="69"/>
        <v>156.22</v>
      </c>
      <c r="O1139" s="6">
        <f t="shared" si="70"/>
        <v>129.97999999999999</v>
      </c>
      <c r="P1139" s="8">
        <f t="shared" si="71"/>
        <v>0.45415793151642209</v>
      </c>
      <c r="Q1139" s="5">
        <f>YEAR(SalesDataTable[[#This Row],[Order Date]])</f>
        <v>2026</v>
      </c>
      <c r="R1139" s="8" t="str">
        <f>"Q"&amp;ROUNDUP(MONTH(SalesDataTable[[#This Row],[Order Date]])/3,0)</f>
        <v>Q2</v>
      </c>
      <c r="S1139" s="9">
        <f>MONTH(SalesDataTable[[#This Row],[Order Date]])</f>
        <v>6</v>
      </c>
      <c r="T1139" s="8" t="str">
        <f>TEXT(SalesDataTable[[#This Row],[Order Date]],"mmm")</f>
        <v>Jun</v>
      </c>
    </row>
    <row r="1140" spans="1:20" ht="15.5">
      <c r="A1140" s="2" t="s">
        <v>1191</v>
      </c>
      <c r="B1140" s="3">
        <v>46192</v>
      </c>
      <c r="C1140" s="4" t="s">
        <v>8</v>
      </c>
      <c r="D1140" s="4" t="s">
        <v>9</v>
      </c>
      <c r="E1140" s="4" t="s">
        <v>39</v>
      </c>
      <c r="F1140" s="4" t="s">
        <v>16</v>
      </c>
      <c r="G1140" s="4" t="s">
        <v>31</v>
      </c>
      <c r="H1140" s="4" t="s">
        <v>90</v>
      </c>
      <c r="I1140" s="9">
        <v>4</v>
      </c>
      <c r="J1140" s="6">
        <v>123.89</v>
      </c>
      <c r="K1140" s="7">
        <v>0</v>
      </c>
      <c r="L1140" s="6">
        <v>59.42</v>
      </c>
      <c r="M1140" s="6">
        <f t="shared" si="68"/>
        <v>495.56</v>
      </c>
      <c r="N1140" s="6">
        <f t="shared" si="69"/>
        <v>237.68</v>
      </c>
      <c r="O1140" s="6">
        <f t="shared" si="70"/>
        <v>257.88</v>
      </c>
      <c r="P1140" s="8">
        <f t="shared" si="71"/>
        <v>0.5203809831301961</v>
      </c>
      <c r="Q1140" s="5">
        <f>YEAR(SalesDataTable[[#This Row],[Order Date]])</f>
        <v>2026</v>
      </c>
      <c r="R1140" s="8" t="str">
        <f>"Q"&amp;ROUNDUP(MONTH(SalesDataTable[[#This Row],[Order Date]])/3,0)</f>
        <v>Q2</v>
      </c>
      <c r="S1140" s="9">
        <f>MONTH(SalesDataTable[[#This Row],[Order Date]])</f>
        <v>6</v>
      </c>
      <c r="T1140" s="8" t="str">
        <f>TEXT(SalesDataTable[[#This Row],[Order Date]],"mmm")</f>
        <v>Jun</v>
      </c>
    </row>
    <row r="1141" spans="1:20" ht="15.5">
      <c r="A1141" s="2" t="s">
        <v>1192</v>
      </c>
      <c r="B1141" s="3">
        <v>46192</v>
      </c>
      <c r="C1141" s="4" t="s">
        <v>8</v>
      </c>
      <c r="D1141" s="4" t="s">
        <v>66</v>
      </c>
      <c r="E1141" s="4" t="s">
        <v>3</v>
      </c>
      <c r="F1141" s="4" t="s">
        <v>20</v>
      </c>
      <c r="G1141" s="4" t="s">
        <v>17</v>
      </c>
      <c r="H1141" s="4" t="s">
        <v>71</v>
      </c>
      <c r="I1141" s="9">
        <v>1</v>
      </c>
      <c r="J1141" s="6">
        <v>135.41999999999999</v>
      </c>
      <c r="K1141" s="7">
        <v>0.05</v>
      </c>
      <c r="L1141" s="6">
        <v>68.180000000000007</v>
      </c>
      <c r="M1141" s="6">
        <f t="shared" si="68"/>
        <v>128.64899999999997</v>
      </c>
      <c r="N1141" s="6">
        <f t="shared" si="69"/>
        <v>68.180000000000007</v>
      </c>
      <c r="O1141" s="6">
        <f t="shared" si="70"/>
        <v>60.468999999999966</v>
      </c>
      <c r="P1141" s="8">
        <f t="shared" si="71"/>
        <v>0.47003085915941811</v>
      </c>
      <c r="Q1141" s="5">
        <f>YEAR(SalesDataTable[[#This Row],[Order Date]])</f>
        <v>2026</v>
      </c>
      <c r="R1141" s="8" t="str">
        <f>"Q"&amp;ROUNDUP(MONTH(SalesDataTable[[#This Row],[Order Date]])/3,0)</f>
        <v>Q2</v>
      </c>
      <c r="S1141" s="9">
        <f>MONTH(SalesDataTable[[#This Row],[Order Date]])</f>
        <v>6</v>
      </c>
      <c r="T1141" s="8" t="str">
        <f>TEXT(SalesDataTable[[#This Row],[Order Date]],"mmm")</f>
        <v>Jun</v>
      </c>
    </row>
    <row r="1142" spans="1:20" ht="15.5">
      <c r="A1142" s="2" t="s">
        <v>1193</v>
      </c>
      <c r="B1142" s="3">
        <v>46192</v>
      </c>
      <c r="C1142" s="4" t="s">
        <v>8</v>
      </c>
      <c r="D1142" s="4" t="s">
        <v>38</v>
      </c>
      <c r="E1142" s="4" t="s">
        <v>25</v>
      </c>
      <c r="F1142" s="4" t="s">
        <v>4</v>
      </c>
      <c r="G1142" s="4" t="s">
        <v>11</v>
      </c>
      <c r="H1142" s="4" t="s">
        <v>12</v>
      </c>
      <c r="I1142" s="9">
        <v>1</v>
      </c>
      <c r="J1142" s="6">
        <v>93.48</v>
      </c>
      <c r="K1142" s="7">
        <v>0.05</v>
      </c>
      <c r="L1142" s="6">
        <v>44.31</v>
      </c>
      <c r="M1142" s="6">
        <f t="shared" si="68"/>
        <v>88.805999999999997</v>
      </c>
      <c r="N1142" s="6">
        <f t="shared" si="69"/>
        <v>44.31</v>
      </c>
      <c r="O1142" s="6">
        <f t="shared" si="70"/>
        <v>44.495999999999995</v>
      </c>
      <c r="P1142" s="8">
        <f t="shared" si="71"/>
        <v>0.50104722653874734</v>
      </c>
      <c r="Q1142" s="5">
        <f>YEAR(SalesDataTable[[#This Row],[Order Date]])</f>
        <v>2026</v>
      </c>
      <c r="R1142" s="8" t="str">
        <f>"Q"&amp;ROUNDUP(MONTH(SalesDataTable[[#This Row],[Order Date]])/3,0)</f>
        <v>Q2</v>
      </c>
      <c r="S1142" s="9">
        <f>MONTH(SalesDataTable[[#This Row],[Order Date]])</f>
        <v>6</v>
      </c>
      <c r="T1142" s="8" t="str">
        <f>TEXT(SalesDataTable[[#This Row],[Order Date]],"mmm")</f>
        <v>Jun</v>
      </c>
    </row>
    <row r="1143" spans="1:20" ht="15.5">
      <c r="A1143" s="2" t="s">
        <v>1194</v>
      </c>
      <c r="B1143" s="3">
        <v>46192</v>
      </c>
      <c r="C1143" s="4" t="s">
        <v>8</v>
      </c>
      <c r="D1143" s="4" t="s">
        <v>9</v>
      </c>
      <c r="E1143" s="4" t="s">
        <v>39</v>
      </c>
      <c r="F1143" s="4" t="s">
        <v>4</v>
      </c>
      <c r="G1143" s="4" t="s">
        <v>11</v>
      </c>
      <c r="H1143" s="4" t="s">
        <v>53</v>
      </c>
      <c r="I1143" s="9">
        <v>1</v>
      </c>
      <c r="J1143" s="6">
        <v>156.05000000000001</v>
      </c>
      <c r="K1143" s="7">
        <v>0.05</v>
      </c>
      <c r="L1143" s="6">
        <v>81.28</v>
      </c>
      <c r="M1143" s="6">
        <f t="shared" si="68"/>
        <v>148.2475</v>
      </c>
      <c r="N1143" s="6">
        <f t="shared" si="69"/>
        <v>81.28</v>
      </c>
      <c r="O1143" s="6">
        <f t="shared" si="70"/>
        <v>66.967500000000001</v>
      </c>
      <c r="P1143" s="8">
        <f t="shared" si="71"/>
        <v>0.45172768512116562</v>
      </c>
      <c r="Q1143" s="5">
        <f>YEAR(SalesDataTable[[#This Row],[Order Date]])</f>
        <v>2026</v>
      </c>
      <c r="R1143" s="8" t="str">
        <f>"Q"&amp;ROUNDUP(MONTH(SalesDataTable[[#This Row],[Order Date]])/3,0)</f>
        <v>Q2</v>
      </c>
      <c r="S1143" s="9">
        <f>MONTH(SalesDataTable[[#This Row],[Order Date]])</f>
        <v>6</v>
      </c>
      <c r="T1143" s="8" t="str">
        <f>TEXT(SalesDataTable[[#This Row],[Order Date]],"mmm")</f>
        <v>Jun</v>
      </c>
    </row>
    <row r="1144" spans="1:20" ht="15.5">
      <c r="A1144" s="2" t="s">
        <v>1195</v>
      </c>
      <c r="B1144" s="3">
        <v>46192</v>
      </c>
      <c r="C1144" s="4" t="s">
        <v>8</v>
      </c>
      <c r="D1144" s="4" t="s">
        <v>38</v>
      </c>
      <c r="E1144" s="4" t="s">
        <v>3</v>
      </c>
      <c r="F1144" s="4" t="s">
        <v>4</v>
      </c>
      <c r="G1144" s="4" t="s">
        <v>49</v>
      </c>
      <c r="H1144" s="4" t="s">
        <v>67</v>
      </c>
      <c r="I1144" s="9">
        <v>1</v>
      </c>
      <c r="J1144" s="6">
        <v>36.74</v>
      </c>
      <c r="K1144" s="7">
        <v>0</v>
      </c>
      <c r="L1144" s="6">
        <v>14.15</v>
      </c>
      <c r="M1144" s="6">
        <f t="shared" si="68"/>
        <v>36.74</v>
      </c>
      <c r="N1144" s="6">
        <f t="shared" si="69"/>
        <v>14.15</v>
      </c>
      <c r="O1144" s="6">
        <f t="shared" si="70"/>
        <v>22.590000000000003</v>
      </c>
      <c r="P1144" s="8">
        <f t="shared" si="71"/>
        <v>0.61486118671747425</v>
      </c>
      <c r="Q1144" s="5">
        <f>YEAR(SalesDataTable[[#This Row],[Order Date]])</f>
        <v>2026</v>
      </c>
      <c r="R1144" s="8" t="str">
        <f>"Q"&amp;ROUNDUP(MONTH(SalesDataTable[[#This Row],[Order Date]])/3,0)</f>
        <v>Q2</v>
      </c>
      <c r="S1144" s="9">
        <f>MONTH(SalesDataTable[[#This Row],[Order Date]])</f>
        <v>6</v>
      </c>
      <c r="T1144" s="8" t="str">
        <f>TEXT(SalesDataTable[[#This Row],[Order Date]],"mmm")</f>
        <v>Jun</v>
      </c>
    </row>
    <row r="1145" spans="1:20" ht="15.5">
      <c r="A1145" s="2" t="s">
        <v>1196</v>
      </c>
      <c r="B1145" s="3">
        <v>46192</v>
      </c>
      <c r="C1145" s="4" t="s">
        <v>1</v>
      </c>
      <c r="D1145" s="4" t="s">
        <v>88</v>
      </c>
      <c r="E1145" s="4" t="s">
        <v>3</v>
      </c>
      <c r="F1145" s="4" t="s">
        <v>4</v>
      </c>
      <c r="G1145" s="4" t="s">
        <v>31</v>
      </c>
      <c r="H1145" s="4" t="s">
        <v>41</v>
      </c>
      <c r="I1145" s="9">
        <v>2</v>
      </c>
      <c r="J1145" s="6">
        <v>199.28</v>
      </c>
      <c r="K1145" s="7">
        <v>0</v>
      </c>
      <c r="L1145" s="6">
        <v>102.85</v>
      </c>
      <c r="M1145" s="6">
        <f t="shared" si="68"/>
        <v>398.56</v>
      </c>
      <c r="N1145" s="6">
        <f t="shared" si="69"/>
        <v>205.7</v>
      </c>
      <c r="O1145" s="6">
        <f t="shared" si="70"/>
        <v>192.86</v>
      </c>
      <c r="P1145" s="8">
        <f t="shared" si="71"/>
        <v>0.48389201124046571</v>
      </c>
      <c r="Q1145" s="5">
        <f>YEAR(SalesDataTable[[#This Row],[Order Date]])</f>
        <v>2026</v>
      </c>
      <c r="R1145" s="8" t="str">
        <f>"Q"&amp;ROUNDUP(MONTH(SalesDataTable[[#This Row],[Order Date]])/3,0)</f>
        <v>Q2</v>
      </c>
      <c r="S1145" s="9">
        <f>MONTH(SalesDataTable[[#This Row],[Order Date]])</f>
        <v>6</v>
      </c>
      <c r="T1145" s="8" t="str">
        <f>TEXT(SalesDataTable[[#This Row],[Order Date]],"mmm")</f>
        <v>Jun</v>
      </c>
    </row>
    <row r="1146" spans="1:20" ht="15.5">
      <c r="A1146" s="2" t="s">
        <v>1197</v>
      </c>
      <c r="B1146" s="3">
        <v>46192</v>
      </c>
      <c r="C1146" s="4" t="s">
        <v>1</v>
      </c>
      <c r="D1146" s="4" t="s">
        <v>2</v>
      </c>
      <c r="E1146" s="4" t="s">
        <v>39</v>
      </c>
      <c r="F1146" s="4" t="s">
        <v>4</v>
      </c>
      <c r="G1146" s="4" t="s">
        <v>49</v>
      </c>
      <c r="H1146" s="4" t="s">
        <v>67</v>
      </c>
      <c r="I1146" s="9">
        <v>2</v>
      </c>
      <c r="J1146" s="6">
        <v>37.04</v>
      </c>
      <c r="K1146" s="7">
        <v>0.05</v>
      </c>
      <c r="L1146" s="6">
        <v>13.76</v>
      </c>
      <c r="M1146" s="6">
        <f t="shared" si="68"/>
        <v>70.375999999999991</v>
      </c>
      <c r="N1146" s="6">
        <f t="shared" si="69"/>
        <v>27.52</v>
      </c>
      <c r="O1146" s="6">
        <f t="shared" si="70"/>
        <v>42.855999999999995</v>
      </c>
      <c r="P1146" s="8">
        <f t="shared" si="71"/>
        <v>0.60895759918153913</v>
      </c>
      <c r="Q1146" s="5">
        <f>YEAR(SalesDataTable[[#This Row],[Order Date]])</f>
        <v>2026</v>
      </c>
      <c r="R1146" s="8" t="str">
        <f>"Q"&amp;ROUNDUP(MONTH(SalesDataTable[[#This Row],[Order Date]])/3,0)</f>
        <v>Q2</v>
      </c>
      <c r="S1146" s="9">
        <f>MONTH(SalesDataTable[[#This Row],[Order Date]])</f>
        <v>6</v>
      </c>
      <c r="T1146" s="8" t="str">
        <f>TEXT(SalesDataTable[[#This Row],[Order Date]],"mmm")</f>
        <v>Jun</v>
      </c>
    </row>
    <row r="1147" spans="1:20" ht="15.5">
      <c r="A1147" s="2" t="s">
        <v>1198</v>
      </c>
      <c r="B1147" s="3">
        <v>46193</v>
      </c>
      <c r="C1147" s="4" t="s">
        <v>27</v>
      </c>
      <c r="D1147" s="4" t="s">
        <v>28</v>
      </c>
      <c r="E1147" s="4" t="s">
        <v>3</v>
      </c>
      <c r="F1147" s="4" t="s">
        <v>16</v>
      </c>
      <c r="G1147" s="4" t="s">
        <v>31</v>
      </c>
      <c r="H1147" s="4" t="s">
        <v>64</v>
      </c>
      <c r="I1147" s="9">
        <v>2</v>
      </c>
      <c r="J1147" s="6">
        <v>80.95</v>
      </c>
      <c r="K1147" s="7">
        <v>0.1</v>
      </c>
      <c r="L1147" s="6">
        <v>39.44</v>
      </c>
      <c r="M1147" s="6">
        <f t="shared" si="68"/>
        <v>145.71</v>
      </c>
      <c r="N1147" s="6">
        <f t="shared" si="69"/>
        <v>78.88</v>
      </c>
      <c r="O1147" s="6">
        <f t="shared" si="70"/>
        <v>66.830000000000013</v>
      </c>
      <c r="P1147" s="8">
        <f t="shared" si="71"/>
        <v>0.45865074462974409</v>
      </c>
      <c r="Q1147" s="5">
        <f>YEAR(SalesDataTable[[#This Row],[Order Date]])</f>
        <v>2026</v>
      </c>
      <c r="R1147" s="8" t="str">
        <f>"Q"&amp;ROUNDUP(MONTH(SalesDataTable[[#This Row],[Order Date]])/3,0)</f>
        <v>Q2</v>
      </c>
      <c r="S1147" s="9">
        <f>MONTH(SalesDataTable[[#This Row],[Order Date]])</f>
        <v>6</v>
      </c>
      <c r="T1147" s="8" t="str">
        <f>TEXT(SalesDataTable[[#This Row],[Order Date]],"mmm")</f>
        <v>Jun</v>
      </c>
    </row>
    <row r="1148" spans="1:20" ht="15.5">
      <c r="A1148" s="2" t="s">
        <v>1199</v>
      </c>
      <c r="B1148" s="3">
        <v>46193</v>
      </c>
      <c r="C1148" s="4" t="s">
        <v>1</v>
      </c>
      <c r="D1148" s="4" t="s">
        <v>52</v>
      </c>
      <c r="E1148" s="4" t="s">
        <v>39</v>
      </c>
      <c r="F1148" s="4" t="s">
        <v>4</v>
      </c>
      <c r="G1148" s="4" t="s">
        <v>11</v>
      </c>
      <c r="H1148" s="4" t="s">
        <v>53</v>
      </c>
      <c r="I1148" s="9">
        <v>1</v>
      </c>
      <c r="J1148" s="6">
        <v>151.46</v>
      </c>
      <c r="K1148" s="7">
        <v>0.05</v>
      </c>
      <c r="L1148" s="6">
        <v>77.98</v>
      </c>
      <c r="M1148" s="6">
        <f t="shared" si="68"/>
        <v>143.887</v>
      </c>
      <c r="N1148" s="6">
        <f t="shared" si="69"/>
        <v>77.98</v>
      </c>
      <c r="O1148" s="6">
        <f t="shared" si="70"/>
        <v>65.906999999999996</v>
      </c>
      <c r="P1148" s="8">
        <f t="shared" si="71"/>
        <v>0.45804693961233467</v>
      </c>
      <c r="Q1148" s="5">
        <f>YEAR(SalesDataTable[[#This Row],[Order Date]])</f>
        <v>2026</v>
      </c>
      <c r="R1148" s="8" t="str">
        <f>"Q"&amp;ROUNDUP(MONTH(SalesDataTable[[#This Row],[Order Date]])/3,0)</f>
        <v>Q2</v>
      </c>
      <c r="S1148" s="9">
        <f>MONTH(SalesDataTable[[#This Row],[Order Date]])</f>
        <v>6</v>
      </c>
      <c r="T1148" s="8" t="str">
        <f>TEXT(SalesDataTable[[#This Row],[Order Date]],"mmm")</f>
        <v>Jun</v>
      </c>
    </row>
    <row r="1149" spans="1:20" ht="15.5">
      <c r="A1149" s="2" t="s">
        <v>1200</v>
      </c>
      <c r="B1149" s="3">
        <v>46193</v>
      </c>
      <c r="C1149" s="4" t="s">
        <v>1</v>
      </c>
      <c r="D1149" s="4" t="s">
        <v>52</v>
      </c>
      <c r="E1149" s="4" t="s">
        <v>3</v>
      </c>
      <c r="F1149" s="4" t="s">
        <v>20</v>
      </c>
      <c r="G1149" s="4" t="s">
        <v>11</v>
      </c>
      <c r="H1149" s="4" t="s">
        <v>12</v>
      </c>
      <c r="I1149" s="9">
        <v>5</v>
      </c>
      <c r="J1149" s="6">
        <v>90.1</v>
      </c>
      <c r="K1149" s="7">
        <v>0</v>
      </c>
      <c r="L1149" s="6">
        <v>44.32</v>
      </c>
      <c r="M1149" s="6">
        <f t="shared" si="68"/>
        <v>450.5</v>
      </c>
      <c r="N1149" s="6">
        <f t="shared" si="69"/>
        <v>221.6</v>
      </c>
      <c r="O1149" s="6">
        <f t="shared" si="70"/>
        <v>228.9</v>
      </c>
      <c r="P1149" s="8">
        <f t="shared" si="71"/>
        <v>0.50810210876803552</v>
      </c>
      <c r="Q1149" s="5">
        <f>YEAR(SalesDataTable[[#This Row],[Order Date]])</f>
        <v>2026</v>
      </c>
      <c r="R1149" s="8" t="str">
        <f>"Q"&amp;ROUNDUP(MONTH(SalesDataTable[[#This Row],[Order Date]])/3,0)</f>
        <v>Q2</v>
      </c>
      <c r="S1149" s="9">
        <f>MONTH(SalesDataTable[[#This Row],[Order Date]])</f>
        <v>6</v>
      </c>
      <c r="T1149" s="8" t="str">
        <f>TEXT(SalesDataTable[[#This Row],[Order Date]],"mmm")</f>
        <v>Jun</v>
      </c>
    </row>
    <row r="1150" spans="1:20" ht="15.5">
      <c r="A1150" s="2" t="s">
        <v>1201</v>
      </c>
      <c r="B1150" s="3">
        <v>46193</v>
      </c>
      <c r="C1150" s="4" t="s">
        <v>1</v>
      </c>
      <c r="D1150" s="4" t="s">
        <v>2</v>
      </c>
      <c r="E1150" s="4" t="s">
        <v>39</v>
      </c>
      <c r="F1150" s="4" t="s">
        <v>20</v>
      </c>
      <c r="G1150" s="4" t="s">
        <v>11</v>
      </c>
      <c r="H1150" s="4" t="s">
        <v>53</v>
      </c>
      <c r="I1150" s="9">
        <v>1</v>
      </c>
      <c r="J1150" s="6">
        <v>155.69</v>
      </c>
      <c r="K1150" s="7">
        <v>0.1</v>
      </c>
      <c r="L1150" s="6">
        <v>79.42</v>
      </c>
      <c r="M1150" s="6">
        <f t="shared" si="68"/>
        <v>140.12100000000001</v>
      </c>
      <c r="N1150" s="6">
        <f t="shared" si="69"/>
        <v>79.42</v>
      </c>
      <c r="O1150" s="6">
        <f t="shared" si="70"/>
        <v>60.701000000000008</v>
      </c>
      <c r="P1150" s="8">
        <f t="shared" si="71"/>
        <v>0.43320415926235184</v>
      </c>
      <c r="Q1150" s="5">
        <f>YEAR(SalesDataTable[[#This Row],[Order Date]])</f>
        <v>2026</v>
      </c>
      <c r="R1150" s="8" t="str">
        <f>"Q"&amp;ROUNDUP(MONTH(SalesDataTable[[#This Row],[Order Date]])/3,0)</f>
        <v>Q2</v>
      </c>
      <c r="S1150" s="9">
        <f>MONTH(SalesDataTable[[#This Row],[Order Date]])</f>
        <v>6</v>
      </c>
      <c r="T1150" s="8" t="str">
        <f>TEXT(SalesDataTable[[#This Row],[Order Date]],"mmm")</f>
        <v>Jun</v>
      </c>
    </row>
    <row r="1151" spans="1:20" ht="15.5">
      <c r="A1151" s="2" t="s">
        <v>1202</v>
      </c>
      <c r="B1151" s="3">
        <v>46193</v>
      </c>
      <c r="C1151" s="4" t="s">
        <v>8</v>
      </c>
      <c r="D1151" s="4" t="s">
        <v>86</v>
      </c>
      <c r="E1151" s="4" t="s">
        <v>25</v>
      </c>
      <c r="F1151" s="4" t="s">
        <v>4</v>
      </c>
      <c r="G1151" s="4" t="s">
        <v>49</v>
      </c>
      <c r="H1151" s="4" t="s">
        <v>74</v>
      </c>
      <c r="I1151" s="9">
        <v>1</v>
      </c>
      <c r="J1151" s="6">
        <v>50.11</v>
      </c>
      <c r="K1151" s="7">
        <v>0.05</v>
      </c>
      <c r="L1151" s="6">
        <v>21.38</v>
      </c>
      <c r="M1151" s="6">
        <f t="shared" si="68"/>
        <v>47.604499999999994</v>
      </c>
      <c r="N1151" s="6">
        <f t="shared" si="69"/>
        <v>21.38</v>
      </c>
      <c r="O1151" s="6">
        <f t="shared" si="70"/>
        <v>26.224499999999995</v>
      </c>
      <c r="P1151" s="8">
        <f t="shared" si="71"/>
        <v>0.55088279469377888</v>
      </c>
      <c r="Q1151" s="5">
        <f>YEAR(SalesDataTable[[#This Row],[Order Date]])</f>
        <v>2026</v>
      </c>
      <c r="R1151" s="8" t="str">
        <f>"Q"&amp;ROUNDUP(MONTH(SalesDataTable[[#This Row],[Order Date]])/3,0)</f>
        <v>Q2</v>
      </c>
      <c r="S1151" s="9">
        <f>MONTH(SalesDataTable[[#This Row],[Order Date]])</f>
        <v>6</v>
      </c>
      <c r="T1151" s="8" t="str">
        <f>TEXT(SalesDataTable[[#This Row],[Order Date]],"mmm")</f>
        <v>Jun</v>
      </c>
    </row>
    <row r="1152" spans="1:20" ht="15.5">
      <c r="A1152" s="2" t="s">
        <v>1203</v>
      </c>
      <c r="B1152" s="3">
        <v>46193</v>
      </c>
      <c r="C1152" s="4" t="s">
        <v>14</v>
      </c>
      <c r="D1152" s="4" t="s">
        <v>15</v>
      </c>
      <c r="E1152" s="4" t="s">
        <v>25</v>
      </c>
      <c r="F1152" s="4" t="s">
        <v>4</v>
      </c>
      <c r="G1152" s="4" t="s">
        <v>11</v>
      </c>
      <c r="H1152" s="4" t="s">
        <v>21</v>
      </c>
      <c r="I1152" s="9">
        <v>1</v>
      </c>
      <c r="J1152" s="6">
        <v>142.55000000000001</v>
      </c>
      <c r="K1152" s="7">
        <v>0.1</v>
      </c>
      <c r="L1152" s="6">
        <v>79.709999999999994</v>
      </c>
      <c r="M1152" s="6">
        <f t="shared" si="68"/>
        <v>128.29500000000002</v>
      </c>
      <c r="N1152" s="6">
        <f t="shared" si="69"/>
        <v>79.709999999999994</v>
      </c>
      <c r="O1152" s="6">
        <f t="shared" si="70"/>
        <v>48.585000000000022</v>
      </c>
      <c r="P1152" s="8">
        <f t="shared" si="71"/>
        <v>0.37869753302934656</v>
      </c>
      <c r="Q1152" s="5">
        <f>YEAR(SalesDataTable[[#This Row],[Order Date]])</f>
        <v>2026</v>
      </c>
      <c r="R1152" s="8" t="str">
        <f>"Q"&amp;ROUNDUP(MONTH(SalesDataTable[[#This Row],[Order Date]])/3,0)</f>
        <v>Q2</v>
      </c>
      <c r="S1152" s="9">
        <f>MONTH(SalesDataTable[[#This Row],[Order Date]])</f>
        <v>6</v>
      </c>
      <c r="T1152" s="8" t="str">
        <f>TEXT(SalesDataTable[[#This Row],[Order Date]],"mmm")</f>
        <v>Jun</v>
      </c>
    </row>
    <row r="1153" spans="1:20" ht="15.5">
      <c r="A1153" s="2" t="s">
        <v>1204</v>
      </c>
      <c r="B1153" s="3">
        <v>46193</v>
      </c>
      <c r="C1153" s="4" t="s">
        <v>27</v>
      </c>
      <c r="D1153" s="4" t="s">
        <v>48</v>
      </c>
      <c r="E1153" s="4" t="s">
        <v>3</v>
      </c>
      <c r="F1153" s="4" t="s">
        <v>16</v>
      </c>
      <c r="G1153" s="4" t="s">
        <v>31</v>
      </c>
      <c r="H1153" s="4" t="s">
        <v>41</v>
      </c>
      <c r="I1153" s="9">
        <v>3</v>
      </c>
      <c r="J1153" s="6">
        <v>191.11</v>
      </c>
      <c r="K1153" s="7">
        <v>0.05</v>
      </c>
      <c r="L1153" s="6">
        <v>102.82</v>
      </c>
      <c r="M1153" s="6">
        <f t="shared" si="68"/>
        <v>544.6635</v>
      </c>
      <c r="N1153" s="6">
        <f t="shared" si="69"/>
        <v>308.45999999999998</v>
      </c>
      <c r="O1153" s="6">
        <f t="shared" si="70"/>
        <v>236.20350000000002</v>
      </c>
      <c r="P1153" s="8">
        <f t="shared" si="71"/>
        <v>0.43366867800026992</v>
      </c>
      <c r="Q1153" s="5">
        <f>YEAR(SalesDataTable[[#This Row],[Order Date]])</f>
        <v>2026</v>
      </c>
      <c r="R1153" s="8" t="str">
        <f>"Q"&amp;ROUNDUP(MONTH(SalesDataTable[[#This Row],[Order Date]])/3,0)</f>
        <v>Q2</v>
      </c>
      <c r="S1153" s="9">
        <f>MONTH(SalesDataTable[[#This Row],[Order Date]])</f>
        <v>6</v>
      </c>
      <c r="T1153" s="8" t="str">
        <f>TEXT(SalesDataTable[[#This Row],[Order Date]],"mmm")</f>
        <v>Jun</v>
      </c>
    </row>
    <row r="1154" spans="1:20" ht="15.5">
      <c r="A1154" s="2" t="s">
        <v>1205</v>
      </c>
      <c r="B1154" s="3">
        <v>46193</v>
      </c>
      <c r="C1154" s="4" t="s">
        <v>27</v>
      </c>
      <c r="D1154" s="4" t="s">
        <v>82</v>
      </c>
      <c r="E1154" s="4" t="s">
        <v>10</v>
      </c>
      <c r="F1154" s="4" t="s">
        <v>20</v>
      </c>
      <c r="G1154" s="4" t="s">
        <v>5</v>
      </c>
      <c r="H1154" s="4" t="s">
        <v>35</v>
      </c>
      <c r="I1154" s="9">
        <v>6</v>
      </c>
      <c r="J1154" s="6">
        <v>40.229999999999997</v>
      </c>
      <c r="K1154" s="7">
        <v>0.15</v>
      </c>
      <c r="L1154" s="6">
        <v>17.079999999999998</v>
      </c>
      <c r="M1154" s="6">
        <f t="shared" ref="M1154:M1217" si="72">I1154*J1154*(1-K1154)</f>
        <v>205.173</v>
      </c>
      <c r="N1154" s="6">
        <f t="shared" ref="N1154:N1217" si="73">I1154*L1154</f>
        <v>102.47999999999999</v>
      </c>
      <c r="O1154" s="6">
        <f t="shared" ref="O1154:O1217" si="74">M1154-N1154</f>
        <v>102.69300000000001</v>
      </c>
      <c r="P1154" s="8">
        <f t="shared" ref="P1154:P1217" si="75">IFERROR(O1154/M1154,0)</f>
        <v>0.50051907414718322</v>
      </c>
      <c r="Q1154" s="5">
        <f>YEAR(SalesDataTable[[#This Row],[Order Date]])</f>
        <v>2026</v>
      </c>
      <c r="R1154" s="8" t="str">
        <f>"Q"&amp;ROUNDUP(MONTH(SalesDataTable[[#This Row],[Order Date]])/3,0)</f>
        <v>Q2</v>
      </c>
      <c r="S1154" s="9">
        <f>MONTH(SalesDataTable[[#This Row],[Order Date]])</f>
        <v>6</v>
      </c>
      <c r="T1154" s="8" t="str">
        <f>TEXT(SalesDataTable[[#This Row],[Order Date]],"mmm")</f>
        <v>Jun</v>
      </c>
    </row>
    <row r="1155" spans="1:20" ht="15.5">
      <c r="A1155" s="2" t="s">
        <v>1206</v>
      </c>
      <c r="B1155" s="3">
        <v>46193</v>
      </c>
      <c r="C1155" s="4" t="s">
        <v>8</v>
      </c>
      <c r="D1155" s="4" t="s">
        <v>66</v>
      </c>
      <c r="E1155" s="4" t="s">
        <v>3</v>
      </c>
      <c r="F1155" s="4" t="s">
        <v>20</v>
      </c>
      <c r="G1155" s="4" t="s">
        <v>5</v>
      </c>
      <c r="H1155" s="4" t="s">
        <v>6</v>
      </c>
      <c r="I1155" s="9">
        <v>2</v>
      </c>
      <c r="J1155" s="6">
        <v>81.489999999999995</v>
      </c>
      <c r="K1155" s="7">
        <v>0</v>
      </c>
      <c r="L1155" s="6">
        <v>42.15</v>
      </c>
      <c r="M1155" s="6">
        <f t="shared" si="72"/>
        <v>162.97999999999999</v>
      </c>
      <c r="N1155" s="6">
        <f t="shared" si="73"/>
        <v>84.3</v>
      </c>
      <c r="O1155" s="6">
        <f t="shared" si="74"/>
        <v>78.679999999999993</v>
      </c>
      <c r="P1155" s="8">
        <f t="shared" si="75"/>
        <v>0.48275862068965514</v>
      </c>
      <c r="Q1155" s="5">
        <f>YEAR(SalesDataTable[[#This Row],[Order Date]])</f>
        <v>2026</v>
      </c>
      <c r="R1155" s="8" t="str">
        <f>"Q"&amp;ROUNDUP(MONTH(SalesDataTable[[#This Row],[Order Date]])/3,0)</f>
        <v>Q2</v>
      </c>
      <c r="S1155" s="9">
        <f>MONTH(SalesDataTable[[#This Row],[Order Date]])</f>
        <v>6</v>
      </c>
      <c r="T1155" s="8" t="str">
        <f>TEXT(SalesDataTable[[#This Row],[Order Date]],"mmm")</f>
        <v>Jun</v>
      </c>
    </row>
    <row r="1156" spans="1:20" ht="15.5">
      <c r="A1156" s="2" t="s">
        <v>1207</v>
      </c>
      <c r="B1156" s="3">
        <v>46193</v>
      </c>
      <c r="C1156" s="4" t="s">
        <v>8</v>
      </c>
      <c r="D1156" s="4" t="s">
        <v>38</v>
      </c>
      <c r="E1156" s="4" t="s">
        <v>10</v>
      </c>
      <c r="F1156" s="4" t="s">
        <v>20</v>
      </c>
      <c r="G1156" s="4" t="s">
        <v>17</v>
      </c>
      <c r="H1156" s="4" t="s">
        <v>83</v>
      </c>
      <c r="I1156" s="9">
        <v>8</v>
      </c>
      <c r="J1156" s="6">
        <v>162.71</v>
      </c>
      <c r="K1156" s="7">
        <v>0.2</v>
      </c>
      <c r="L1156" s="6">
        <v>85.27</v>
      </c>
      <c r="M1156" s="6">
        <f t="shared" si="72"/>
        <v>1041.3440000000001</v>
      </c>
      <c r="N1156" s="6">
        <f t="shared" si="73"/>
        <v>682.16</v>
      </c>
      <c r="O1156" s="6">
        <f t="shared" si="74"/>
        <v>359.18400000000008</v>
      </c>
      <c r="P1156" s="8">
        <f t="shared" si="75"/>
        <v>0.34492348349824847</v>
      </c>
      <c r="Q1156" s="5">
        <f>YEAR(SalesDataTable[[#This Row],[Order Date]])</f>
        <v>2026</v>
      </c>
      <c r="R1156" s="8" t="str">
        <f>"Q"&amp;ROUNDUP(MONTH(SalesDataTable[[#This Row],[Order Date]])/3,0)</f>
        <v>Q2</v>
      </c>
      <c r="S1156" s="9">
        <f>MONTH(SalesDataTable[[#This Row],[Order Date]])</f>
        <v>6</v>
      </c>
      <c r="T1156" s="8" t="str">
        <f>TEXT(SalesDataTable[[#This Row],[Order Date]],"mmm")</f>
        <v>Jun</v>
      </c>
    </row>
    <row r="1157" spans="1:20" ht="15.5">
      <c r="A1157" s="2" t="s">
        <v>1208</v>
      </c>
      <c r="B1157" s="3">
        <v>46194</v>
      </c>
      <c r="C1157" s="4" t="s">
        <v>14</v>
      </c>
      <c r="D1157" s="4" t="s">
        <v>34</v>
      </c>
      <c r="E1157" s="4" t="s">
        <v>39</v>
      </c>
      <c r="F1157" s="4" t="s">
        <v>4</v>
      </c>
      <c r="G1157" s="4" t="s">
        <v>17</v>
      </c>
      <c r="H1157" s="4" t="s">
        <v>18</v>
      </c>
      <c r="I1157" s="9">
        <v>1</v>
      </c>
      <c r="J1157" s="6">
        <v>36.479999999999997</v>
      </c>
      <c r="K1157" s="7">
        <v>0.1</v>
      </c>
      <c r="L1157" s="6">
        <v>13.9</v>
      </c>
      <c r="M1157" s="6">
        <f t="shared" si="72"/>
        <v>32.832000000000001</v>
      </c>
      <c r="N1157" s="6">
        <f t="shared" si="73"/>
        <v>13.9</v>
      </c>
      <c r="O1157" s="6">
        <f t="shared" si="74"/>
        <v>18.932000000000002</v>
      </c>
      <c r="P1157" s="8">
        <f t="shared" si="75"/>
        <v>0.57663255360623789</v>
      </c>
      <c r="Q1157" s="5">
        <f>YEAR(SalesDataTable[[#This Row],[Order Date]])</f>
        <v>2026</v>
      </c>
      <c r="R1157" s="8" t="str">
        <f>"Q"&amp;ROUNDUP(MONTH(SalesDataTable[[#This Row],[Order Date]])/3,0)</f>
        <v>Q2</v>
      </c>
      <c r="S1157" s="9">
        <f>MONTH(SalesDataTable[[#This Row],[Order Date]])</f>
        <v>6</v>
      </c>
      <c r="T1157" s="8" t="str">
        <f>TEXT(SalesDataTable[[#This Row],[Order Date]],"mmm")</f>
        <v>Jun</v>
      </c>
    </row>
    <row r="1158" spans="1:20" ht="15.5">
      <c r="A1158" s="2" t="s">
        <v>1209</v>
      </c>
      <c r="B1158" s="3">
        <v>46194</v>
      </c>
      <c r="C1158" s="4" t="s">
        <v>8</v>
      </c>
      <c r="D1158" s="4" t="s">
        <v>38</v>
      </c>
      <c r="E1158" s="4" t="s">
        <v>10</v>
      </c>
      <c r="F1158" s="4" t="s">
        <v>20</v>
      </c>
      <c r="G1158" s="4" t="s">
        <v>17</v>
      </c>
      <c r="H1158" s="4" t="s">
        <v>71</v>
      </c>
      <c r="I1158" s="9">
        <v>6</v>
      </c>
      <c r="J1158" s="6">
        <v>136.65</v>
      </c>
      <c r="K1158" s="7">
        <v>0.15</v>
      </c>
      <c r="L1158" s="6">
        <v>68.56</v>
      </c>
      <c r="M1158" s="6">
        <f t="shared" si="72"/>
        <v>696.91500000000008</v>
      </c>
      <c r="N1158" s="6">
        <f t="shared" si="73"/>
        <v>411.36</v>
      </c>
      <c r="O1158" s="6">
        <f t="shared" si="74"/>
        <v>285.55500000000006</v>
      </c>
      <c r="P1158" s="8">
        <f t="shared" si="75"/>
        <v>0.4097415036266977</v>
      </c>
      <c r="Q1158" s="5">
        <f>YEAR(SalesDataTable[[#This Row],[Order Date]])</f>
        <v>2026</v>
      </c>
      <c r="R1158" s="8" t="str">
        <f>"Q"&amp;ROUNDUP(MONTH(SalesDataTable[[#This Row],[Order Date]])/3,0)</f>
        <v>Q2</v>
      </c>
      <c r="S1158" s="9">
        <f>MONTH(SalesDataTable[[#This Row],[Order Date]])</f>
        <v>6</v>
      </c>
      <c r="T1158" s="8" t="str">
        <f>TEXT(SalesDataTable[[#This Row],[Order Date]],"mmm")</f>
        <v>Jun</v>
      </c>
    </row>
    <row r="1159" spans="1:20" ht="15.5">
      <c r="A1159" s="2" t="s">
        <v>1210</v>
      </c>
      <c r="B1159" s="3">
        <v>46194</v>
      </c>
      <c r="C1159" s="4" t="s">
        <v>14</v>
      </c>
      <c r="D1159" s="4" t="s">
        <v>15</v>
      </c>
      <c r="E1159" s="4" t="s">
        <v>3</v>
      </c>
      <c r="F1159" s="4" t="s">
        <v>16</v>
      </c>
      <c r="G1159" s="4" t="s">
        <v>5</v>
      </c>
      <c r="H1159" s="4" t="s">
        <v>29</v>
      </c>
      <c r="I1159" s="9">
        <v>4</v>
      </c>
      <c r="J1159" s="6">
        <v>50.57</v>
      </c>
      <c r="K1159" s="7">
        <v>0</v>
      </c>
      <c r="L1159" s="6">
        <v>21.85</v>
      </c>
      <c r="M1159" s="6">
        <f t="shared" si="72"/>
        <v>202.28</v>
      </c>
      <c r="N1159" s="6">
        <f t="shared" si="73"/>
        <v>87.4</v>
      </c>
      <c r="O1159" s="6">
        <f t="shared" si="74"/>
        <v>114.88</v>
      </c>
      <c r="P1159" s="8">
        <f t="shared" si="75"/>
        <v>0.56792564761716435</v>
      </c>
      <c r="Q1159" s="5">
        <f>YEAR(SalesDataTable[[#This Row],[Order Date]])</f>
        <v>2026</v>
      </c>
      <c r="R1159" s="8" t="str">
        <f>"Q"&amp;ROUNDUP(MONTH(SalesDataTable[[#This Row],[Order Date]])/3,0)</f>
        <v>Q2</v>
      </c>
      <c r="S1159" s="9">
        <f>MONTH(SalesDataTable[[#This Row],[Order Date]])</f>
        <v>6</v>
      </c>
      <c r="T1159" s="8" t="str">
        <f>TEXT(SalesDataTable[[#This Row],[Order Date]],"mmm")</f>
        <v>Jun</v>
      </c>
    </row>
    <row r="1160" spans="1:20" ht="15.5">
      <c r="A1160" s="2" t="s">
        <v>1211</v>
      </c>
      <c r="B1160" s="3">
        <v>46194</v>
      </c>
      <c r="C1160" s="4" t="s">
        <v>27</v>
      </c>
      <c r="D1160" s="4" t="s">
        <v>48</v>
      </c>
      <c r="E1160" s="4" t="s">
        <v>3</v>
      </c>
      <c r="F1160" s="4" t="s">
        <v>16</v>
      </c>
      <c r="G1160" s="4" t="s">
        <v>5</v>
      </c>
      <c r="H1160" s="4" t="s">
        <v>43</v>
      </c>
      <c r="I1160" s="9">
        <v>3</v>
      </c>
      <c r="J1160" s="6">
        <v>103.72</v>
      </c>
      <c r="K1160" s="7">
        <v>0</v>
      </c>
      <c r="L1160" s="6">
        <v>50.34</v>
      </c>
      <c r="M1160" s="6">
        <f t="shared" si="72"/>
        <v>311.15999999999997</v>
      </c>
      <c r="N1160" s="6">
        <f t="shared" si="73"/>
        <v>151.02000000000001</v>
      </c>
      <c r="O1160" s="6">
        <f t="shared" si="74"/>
        <v>160.13999999999996</v>
      </c>
      <c r="P1160" s="8">
        <f t="shared" si="75"/>
        <v>0.51465483995372152</v>
      </c>
      <c r="Q1160" s="5">
        <f>YEAR(SalesDataTable[[#This Row],[Order Date]])</f>
        <v>2026</v>
      </c>
      <c r="R1160" s="8" t="str">
        <f>"Q"&amp;ROUNDUP(MONTH(SalesDataTable[[#This Row],[Order Date]])/3,0)</f>
        <v>Q2</v>
      </c>
      <c r="S1160" s="9">
        <f>MONTH(SalesDataTable[[#This Row],[Order Date]])</f>
        <v>6</v>
      </c>
      <c r="T1160" s="8" t="str">
        <f>TEXT(SalesDataTable[[#This Row],[Order Date]],"mmm")</f>
        <v>Jun</v>
      </c>
    </row>
    <row r="1161" spans="1:20" ht="15.5">
      <c r="A1161" s="2" t="s">
        <v>1212</v>
      </c>
      <c r="B1161" s="3">
        <v>46194</v>
      </c>
      <c r="C1161" s="4" t="s">
        <v>14</v>
      </c>
      <c r="D1161" s="4" t="s">
        <v>126</v>
      </c>
      <c r="E1161" s="4" t="s">
        <v>39</v>
      </c>
      <c r="F1161" s="4" t="s">
        <v>4</v>
      </c>
      <c r="G1161" s="4" t="s">
        <v>17</v>
      </c>
      <c r="H1161" s="4" t="s">
        <v>71</v>
      </c>
      <c r="I1161" s="9">
        <v>1</v>
      </c>
      <c r="J1161" s="6">
        <v>132.49</v>
      </c>
      <c r="K1161" s="7">
        <v>0</v>
      </c>
      <c r="L1161" s="6">
        <v>67.09</v>
      </c>
      <c r="M1161" s="6">
        <f t="shared" si="72"/>
        <v>132.49</v>
      </c>
      <c r="N1161" s="6">
        <f t="shared" si="73"/>
        <v>67.09</v>
      </c>
      <c r="O1161" s="6">
        <f t="shared" si="74"/>
        <v>65.400000000000006</v>
      </c>
      <c r="P1161" s="8">
        <f t="shared" si="75"/>
        <v>0.49362216016303118</v>
      </c>
      <c r="Q1161" s="5">
        <f>YEAR(SalesDataTable[[#This Row],[Order Date]])</f>
        <v>2026</v>
      </c>
      <c r="R1161" s="8" t="str">
        <f>"Q"&amp;ROUNDUP(MONTH(SalesDataTable[[#This Row],[Order Date]])/3,0)</f>
        <v>Q2</v>
      </c>
      <c r="S1161" s="9">
        <f>MONTH(SalesDataTable[[#This Row],[Order Date]])</f>
        <v>6</v>
      </c>
      <c r="T1161" s="8" t="str">
        <f>TEXT(SalesDataTable[[#This Row],[Order Date]],"mmm")</f>
        <v>Jun</v>
      </c>
    </row>
    <row r="1162" spans="1:20" ht="15.5">
      <c r="A1162" s="2" t="s">
        <v>1213</v>
      </c>
      <c r="B1162" s="3">
        <v>46195</v>
      </c>
      <c r="C1162" s="4" t="s">
        <v>14</v>
      </c>
      <c r="D1162" s="4" t="s">
        <v>24</v>
      </c>
      <c r="E1162" s="4" t="s">
        <v>3</v>
      </c>
      <c r="F1162" s="4" t="s">
        <v>16</v>
      </c>
      <c r="G1162" s="4" t="s">
        <v>31</v>
      </c>
      <c r="H1162" s="4" t="s">
        <v>64</v>
      </c>
      <c r="I1162" s="9">
        <v>2</v>
      </c>
      <c r="J1162" s="6">
        <v>80.650000000000006</v>
      </c>
      <c r="K1162" s="7">
        <v>0</v>
      </c>
      <c r="L1162" s="6">
        <v>39.18</v>
      </c>
      <c r="M1162" s="6">
        <f t="shared" si="72"/>
        <v>161.30000000000001</v>
      </c>
      <c r="N1162" s="6">
        <f t="shared" si="73"/>
        <v>78.36</v>
      </c>
      <c r="O1162" s="6">
        <f t="shared" si="74"/>
        <v>82.940000000000012</v>
      </c>
      <c r="P1162" s="8">
        <f t="shared" si="75"/>
        <v>0.51419714817110973</v>
      </c>
      <c r="Q1162" s="5">
        <f>YEAR(SalesDataTable[[#This Row],[Order Date]])</f>
        <v>2026</v>
      </c>
      <c r="R1162" s="8" t="str">
        <f>"Q"&amp;ROUNDUP(MONTH(SalesDataTable[[#This Row],[Order Date]])/3,0)</f>
        <v>Q2</v>
      </c>
      <c r="S1162" s="9">
        <f>MONTH(SalesDataTable[[#This Row],[Order Date]])</f>
        <v>6</v>
      </c>
      <c r="T1162" s="8" t="str">
        <f>TEXT(SalesDataTable[[#This Row],[Order Date]],"mmm")</f>
        <v>Jun</v>
      </c>
    </row>
    <row r="1163" spans="1:20" ht="15.5">
      <c r="A1163" s="2" t="s">
        <v>1214</v>
      </c>
      <c r="B1163" s="3">
        <v>46195</v>
      </c>
      <c r="C1163" s="4" t="s">
        <v>8</v>
      </c>
      <c r="D1163" s="4" t="s">
        <v>9</v>
      </c>
      <c r="E1163" s="4" t="s">
        <v>25</v>
      </c>
      <c r="F1163" s="4" t="s">
        <v>16</v>
      </c>
      <c r="G1163" s="4" t="s">
        <v>49</v>
      </c>
      <c r="H1163" s="4" t="s">
        <v>67</v>
      </c>
      <c r="I1163" s="9">
        <v>1</v>
      </c>
      <c r="J1163" s="6">
        <v>35.409999999999997</v>
      </c>
      <c r="K1163" s="7">
        <v>0.05</v>
      </c>
      <c r="L1163" s="6">
        <v>13.9</v>
      </c>
      <c r="M1163" s="6">
        <f t="shared" si="72"/>
        <v>33.639499999999998</v>
      </c>
      <c r="N1163" s="6">
        <f t="shared" si="73"/>
        <v>13.9</v>
      </c>
      <c r="O1163" s="6">
        <f t="shared" si="74"/>
        <v>19.7395</v>
      </c>
      <c r="P1163" s="8">
        <f t="shared" si="75"/>
        <v>0.58679528530447833</v>
      </c>
      <c r="Q1163" s="5">
        <f>YEAR(SalesDataTable[[#This Row],[Order Date]])</f>
        <v>2026</v>
      </c>
      <c r="R1163" s="8" t="str">
        <f>"Q"&amp;ROUNDUP(MONTH(SalesDataTable[[#This Row],[Order Date]])/3,0)</f>
        <v>Q2</v>
      </c>
      <c r="S1163" s="9">
        <f>MONTH(SalesDataTable[[#This Row],[Order Date]])</f>
        <v>6</v>
      </c>
      <c r="T1163" s="8" t="str">
        <f>TEXT(SalesDataTable[[#This Row],[Order Date]],"mmm")</f>
        <v>Jun</v>
      </c>
    </row>
    <row r="1164" spans="1:20" ht="15.5">
      <c r="A1164" s="2" t="s">
        <v>1215</v>
      </c>
      <c r="B1164" s="3">
        <v>46195</v>
      </c>
      <c r="C1164" s="4" t="s">
        <v>1</v>
      </c>
      <c r="D1164" s="4" t="s">
        <v>2</v>
      </c>
      <c r="E1164" s="4" t="s">
        <v>39</v>
      </c>
      <c r="F1164" s="4" t="s">
        <v>4</v>
      </c>
      <c r="G1164" s="4" t="s">
        <v>49</v>
      </c>
      <c r="H1164" s="4" t="s">
        <v>50</v>
      </c>
      <c r="I1164" s="9">
        <v>3</v>
      </c>
      <c r="J1164" s="6">
        <v>41.01</v>
      </c>
      <c r="K1164" s="7">
        <v>0</v>
      </c>
      <c r="L1164" s="6">
        <v>14.33</v>
      </c>
      <c r="M1164" s="6">
        <f t="shared" si="72"/>
        <v>123.03</v>
      </c>
      <c r="N1164" s="6">
        <f t="shared" si="73"/>
        <v>42.99</v>
      </c>
      <c r="O1164" s="6">
        <f t="shared" si="74"/>
        <v>80.039999999999992</v>
      </c>
      <c r="P1164" s="8">
        <f t="shared" si="75"/>
        <v>0.65057303096805652</v>
      </c>
      <c r="Q1164" s="5">
        <f>YEAR(SalesDataTable[[#This Row],[Order Date]])</f>
        <v>2026</v>
      </c>
      <c r="R1164" s="8" t="str">
        <f>"Q"&amp;ROUNDUP(MONTH(SalesDataTable[[#This Row],[Order Date]])/3,0)</f>
        <v>Q2</v>
      </c>
      <c r="S1164" s="9">
        <f>MONTH(SalesDataTable[[#This Row],[Order Date]])</f>
        <v>6</v>
      </c>
      <c r="T1164" s="8" t="str">
        <f>TEXT(SalesDataTable[[#This Row],[Order Date]],"mmm")</f>
        <v>Jun</v>
      </c>
    </row>
    <row r="1165" spans="1:20" ht="15.5">
      <c r="A1165" s="2" t="s">
        <v>1216</v>
      </c>
      <c r="B1165" s="3">
        <v>46195</v>
      </c>
      <c r="C1165" s="4" t="s">
        <v>27</v>
      </c>
      <c r="D1165" s="4" t="s">
        <v>48</v>
      </c>
      <c r="E1165" s="4" t="s">
        <v>3</v>
      </c>
      <c r="F1165" s="4" t="s">
        <v>20</v>
      </c>
      <c r="G1165" s="4" t="s">
        <v>17</v>
      </c>
      <c r="H1165" s="4" t="s">
        <v>18</v>
      </c>
      <c r="I1165" s="9">
        <v>1</v>
      </c>
      <c r="J1165" s="6">
        <v>36.01</v>
      </c>
      <c r="K1165" s="7">
        <v>0</v>
      </c>
      <c r="L1165" s="6">
        <v>13.23</v>
      </c>
      <c r="M1165" s="6">
        <f t="shared" si="72"/>
        <v>36.01</v>
      </c>
      <c r="N1165" s="6">
        <f t="shared" si="73"/>
        <v>13.23</v>
      </c>
      <c r="O1165" s="6">
        <f t="shared" si="74"/>
        <v>22.779999999999998</v>
      </c>
      <c r="P1165" s="8">
        <f t="shared" si="75"/>
        <v>0.63260205498472644</v>
      </c>
      <c r="Q1165" s="5">
        <f>YEAR(SalesDataTable[[#This Row],[Order Date]])</f>
        <v>2026</v>
      </c>
      <c r="R1165" s="8" t="str">
        <f>"Q"&amp;ROUNDUP(MONTH(SalesDataTable[[#This Row],[Order Date]])/3,0)</f>
        <v>Q2</v>
      </c>
      <c r="S1165" s="9">
        <f>MONTH(SalesDataTable[[#This Row],[Order Date]])</f>
        <v>6</v>
      </c>
      <c r="T1165" s="8" t="str">
        <f>TEXT(SalesDataTable[[#This Row],[Order Date]],"mmm")</f>
        <v>Jun</v>
      </c>
    </row>
    <row r="1166" spans="1:20" ht="15.5">
      <c r="A1166" s="2" t="s">
        <v>1217</v>
      </c>
      <c r="B1166" s="3">
        <v>46195</v>
      </c>
      <c r="C1166" s="4" t="s">
        <v>1</v>
      </c>
      <c r="D1166" s="4" t="s">
        <v>2</v>
      </c>
      <c r="E1166" s="4" t="s">
        <v>39</v>
      </c>
      <c r="F1166" s="4" t="s">
        <v>4</v>
      </c>
      <c r="G1166" s="4" t="s">
        <v>49</v>
      </c>
      <c r="H1166" s="4" t="s">
        <v>74</v>
      </c>
      <c r="I1166" s="9">
        <v>2</v>
      </c>
      <c r="J1166" s="6">
        <v>50.21</v>
      </c>
      <c r="K1166" s="7">
        <v>0.05</v>
      </c>
      <c r="L1166" s="6">
        <v>21.74</v>
      </c>
      <c r="M1166" s="6">
        <f t="shared" si="72"/>
        <v>95.399000000000001</v>
      </c>
      <c r="N1166" s="6">
        <f t="shared" si="73"/>
        <v>43.48</v>
      </c>
      <c r="O1166" s="6">
        <f t="shared" si="74"/>
        <v>51.919000000000004</v>
      </c>
      <c r="P1166" s="8">
        <f t="shared" si="75"/>
        <v>0.54423002337550708</v>
      </c>
      <c r="Q1166" s="5">
        <f>YEAR(SalesDataTable[[#This Row],[Order Date]])</f>
        <v>2026</v>
      </c>
      <c r="R1166" s="8" t="str">
        <f>"Q"&amp;ROUNDUP(MONTH(SalesDataTable[[#This Row],[Order Date]])/3,0)</f>
        <v>Q2</v>
      </c>
      <c r="S1166" s="9">
        <f>MONTH(SalesDataTable[[#This Row],[Order Date]])</f>
        <v>6</v>
      </c>
      <c r="T1166" s="8" t="str">
        <f>TEXT(SalesDataTable[[#This Row],[Order Date]],"mmm")</f>
        <v>Jun</v>
      </c>
    </row>
    <row r="1167" spans="1:20" ht="15.5">
      <c r="A1167" s="2" t="s">
        <v>1218</v>
      </c>
      <c r="B1167" s="3">
        <v>46195</v>
      </c>
      <c r="C1167" s="4" t="s">
        <v>14</v>
      </c>
      <c r="D1167" s="4" t="s">
        <v>61</v>
      </c>
      <c r="E1167" s="4" t="s">
        <v>39</v>
      </c>
      <c r="F1167" s="4" t="s">
        <v>4</v>
      </c>
      <c r="G1167" s="4" t="s">
        <v>5</v>
      </c>
      <c r="H1167" s="4" t="s">
        <v>43</v>
      </c>
      <c r="I1167" s="9">
        <v>3</v>
      </c>
      <c r="J1167" s="6">
        <v>100.3</v>
      </c>
      <c r="K1167" s="7">
        <v>0</v>
      </c>
      <c r="L1167" s="6">
        <v>49.26</v>
      </c>
      <c r="M1167" s="6">
        <f t="shared" si="72"/>
        <v>300.89999999999998</v>
      </c>
      <c r="N1167" s="6">
        <f t="shared" si="73"/>
        <v>147.78</v>
      </c>
      <c r="O1167" s="6">
        <f t="shared" si="74"/>
        <v>153.11999999999998</v>
      </c>
      <c r="P1167" s="8">
        <f t="shared" si="75"/>
        <v>0.5088733798604187</v>
      </c>
      <c r="Q1167" s="5">
        <f>YEAR(SalesDataTable[[#This Row],[Order Date]])</f>
        <v>2026</v>
      </c>
      <c r="R1167" s="8" t="str">
        <f>"Q"&amp;ROUNDUP(MONTH(SalesDataTable[[#This Row],[Order Date]])/3,0)</f>
        <v>Q2</v>
      </c>
      <c r="S1167" s="9">
        <f>MONTH(SalesDataTable[[#This Row],[Order Date]])</f>
        <v>6</v>
      </c>
      <c r="T1167" s="8" t="str">
        <f>TEXT(SalesDataTable[[#This Row],[Order Date]],"mmm")</f>
        <v>Jun</v>
      </c>
    </row>
    <row r="1168" spans="1:20" ht="15.5">
      <c r="A1168" s="2" t="s">
        <v>1219</v>
      </c>
      <c r="B1168" s="3">
        <v>46195</v>
      </c>
      <c r="C1168" s="4" t="s">
        <v>27</v>
      </c>
      <c r="D1168" s="4" t="s">
        <v>48</v>
      </c>
      <c r="E1168" s="4" t="s">
        <v>25</v>
      </c>
      <c r="F1168" s="4" t="s">
        <v>16</v>
      </c>
      <c r="G1168" s="4" t="s">
        <v>17</v>
      </c>
      <c r="H1168" s="4" t="s">
        <v>46</v>
      </c>
      <c r="I1168" s="9">
        <v>1</v>
      </c>
      <c r="J1168" s="6">
        <v>47.7</v>
      </c>
      <c r="K1168" s="7">
        <v>0.1</v>
      </c>
      <c r="L1168" s="6">
        <v>18.760000000000002</v>
      </c>
      <c r="M1168" s="6">
        <f t="shared" si="72"/>
        <v>42.930000000000007</v>
      </c>
      <c r="N1168" s="6">
        <f t="shared" si="73"/>
        <v>18.760000000000002</v>
      </c>
      <c r="O1168" s="6">
        <f t="shared" si="74"/>
        <v>24.170000000000005</v>
      </c>
      <c r="P1168" s="8">
        <f t="shared" si="75"/>
        <v>0.56300955043093415</v>
      </c>
      <c r="Q1168" s="5">
        <f>YEAR(SalesDataTable[[#This Row],[Order Date]])</f>
        <v>2026</v>
      </c>
      <c r="R1168" s="8" t="str">
        <f>"Q"&amp;ROUNDUP(MONTH(SalesDataTable[[#This Row],[Order Date]])/3,0)</f>
        <v>Q2</v>
      </c>
      <c r="S1168" s="9">
        <f>MONTH(SalesDataTable[[#This Row],[Order Date]])</f>
        <v>6</v>
      </c>
      <c r="T1168" s="8" t="str">
        <f>TEXT(SalesDataTable[[#This Row],[Order Date]],"mmm")</f>
        <v>Jun</v>
      </c>
    </row>
    <row r="1169" spans="1:20" ht="15.5">
      <c r="A1169" s="2" t="s">
        <v>1220</v>
      </c>
      <c r="B1169" s="3">
        <v>46195</v>
      </c>
      <c r="C1169" s="4" t="s">
        <v>8</v>
      </c>
      <c r="D1169" s="4" t="s">
        <v>86</v>
      </c>
      <c r="E1169" s="4" t="s">
        <v>3</v>
      </c>
      <c r="F1169" s="4" t="s">
        <v>16</v>
      </c>
      <c r="G1169" s="4" t="s">
        <v>5</v>
      </c>
      <c r="H1169" s="4" t="s">
        <v>35</v>
      </c>
      <c r="I1169" s="9">
        <v>2</v>
      </c>
      <c r="J1169" s="6">
        <v>40.94</v>
      </c>
      <c r="K1169" s="7">
        <v>0.1</v>
      </c>
      <c r="L1169" s="6">
        <v>16.88</v>
      </c>
      <c r="M1169" s="6">
        <f t="shared" si="72"/>
        <v>73.691999999999993</v>
      </c>
      <c r="N1169" s="6">
        <f t="shared" si="73"/>
        <v>33.76</v>
      </c>
      <c r="O1169" s="6">
        <f t="shared" si="74"/>
        <v>39.931999999999995</v>
      </c>
      <c r="P1169" s="8">
        <f t="shared" si="75"/>
        <v>0.54187700157411933</v>
      </c>
      <c r="Q1169" s="5">
        <f>YEAR(SalesDataTable[[#This Row],[Order Date]])</f>
        <v>2026</v>
      </c>
      <c r="R1169" s="8" t="str">
        <f>"Q"&amp;ROUNDUP(MONTH(SalesDataTable[[#This Row],[Order Date]])/3,0)</f>
        <v>Q2</v>
      </c>
      <c r="S1169" s="9">
        <f>MONTH(SalesDataTable[[#This Row],[Order Date]])</f>
        <v>6</v>
      </c>
      <c r="T1169" s="8" t="str">
        <f>TEXT(SalesDataTable[[#This Row],[Order Date]],"mmm")</f>
        <v>Jun</v>
      </c>
    </row>
    <row r="1170" spans="1:20" ht="15.5">
      <c r="A1170" s="2" t="s">
        <v>1221</v>
      </c>
      <c r="B1170" s="3">
        <v>46195</v>
      </c>
      <c r="C1170" s="4" t="s">
        <v>27</v>
      </c>
      <c r="D1170" s="4" t="s">
        <v>48</v>
      </c>
      <c r="E1170" s="4" t="s">
        <v>25</v>
      </c>
      <c r="F1170" s="4" t="s">
        <v>4</v>
      </c>
      <c r="G1170" s="4" t="s">
        <v>11</v>
      </c>
      <c r="H1170" s="4" t="s">
        <v>12</v>
      </c>
      <c r="I1170" s="9">
        <v>1</v>
      </c>
      <c r="J1170" s="6">
        <v>93.78</v>
      </c>
      <c r="K1170" s="7">
        <v>0</v>
      </c>
      <c r="L1170" s="6">
        <v>46.62</v>
      </c>
      <c r="M1170" s="6">
        <f t="shared" si="72"/>
        <v>93.78</v>
      </c>
      <c r="N1170" s="6">
        <f t="shared" si="73"/>
        <v>46.62</v>
      </c>
      <c r="O1170" s="6">
        <f t="shared" si="74"/>
        <v>47.160000000000004</v>
      </c>
      <c r="P1170" s="8">
        <f t="shared" si="75"/>
        <v>0.50287907869481774</v>
      </c>
      <c r="Q1170" s="5">
        <f>YEAR(SalesDataTable[[#This Row],[Order Date]])</f>
        <v>2026</v>
      </c>
      <c r="R1170" s="8" t="str">
        <f>"Q"&amp;ROUNDUP(MONTH(SalesDataTable[[#This Row],[Order Date]])/3,0)</f>
        <v>Q2</v>
      </c>
      <c r="S1170" s="9">
        <f>MONTH(SalesDataTable[[#This Row],[Order Date]])</f>
        <v>6</v>
      </c>
      <c r="T1170" s="8" t="str">
        <f>TEXT(SalesDataTable[[#This Row],[Order Date]],"mmm")</f>
        <v>Jun</v>
      </c>
    </row>
    <row r="1171" spans="1:20" ht="15.5">
      <c r="A1171" s="2" t="s">
        <v>1222</v>
      </c>
      <c r="B1171" s="3">
        <v>46195</v>
      </c>
      <c r="C1171" s="4" t="s">
        <v>27</v>
      </c>
      <c r="D1171" s="4" t="s">
        <v>28</v>
      </c>
      <c r="E1171" s="4" t="s">
        <v>25</v>
      </c>
      <c r="F1171" s="4" t="s">
        <v>16</v>
      </c>
      <c r="G1171" s="4" t="s">
        <v>49</v>
      </c>
      <c r="H1171" s="4" t="s">
        <v>74</v>
      </c>
      <c r="I1171" s="9">
        <v>2</v>
      </c>
      <c r="J1171" s="6">
        <v>51.42</v>
      </c>
      <c r="K1171" s="7">
        <v>0</v>
      </c>
      <c r="L1171" s="6">
        <v>22.19</v>
      </c>
      <c r="M1171" s="6">
        <f t="shared" si="72"/>
        <v>102.84</v>
      </c>
      <c r="N1171" s="6">
        <f t="shared" si="73"/>
        <v>44.38</v>
      </c>
      <c r="O1171" s="6">
        <f t="shared" si="74"/>
        <v>58.46</v>
      </c>
      <c r="P1171" s="8">
        <f t="shared" si="75"/>
        <v>0.56845585375340335</v>
      </c>
      <c r="Q1171" s="5">
        <f>YEAR(SalesDataTable[[#This Row],[Order Date]])</f>
        <v>2026</v>
      </c>
      <c r="R1171" s="8" t="str">
        <f>"Q"&amp;ROUNDUP(MONTH(SalesDataTable[[#This Row],[Order Date]])/3,0)</f>
        <v>Q2</v>
      </c>
      <c r="S1171" s="9">
        <f>MONTH(SalesDataTable[[#This Row],[Order Date]])</f>
        <v>6</v>
      </c>
      <c r="T1171" s="8" t="str">
        <f>TEXT(SalesDataTable[[#This Row],[Order Date]],"mmm")</f>
        <v>Jun</v>
      </c>
    </row>
    <row r="1172" spans="1:20" ht="15.5">
      <c r="A1172" s="2" t="s">
        <v>1223</v>
      </c>
      <c r="B1172" s="3">
        <v>46195</v>
      </c>
      <c r="C1172" s="4" t="s">
        <v>14</v>
      </c>
      <c r="D1172" s="4" t="s">
        <v>15</v>
      </c>
      <c r="E1172" s="4" t="s">
        <v>25</v>
      </c>
      <c r="F1172" s="4" t="s">
        <v>16</v>
      </c>
      <c r="G1172" s="4" t="s">
        <v>17</v>
      </c>
      <c r="H1172" s="4" t="s">
        <v>83</v>
      </c>
      <c r="I1172" s="9">
        <v>1</v>
      </c>
      <c r="J1172" s="6">
        <v>164.99</v>
      </c>
      <c r="K1172" s="7">
        <v>0.1</v>
      </c>
      <c r="L1172" s="6">
        <v>86.6</v>
      </c>
      <c r="M1172" s="6">
        <f t="shared" si="72"/>
        <v>148.49100000000001</v>
      </c>
      <c r="N1172" s="6">
        <f t="shared" si="73"/>
        <v>86.6</v>
      </c>
      <c r="O1172" s="6">
        <f t="shared" si="74"/>
        <v>61.89100000000002</v>
      </c>
      <c r="P1172" s="8">
        <f t="shared" si="75"/>
        <v>0.41679967136055396</v>
      </c>
      <c r="Q1172" s="5">
        <f>YEAR(SalesDataTable[[#This Row],[Order Date]])</f>
        <v>2026</v>
      </c>
      <c r="R1172" s="8" t="str">
        <f>"Q"&amp;ROUNDUP(MONTH(SalesDataTable[[#This Row],[Order Date]])/3,0)</f>
        <v>Q2</v>
      </c>
      <c r="S1172" s="9">
        <f>MONTH(SalesDataTable[[#This Row],[Order Date]])</f>
        <v>6</v>
      </c>
      <c r="T1172" s="8" t="str">
        <f>TEXT(SalesDataTable[[#This Row],[Order Date]],"mmm")</f>
        <v>Jun</v>
      </c>
    </row>
    <row r="1173" spans="1:20" ht="15.5">
      <c r="A1173" s="2" t="s">
        <v>1224</v>
      </c>
      <c r="B1173" s="3">
        <v>46195</v>
      </c>
      <c r="C1173" s="4" t="s">
        <v>14</v>
      </c>
      <c r="D1173" s="4" t="s">
        <v>34</v>
      </c>
      <c r="E1173" s="4" t="s">
        <v>39</v>
      </c>
      <c r="F1173" s="4" t="s">
        <v>4</v>
      </c>
      <c r="G1173" s="4" t="s">
        <v>11</v>
      </c>
      <c r="H1173" s="4" t="s">
        <v>21</v>
      </c>
      <c r="I1173" s="9">
        <v>1</v>
      </c>
      <c r="J1173" s="6">
        <v>145.65</v>
      </c>
      <c r="K1173" s="7">
        <v>0</v>
      </c>
      <c r="L1173" s="6">
        <v>79.87</v>
      </c>
      <c r="M1173" s="6">
        <f t="shared" si="72"/>
        <v>145.65</v>
      </c>
      <c r="N1173" s="6">
        <f t="shared" si="73"/>
        <v>79.87</v>
      </c>
      <c r="O1173" s="6">
        <f t="shared" si="74"/>
        <v>65.78</v>
      </c>
      <c r="P1173" s="8">
        <f t="shared" si="75"/>
        <v>0.45163062135255749</v>
      </c>
      <c r="Q1173" s="5">
        <f>YEAR(SalesDataTable[[#This Row],[Order Date]])</f>
        <v>2026</v>
      </c>
      <c r="R1173" s="8" t="str">
        <f>"Q"&amp;ROUNDUP(MONTH(SalesDataTable[[#This Row],[Order Date]])/3,0)</f>
        <v>Q2</v>
      </c>
      <c r="S1173" s="9">
        <f>MONTH(SalesDataTable[[#This Row],[Order Date]])</f>
        <v>6</v>
      </c>
      <c r="T1173" s="8" t="str">
        <f>TEXT(SalesDataTable[[#This Row],[Order Date]],"mmm")</f>
        <v>Jun</v>
      </c>
    </row>
    <row r="1174" spans="1:20" ht="15.5">
      <c r="A1174" s="2" t="s">
        <v>1225</v>
      </c>
      <c r="B1174" s="3">
        <v>46195</v>
      </c>
      <c r="C1174" s="4" t="s">
        <v>8</v>
      </c>
      <c r="D1174" s="4" t="s">
        <v>66</v>
      </c>
      <c r="E1174" s="4" t="s">
        <v>3</v>
      </c>
      <c r="F1174" s="4" t="s">
        <v>16</v>
      </c>
      <c r="G1174" s="4" t="s">
        <v>49</v>
      </c>
      <c r="H1174" s="4" t="s">
        <v>55</v>
      </c>
      <c r="I1174" s="9">
        <v>4</v>
      </c>
      <c r="J1174" s="6">
        <v>120.94</v>
      </c>
      <c r="K1174" s="7">
        <v>0.05</v>
      </c>
      <c r="L1174" s="6">
        <v>70.84</v>
      </c>
      <c r="M1174" s="6">
        <f t="shared" si="72"/>
        <v>459.57199999999995</v>
      </c>
      <c r="N1174" s="6">
        <f t="shared" si="73"/>
        <v>283.36</v>
      </c>
      <c r="O1174" s="6">
        <f t="shared" si="74"/>
        <v>176.21199999999993</v>
      </c>
      <c r="P1174" s="8">
        <f t="shared" si="75"/>
        <v>0.38342631840059871</v>
      </c>
      <c r="Q1174" s="5">
        <f>YEAR(SalesDataTable[[#This Row],[Order Date]])</f>
        <v>2026</v>
      </c>
      <c r="R1174" s="8" t="str">
        <f>"Q"&amp;ROUNDUP(MONTH(SalesDataTable[[#This Row],[Order Date]])/3,0)</f>
        <v>Q2</v>
      </c>
      <c r="S1174" s="9">
        <f>MONTH(SalesDataTable[[#This Row],[Order Date]])</f>
        <v>6</v>
      </c>
      <c r="T1174" s="8" t="str">
        <f>TEXT(SalesDataTable[[#This Row],[Order Date]],"mmm")</f>
        <v>Jun</v>
      </c>
    </row>
    <row r="1175" spans="1:20" ht="15.5">
      <c r="A1175" s="2" t="s">
        <v>1226</v>
      </c>
      <c r="B1175" s="3">
        <v>46196</v>
      </c>
      <c r="C1175" s="4" t="s">
        <v>27</v>
      </c>
      <c r="D1175" s="4" t="s">
        <v>82</v>
      </c>
      <c r="E1175" s="4" t="s">
        <v>3</v>
      </c>
      <c r="F1175" s="4" t="s">
        <v>4</v>
      </c>
      <c r="G1175" s="4" t="s">
        <v>17</v>
      </c>
      <c r="H1175" s="4" t="s">
        <v>18</v>
      </c>
      <c r="I1175" s="9">
        <v>1</v>
      </c>
      <c r="J1175" s="6">
        <v>36.94</v>
      </c>
      <c r="K1175" s="7">
        <v>0</v>
      </c>
      <c r="L1175" s="6">
        <v>13.25</v>
      </c>
      <c r="M1175" s="6">
        <f t="shared" si="72"/>
        <v>36.94</v>
      </c>
      <c r="N1175" s="6">
        <f t="shared" si="73"/>
        <v>13.25</v>
      </c>
      <c r="O1175" s="6">
        <f t="shared" si="74"/>
        <v>23.689999999999998</v>
      </c>
      <c r="P1175" s="8">
        <f t="shared" si="75"/>
        <v>0.64131023280996213</v>
      </c>
      <c r="Q1175" s="5">
        <f>YEAR(SalesDataTable[[#This Row],[Order Date]])</f>
        <v>2026</v>
      </c>
      <c r="R1175" s="8" t="str">
        <f>"Q"&amp;ROUNDUP(MONTH(SalesDataTable[[#This Row],[Order Date]])/3,0)</f>
        <v>Q2</v>
      </c>
      <c r="S1175" s="9">
        <f>MONTH(SalesDataTable[[#This Row],[Order Date]])</f>
        <v>6</v>
      </c>
      <c r="T1175" s="8" t="str">
        <f>TEXT(SalesDataTable[[#This Row],[Order Date]],"mmm")</f>
        <v>Jun</v>
      </c>
    </row>
    <row r="1176" spans="1:20" ht="15.5">
      <c r="A1176" s="2" t="s">
        <v>1227</v>
      </c>
      <c r="B1176" s="3">
        <v>46196</v>
      </c>
      <c r="C1176" s="4" t="s">
        <v>1</v>
      </c>
      <c r="D1176" s="4" t="s">
        <v>88</v>
      </c>
      <c r="E1176" s="4" t="s">
        <v>3</v>
      </c>
      <c r="F1176" s="4" t="s">
        <v>20</v>
      </c>
      <c r="G1176" s="4" t="s">
        <v>11</v>
      </c>
      <c r="H1176" s="4" t="s">
        <v>12</v>
      </c>
      <c r="I1176" s="9">
        <v>1</v>
      </c>
      <c r="J1176" s="6">
        <v>90.3</v>
      </c>
      <c r="K1176" s="7">
        <v>0.05</v>
      </c>
      <c r="L1176" s="6">
        <v>45.07</v>
      </c>
      <c r="M1176" s="6">
        <f t="shared" si="72"/>
        <v>85.784999999999997</v>
      </c>
      <c r="N1176" s="6">
        <f t="shared" si="73"/>
        <v>45.07</v>
      </c>
      <c r="O1176" s="6">
        <f t="shared" si="74"/>
        <v>40.714999999999996</v>
      </c>
      <c r="P1176" s="8">
        <f t="shared" si="75"/>
        <v>0.47461677449437545</v>
      </c>
      <c r="Q1176" s="5">
        <f>YEAR(SalesDataTable[[#This Row],[Order Date]])</f>
        <v>2026</v>
      </c>
      <c r="R1176" s="8" t="str">
        <f>"Q"&amp;ROUNDUP(MONTH(SalesDataTable[[#This Row],[Order Date]])/3,0)</f>
        <v>Q2</v>
      </c>
      <c r="S1176" s="9">
        <f>MONTH(SalesDataTable[[#This Row],[Order Date]])</f>
        <v>6</v>
      </c>
      <c r="T1176" s="8" t="str">
        <f>TEXT(SalesDataTable[[#This Row],[Order Date]],"mmm")</f>
        <v>Jun</v>
      </c>
    </row>
    <row r="1177" spans="1:20" ht="15.5">
      <c r="A1177" s="2" t="s">
        <v>1228</v>
      </c>
      <c r="B1177" s="3">
        <v>46196</v>
      </c>
      <c r="C1177" s="4" t="s">
        <v>27</v>
      </c>
      <c r="D1177" s="4" t="s">
        <v>82</v>
      </c>
      <c r="E1177" s="4" t="s">
        <v>39</v>
      </c>
      <c r="F1177" s="4" t="s">
        <v>4</v>
      </c>
      <c r="G1177" s="4" t="s">
        <v>31</v>
      </c>
      <c r="H1177" s="4" t="s">
        <v>32</v>
      </c>
      <c r="I1177" s="9">
        <v>1</v>
      </c>
      <c r="J1177" s="6">
        <v>335.05</v>
      </c>
      <c r="K1177" s="7">
        <v>0</v>
      </c>
      <c r="L1177" s="6">
        <v>191.67</v>
      </c>
      <c r="M1177" s="6">
        <f t="shared" si="72"/>
        <v>335.05</v>
      </c>
      <c r="N1177" s="6">
        <f t="shared" si="73"/>
        <v>191.67</v>
      </c>
      <c r="O1177" s="6">
        <f t="shared" si="74"/>
        <v>143.38000000000002</v>
      </c>
      <c r="P1177" s="8">
        <f t="shared" si="75"/>
        <v>0.42793612893597976</v>
      </c>
      <c r="Q1177" s="5">
        <f>YEAR(SalesDataTable[[#This Row],[Order Date]])</f>
        <v>2026</v>
      </c>
      <c r="R1177" s="8" t="str">
        <f>"Q"&amp;ROUNDUP(MONTH(SalesDataTable[[#This Row],[Order Date]])/3,0)</f>
        <v>Q2</v>
      </c>
      <c r="S1177" s="9">
        <f>MONTH(SalesDataTable[[#This Row],[Order Date]])</f>
        <v>6</v>
      </c>
      <c r="T1177" s="8" t="str">
        <f>TEXT(SalesDataTable[[#This Row],[Order Date]],"mmm")</f>
        <v>Jun</v>
      </c>
    </row>
    <row r="1178" spans="1:20" ht="15.5">
      <c r="A1178" s="2" t="s">
        <v>1229</v>
      </c>
      <c r="B1178" s="3">
        <v>46196</v>
      </c>
      <c r="C1178" s="4" t="s">
        <v>27</v>
      </c>
      <c r="D1178" s="4" t="s">
        <v>48</v>
      </c>
      <c r="E1178" s="4" t="s">
        <v>3</v>
      </c>
      <c r="F1178" s="4" t="s">
        <v>16</v>
      </c>
      <c r="G1178" s="4" t="s">
        <v>17</v>
      </c>
      <c r="H1178" s="4" t="s">
        <v>18</v>
      </c>
      <c r="I1178" s="9">
        <v>1</v>
      </c>
      <c r="J1178" s="6">
        <v>35.9</v>
      </c>
      <c r="K1178" s="7">
        <v>0.05</v>
      </c>
      <c r="L1178" s="6">
        <v>13.81</v>
      </c>
      <c r="M1178" s="6">
        <f t="shared" si="72"/>
        <v>34.104999999999997</v>
      </c>
      <c r="N1178" s="6">
        <f t="shared" si="73"/>
        <v>13.81</v>
      </c>
      <c r="O1178" s="6">
        <f t="shared" si="74"/>
        <v>20.294999999999995</v>
      </c>
      <c r="P1178" s="8">
        <f t="shared" si="75"/>
        <v>0.59507403606509301</v>
      </c>
      <c r="Q1178" s="5">
        <f>YEAR(SalesDataTable[[#This Row],[Order Date]])</f>
        <v>2026</v>
      </c>
      <c r="R1178" s="8" t="str">
        <f>"Q"&amp;ROUNDUP(MONTH(SalesDataTable[[#This Row],[Order Date]])/3,0)</f>
        <v>Q2</v>
      </c>
      <c r="S1178" s="9">
        <f>MONTH(SalesDataTable[[#This Row],[Order Date]])</f>
        <v>6</v>
      </c>
      <c r="T1178" s="8" t="str">
        <f>TEXT(SalesDataTable[[#This Row],[Order Date]],"mmm")</f>
        <v>Jun</v>
      </c>
    </row>
    <row r="1179" spans="1:20" ht="15.5">
      <c r="A1179" s="2" t="s">
        <v>1230</v>
      </c>
      <c r="B1179" s="3">
        <v>46196</v>
      </c>
      <c r="C1179" s="4" t="s">
        <v>27</v>
      </c>
      <c r="D1179" s="4" t="s">
        <v>82</v>
      </c>
      <c r="E1179" s="4" t="s">
        <v>3</v>
      </c>
      <c r="F1179" s="4" t="s">
        <v>4</v>
      </c>
      <c r="G1179" s="4" t="s">
        <v>5</v>
      </c>
      <c r="H1179" s="4" t="s">
        <v>29</v>
      </c>
      <c r="I1179" s="9">
        <v>6</v>
      </c>
      <c r="J1179" s="6">
        <v>51.34</v>
      </c>
      <c r="K1179" s="7">
        <v>0.1</v>
      </c>
      <c r="L1179" s="6">
        <v>22.47</v>
      </c>
      <c r="M1179" s="6">
        <f t="shared" si="72"/>
        <v>277.23600000000005</v>
      </c>
      <c r="N1179" s="6">
        <f t="shared" si="73"/>
        <v>134.82</v>
      </c>
      <c r="O1179" s="6">
        <f t="shared" si="74"/>
        <v>142.41600000000005</v>
      </c>
      <c r="P1179" s="8">
        <f t="shared" si="75"/>
        <v>0.51369951954291659</v>
      </c>
      <c r="Q1179" s="5">
        <f>YEAR(SalesDataTable[[#This Row],[Order Date]])</f>
        <v>2026</v>
      </c>
      <c r="R1179" s="8" t="str">
        <f>"Q"&amp;ROUNDUP(MONTH(SalesDataTable[[#This Row],[Order Date]])/3,0)</f>
        <v>Q2</v>
      </c>
      <c r="S1179" s="9">
        <f>MONTH(SalesDataTable[[#This Row],[Order Date]])</f>
        <v>6</v>
      </c>
      <c r="T1179" s="8" t="str">
        <f>TEXT(SalesDataTable[[#This Row],[Order Date]],"mmm")</f>
        <v>Jun</v>
      </c>
    </row>
    <row r="1180" spans="1:20" ht="15.5">
      <c r="A1180" s="2" t="s">
        <v>1231</v>
      </c>
      <c r="B1180" s="3">
        <v>46196</v>
      </c>
      <c r="C1180" s="4" t="s">
        <v>1</v>
      </c>
      <c r="D1180" s="4" t="s">
        <v>2</v>
      </c>
      <c r="E1180" s="4" t="s">
        <v>25</v>
      </c>
      <c r="F1180" s="4" t="s">
        <v>4</v>
      </c>
      <c r="G1180" s="4" t="s">
        <v>11</v>
      </c>
      <c r="H1180" s="4" t="s">
        <v>53</v>
      </c>
      <c r="I1180" s="9">
        <v>1</v>
      </c>
      <c r="J1180" s="6">
        <v>157.91</v>
      </c>
      <c r="K1180" s="7">
        <v>0</v>
      </c>
      <c r="L1180" s="6">
        <v>77.12</v>
      </c>
      <c r="M1180" s="6">
        <f t="shared" si="72"/>
        <v>157.91</v>
      </c>
      <c r="N1180" s="6">
        <f t="shared" si="73"/>
        <v>77.12</v>
      </c>
      <c r="O1180" s="6">
        <f t="shared" si="74"/>
        <v>80.789999999999992</v>
      </c>
      <c r="P1180" s="8">
        <f t="shared" si="75"/>
        <v>0.51162054334747642</v>
      </c>
      <c r="Q1180" s="5">
        <f>YEAR(SalesDataTable[[#This Row],[Order Date]])</f>
        <v>2026</v>
      </c>
      <c r="R1180" s="8" t="str">
        <f>"Q"&amp;ROUNDUP(MONTH(SalesDataTable[[#This Row],[Order Date]])/3,0)</f>
        <v>Q2</v>
      </c>
      <c r="S1180" s="9">
        <f>MONTH(SalesDataTable[[#This Row],[Order Date]])</f>
        <v>6</v>
      </c>
      <c r="T1180" s="8" t="str">
        <f>TEXT(SalesDataTable[[#This Row],[Order Date]],"mmm")</f>
        <v>Jun</v>
      </c>
    </row>
    <row r="1181" spans="1:20" ht="15.5">
      <c r="A1181" s="2" t="s">
        <v>1232</v>
      </c>
      <c r="B1181" s="3">
        <v>46196</v>
      </c>
      <c r="C1181" s="4" t="s">
        <v>27</v>
      </c>
      <c r="D1181" s="4" t="s">
        <v>82</v>
      </c>
      <c r="E1181" s="4" t="s">
        <v>3</v>
      </c>
      <c r="F1181" s="4" t="s">
        <v>16</v>
      </c>
      <c r="G1181" s="4" t="s">
        <v>5</v>
      </c>
      <c r="H1181" s="4" t="s">
        <v>35</v>
      </c>
      <c r="I1181" s="9">
        <v>3</v>
      </c>
      <c r="J1181" s="6">
        <v>41.09</v>
      </c>
      <c r="K1181" s="7">
        <v>0.05</v>
      </c>
      <c r="L1181" s="6">
        <v>16.809999999999999</v>
      </c>
      <c r="M1181" s="6">
        <f t="shared" si="72"/>
        <v>117.10650000000001</v>
      </c>
      <c r="N1181" s="6">
        <f t="shared" si="73"/>
        <v>50.429999999999993</v>
      </c>
      <c r="O1181" s="6">
        <f t="shared" si="74"/>
        <v>66.676500000000019</v>
      </c>
      <c r="P1181" s="8">
        <f t="shared" si="75"/>
        <v>0.569366346018368</v>
      </c>
      <c r="Q1181" s="5">
        <f>YEAR(SalesDataTable[[#This Row],[Order Date]])</f>
        <v>2026</v>
      </c>
      <c r="R1181" s="8" t="str">
        <f>"Q"&amp;ROUNDUP(MONTH(SalesDataTable[[#This Row],[Order Date]])/3,0)</f>
        <v>Q2</v>
      </c>
      <c r="S1181" s="9">
        <f>MONTH(SalesDataTable[[#This Row],[Order Date]])</f>
        <v>6</v>
      </c>
      <c r="T1181" s="8" t="str">
        <f>TEXT(SalesDataTable[[#This Row],[Order Date]],"mmm")</f>
        <v>Jun</v>
      </c>
    </row>
    <row r="1182" spans="1:20" ht="15.5">
      <c r="A1182" s="2" t="s">
        <v>1233</v>
      </c>
      <c r="B1182" s="3">
        <v>46196</v>
      </c>
      <c r="C1182" s="4" t="s">
        <v>8</v>
      </c>
      <c r="D1182" s="4" t="s">
        <v>69</v>
      </c>
      <c r="E1182" s="4" t="s">
        <v>3</v>
      </c>
      <c r="F1182" s="4" t="s">
        <v>4</v>
      </c>
      <c r="G1182" s="4" t="s">
        <v>31</v>
      </c>
      <c r="H1182" s="4" t="s">
        <v>90</v>
      </c>
      <c r="I1182" s="9">
        <v>2</v>
      </c>
      <c r="J1182" s="6">
        <v>120.18</v>
      </c>
      <c r="K1182" s="7">
        <v>0.05</v>
      </c>
      <c r="L1182" s="6">
        <v>59.4</v>
      </c>
      <c r="M1182" s="6">
        <f t="shared" si="72"/>
        <v>228.34200000000001</v>
      </c>
      <c r="N1182" s="6">
        <f t="shared" si="73"/>
        <v>118.8</v>
      </c>
      <c r="O1182" s="6">
        <f t="shared" si="74"/>
        <v>109.54200000000002</v>
      </c>
      <c r="P1182" s="8">
        <f t="shared" si="75"/>
        <v>0.47972777675591882</v>
      </c>
      <c r="Q1182" s="5">
        <f>YEAR(SalesDataTable[[#This Row],[Order Date]])</f>
        <v>2026</v>
      </c>
      <c r="R1182" s="8" t="str">
        <f>"Q"&amp;ROUNDUP(MONTH(SalesDataTable[[#This Row],[Order Date]])/3,0)</f>
        <v>Q2</v>
      </c>
      <c r="S1182" s="9">
        <f>MONTH(SalesDataTable[[#This Row],[Order Date]])</f>
        <v>6</v>
      </c>
      <c r="T1182" s="8" t="str">
        <f>TEXT(SalesDataTable[[#This Row],[Order Date]],"mmm")</f>
        <v>Jun</v>
      </c>
    </row>
    <row r="1183" spans="1:20" ht="15.5">
      <c r="A1183" s="2" t="s">
        <v>1234</v>
      </c>
      <c r="B1183" s="3">
        <v>46196</v>
      </c>
      <c r="C1183" s="4" t="s">
        <v>27</v>
      </c>
      <c r="D1183" s="4" t="s">
        <v>82</v>
      </c>
      <c r="E1183" s="4" t="s">
        <v>39</v>
      </c>
      <c r="F1183" s="4" t="s">
        <v>16</v>
      </c>
      <c r="G1183" s="4" t="s">
        <v>31</v>
      </c>
      <c r="H1183" s="4" t="s">
        <v>41</v>
      </c>
      <c r="I1183" s="9">
        <v>1</v>
      </c>
      <c r="J1183" s="6">
        <v>198.1</v>
      </c>
      <c r="K1183" s="7">
        <v>0.1</v>
      </c>
      <c r="L1183" s="6">
        <v>103.46</v>
      </c>
      <c r="M1183" s="6">
        <f t="shared" si="72"/>
        <v>178.29</v>
      </c>
      <c r="N1183" s="6">
        <f t="shared" si="73"/>
        <v>103.46</v>
      </c>
      <c r="O1183" s="6">
        <f t="shared" si="74"/>
        <v>74.83</v>
      </c>
      <c r="P1183" s="8">
        <f t="shared" si="75"/>
        <v>0.41970946211228899</v>
      </c>
      <c r="Q1183" s="5">
        <f>YEAR(SalesDataTable[[#This Row],[Order Date]])</f>
        <v>2026</v>
      </c>
      <c r="R1183" s="8" t="str">
        <f>"Q"&amp;ROUNDUP(MONTH(SalesDataTable[[#This Row],[Order Date]])/3,0)</f>
        <v>Q2</v>
      </c>
      <c r="S1183" s="9">
        <f>MONTH(SalesDataTable[[#This Row],[Order Date]])</f>
        <v>6</v>
      </c>
      <c r="T1183" s="8" t="str">
        <f>TEXT(SalesDataTable[[#This Row],[Order Date]],"mmm")</f>
        <v>Jun</v>
      </c>
    </row>
    <row r="1184" spans="1:20" ht="15.5">
      <c r="A1184" s="2" t="s">
        <v>1235</v>
      </c>
      <c r="B1184" s="3">
        <v>46196</v>
      </c>
      <c r="C1184" s="4" t="s">
        <v>14</v>
      </c>
      <c r="D1184" s="4" t="s">
        <v>61</v>
      </c>
      <c r="E1184" s="4" t="s">
        <v>3</v>
      </c>
      <c r="F1184" s="4" t="s">
        <v>4</v>
      </c>
      <c r="G1184" s="4" t="s">
        <v>17</v>
      </c>
      <c r="H1184" s="4" t="s">
        <v>18</v>
      </c>
      <c r="I1184" s="9">
        <v>1</v>
      </c>
      <c r="J1184" s="6">
        <v>36.700000000000003</v>
      </c>
      <c r="K1184" s="7">
        <v>0.15</v>
      </c>
      <c r="L1184" s="6">
        <v>13.59</v>
      </c>
      <c r="M1184" s="6">
        <f t="shared" si="72"/>
        <v>31.195</v>
      </c>
      <c r="N1184" s="6">
        <f t="shared" si="73"/>
        <v>13.59</v>
      </c>
      <c r="O1184" s="6">
        <f t="shared" si="74"/>
        <v>17.605</v>
      </c>
      <c r="P1184" s="8">
        <f t="shared" si="75"/>
        <v>0.56435326174066358</v>
      </c>
      <c r="Q1184" s="5">
        <f>YEAR(SalesDataTable[[#This Row],[Order Date]])</f>
        <v>2026</v>
      </c>
      <c r="R1184" s="8" t="str">
        <f>"Q"&amp;ROUNDUP(MONTH(SalesDataTable[[#This Row],[Order Date]])/3,0)</f>
        <v>Q2</v>
      </c>
      <c r="S1184" s="9">
        <f>MONTH(SalesDataTable[[#This Row],[Order Date]])</f>
        <v>6</v>
      </c>
      <c r="T1184" s="8" t="str">
        <f>TEXT(SalesDataTable[[#This Row],[Order Date]],"mmm")</f>
        <v>Jun</v>
      </c>
    </row>
    <row r="1185" spans="1:20" ht="15.5">
      <c r="A1185" s="2" t="s">
        <v>1236</v>
      </c>
      <c r="B1185" s="3">
        <v>46197</v>
      </c>
      <c r="C1185" s="4" t="s">
        <v>27</v>
      </c>
      <c r="D1185" s="4" t="s">
        <v>45</v>
      </c>
      <c r="E1185" s="4" t="s">
        <v>25</v>
      </c>
      <c r="F1185" s="4" t="s">
        <v>16</v>
      </c>
      <c r="G1185" s="4" t="s">
        <v>17</v>
      </c>
      <c r="H1185" s="4" t="s">
        <v>83</v>
      </c>
      <c r="I1185" s="9">
        <v>1</v>
      </c>
      <c r="J1185" s="6">
        <v>167.23</v>
      </c>
      <c r="K1185" s="7">
        <v>0.05</v>
      </c>
      <c r="L1185" s="6">
        <v>85.14</v>
      </c>
      <c r="M1185" s="6">
        <f t="shared" si="72"/>
        <v>158.86849999999998</v>
      </c>
      <c r="N1185" s="6">
        <f t="shared" si="73"/>
        <v>85.14</v>
      </c>
      <c r="O1185" s="6">
        <f t="shared" si="74"/>
        <v>73.728499999999983</v>
      </c>
      <c r="P1185" s="8">
        <f t="shared" si="75"/>
        <v>0.46408507665144438</v>
      </c>
      <c r="Q1185" s="5">
        <f>YEAR(SalesDataTable[[#This Row],[Order Date]])</f>
        <v>2026</v>
      </c>
      <c r="R1185" s="8" t="str">
        <f>"Q"&amp;ROUNDUP(MONTH(SalesDataTable[[#This Row],[Order Date]])/3,0)</f>
        <v>Q2</v>
      </c>
      <c r="S1185" s="9">
        <f>MONTH(SalesDataTable[[#This Row],[Order Date]])</f>
        <v>6</v>
      </c>
      <c r="T1185" s="8" t="str">
        <f>TEXT(SalesDataTable[[#This Row],[Order Date]],"mmm")</f>
        <v>Jun</v>
      </c>
    </row>
    <row r="1186" spans="1:20" ht="15.5">
      <c r="A1186" s="2" t="s">
        <v>1237</v>
      </c>
      <c r="B1186" s="3">
        <v>46197</v>
      </c>
      <c r="C1186" s="4" t="s">
        <v>8</v>
      </c>
      <c r="D1186" s="4" t="s">
        <v>69</v>
      </c>
      <c r="E1186" s="4" t="s">
        <v>25</v>
      </c>
      <c r="F1186" s="4" t="s">
        <v>20</v>
      </c>
      <c r="G1186" s="4" t="s">
        <v>11</v>
      </c>
      <c r="H1186" s="4" t="s">
        <v>79</v>
      </c>
      <c r="I1186" s="9">
        <v>2</v>
      </c>
      <c r="J1186" s="6">
        <v>72.97</v>
      </c>
      <c r="K1186" s="7">
        <v>0</v>
      </c>
      <c r="L1186" s="6">
        <v>31.57</v>
      </c>
      <c r="M1186" s="6">
        <f t="shared" si="72"/>
        <v>145.94</v>
      </c>
      <c r="N1186" s="6">
        <f t="shared" si="73"/>
        <v>63.14</v>
      </c>
      <c r="O1186" s="6">
        <f t="shared" si="74"/>
        <v>82.8</v>
      </c>
      <c r="P1186" s="8">
        <f t="shared" si="75"/>
        <v>0.56735644785528294</v>
      </c>
      <c r="Q1186" s="5">
        <f>YEAR(SalesDataTable[[#This Row],[Order Date]])</f>
        <v>2026</v>
      </c>
      <c r="R1186" s="8" t="str">
        <f>"Q"&amp;ROUNDUP(MONTH(SalesDataTable[[#This Row],[Order Date]])/3,0)</f>
        <v>Q2</v>
      </c>
      <c r="S1186" s="9">
        <f>MONTH(SalesDataTable[[#This Row],[Order Date]])</f>
        <v>6</v>
      </c>
      <c r="T1186" s="8" t="str">
        <f>TEXT(SalesDataTable[[#This Row],[Order Date]],"mmm")</f>
        <v>Jun</v>
      </c>
    </row>
    <row r="1187" spans="1:20" ht="15.5">
      <c r="A1187" s="2" t="s">
        <v>1238</v>
      </c>
      <c r="B1187" s="3">
        <v>46197</v>
      </c>
      <c r="C1187" s="4" t="s">
        <v>8</v>
      </c>
      <c r="D1187" s="4" t="s">
        <v>66</v>
      </c>
      <c r="E1187" s="4" t="s">
        <v>25</v>
      </c>
      <c r="F1187" s="4" t="s">
        <v>16</v>
      </c>
      <c r="G1187" s="4" t="s">
        <v>5</v>
      </c>
      <c r="H1187" s="4" t="s">
        <v>6</v>
      </c>
      <c r="I1187" s="9">
        <v>3</v>
      </c>
      <c r="J1187" s="6">
        <v>82.91</v>
      </c>
      <c r="K1187" s="7">
        <v>0</v>
      </c>
      <c r="L1187" s="6">
        <v>42.29</v>
      </c>
      <c r="M1187" s="6">
        <f t="shared" si="72"/>
        <v>248.73</v>
      </c>
      <c r="N1187" s="6">
        <f t="shared" si="73"/>
        <v>126.87</v>
      </c>
      <c r="O1187" s="6">
        <f t="shared" si="74"/>
        <v>121.85999999999999</v>
      </c>
      <c r="P1187" s="8">
        <f t="shared" si="75"/>
        <v>0.4899288384995778</v>
      </c>
      <c r="Q1187" s="5">
        <f>YEAR(SalesDataTable[[#This Row],[Order Date]])</f>
        <v>2026</v>
      </c>
      <c r="R1187" s="8" t="str">
        <f>"Q"&amp;ROUNDUP(MONTH(SalesDataTable[[#This Row],[Order Date]])/3,0)</f>
        <v>Q2</v>
      </c>
      <c r="S1187" s="9">
        <f>MONTH(SalesDataTable[[#This Row],[Order Date]])</f>
        <v>6</v>
      </c>
      <c r="T1187" s="8" t="str">
        <f>TEXT(SalesDataTable[[#This Row],[Order Date]],"mmm")</f>
        <v>Jun</v>
      </c>
    </row>
    <row r="1188" spans="1:20" ht="15.5">
      <c r="A1188" s="2" t="s">
        <v>1239</v>
      </c>
      <c r="B1188" s="3">
        <v>46197</v>
      </c>
      <c r="C1188" s="4" t="s">
        <v>14</v>
      </c>
      <c r="D1188" s="4" t="s">
        <v>61</v>
      </c>
      <c r="E1188" s="4" t="s">
        <v>39</v>
      </c>
      <c r="F1188" s="4" t="s">
        <v>16</v>
      </c>
      <c r="G1188" s="4" t="s">
        <v>49</v>
      </c>
      <c r="H1188" s="4" t="s">
        <v>50</v>
      </c>
      <c r="I1188" s="9">
        <v>2</v>
      </c>
      <c r="J1188" s="6">
        <v>41.25</v>
      </c>
      <c r="K1188" s="7">
        <v>0</v>
      </c>
      <c r="L1188" s="6">
        <v>14.72</v>
      </c>
      <c r="M1188" s="6">
        <f t="shared" si="72"/>
        <v>82.5</v>
      </c>
      <c r="N1188" s="6">
        <f t="shared" si="73"/>
        <v>29.44</v>
      </c>
      <c r="O1188" s="6">
        <f t="shared" si="74"/>
        <v>53.06</v>
      </c>
      <c r="P1188" s="8">
        <f t="shared" si="75"/>
        <v>0.64315151515151514</v>
      </c>
      <c r="Q1188" s="5">
        <f>YEAR(SalesDataTable[[#This Row],[Order Date]])</f>
        <v>2026</v>
      </c>
      <c r="R1188" s="8" t="str">
        <f>"Q"&amp;ROUNDUP(MONTH(SalesDataTable[[#This Row],[Order Date]])/3,0)</f>
        <v>Q2</v>
      </c>
      <c r="S1188" s="9">
        <f>MONTH(SalesDataTable[[#This Row],[Order Date]])</f>
        <v>6</v>
      </c>
      <c r="T1188" s="8" t="str">
        <f>TEXT(SalesDataTable[[#This Row],[Order Date]],"mmm")</f>
        <v>Jun</v>
      </c>
    </row>
    <row r="1189" spans="1:20" ht="15.5">
      <c r="A1189" s="2" t="s">
        <v>1240</v>
      </c>
      <c r="B1189" s="3">
        <v>46197</v>
      </c>
      <c r="C1189" s="4" t="s">
        <v>27</v>
      </c>
      <c r="D1189" s="4" t="s">
        <v>48</v>
      </c>
      <c r="E1189" s="4" t="s">
        <v>10</v>
      </c>
      <c r="F1189" s="4" t="s">
        <v>20</v>
      </c>
      <c r="G1189" s="4" t="s">
        <v>31</v>
      </c>
      <c r="H1189" s="4" t="s">
        <v>41</v>
      </c>
      <c r="I1189" s="9">
        <v>6</v>
      </c>
      <c r="J1189" s="6">
        <v>194.79</v>
      </c>
      <c r="K1189" s="7">
        <v>0.15</v>
      </c>
      <c r="L1189" s="6">
        <v>106.78</v>
      </c>
      <c r="M1189" s="6">
        <f t="shared" si="72"/>
        <v>993.42899999999997</v>
      </c>
      <c r="N1189" s="6">
        <f t="shared" si="73"/>
        <v>640.68000000000006</v>
      </c>
      <c r="O1189" s="6">
        <f t="shared" si="74"/>
        <v>352.74899999999991</v>
      </c>
      <c r="P1189" s="8">
        <f t="shared" si="75"/>
        <v>0.3550822454347517</v>
      </c>
      <c r="Q1189" s="5">
        <f>YEAR(SalesDataTable[[#This Row],[Order Date]])</f>
        <v>2026</v>
      </c>
      <c r="R1189" s="8" t="str">
        <f>"Q"&amp;ROUNDUP(MONTH(SalesDataTable[[#This Row],[Order Date]])/3,0)</f>
        <v>Q2</v>
      </c>
      <c r="S1189" s="9">
        <f>MONTH(SalesDataTable[[#This Row],[Order Date]])</f>
        <v>6</v>
      </c>
      <c r="T1189" s="8" t="str">
        <f>TEXT(SalesDataTable[[#This Row],[Order Date]],"mmm")</f>
        <v>Jun</v>
      </c>
    </row>
    <row r="1190" spans="1:20" ht="15.5">
      <c r="A1190" s="2" t="s">
        <v>1241</v>
      </c>
      <c r="B1190" s="3">
        <v>46197</v>
      </c>
      <c r="C1190" s="4" t="s">
        <v>1</v>
      </c>
      <c r="D1190" s="4" t="s">
        <v>88</v>
      </c>
      <c r="E1190" s="4" t="s">
        <v>10</v>
      </c>
      <c r="F1190" s="4" t="s">
        <v>20</v>
      </c>
      <c r="G1190" s="4" t="s">
        <v>31</v>
      </c>
      <c r="H1190" s="4" t="s">
        <v>41</v>
      </c>
      <c r="I1190" s="9">
        <v>6</v>
      </c>
      <c r="J1190" s="6">
        <v>193.13</v>
      </c>
      <c r="K1190" s="7">
        <v>0.15</v>
      </c>
      <c r="L1190" s="6">
        <v>106.49</v>
      </c>
      <c r="M1190" s="6">
        <f t="shared" si="72"/>
        <v>984.96299999999997</v>
      </c>
      <c r="N1190" s="6">
        <f t="shared" si="73"/>
        <v>638.93999999999994</v>
      </c>
      <c r="O1190" s="6">
        <f t="shared" si="74"/>
        <v>346.02300000000002</v>
      </c>
      <c r="P1190" s="8">
        <f t="shared" si="75"/>
        <v>0.35130558203709178</v>
      </c>
      <c r="Q1190" s="5">
        <f>YEAR(SalesDataTable[[#This Row],[Order Date]])</f>
        <v>2026</v>
      </c>
      <c r="R1190" s="8" t="str">
        <f>"Q"&amp;ROUNDUP(MONTH(SalesDataTable[[#This Row],[Order Date]])/3,0)</f>
        <v>Q2</v>
      </c>
      <c r="S1190" s="9">
        <f>MONTH(SalesDataTable[[#This Row],[Order Date]])</f>
        <v>6</v>
      </c>
      <c r="T1190" s="8" t="str">
        <f>TEXT(SalesDataTable[[#This Row],[Order Date]],"mmm")</f>
        <v>Jun</v>
      </c>
    </row>
    <row r="1191" spans="1:20" ht="15.5">
      <c r="A1191" s="2" t="s">
        <v>1242</v>
      </c>
      <c r="B1191" s="3">
        <v>46197</v>
      </c>
      <c r="C1191" s="4" t="s">
        <v>14</v>
      </c>
      <c r="D1191" s="4" t="s">
        <v>24</v>
      </c>
      <c r="E1191" s="4" t="s">
        <v>3</v>
      </c>
      <c r="F1191" s="4" t="s">
        <v>16</v>
      </c>
      <c r="G1191" s="4" t="s">
        <v>5</v>
      </c>
      <c r="H1191" s="4" t="s">
        <v>6</v>
      </c>
      <c r="I1191" s="9">
        <v>1</v>
      </c>
      <c r="J1191" s="6">
        <v>82.7</v>
      </c>
      <c r="K1191" s="7">
        <v>0.05</v>
      </c>
      <c r="L1191" s="6">
        <v>42.16</v>
      </c>
      <c r="M1191" s="6">
        <f t="shared" si="72"/>
        <v>78.564999999999998</v>
      </c>
      <c r="N1191" s="6">
        <f t="shared" si="73"/>
        <v>42.16</v>
      </c>
      <c r="O1191" s="6">
        <f t="shared" si="74"/>
        <v>36.405000000000001</v>
      </c>
      <c r="P1191" s="8">
        <f t="shared" si="75"/>
        <v>0.46337427607713361</v>
      </c>
      <c r="Q1191" s="5">
        <f>YEAR(SalesDataTable[[#This Row],[Order Date]])</f>
        <v>2026</v>
      </c>
      <c r="R1191" s="8" t="str">
        <f>"Q"&amp;ROUNDUP(MONTH(SalesDataTable[[#This Row],[Order Date]])/3,0)</f>
        <v>Q2</v>
      </c>
      <c r="S1191" s="9">
        <f>MONTH(SalesDataTable[[#This Row],[Order Date]])</f>
        <v>6</v>
      </c>
      <c r="T1191" s="8" t="str">
        <f>TEXT(SalesDataTable[[#This Row],[Order Date]],"mmm")</f>
        <v>Jun</v>
      </c>
    </row>
    <row r="1192" spans="1:20" ht="15.5">
      <c r="A1192" s="2" t="s">
        <v>1243</v>
      </c>
      <c r="B1192" s="3">
        <v>46197</v>
      </c>
      <c r="C1192" s="4" t="s">
        <v>27</v>
      </c>
      <c r="D1192" s="4" t="s">
        <v>48</v>
      </c>
      <c r="E1192" s="4" t="s">
        <v>3</v>
      </c>
      <c r="F1192" s="4" t="s">
        <v>20</v>
      </c>
      <c r="G1192" s="4" t="s">
        <v>5</v>
      </c>
      <c r="H1192" s="4" t="s">
        <v>35</v>
      </c>
      <c r="I1192" s="9">
        <v>1</v>
      </c>
      <c r="J1192" s="6">
        <v>40.33</v>
      </c>
      <c r="K1192" s="7">
        <v>0</v>
      </c>
      <c r="L1192" s="6">
        <v>16.48</v>
      </c>
      <c r="M1192" s="6">
        <f t="shared" si="72"/>
        <v>40.33</v>
      </c>
      <c r="N1192" s="6">
        <f t="shared" si="73"/>
        <v>16.48</v>
      </c>
      <c r="O1192" s="6">
        <f t="shared" si="74"/>
        <v>23.849999999999998</v>
      </c>
      <c r="P1192" s="8">
        <f t="shared" si="75"/>
        <v>0.59137118770146291</v>
      </c>
      <c r="Q1192" s="5">
        <f>YEAR(SalesDataTable[[#This Row],[Order Date]])</f>
        <v>2026</v>
      </c>
      <c r="R1192" s="8" t="str">
        <f>"Q"&amp;ROUNDUP(MONTH(SalesDataTable[[#This Row],[Order Date]])/3,0)</f>
        <v>Q2</v>
      </c>
      <c r="S1192" s="9">
        <f>MONTH(SalesDataTable[[#This Row],[Order Date]])</f>
        <v>6</v>
      </c>
      <c r="T1192" s="8" t="str">
        <f>TEXT(SalesDataTable[[#This Row],[Order Date]],"mmm")</f>
        <v>Jun</v>
      </c>
    </row>
    <row r="1193" spans="1:20" ht="15.5">
      <c r="A1193" s="2" t="s">
        <v>1244</v>
      </c>
      <c r="B1193" s="3">
        <v>46197</v>
      </c>
      <c r="C1193" s="4" t="s">
        <v>1</v>
      </c>
      <c r="D1193" s="4" t="s">
        <v>2</v>
      </c>
      <c r="E1193" s="4" t="s">
        <v>3</v>
      </c>
      <c r="F1193" s="4" t="s">
        <v>20</v>
      </c>
      <c r="G1193" s="4" t="s">
        <v>31</v>
      </c>
      <c r="H1193" s="4" t="s">
        <v>64</v>
      </c>
      <c r="I1193" s="9">
        <v>1</v>
      </c>
      <c r="J1193" s="6">
        <v>81.99</v>
      </c>
      <c r="K1193" s="7">
        <v>0.15</v>
      </c>
      <c r="L1193" s="6">
        <v>40.29</v>
      </c>
      <c r="M1193" s="6">
        <f t="shared" si="72"/>
        <v>69.691499999999991</v>
      </c>
      <c r="N1193" s="6">
        <f t="shared" si="73"/>
        <v>40.29</v>
      </c>
      <c r="O1193" s="6">
        <f t="shared" si="74"/>
        <v>29.401499999999992</v>
      </c>
      <c r="P1193" s="8">
        <f t="shared" si="75"/>
        <v>0.4218807171606293</v>
      </c>
      <c r="Q1193" s="5">
        <f>YEAR(SalesDataTable[[#This Row],[Order Date]])</f>
        <v>2026</v>
      </c>
      <c r="R1193" s="8" t="str">
        <f>"Q"&amp;ROUNDUP(MONTH(SalesDataTable[[#This Row],[Order Date]])/3,0)</f>
        <v>Q2</v>
      </c>
      <c r="S1193" s="9">
        <f>MONTH(SalesDataTable[[#This Row],[Order Date]])</f>
        <v>6</v>
      </c>
      <c r="T1193" s="8" t="str">
        <f>TEXT(SalesDataTable[[#This Row],[Order Date]],"mmm")</f>
        <v>Jun</v>
      </c>
    </row>
    <row r="1194" spans="1:20" ht="15.5">
      <c r="A1194" s="2" t="s">
        <v>1245</v>
      </c>
      <c r="B1194" s="3">
        <v>46198</v>
      </c>
      <c r="C1194" s="4" t="s">
        <v>8</v>
      </c>
      <c r="D1194" s="4" t="s">
        <v>38</v>
      </c>
      <c r="E1194" s="4" t="s">
        <v>25</v>
      </c>
      <c r="F1194" s="4" t="s">
        <v>20</v>
      </c>
      <c r="G1194" s="4" t="s">
        <v>17</v>
      </c>
      <c r="H1194" s="4" t="s">
        <v>46</v>
      </c>
      <c r="I1194" s="9">
        <v>3</v>
      </c>
      <c r="J1194" s="6">
        <v>46.29</v>
      </c>
      <c r="K1194" s="7">
        <v>0</v>
      </c>
      <c r="L1194" s="6">
        <v>18.309999999999999</v>
      </c>
      <c r="M1194" s="6">
        <f t="shared" si="72"/>
        <v>138.87</v>
      </c>
      <c r="N1194" s="6">
        <f t="shared" si="73"/>
        <v>54.929999999999993</v>
      </c>
      <c r="O1194" s="6">
        <f t="shared" si="74"/>
        <v>83.940000000000012</v>
      </c>
      <c r="P1194" s="8">
        <f t="shared" si="75"/>
        <v>0.60445020522791104</v>
      </c>
      <c r="Q1194" s="5">
        <f>YEAR(SalesDataTable[[#This Row],[Order Date]])</f>
        <v>2026</v>
      </c>
      <c r="R1194" s="8" t="str">
        <f>"Q"&amp;ROUNDUP(MONTH(SalesDataTable[[#This Row],[Order Date]])/3,0)</f>
        <v>Q2</v>
      </c>
      <c r="S1194" s="9">
        <f>MONTH(SalesDataTable[[#This Row],[Order Date]])</f>
        <v>6</v>
      </c>
      <c r="T1194" s="8" t="str">
        <f>TEXT(SalesDataTable[[#This Row],[Order Date]],"mmm")</f>
        <v>Jun</v>
      </c>
    </row>
    <row r="1195" spans="1:20" ht="15.5">
      <c r="A1195" s="2" t="s">
        <v>1246</v>
      </c>
      <c r="B1195" s="3">
        <v>46198</v>
      </c>
      <c r="C1195" s="4" t="s">
        <v>27</v>
      </c>
      <c r="D1195" s="4" t="s">
        <v>45</v>
      </c>
      <c r="E1195" s="4" t="s">
        <v>3</v>
      </c>
      <c r="F1195" s="4" t="s">
        <v>16</v>
      </c>
      <c r="G1195" s="4" t="s">
        <v>5</v>
      </c>
      <c r="H1195" s="4" t="s">
        <v>35</v>
      </c>
      <c r="I1195" s="9">
        <v>1</v>
      </c>
      <c r="J1195" s="6">
        <v>39.729999999999997</v>
      </c>
      <c r="K1195" s="7">
        <v>0</v>
      </c>
      <c r="L1195" s="6">
        <v>16.55</v>
      </c>
      <c r="M1195" s="6">
        <f t="shared" si="72"/>
        <v>39.729999999999997</v>
      </c>
      <c r="N1195" s="6">
        <f t="shared" si="73"/>
        <v>16.55</v>
      </c>
      <c r="O1195" s="6">
        <f t="shared" si="74"/>
        <v>23.179999999999996</v>
      </c>
      <c r="P1195" s="8">
        <f t="shared" si="75"/>
        <v>0.58343820790334755</v>
      </c>
      <c r="Q1195" s="5">
        <f>YEAR(SalesDataTable[[#This Row],[Order Date]])</f>
        <v>2026</v>
      </c>
      <c r="R1195" s="8" t="str">
        <f>"Q"&amp;ROUNDUP(MONTH(SalesDataTable[[#This Row],[Order Date]])/3,0)</f>
        <v>Q2</v>
      </c>
      <c r="S1195" s="9">
        <f>MONTH(SalesDataTable[[#This Row],[Order Date]])</f>
        <v>6</v>
      </c>
      <c r="T1195" s="8" t="str">
        <f>TEXT(SalesDataTable[[#This Row],[Order Date]],"mmm")</f>
        <v>Jun</v>
      </c>
    </row>
    <row r="1196" spans="1:20" ht="15.5">
      <c r="A1196" s="2" t="s">
        <v>1247</v>
      </c>
      <c r="B1196" s="3">
        <v>46198</v>
      </c>
      <c r="C1196" s="4" t="s">
        <v>27</v>
      </c>
      <c r="D1196" s="4" t="s">
        <v>48</v>
      </c>
      <c r="E1196" s="4" t="s">
        <v>3</v>
      </c>
      <c r="F1196" s="4" t="s">
        <v>16</v>
      </c>
      <c r="G1196" s="4" t="s">
        <v>17</v>
      </c>
      <c r="H1196" s="4" t="s">
        <v>71</v>
      </c>
      <c r="I1196" s="9">
        <v>4</v>
      </c>
      <c r="J1196" s="6">
        <v>131.02000000000001</v>
      </c>
      <c r="K1196" s="7">
        <v>0.05</v>
      </c>
      <c r="L1196" s="6">
        <v>67.42</v>
      </c>
      <c r="M1196" s="6">
        <f t="shared" si="72"/>
        <v>497.87600000000003</v>
      </c>
      <c r="N1196" s="6">
        <f t="shared" si="73"/>
        <v>269.68</v>
      </c>
      <c r="O1196" s="6">
        <f t="shared" si="74"/>
        <v>228.19600000000003</v>
      </c>
      <c r="P1196" s="8">
        <f t="shared" si="75"/>
        <v>0.45833902417469413</v>
      </c>
      <c r="Q1196" s="5">
        <f>YEAR(SalesDataTable[[#This Row],[Order Date]])</f>
        <v>2026</v>
      </c>
      <c r="R1196" s="8" t="str">
        <f>"Q"&amp;ROUNDUP(MONTH(SalesDataTable[[#This Row],[Order Date]])/3,0)</f>
        <v>Q2</v>
      </c>
      <c r="S1196" s="9">
        <f>MONTH(SalesDataTable[[#This Row],[Order Date]])</f>
        <v>6</v>
      </c>
      <c r="T1196" s="8" t="str">
        <f>TEXT(SalesDataTable[[#This Row],[Order Date]],"mmm")</f>
        <v>Jun</v>
      </c>
    </row>
    <row r="1197" spans="1:20" ht="15.5">
      <c r="A1197" s="2" t="s">
        <v>1248</v>
      </c>
      <c r="B1197" s="3">
        <v>46198</v>
      </c>
      <c r="C1197" s="4" t="s">
        <v>8</v>
      </c>
      <c r="D1197" s="4" t="s">
        <v>69</v>
      </c>
      <c r="E1197" s="4" t="s">
        <v>3</v>
      </c>
      <c r="F1197" s="4" t="s">
        <v>16</v>
      </c>
      <c r="G1197" s="4" t="s">
        <v>17</v>
      </c>
      <c r="H1197" s="4" t="s">
        <v>46</v>
      </c>
      <c r="I1197" s="9">
        <v>2</v>
      </c>
      <c r="J1197" s="6">
        <v>46.69</v>
      </c>
      <c r="K1197" s="7">
        <v>0.05</v>
      </c>
      <c r="L1197" s="6">
        <v>18.23</v>
      </c>
      <c r="M1197" s="6">
        <f t="shared" si="72"/>
        <v>88.710999999999999</v>
      </c>
      <c r="N1197" s="6">
        <f t="shared" si="73"/>
        <v>36.46</v>
      </c>
      <c r="O1197" s="6">
        <f t="shared" si="74"/>
        <v>52.250999999999998</v>
      </c>
      <c r="P1197" s="8">
        <f t="shared" si="75"/>
        <v>0.58900249123558523</v>
      </c>
      <c r="Q1197" s="5">
        <f>YEAR(SalesDataTable[[#This Row],[Order Date]])</f>
        <v>2026</v>
      </c>
      <c r="R1197" s="8" t="str">
        <f>"Q"&amp;ROUNDUP(MONTH(SalesDataTable[[#This Row],[Order Date]])/3,0)</f>
        <v>Q2</v>
      </c>
      <c r="S1197" s="9">
        <f>MONTH(SalesDataTable[[#This Row],[Order Date]])</f>
        <v>6</v>
      </c>
      <c r="T1197" s="8" t="str">
        <f>TEXT(SalesDataTable[[#This Row],[Order Date]],"mmm")</f>
        <v>Jun</v>
      </c>
    </row>
    <row r="1198" spans="1:20" ht="15.5">
      <c r="A1198" s="2" t="s">
        <v>1249</v>
      </c>
      <c r="B1198" s="3">
        <v>46198</v>
      </c>
      <c r="C1198" s="4" t="s">
        <v>8</v>
      </c>
      <c r="D1198" s="4" t="s">
        <v>69</v>
      </c>
      <c r="E1198" s="4" t="s">
        <v>3</v>
      </c>
      <c r="F1198" s="4" t="s">
        <v>4</v>
      </c>
      <c r="G1198" s="4" t="s">
        <v>49</v>
      </c>
      <c r="H1198" s="4" t="s">
        <v>50</v>
      </c>
      <c r="I1198" s="9">
        <v>2</v>
      </c>
      <c r="J1198" s="6">
        <v>39.57</v>
      </c>
      <c r="K1198" s="7">
        <v>0.1</v>
      </c>
      <c r="L1198" s="6">
        <v>14.64</v>
      </c>
      <c r="M1198" s="6">
        <f t="shared" si="72"/>
        <v>71.225999999999999</v>
      </c>
      <c r="N1198" s="6">
        <f t="shared" si="73"/>
        <v>29.28</v>
      </c>
      <c r="O1198" s="6">
        <f t="shared" si="74"/>
        <v>41.945999999999998</v>
      </c>
      <c r="P1198" s="8">
        <f t="shared" si="75"/>
        <v>0.58891416055934631</v>
      </c>
      <c r="Q1198" s="5">
        <f>YEAR(SalesDataTable[[#This Row],[Order Date]])</f>
        <v>2026</v>
      </c>
      <c r="R1198" s="8" t="str">
        <f>"Q"&amp;ROUNDUP(MONTH(SalesDataTable[[#This Row],[Order Date]])/3,0)</f>
        <v>Q2</v>
      </c>
      <c r="S1198" s="9">
        <f>MONTH(SalesDataTable[[#This Row],[Order Date]])</f>
        <v>6</v>
      </c>
      <c r="T1198" s="8" t="str">
        <f>TEXT(SalesDataTable[[#This Row],[Order Date]],"mmm")</f>
        <v>Jun</v>
      </c>
    </row>
    <row r="1199" spans="1:20" ht="15.5">
      <c r="A1199" s="2" t="s">
        <v>1250</v>
      </c>
      <c r="B1199" s="3">
        <v>46198</v>
      </c>
      <c r="C1199" s="4" t="s">
        <v>14</v>
      </c>
      <c r="D1199" s="4" t="s">
        <v>15</v>
      </c>
      <c r="E1199" s="4" t="s">
        <v>3</v>
      </c>
      <c r="F1199" s="4" t="s">
        <v>4</v>
      </c>
      <c r="G1199" s="4" t="s">
        <v>11</v>
      </c>
      <c r="H1199" s="4" t="s">
        <v>21</v>
      </c>
      <c r="I1199" s="9">
        <v>1</v>
      </c>
      <c r="J1199" s="6">
        <v>146.46</v>
      </c>
      <c r="K1199" s="7">
        <v>0.15</v>
      </c>
      <c r="L1199" s="6">
        <v>80.760000000000005</v>
      </c>
      <c r="M1199" s="6">
        <f t="shared" si="72"/>
        <v>124.491</v>
      </c>
      <c r="N1199" s="6">
        <f t="shared" si="73"/>
        <v>80.760000000000005</v>
      </c>
      <c r="O1199" s="6">
        <f t="shared" si="74"/>
        <v>43.730999999999995</v>
      </c>
      <c r="P1199" s="8">
        <f t="shared" si="75"/>
        <v>0.35127840566787955</v>
      </c>
      <c r="Q1199" s="5">
        <f>YEAR(SalesDataTable[[#This Row],[Order Date]])</f>
        <v>2026</v>
      </c>
      <c r="R1199" s="8" t="str">
        <f>"Q"&amp;ROUNDUP(MONTH(SalesDataTable[[#This Row],[Order Date]])/3,0)</f>
        <v>Q2</v>
      </c>
      <c r="S1199" s="9">
        <f>MONTH(SalesDataTable[[#This Row],[Order Date]])</f>
        <v>6</v>
      </c>
      <c r="T1199" s="8" t="str">
        <f>TEXT(SalesDataTable[[#This Row],[Order Date]],"mmm")</f>
        <v>Jun</v>
      </c>
    </row>
    <row r="1200" spans="1:20" ht="15.5">
      <c r="A1200" s="2" t="s">
        <v>1251</v>
      </c>
      <c r="B1200" s="3">
        <v>46198</v>
      </c>
      <c r="C1200" s="4" t="s">
        <v>8</v>
      </c>
      <c r="D1200" s="4" t="s">
        <v>38</v>
      </c>
      <c r="E1200" s="4" t="s">
        <v>25</v>
      </c>
      <c r="F1200" s="4" t="s">
        <v>20</v>
      </c>
      <c r="G1200" s="4" t="s">
        <v>5</v>
      </c>
      <c r="H1200" s="4" t="s">
        <v>29</v>
      </c>
      <c r="I1200" s="9">
        <v>5</v>
      </c>
      <c r="J1200" s="6">
        <v>50.78</v>
      </c>
      <c r="K1200" s="7">
        <v>0</v>
      </c>
      <c r="L1200" s="6">
        <v>22.68</v>
      </c>
      <c r="M1200" s="6">
        <f t="shared" si="72"/>
        <v>253.9</v>
      </c>
      <c r="N1200" s="6">
        <f t="shared" si="73"/>
        <v>113.4</v>
      </c>
      <c r="O1200" s="6">
        <f t="shared" si="74"/>
        <v>140.5</v>
      </c>
      <c r="P1200" s="8">
        <f t="shared" si="75"/>
        <v>0.55336746750689247</v>
      </c>
      <c r="Q1200" s="5">
        <f>YEAR(SalesDataTable[[#This Row],[Order Date]])</f>
        <v>2026</v>
      </c>
      <c r="R1200" s="8" t="str">
        <f>"Q"&amp;ROUNDUP(MONTH(SalesDataTable[[#This Row],[Order Date]])/3,0)</f>
        <v>Q2</v>
      </c>
      <c r="S1200" s="9">
        <f>MONTH(SalesDataTable[[#This Row],[Order Date]])</f>
        <v>6</v>
      </c>
      <c r="T1200" s="8" t="str">
        <f>TEXT(SalesDataTable[[#This Row],[Order Date]],"mmm")</f>
        <v>Jun</v>
      </c>
    </row>
    <row r="1201" spans="1:20" ht="15.5">
      <c r="A1201" s="2" t="s">
        <v>1252</v>
      </c>
      <c r="B1201" s="3">
        <v>46198</v>
      </c>
      <c r="C1201" s="4" t="s">
        <v>14</v>
      </c>
      <c r="D1201" s="4" t="s">
        <v>61</v>
      </c>
      <c r="E1201" s="4" t="s">
        <v>39</v>
      </c>
      <c r="F1201" s="4" t="s">
        <v>4</v>
      </c>
      <c r="G1201" s="4" t="s">
        <v>17</v>
      </c>
      <c r="H1201" s="4" t="s">
        <v>46</v>
      </c>
      <c r="I1201" s="9">
        <v>3</v>
      </c>
      <c r="J1201" s="6">
        <v>47.61</v>
      </c>
      <c r="K1201" s="7">
        <v>0</v>
      </c>
      <c r="L1201" s="6">
        <v>18.21</v>
      </c>
      <c r="M1201" s="6">
        <f t="shared" si="72"/>
        <v>142.82999999999998</v>
      </c>
      <c r="N1201" s="6">
        <f t="shared" si="73"/>
        <v>54.63</v>
      </c>
      <c r="O1201" s="6">
        <f t="shared" si="74"/>
        <v>88.199999999999989</v>
      </c>
      <c r="P1201" s="8">
        <f t="shared" si="75"/>
        <v>0.61751732829237549</v>
      </c>
      <c r="Q1201" s="5">
        <f>YEAR(SalesDataTable[[#This Row],[Order Date]])</f>
        <v>2026</v>
      </c>
      <c r="R1201" s="8" t="str">
        <f>"Q"&amp;ROUNDUP(MONTH(SalesDataTable[[#This Row],[Order Date]])/3,0)</f>
        <v>Q2</v>
      </c>
      <c r="S1201" s="9">
        <f>MONTH(SalesDataTable[[#This Row],[Order Date]])</f>
        <v>6</v>
      </c>
      <c r="T1201" s="8" t="str">
        <f>TEXT(SalesDataTable[[#This Row],[Order Date]],"mmm")</f>
        <v>Jun</v>
      </c>
    </row>
    <row r="1202" spans="1:20" ht="15.5">
      <c r="A1202" s="2" t="s">
        <v>1253</v>
      </c>
      <c r="B1202" s="3">
        <v>46198</v>
      </c>
      <c r="C1202" s="4" t="s">
        <v>14</v>
      </c>
      <c r="D1202" s="4" t="s">
        <v>126</v>
      </c>
      <c r="E1202" s="4" t="s">
        <v>3</v>
      </c>
      <c r="F1202" s="4" t="s">
        <v>16</v>
      </c>
      <c r="G1202" s="4" t="s">
        <v>5</v>
      </c>
      <c r="H1202" s="4" t="s">
        <v>29</v>
      </c>
      <c r="I1202" s="9">
        <v>1</v>
      </c>
      <c r="J1202" s="6">
        <v>50.75</v>
      </c>
      <c r="K1202" s="7">
        <v>0.1</v>
      </c>
      <c r="L1202" s="6">
        <v>22.94</v>
      </c>
      <c r="M1202" s="6">
        <f t="shared" si="72"/>
        <v>45.675000000000004</v>
      </c>
      <c r="N1202" s="6">
        <f t="shared" si="73"/>
        <v>22.94</v>
      </c>
      <c r="O1202" s="6">
        <f t="shared" si="74"/>
        <v>22.735000000000003</v>
      </c>
      <c r="P1202" s="8">
        <f t="shared" si="75"/>
        <v>0.49775588396278053</v>
      </c>
      <c r="Q1202" s="5">
        <f>YEAR(SalesDataTable[[#This Row],[Order Date]])</f>
        <v>2026</v>
      </c>
      <c r="R1202" s="8" t="str">
        <f>"Q"&amp;ROUNDUP(MONTH(SalesDataTable[[#This Row],[Order Date]])/3,0)</f>
        <v>Q2</v>
      </c>
      <c r="S1202" s="9">
        <f>MONTH(SalesDataTable[[#This Row],[Order Date]])</f>
        <v>6</v>
      </c>
      <c r="T1202" s="8" t="str">
        <f>TEXT(SalesDataTable[[#This Row],[Order Date]],"mmm")</f>
        <v>Jun</v>
      </c>
    </row>
    <row r="1203" spans="1:20" ht="15.5">
      <c r="A1203" s="2" t="s">
        <v>1254</v>
      </c>
      <c r="B1203" s="3">
        <v>46198</v>
      </c>
      <c r="C1203" s="4" t="s">
        <v>14</v>
      </c>
      <c r="D1203" s="4" t="s">
        <v>34</v>
      </c>
      <c r="E1203" s="4" t="s">
        <v>39</v>
      </c>
      <c r="F1203" s="4" t="s">
        <v>4</v>
      </c>
      <c r="G1203" s="4" t="s">
        <v>49</v>
      </c>
      <c r="H1203" s="4" t="s">
        <v>74</v>
      </c>
      <c r="I1203" s="9">
        <v>1</v>
      </c>
      <c r="J1203" s="6">
        <v>50.33</v>
      </c>
      <c r="K1203" s="7">
        <v>0</v>
      </c>
      <c r="L1203" s="6">
        <v>21.66</v>
      </c>
      <c r="M1203" s="6">
        <f t="shared" si="72"/>
        <v>50.33</v>
      </c>
      <c r="N1203" s="6">
        <f t="shared" si="73"/>
        <v>21.66</v>
      </c>
      <c r="O1203" s="6">
        <f t="shared" si="74"/>
        <v>28.669999999999998</v>
      </c>
      <c r="P1203" s="8">
        <f t="shared" si="75"/>
        <v>0.56964037353467112</v>
      </c>
      <c r="Q1203" s="5">
        <f>YEAR(SalesDataTable[[#This Row],[Order Date]])</f>
        <v>2026</v>
      </c>
      <c r="R1203" s="8" t="str">
        <f>"Q"&amp;ROUNDUP(MONTH(SalesDataTable[[#This Row],[Order Date]])/3,0)</f>
        <v>Q2</v>
      </c>
      <c r="S1203" s="9">
        <f>MONTH(SalesDataTable[[#This Row],[Order Date]])</f>
        <v>6</v>
      </c>
      <c r="T1203" s="8" t="str">
        <f>TEXT(SalesDataTable[[#This Row],[Order Date]],"mmm")</f>
        <v>Jun</v>
      </c>
    </row>
    <row r="1204" spans="1:20" ht="15.5">
      <c r="A1204" s="2" t="s">
        <v>1255</v>
      </c>
      <c r="B1204" s="3">
        <v>46199</v>
      </c>
      <c r="C1204" s="4" t="s">
        <v>14</v>
      </c>
      <c r="D1204" s="4" t="s">
        <v>61</v>
      </c>
      <c r="E1204" s="4" t="s">
        <v>3</v>
      </c>
      <c r="F1204" s="4" t="s">
        <v>20</v>
      </c>
      <c r="G1204" s="4" t="s">
        <v>17</v>
      </c>
      <c r="H1204" s="4" t="s">
        <v>46</v>
      </c>
      <c r="I1204" s="9">
        <v>1</v>
      </c>
      <c r="J1204" s="6">
        <v>47.5</v>
      </c>
      <c r="K1204" s="7">
        <v>0.1</v>
      </c>
      <c r="L1204" s="6">
        <v>18.8</v>
      </c>
      <c r="M1204" s="6">
        <f t="shared" si="72"/>
        <v>42.75</v>
      </c>
      <c r="N1204" s="6">
        <f t="shared" si="73"/>
        <v>18.8</v>
      </c>
      <c r="O1204" s="6">
        <f t="shared" si="74"/>
        <v>23.95</v>
      </c>
      <c r="P1204" s="8">
        <f t="shared" si="75"/>
        <v>0.56023391812865497</v>
      </c>
      <c r="Q1204" s="5">
        <f>YEAR(SalesDataTable[[#This Row],[Order Date]])</f>
        <v>2026</v>
      </c>
      <c r="R1204" s="8" t="str">
        <f>"Q"&amp;ROUNDUP(MONTH(SalesDataTable[[#This Row],[Order Date]])/3,0)</f>
        <v>Q2</v>
      </c>
      <c r="S1204" s="9">
        <f>MONTH(SalesDataTable[[#This Row],[Order Date]])</f>
        <v>6</v>
      </c>
      <c r="T1204" s="8" t="str">
        <f>TEXT(SalesDataTable[[#This Row],[Order Date]],"mmm")</f>
        <v>Jun</v>
      </c>
    </row>
    <row r="1205" spans="1:20" ht="15.5">
      <c r="A1205" s="2" t="s">
        <v>1256</v>
      </c>
      <c r="B1205" s="3">
        <v>46199</v>
      </c>
      <c r="C1205" s="4" t="s">
        <v>14</v>
      </c>
      <c r="D1205" s="4" t="s">
        <v>61</v>
      </c>
      <c r="E1205" s="4" t="s">
        <v>39</v>
      </c>
      <c r="F1205" s="4" t="s">
        <v>4</v>
      </c>
      <c r="G1205" s="4" t="s">
        <v>17</v>
      </c>
      <c r="H1205" s="4" t="s">
        <v>71</v>
      </c>
      <c r="I1205" s="9">
        <v>2</v>
      </c>
      <c r="J1205" s="6">
        <v>130.33000000000001</v>
      </c>
      <c r="K1205" s="7">
        <v>0.1</v>
      </c>
      <c r="L1205" s="6">
        <v>67.319999999999993</v>
      </c>
      <c r="M1205" s="6">
        <f t="shared" si="72"/>
        <v>234.59400000000002</v>
      </c>
      <c r="N1205" s="6">
        <f t="shared" si="73"/>
        <v>134.63999999999999</v>
      </c>
      <c r="O1205" s="6">
        <f t="shared" si="74"/>
        <v>99.954000000000036</v>
      </c>
      <c r="P1205" s="8">
        <f t="shared" si="75"/>
        <v>0.42607227806337772</v>
      </c>
      <c r="Q1205" s="5">
        <f>YEAR(SalesDataTable[[#This Row],[Order Date]])</f>
        <v>2026</v>
      </c>
      <c r="R1205" s="8" t="str">
        <f>"Q"&amp;ROUNDUP(MONTH(SalesDataTable[[#This Row],[Order Date]])/3,0)</f>
        <v>Q2</v>
      </c>
      <c r="S1205" s="9">
        <f>MONTH(SalesDataTable[[#This Row],[Order Date]])</f>
        <v>6</v>
      </c>
      <c r="T1205" s="8" t="str">
        <f>TEXT(SalesDataTable[[#This Row],[Order Date]],"mmm")</f>
        <v>Jun</v>
      </c>
    </row>
    <row r="1206" spans="1:20" ht="15.5">
      <c r="A1206" s="2" t="s">
        <v>1257</v>
      </c>
      <c r="B1206" s="3">
        <v>46199</v>
      </c>
      <c r="C1206" s="4" t="s">
        <v>8</v>
      </c>
      <c r="D1206" s="4" t="s">
        <v>86</v>
      </c>
      <c r="E1206" s="4" t="s">
        <v>3</v>
      </c>
      <c r="F1206" s="4" t="s">
        <v>4</v>
      </c>
      <c r="G1206" s="4" t="s">
        <v>11</v>
      </c>
      <c r="H1206" s="4" t="s">
        <v>53</v>
      </c>
      <c r="I1206" s="9">
        <v>3</v>
      </c>
      <c r="J1206" s="6">
        <v>156.76</v>
      </c>
      <c r="K1206" s="7">
        <v>0.05</v>
      </c>
      <c r="L1206" s="6">
        <v>78.63</v>
      </c>
      <c r="M1206" s="6">
        <f t="shared" si="72"/>
        <v>446.76599999999996</v>
      </c>
      <c r="N1206" s="6">
        <f t="shared" si="73"/>
        <v>235.89</v>
      </c>
      <c r="O1206" s="6">
        <f t="shared" si="74"/>
        <v>210.87599999999998</v>
      </c>
      <c r="P1206" s="8">
        <f t="shared" si="75"/>
        <v>0.47200547937846654</v>
      </c>
      <c r="Q1206" s="5">
        <f>YEAR(SalesDataTable[[#This Row],[Order Date]])</f>
        <v>2026</v>
      </c>
      <c r="R1206" s="8" t="str">
        <f>"Q"&amp;ROUNDUP(MONTH(SalesDataTable[[#This Row],[Order Date]])/3,0)</f>
        <v>Q2</v>
      </c>
      <c r="S1206" s="9">
        <f>MONTH(SalesDataTable[[#This Row],[Order Date]])</f>
        <v>6</v>
      </c>
      <c r="T1206" s="8" t="str">
        <f>TEXT(SalesDataTable[[#This Row],[Order Date]],"mmm")</f>
        <v>Jun</v>
      </c>
    </row>
    <row r="1207" spans="1:20" ht="15.5">
      <c r="A1207" s="2" t="s">
        <v>1258</v>
      </c>
      <c r="B1207" s="3">
        <v>46199</v>
      </c>
      <c r="C1207" s="4" t="s">
        <v>14</v>
      </c>
      <c r="D1207" s="4" t="s">
        <v>61</v>
      </c>
      <c r="E1207" s="4" t="s">
        <v>3</v>
      </c>
      <c r="F1207" s="4" t="s">
        <v>16</v>
      </c>
      <c r="G1207" s="4" t="s">
        <v>49</v>
      </c>
      <c r="H1207" s="4" t="s">
        <v>67</v>
      </c>
      <c r="I1207" s="9">
        <v>4</v>
      </c>
      <c r="J1207" s="6">
        <v>35.770000000000003</v>
      </c>
      <c r="K1207" s="7">
        <v>0</v>
      </c>
      <c r="L1207" s="6">
        <v>13.75</v>
      </c>
      <c r="M1207" s="6">
        <f t="shared" si="72"/>
        <v>143.08000000000001</v>
      </c>
      <c r="N1207" s="6">
        <f t="shared" si="73"/>
        <v>55</v>
      </c>
      <c r="O1207" s="6">
        <f t="shared" si="74"/>
        <v>88.080000000000013</v>
      </c>
      <c r="P1207" s="8">
        <f t="shared" si="75"/>
        <v>0.61559966452334358</v>
      </c>
      <c r="Q1207" s="5">
        <f>YEAR(SalesDataTable[[#This Row],[Order Date]])</f>
        <v>2026</v>
      </c>
      <c r="R1207" s="8" t="str">
        <f>"Q"&amp;ROUNDUP(MONTH(SalesDataTable[[#This Row],[Order Date]])/3,0)</f>
        <v>Q2</v>
      </c>
      <c r="S1207" s="9">
        <f>MONTH(SalesDataTable[[#This Row],[Order Date]])</f>
        <v>6</v>
      </c>
      <c r="T1207" s="8" t="str">
        <f>TEXT(SalesDataTable[[#This Row],[Order Date]],"mmm")</f>
        <v>Jun</v>
      </c>
    </row>
    <row r="1208" spans="1:20" ht="15.5">
      <c r="A1208" s="2" t="s">
        <v>1259</v>
      </c>
      <c r="B1208" s="3">
        <v>46199</v>
      </c>
      <c r="C1208" s="4" t="s">
        <v>8</v>
      </c>
      <c r="D1208" s="4" t="s">
        <v>86</v>
      </c>
      <c r="E1208" s="4" t="s">
        <v>3</v>
      </c>
      <c r="F1208" s="4" t="s">
        <v>4</v>
      </c>
      <c r="G1208" s="4" t="s">
        <v>5</v>
      </c>
      <c r="H1208" s="4" t="s">
        <v>43</v>
      </c>
      <c r="I1208" s="9">
        <v>2</v>
      </c>
      <c r="J1208" s="6">
        <v>102.49</v>
      </c>
      <c r="K1208" s="7">
        <v>0</v>
      </c>
      <c r="L1208" s="6">
        <v>50.07</v>
      </c>
      <c r="M1208" s="6">
        <f t="shared" si="72"/>
        <v>204.98</v>
      </c>
      <c r="N1208" s="6">
        <f t="shared" si="73"/>
        <v>100.14</v>
      </c>
      <c r="O1208" s="6">
        <f t="shared" si="74"/>
        <v>104.83999999999999</v>
      </c>
      <c r="P1208" s="8">
        <f t="shared" si="75"/>
        <v>0.51146453312518292</v>
      </c>
      <c r="Q1208" s="5">
        <f>YEAR(SalesDataTable[[#This Row],[Order Date]])</f>
        <v>2026</v>
      </c>
      <c r="R1208" s="8" t="str">
        <f>"Q"&amp;ROUNDUP(MONTH(SalesDataTable[[#This Row],[Order Date]])/3,0)</f>
        <v>Q2</v>
      </c>
      <c r="S1208" s="9">
        <f>MONTH(SalesDataTable[[#This Row],[Order Date]])</f>
        <v>6</v>
      </c>
      <c r="T1208" s="8" t="str">
        <f>TEXT(SalesDataTable[[#This Row],[Order Date]],"mmm")</f>
        <v>Jun</v>
      </c>
    </row>
    <row r="1209" spans="1:20" ht="15.5">
      <c r="A1209" s="2" t="s">
        <v>1260</v>
      </c>
      <c r="B1209" s="3">
        <v>46199</v>
      </c>
      <c r="C1209" s="4" t="s">
        <v>1</v>
      </c>
      <c r="D1209" s="4" t="s">
        <v>2</v>
      </c>
      <c r="E1209" s="4" t="s">
        <v>10</v>
      </c>
      <c r="F1209" s="4" t="s">
        <v>20</v>
      </c>
      <c r="G1209" s="4" t="s">
        <v>5</v>
      </c>
      <c r="H1209" s="4" t="s">
        <v>6</v>
      </c>
      <c r="I1209" s="9">
        <v>8</v>
      </c>
      <c r="J1209" s="6">
        <v>82.47</v>
      </c>
      <c r="K1209" s="7">
        <v>0.15</v>
      </c>
      <c r="L1209" s="6">
        <v>42.58</v>
      </c>
      <c r="M1209" s="6">
        <f t="shared" si="72"/>
        <v>560.79599999999994</v>
      </c>
      <c r="N1209" s="6">
        <f t="shared" si="73"/>
        <v>340.64</v>
      </c>
      <c r="O1209" s="6">
        <f t="shared" si="74"/>
        <v>220.15599999999995</v>
      </c>
      <c r="P1209" s="8">
        <f t="shared" si="75"/>
        <v>0.39257769313618496</v>
      </c>
      <c r="Q1209" s="5">
        <f>YEAR(SalesDataTable[[#This Row],[Order Date]])</f>
        <v>2026</v>
      </c>
      <c r="R1209" s="8" t="str">
        <f>"Q"&amp;ROUNDUP(MONTH(SalesDataTable[[#This Row],[Order Date]])/3,0)</f>
        <v>Q2</v>
      </c>
      <c r="S1209" s="9">
        <f>MONTH(SalesDataTable[[#This Row],[Order Date]])</f>
        <v>6</v>
      </c>
      <c r="T1209" s="8" t="str">
        <f>TEXT(SalesDataTable[[#This Row],[Order Date]],"mmm")</f>
        <v>Jun</v>
      </c>
    </row>
    <row r="1210" spans="1:20" ht="15.5">
      <c r="A1210" s="2" t="s">
        <v>1261</v>
      </c>
      <c r="B1210" s="3">
        <v>46199</v>
      </c>
      <c r="C1210" s="4" t="s">
        <v>14</v>
      </c>
      <c r="D1210" s="4" t="s">
        <v>61</v>
      </c>
      <c r="E1210" s="4" t="s">
        <v>3</v>
      </c>
      <c r="F1210" s="4" t="s">
        <v>4</v>
      </c>
      <c r="G1210" s="4" t="s">
        <v>31</v>
      </c>
      <c r="H1210" s="4" t="s">
        <v>90</v>
      </c>
      <c r="I1210" s="9">
        <v>1</v>
      </c>
      <c r="J1210" s="6">
        <v>121.44</v>
      </c>
      <c r="K1210" s="7">
        <v>0</v>
      </c>
      <c r="L1210" s="6">
        <v>62.34</v>
      </c>
      <c r="M1210" s="6">
        <f t="shared" si="72"/>
        <v>121.44</v>
      </c>
      <c r="N1210" s="6">
        <f t="shared" si="73"/>
        <v>62.34</v>
      </c>
      <c r="O1210" s="6">
        <f t="shared" si="74"/>
        <v>59.099999999999994</v>
      </c>
      <c r="P1210" s="8">
        <f t="shared" si="75"/>
        <v>0.48666007905138337</v>
      </c>
      <c r="Q1210" s="5">
        <f>YEAR(SalesDataTable[[#This Row],[Order Date]])</f>
        <v>2026</v>
      </c>
      <c r="R1210" s="8" t="str">
        <f>"Q"&amp;ROUNDUP(MONTH(SalesDataTable[[#This Row],[Order Date]])/3,0)</f>
        <v>Q2</v>
      </c>
      <c r="S1210" s="9">
        <f>MONTH(SalesDataTable[[#This Row],[Order Date]])</f>
        <v>6</v>
      </c>
      <c r="T1210" s="8" t="str">
        <f>TEXT(SalesDataTable[[#This Row],[Order Date]],"mmm")</f>
        <v>Jun</v>
      </c>
    </row>
    <row r="1211" spans="1:20" ht="15.5">
      <c r="A1211" s="2" t="s">
        <v>1262</v>
      </c>
      <c r="B1211" s="3">
        <v>46200</v>
      </c>
      <c r="C1211" s="4" t="s">
        <v>1</v>
      </c>
      <c r="D1211" s="4" t="s">
        <v>2</v>
      </c>
      <c r="E1211" s="4" t="s">
        <v>39</v>
      </c>
      <c r="F1211" s="4" t="s">
        <v>16</v>
      </c>
      <c r="G1211" s="4" t="s">
        <v>17</v>
      </c>
      <c r="H1211" s="4" t="s">
        <v>46</v>
      </c>
      <c r="I1211" s="9">
        <v>4</v>
      </c>
      <c r="J1211" s="6">
        <v>46.44</v>
      </c>
      <c r="K1211" s="7">
        <v>0.05</v>
      </c>
      <c r="L1211" s="6">
        <v>18.2</v>
      </c>
      <c r="M1211" s="6">
        <f t="shared" si="72"/>
        <v>176.47199999999998</v>
      </c>
      <c r="N1211" s="6">
        <f t="shared" si="73"/>
        <v>72.8</v>
      </c>
      <c r="O1211" s="6">
        <f t="shared" si="74"/>
        <v>103.67199999999998</v>
      </c>
      <c r="P1211" s="8">
        <f t="shared" si="75"/>
        <v>0.58746996690693143</v>
      </c>
      <c r="Q1211" s="5">
        <f>YEAR(SalesDataTable[[#This Row],[Order Date]])</f>
        <v>2026</v>
      </c>
      <c r="R1211" s="8" t="str">
        <f>"Q"&amp;ROUNDUP(MONTH(SalesDataTable[[#This Row],[Order Date]])/3,0)</f>
        <v>Q2</v>
      </c>
      <c r="S1211" s="9">
        <f>MONTH(SalesDataTable[[#This Row],[Order Date]])</f>
        <v>6</v>
      </c>
      <c r="T1211" s="8" t="str">
        <f>TEXT(SalesDataTable[[#This Row],[Order Date]],"mmm")</f>
        <v>Jun</v>
      </c>
    </row>
    <row r="1212" spans="1:20" ht="15.5">
      <c r="A1212" s="2" t="s">
        <v>1263</v>
      </c>
      <c r="B1212" s="3">
        <v>46200</v>
      </c>
      <c r="C1212" s="4" t="s">
        <v>1</v>
      </c>
      <c r="D1212" s="4" t="s">
        <v>2</v>
      </c>
      <c r="E1212" s="4" t="s">
        <v>39</v>
      </c>
      <c r="F1212" s="4" t="s">
        <v>20</v>
      </c>
      <c r="G1212" s="4" t="s">
        <v>31</v>
      </c>
      <c r="H1212" s="4" t="s">
        <v>41</v>
      </c>
      <c r="I1212" s="9">
        <v>2</v>
      </c>
      <c r="J1212" s="6">
        <v>194.13</v>
      </c>
      <c r="K1212" s="7">
        <v>0.1</v>
      </c>
      <c r="L1212" s="6">
        <v>106.51</v>
      </c>
      <c r="M1212" s="6">
        <f t="shared" si="72"/>
        <v>349.43400000000003</v>
      </c>
      <c r="N1212" s="6">
        <f t="shared" si="73"/>
        <v>213.02</v>
      </c>
      <c r="O1212" s="6">
        <f t="shared" si="74"/>
        <v>136.41400000000002</v>
      </c>
      <c r="P1212" s="8">
        <f t="shared" si="75"/>
        <v>0.39038559499075648</v>
      </c>
      <c r="Q1212" s="5">
        <f>YEAR(SalesDataTable[[#This Row],[Order Date]])</f>
        <v>2026</v>
      </c>
      <c r="R1212" s="8" t="str">
        <f>"Q"&amp;ROUNDUP(MONTH(SalesDataTable[[#This Row],[Order Date]])/3,0)</f>
        <v>Q2</v>
      </c>
      <c r="S1212" s="9">
        <f>MONTH(SalesDataTable[[#This Row],[Order Date]])</f>
        <v>6</v>
      </c>
      <c r="T1212" s="8" t="str">
        <f>TEXT(SalesDataTable[[#This Row],[Order Date]],"mmm")</f>
        <v>Jun</v>
      </c>
    </row>
    <row r="1213" spans="1:20" ht="15.5">
      <c r="A1213" s="2" t="s">
        <v>1264</v>
      </c>
      <c r="B1213" s="3">
        <v>46200</v>
      </c>
      <c r="C1213" s="4" t="s">
        <v>1</v>
      </c>
      <c r="D1213" s="4" t="s">
        <v>52</v>
      </c>
      <c r="E1213" s="4" t="s">
        <v>3</v>
      </c>
      <c r="F1213" s="4" t="s">
        <v>20</v>
      </c>
      <c r="G1213" s="4" t="s">
        <v>5</v>
      </c>
      <c r="H1213" s="4" t="s">
        <v>6</v>
      </c>
      <c r="I1213" s="9">
        <v>4</v>
      </c>
      <c r="J1213" s="6">
        <v>81.86</v>
      </c>
      <c r="K1213" s="7">
        <v>0.05</v>
      </c>
      <c r="L1213" s="6">
        <v>42.22</v>
      </c>
      <c r="M1213" s="6">
        <f t="shared" si="72"/>
        <v>311.06799999999998</v>
      </c>
      <c r="N1213" s="6">
        <f t="shared" si="73"/>
        <v>168.88</v>
      </c>
      <c r="O1213" s="6">
        <f t="shared" si="74"/>
        <v>142.18799999999999</v>
      </c>
      <c r="P1213" s="8">
        <f t="shared" si="75"/>
        <v>0.45709619761595532</v>
      </c>
      <c r="Q1213" s="5">
        <f>YEAR(SalesDataTable[[#This Row],[Order Date]])</f>
        <v>2026</v>
      </c>
      <c r="R1213" s="8" t="str">
        <f>"Q"&amp;ROUNDUP(MONTH(SalesDataTable[[#This Row],[Order Date]])/3,0)</f>
        <v>Q2</v>
      </c>
      <c r="S1213" s="9">
        <f>MONTH(SalesDataTable[[#This Row],[Order Date]])</f>
        <v>6</v>
      </c>
      <c r="T1213" s="8" t="str">
        <f>TEXT(SalesDataTable[[#This Row],[Order Date]],"mmm")</f>
        <v>Jun</v>
      </c>
    </row>
    <row r="1214" spans="1:20" ht="15.5">
      <c r="A1214" s="2" t="s">
        <v>1265</v>
      </c>
      <c r="B1214" s="3">
        <v>46200</v>
      </c>
      <c r="C1214" s="4" t="s">
        <v>1</v>
      </c>
      <c r="D1214" s="4" t="s">
        <v>52</v>
      </c>
      <c r="E1214" s="4" t="s">
        <v>10</v>
      </c>
      <c r="F1214" s="4" t="s">
        <v>20</v>
      </c>
      <c r="G1214" s="4" t="s">
        <v>17</v>
      </c>
      <c r="H1214" s="4" t="s">
        <v>83</v>
      </c>
      <c r="I1214" s="9">
        <v>4</v>
      </c>
      <c r="J1214" s="6">
        <v>162.61000000000001</v>
      </c>
      <c r="K1214" s="7">
        <v>0.05</v>
      </c>
      <c r="L1214" s="6">
        <v>88.64</v>
      </c>
      <c r="M1214" s="6">
        <f t="shared" si="72"/>
        <v>617.91800000000001</v>
      </c>
      <c r="N1214" s="6">
        <f t="shared" si="73"/>
        <v>354.56</v>
      </c>
      <c r="O1214" s="6">
        <f t="shared" si="74"/>
        <v>263.358</v>
      </c>
      <c r="P1214" s="8">
        <f t="shared" si="75"/>
        <v>0.4262021821665658</v>
      </c>
      <c r="Q1214" s="5">
        <f>YEAR(SalesDataTable[[#This Row],[Order Date]])</f>
        <v>2026</v>
      </c>
      <c r="R1214" s="8" t="str">
        <f>"Q"&amp;ROUNDUP(MONTH(SalesDataTable[[#This Row],[Order Date]])/3,0)</f>
        <v>Q2</v>
      </c>
      <c r="S1214" s="9">
        <f>MONTH(SalesDataTable[[#This Row],[Order Date]])</f>
        <v>6</v>
      </c>
      <c r="T1214" s="8" t="str">
        <f>TEXT(SalesDataTable[[#This Row],[Order Date]],"mmm")</f>
        <v>Jun</v>
      </c>
    </row>
    <row r="1215" spans="1:20" ht="15.5">
      <c r="A1215" s="2" t="s">
        <v>1266</v>
      </c>
      <c r="B1215" s="3">
        <v>46200</v>
      </c>
      <c r="C1215" s="4" t="s">
        <v>8</v>
      </c>
      <c r="D1215" s="4" t="s">
        <v>69</v>
      </c>
      <c r="E1215" s="4" t="s">
        <v>25</v>
      </c>
      <c r="F1215" s="4" t="s">
        <v>16</v>
      </c>
      <c r="G1215" s="4" t="s">
        <v>5</v>
      </c>
      <c r="H1215" s="4" t="s">
        <v>35</v>
      </c>
      <c r="I1215" s="9">
        <v>1</v>
      </c>
      <c r="J1215" s="6">
        <v>40.26</v>
      </c>
      <c r="K1215" s="7">
        <v>0</v>
      </c>
      <c r="L1215" s="6">
        <v>16.62</v>
      </c>
      <c r="M1215" s="6">
        <f t="shared" si="72"/>
        <v>40.26</v>
      </c>
      <c r="N1215" s="6">
        <f t="shared" si="73"/>
        <v>16.62</v>
      </c>
      <c r="O1215" s="6">
        <f t="shared" si="74"/>
        <v>23.639999999999997</v>
      </c>
      <c r="P1215" s="8">
        <f t="shared" si="75"/>
        <v>0.58718330849478384</v>
      </c>
      <c r="Q1215" s="5">
        <f>YEAR(SalesDataTable[[#This Row],[Order Date]])</f>
        <v>2026</v>
      </c>
      <c r="R1215" s="8" t="str">
        <f>"Q"&amp;ROUNDUP(MONTH(SalesDataTable[[#This Row],[Order Date]])/3,0)</f>
        <v>Q2</v>
      </c>
      <c r="S1215" s="9">
        <f>MONTH(SalesDataTable[[#This Row],[Order Date]])</f>
        <v>6</v>
      </c>
      <c r="T1215" s="8" t="str">
        <f>TEXT(SalesDataTable[[#This Row],[Order Date]],"mmm")</f>
        <v>Jun</v>
      </c>
    </row>
    <row r="1216" spans="1:20" ht="15.5">
      <c r="A1216" s="2" t="s">
        <v>1267</v>
      </c>
      <c r="B1216" s="3">
        <v>46200</v>
      </c>
      <c r="C1216" s="4" t="s">
        <v>1</v>
      </c>
      <c r="D1216" s="4" t="s">
        <v>2</v>
      </c>
      <c r="E1216" s="4" t="s">
        <v>3</v>
      </c>
      <c r="F1216" s="4" t="s">
        <v>20</v>
      </c>
      <c r="G1216" s="4" t="s">
        <v>17</v>
      </c>
      <c r="H1216" s="4" t="s">
        <v>46</v>
      </c>
      <c r="I1216" s="9">
        <v>1</v>
      </c>
      <c r="J1216" s="6">
        <v>47.23</v>
      </c>
      <c r="K1216" s="7">
        <v>0.1</v>
      </c>
      <c r="L1216" s="6">
        <v>17.829999999999998</v>
      </c>
      <c r="M1216" s="6">
        <f t="shared" si="72"/>
        <v>42.506999999999998</v>
      </c>
      <c r="N1216" s="6">
        <f t="shared" si="73"/>
        <v>17.829999999999998</v>
      </c>
      <c r="O1216" s="6">
        <f t="shared" si="74"/>
        <v>24.677</v>
      </c>
      <c r="P1216" s="8">
        <f t="shared" si="75"/>
        <v>0.58053967581810062</v>
      </c>
      <c r="Q1216" s="5">
        <f>YEAR(SalesDataTable[[#This Row],[Order Date]])</f>
        <v>2026</v>
      </c>
      <c r="R1216" s="8" t="str">
        <f>"Q"&amp;ROUNDUP(MONTH(SalesDataTable[[#This Row],[Order Date]])/3,0)</f>
        <v>Q2</v>
      </c>
      <c r="S1216" s="9">
        <f>MONTH(SalesDataTable[[#This Row],[Order Date]])</f>
        <v>6</v>
      </c>
      <c r="T1216" s="8" t="str">
        <f>TEXT(SalesDataTable[[#This Row],[Order Date]],"mmm")</f>
        <v>Jun</v>
      </c>
    </row>
    <row r="1217" spans="1:20" ht="15.5">
      <c r="A1217" s="2" t="s">
        <v>1268</v>
      </c>
      <c r="B1217" s="3">
        <v>46200</v>
      </c>
      <c r="C1217" s="4" t="s">
        <v>14</v>
      </c>
      <c r="D1217" s="4" t="s">
        <v>61</v>
      </c>
      <c r="E1217" s="4" t="s">
        <v>3</v>
      </c>
      <c r="F1217" s="4" t="s">
        <v>16</v>
      </c>
      <c r="G1217" s="4" t="s">
        <v>49</v>
      </c>
      <c r="H1217" s="4" t="s">
        <v>74</v>
      </c>
      <c r="I1217" s="9">
        <v>1</v>
      </c>
      <c r="J1217" s="6">
        <v>50.13</v>
      </c>
      <c r="K1217" s="7">
        <v>0.15</v>
      </c>
      <c r="L1217" s="6">
        <v>22.22</v>
      </c>
      <c r="M1217" s="6">
        <f t="shared" si="72"/>
        <v>42.610500000000002</v>
      </c>
      <c r="N1217" s="6">
        <f t="shared" si="73"/>
        <v>22.22</v>
      </c>
      <c r="O1217" s="6">
        <f t="shared" si="74"/>
        <v>20.390500000000003</v>
      </c>
      <c r="P1217" s="8">
        <f t="shared" si="75"/>
        <v>0.47853228664296366</v>
      </c>
      <c r="Q1217" s="5">
        <f>YEAR(SalesDataTable[[#This Row],[Order Date]])</f>
        <v>2026</v>
      </c>
      <c r="R1217" s="8" t="str">
        <f>"Q"&amp;ROUNDUP(MONTH(SalesDataTable[[#This Row],[Order Date]])/3,0)</f>
        <v>Q2</v>
      </c>
      <c r="S1217" s="9">
        <f>MONTH(SalesDataTable[[#This Row],[Order Date]])</f>
        <v>6</v>
      </c>
      <c r="T1217" s="8" t="str">
        <f>TEXT(SalesDataTable[[#This Row],[Order Date]],"mmm")</f>
        <v>Jun</v>
      </c>
    </row>
    <row r="1218" spans="1:20" ht="15.5">
      <c r="A1218" s="2" t="s">
        <v>1269</v>
      </c>
      <c r="B1218" s="3">
        <v>46200</v>
      </c>
      <c r="C1218" s="4" t="s">
        <v>14</v>
      </c>
      <c r="D1218" s="4" t="s">
        <v>24</v>
      </c>
      <c r="E1218" s="4" t="s">
        <v>3</v>
      </c>
      <c r="F1218" s="4" t="s">
        <v>20</v>
      </c>
      <c r="G1218" s="4" t="s">
        <v>31</v>
      </c>
      <c r="H1218" s="4" t="s">
        <v>32</v>
      </c>
      <c r="I1218" s="9">
        <v>2</v>
      </c>
      <c r="J1218" s="6">
        <v>345.82</v>
      </c>
      <c r="K1218" s="7">
        <v>0.05</v>
      </c>
      <c r="L1218" s="6">
        <v>196.24</v>
      </c>
      <c r="M1218" s="6">
        <f t="shared" ref="M1218:M1281" si="76">I1218*J1218*(1-K1218)</f>
        <v>657.05799999999999</v>
      </c>
      <c r="N1218" s="6">
        <f t="shared" ref="N1218:N1281" si="77">I1218*L1218</f>
        <v>392.48</v>
      </c>
      <c r="O1218" s="6">
        <f t="shared" ref="O1218:O1281" si="78">M1218-N1218</f>
        <v>264.57799999999997</v>
      </c>
      <c r="P1218" s="8">
        <f t="shared" ref="P1218:P1281" si="79">IFERROR(O1218/M1218,0)</f>
        <v>0.40267069269379563</v>
      </c>
      <c r="Q1218" s="5">
        <f>YEAR(SalesDataTable[[#This Row],[Order Date]])</f>
        <v>2026</v>
      </c>
      <c r="R1218" s="8" t="str">
        <f>"Q"&amp;ROUNDUP(MONTH(SalesDataTable[[#This Row],[Order Date]])/3,0)</f>
        <v>Q2</v>
      </c>
      <c r="S1218" s="9">
        <f>MONTH(SalesDataTable[[#This Row],[Order Date]])</f>
        <v>6</v>
      </c>
      <c r="T1218" s="8" t="str">
        <f>TEXT(SalesDataTable[[#This Row],[Order Date]],"mmm")</f>
        <v>Jun</v>
      </c>
    </row>
    <row r="1219" spans="1:20" ht="15.5">
      <c r="A1219" s="2" t="s">
        <v>1270</v>
      </c>
      <c r="B1219" s="3">
        <v>46200</v>
      </c>
      <c r="C1219" s="4" t="s">
        <v>1</v>
      </c>
      <c r="D1219" s="4" t="s">
        <v>88</v>
      </c>
      <c r="E1219" s="4" t="s">
        <v>25</v>
      </c>
      <c r="F1219" s="4" t="s">
        <v>16</v>
      </c>
      <c r="G1219" s="4" t="s">
        <v>31</v>
      </c>
      <c r="H1219" s="4" t="s">
        <v>90</v>
      </c>
      <c r="I1219" s="9">
        <v>1</v>
      </c>
      <c r="J1219" s="6">
        <v>126.12</v>
      </c>
      <c r="K1219" s="7">
        <v>0</v>
      </c>
      <c r="L1219" s="6">
        <v>62.18</v>
      </c>
      <c r="M1219" s="6">
        <f t="shared" si="76"/>
        <v>126.12</v>
      </c>
      <c r="N1219" s="6">
        <f t="shared" si="77"/>
        <v>62.18</v>
      </c>
      <c r="O1219" s="6">
        <f t="shared" si="78"/>
        <v>63.940000000000005</v>
      </c>
      <c r="P1219" s="8">
        <f t="shared" si="79"/>
        <v>0.50697748176339996</v>
      </c>
      <c r="Q1219" s="5">
        <f>YEAR(SalesDataTable[[#This Row],[Order Date]])</f>
        <v>2026</v>
      </c>
      <c r="R1219" s="8" t="str">
        <f>"Q"&amp;ROUNDUP(MONTH(SalesDataTable[[#This Row],[Order Date]])/3,0)</f>
        <v>Q2</v>
      </c>
      <c r="S1219" s="9">
        <f>MONTH(SalesDataTable[[#This Row],[Order Date]])</f>
        <v>6</v>
      </c>
      <c r="T1219" s="8" t="str">
        <f>TEXT(SalesDataTable[[#This Row],[Order Date]],"mmm")</f>
        <v>Jun</v>
      </c>
    </row>
    <row r="1220" spans="1:20" ht="15.5">
      <c r="A1220" s="2" t="s">
        <v>1271</v>
      </c>
      <c r="B1220" s="3">
        <v>46201</v>
      </c>
      <c r="C1220" s="4" t="s">
        <v>27</v>
      </c>
      <c r="D1220" s="4" t="s">
        <v>45</v>
      </c>
      <c r="E1220" s="4" t="s">
        <v>39</v>
      </c>
      <c r="F1220" s="4" t="s">
        <v>4</v>
      </c>
      <c r="G1220" s="4" t="s">
        <v>49</v>
      </c>
      <c r="H1220" s="4" t="s">
        <v>67</v>
      </c>
      <c r="I1220" s="9">
        <v>1</v>
      </c>
      <c r="J1220" s="6">
        <v>36</v>
      </c>
      <c r="K1220" s="7">
        <v>0</v>
      </c>
      <c r="L1220" s="6">
        <v>13.95</v>
      </c>
      <c r="M1220" s="6">
        <f t="shared" si="76"/>
        <v>36</v>
      </c>
      <c r="N1220" s="6">
        <f t="shared" si="77"/>
        <v>13.95</v>
      </c>
      <c r="O1220" s="6">
        <f t="shared" si="78"/>
        <v>22.05</v>
      </c>
      <c r="P1220" s="8">
        <f t="shared" si="79"/>
        <v>0.61250000000000004</v>
      </c>
      <c r="Q1220" s="5">
        <f>YEAR(SalesDataTable[[#This Row],[Order Date]])</f>
        <v>2026</v>
      </c>
      <c r="R1220" s="8" t="str">
        <f>"Q"&amp;ROUNDUP(MONTH(SalesDataTable[[#This Row],[Order Date]])/3,0)</f>
        <v>Q2</v>
      </c>
      <c r="S1220" s="9">
        <f>MONTH(SalesDataTable[[#This Row],[Order Date]])</f>
        <v>6</v>
      </c>
      <c r="T1220" s="8" t="str">
        <f>TEXT(SalesDataTable[[#This Row],[Order Date]],"mmm")</f>
        <v>Jun</v>
      </c>
    </row>
    <row r="1221" spans="1:20" ht="15.5">
      <c r="A1221" s="2" t="s">
        <v>1272</v>
      </c>
      <c r="B1221" s="3">
        <v>46201</v>
      </c>
      <c r="C1221" s="4" t="s">
        <v>1</v>
      </c>
      <c r="D1221" s="4" t="s">
        <v>2</v>
      </c>
      <c r="E1221" s="4" t="s">
        <v>3</v>
      </c>
      <c r="F1221" s="4" t="s">
        <v>4</v>
      </c>
      <c r="G1221" s="4" t="s">
        <v>17</v>
      </c>
      <c r="H1221" s="4" t="s">
        <v>83</v>
      </c>
      <c r="I1221" s="9">
        <v>1</v>
      </c>
      <c r="J1221" s="6">
        <v>162.25</v>
      </c>
      <c r="K1221" s="7">
        <v>0.05</v>
      </c>
      <c r="L1221" s="6">
        <v>89.28</v>
      </c>
      <c r="M1221" s="6">
        <f t="shared" si="76"/>
        <v>154.13749999999999</v>
      </c>
      <c r="N1221" s="6">
        <f t="shared" si="77"/>
        <v>89.28</v>
      </c>
      <c r="O1221" s="6">
        <f t="shared" si="78"/>
        <v>64.857499999999987</v>
      </c>
      <c r="P1221" s="8">
        <f t="shared" si="79"/>
        <v>0.42077690373854509</v>
      </c>
      <c r="Q1221" s="5">
        <f>YEAR(SalesDataTable[[#This Row],[Order Date]])</f>
        <v>2026</v>
      </c>
      <c r="R1221" s="8" t="str">
        <f>"Q"&amp;ROUNDUP(MONTH(SalesDataTable[[#This Row],[Order Date]])/3,0)</f>
        <v>Q2</v>
      </c>
      <c r="S1221" s="9">
        <f>MONTH(SalesDataTable[[#This Row],[Order Date]])</f>
        <v>6</v>
      </c>
      <c r="T1221" s="8" t="str">
        <f>TEXT(SalesDataTable[[#This Row],[Order Date]],"mmm")</f>
        <v>Jun</v>
      </c>
    </row>
    <row r="1222" spans="1:20" ht="15.5">
      <c r="A1222" s="2" t="s">
        <v>1273</v>
      </c>
      <c r="B1222" s="3">
        <v>46201</v>
      </c>
      <c r="C1222" s="4" t="s">
        <v>8</v>
      </c>
      <c r="D1222" s="4" t="s">
        <v>66</v>
      </c>
      <c r="E1222" s="4" t="s">
        <v>3</v>
      </c>
      <c r="F1222" s="4" t="s">
        <v>4</v>
      </c>
      <c r="G1222" s="4" t="s">
        <v>11</v>
      </c>
      <c r="H1222" s="4" t="s">
        <v>53</v>
      </c>
      <c r="I1222" s="9">
        <v>1</v>
      </c>
      <c r="J1222" s="6">
        <v>150.44</v>
      </c>
      <c r="K1222" s="7">
        <v>0</v>
      </c>
      <c r="L1222" s="6">
        <v>80.5</v>
      </c>
      <c r="M1222" s="6">
        <f t="shared" si="76"/>
        <v>150.44</v>
      </c>
      <c r="N1222" s="6">
        <f t="shared" si="77"/>
        <v>80.5</v>
      </c>
      <c r="O1222" s="6">
        <f t="shared" si="78"/>
        <v>69.94</v>
      </c>
      <c r="P1222" s="8">
        <f t="shared" si="79"/>
        <v>0.46490295134272797</v>
      </c>
      <c r="Q1222" s="5">
        <f>YEAR(SalesDataTable[[#This Row],[Order Date]])</f>
        <v>2026</v>
      </c>
      <c r="R1222" s="8" t="str">
        <f>"Q"&amp;ROUNDUP(MONTH(SalesDataTable[[#This Row],[Order Date]])/3,0)</f>
        <v>Q2</v>
      </c>
      <c r="S1222" s="9">
        <f>MONTH(SalesDataTable[[#This Row],[Order Date]])</f>
        <v>6</v>
      </c>
      <c r="T1222" s="8" t="str">
        <f>TEXT(SalesDataTable[[#This Row],[Order Date]],"mmm")</f>
        <v>Jun</v>
      </c>
    </row>
    <row r="1223" spans="1:20" ht="15.5">
      <c r="A1223" s="2" t="s">
        <v>1274</v>
      </c>
      <c r="B1223" s="3">
        <v>46201</v>
      </c>
      <c r="C1223" s="4" t="s">
        <v>1</v>
      </c>
      <c r="D1223" s="4" t="s">
        <v>2</v>
      </c>
      <c r="E1223" s="4" t="s">
        <v>25</v>
      </c>
      <c r="F1223" s="4" t="s">
        <v>20</v>
      </c>
      <c r="G1223" s="4" t="s">
        <v>31</v>
      </c>
      <c r="H1223" s="4" t="s">
        <v>90</v>
      </c>
      <c r="I1223" s="9">
        <v>2</v>
      </c>
      <c r="J1223" s="6">
        <v>126.17</v>
      </c>
      <c r="K1223" s="7">
        <v>0.05</v>
      </c>
      <c r="L1223" s="6">
        <v>61.13</v>
      </c>
      <c r="M1223" s="6">
        <f t="shared" si="76"/>
        <v>239.72299999999998</v>
      </c>
      <c r="N1223" s="6">
        <f t="shared" si="77"/>
        <v>122.26</v>
      </c>
      <c r="O1223" s="6">
        <f t="shared" si="78"/>
        <v>117.46299999999998</v>
      </c>
      <c r="P1223" s="8">
        <f t="shared" si="79"/>
        <v>0.48999470221881081</v>
      </c>
      <c r="Q1223" s="5">
        <f>YEAR(SalesDataTable[[#This Row],[Order Date]])</f>
        <v>2026</v>
      </c>
      <c r="R1223" s="8" t="str">
        <f>"Q"&amp;ROUNDUP(MONTH(SalesDataTable[[#This Row],[Order Date]])/3,0)</f>
        <v>Q2</v>
      </c>
      <c r="S1223" s="9">
        <f>MONTH(SalesDataTable[[#This Row],[Order Date]])</f>
        <v>6</v>
      </c>
      <c r="T1223" s="8" t="str">
        <f>TEXT(SalesDataTable[[#This Row],[Order Date]],"mmm")</f>
        <v>Jun</v>
      </c>
    </row>
    <row r="1224" spans="1:20" ht="15.5">
      <c r="A1224" s="2" t="s">
        <v>1275</v>
      </c>
      <c r="B1224" s="3">
        <v>46201</v>
      </c>
      <c r="C1224" s="4" t="s">
        <v>27</v>
      </c>
      <c r="D1224" s="4" t="s">
        <v>45</v>
      </c>
      <c r="E1224" s="4" t="s">
        <v>39</v>
      </c>
      <c r="F1224" s="4" t="s">
        <v>4</v>
      </c>
      <c r="G1224" s="4" t="s">
        <v>31</v>
      </c>
      <c r="H1224" s="4" t="s">
        <v>64</v>
      </c>
      <c r="I1224" s="9">
        <v>2</v>
      </c>
      <c r="J1224" s="6">
        <v>83.72</v>
      </c>
      <c r="K1224" s="7">
        <v>0</v>
      </c>
      <c r="L1224" s="6">
        <v>38.96</v>
      </c>
      <c r="M1224" s="6">
        <f t="shared" si="76"/>
        <v>167.44</v>
      </c>
      <c r="N1224" s="6">
        <f t="shared" si="77"/>
        <v>77.92</v>
      </c>
      <c r="O1224" s="6">
        <f t="shared" si="78"/>
        <v>89.52</v>
      </c>
      <c r="P1224" s="8">
        <f t="shared" si="79"/>
        <v>0.53463927376970855</v>
      </c>
      <c r="Q1224" s="5">
        <f>YEAR(SalesDataTable[[#This Row],[Order Date]])</f>
        <v>2026</v>
      </c>
      <c r="R1224" s="8" t="str">
        <f>"Q"&amp;ROUNDUP(MONTH(SalesDataTable[[#This Row],[Order Date]])/3,0)</f>
        <v>Q2</v>
      </c>
      <c r="S1224" s="9">
        <f>MONTH(SalesDataTable[[#This Row],[Order Date]])</f>
        <v>6</v>
      </c>
      <c r="T1224" s="8" t="str">
        <f>TEXT(SalesDataTable[[#This Row],[Order Date]],"mmm")</f>
        <v>Jun</v>
      </c>
    </row>
    <row r="1225" spans="1:20" ht="15.5">
      <c r="A1225" s="2" t="s">
        <v>1276</v>
      </c>
      <c r="B1225" s="3">
        <v>46201</v>
      </c>
      <c r="C1225" s="4" t="s">
        <v>27</v>
      </c>
      <c r="D1225" s="4" t="s">
        <v>48</v>
      </c>
      <c r="E1225" s="4" t="s">
        <v>39</v>
      </c>
      <c r="F1225" s="4" t="s">
        <v>16</v>
      </c>
      <c r="G1225" s="4" t="s">
        <v>11</v>
      </c>
      <c r="H1225" s="4" t="s">
        <v>79</v>
      </c>
      <c r="I1225" s="9">
        <v>1</v>
      </c>
      <c r="J1225" s="6">
        <v>70.58</v>
      </c>
      <c r="K1225" s="7">
        <v>0</v>
      </c>
      <c r="L1225" s="6">
        <v>32.78</v>
      </c>
      <c r="M1225" s="6">
        <f t="shared" si="76"/>
        <v>70.58</v>
      </c>
      <c r="N1225" s="6">
        <f t="shared" si="77"/>
        <v>32.78</v>
      </c>
      <c r="O1225" s="6">
        <f t="shared" si="78"/>
        <v>37.799999999999997</v>
      </c>
      <c r="P1225" s="8">
        <f t="shared" si="79"/>
        <v>0.53556248228960046</v>
      </c>
      <c r="Q1225" s="5">
        <f>YEAR(SalesDataTable[[#This Row],[Order Date]])</f>
        <v>2026</v>
      </c>
      <c r="R1225" s="8" t="str">
        <f>"Q"&amp;ROUNDUP(MONTH(SalesDataTable[[#This Row],[Order Date]])/3,0)</f>
        <v>Q2</v>
      </c>
      <c r="S1225" s="9">
        <f>MONTH(SalesDataTable[[#This Row],[Order Date]])</f>
        <v>6</v>
      </c>
      <c r="T1225" s="8" t="str">
        <f>TEXT(SalesDataTable[[#This Row],[Order Date]],"mmm")</f>
        <v>Jun</v>
      </c>
    </row>
    <row r="1226" spans="1:20" ht="15.5">
      <c r="A1226" s="2" t="s">
        <v>1277</v>
      </c>
      <c r="B1226" s="3">
        <v>46201</v>
      </c>
      <c r="C1226" s="4" t="s">
        <v>27</v>
      </c>
      <c r="D1226" s="4" t="s">
        <v>82</v>
      </c>
      <c r="E1226" s="4" t="s">
        <v>10</v>
      </c>
      <c r="F1226" s="4" t="s">
        <v>20</v>
      </c>
      <c r="G1226" s="4" t="s">
        <v>31</v>
      </c>
      <c r="H1226" s="4" t="s">
        <v>64</v>
      </c>
      <c r="I1226" s="9">
        <v>5</v>
      </c>
      <c r="J1226" s="6">
        <v>81.96</v>
      </c>
      <c r="K1226" s="7">
        <v>0.05</v>
      </c>
      <c r="L1226" s="6">
        <v>39.130000000000003</v>
      </c>
      <c r="M1226" s="6">
        <f t="shared" si="76"/>
        <v>389.30999999999995</v>
      </c>
      <c r="N1226" s="6">
        <f t="shared" si="77"/>
        <v>195.65</v>
      </c>
      <c r="O1226" s="6">
        <f t="shared" si="78"/>
        <v>193.65999999999994</v>
      </c>
      <c r="P1226" s="8">
        <f t="shared" si="79"/>
        <v>0.497444196141892</v>
      </c>
      <c r="Q1226" s="5">
        <f>YEAR(SalesDataTable[[#This Row],[Order Date]])</f>
        <v>2026</v>
      </c>
      <c r="R1226" s="8" t="str">
        <f>"Q"&amp;ROUNDUP(MONTH(SalesDataTable[[#This Row],[Order Date]])/3,0)</f>
        <v>Q2</v>
      </c>
      <c r="S1226" s="9">
        <f>MONTH(SalesDataTable[[#This Row],[Order Date]])</f>
        <v>6</v>
      </c>
      <c r="T1226" s="8" t="str">
        <f>TEXT(SalesDataTable[[#This Row],[Order Date]],"mmm")</f>
        <v>Jun</v>
      </c>
    </row>
    <row r="1227" spans="1:20" ht="15.5">
      <c r="A1227" s="2" t="s">
        <v>1278</v>
      </c>
      <c r="B1227" s="3">
        <v>46201</v>
      </c>
      <c r="C1227" s="4" t="s">
        <v>8</v>
      </c>
      <c r="D1227" s="4" t="s">
        <v>86</v>
      </c>
      <c r="E1227" s="4" t="s">
        <v>3</v>
      </c>
      <c r="F1227" s="4" t="s">
        <v>16</v>
      </c>
      <c r="G1227" s="4" t="s">
        <v>5</v>
      </c>
      <c r="H1227" s="4" t="s">
        <v>35</v>
      </c>
      <c r="I1227" s="9">
        <v>1</v>
      </c>
      <c r="J1227" s="6">
        <v>40.67</v>
      </c>
      <c r="K1227" s="7">
        <v>0</v>
      </c>
      <c r="L1227" s="6">
        <v>16.5</v>
      </c>
      <c r="M1227" s="6">
        <f t="shared" si="76"/>
        <v>40.67</v>
      </c>
      <c r="N1227" s="6">
        <f t="shared" si="77"/>
        <v>16.5</v>
      </c>
      <c r="O1227" s="6">
        <f t="shared" si="78"/>
        <v>24.17</v>
      </c>
      <c r="P1227" s="8">
        <f t="shared" si="79"/>
        <v>0.59429554954511932</v>
      </c>
      <c r="Q1227" s="5">
        <f>YEAR(SalesDataTable[[#This Row],[Order Date]])</f>
        <v>2026</v>
      </c>
      <c r="R1227" s="8" t="str">
        <f>"Q"&amp;ROUNDUP(MONTH(SalesDataTable[[#This Row],[Order Date]])/3,0)</f>
        <v>Q2</v>
      </c>
      <c r="S1227" s="9">
        <f>MONTH(SalesDataTable[[#This Row],[Order Date]])</f>
        <v>6</v>
      </c>
      <c r="T1227" s="8" t="str">
        <f>TEXT(SalesDataTable[[#This Row],[Order Date]],"mmm")</f>
        <v>Jun</v>
      </c>
    </row>
    <row r="1228" spans="1:20" ht="15.5">
      <c r="A1228" s="2" t="s">
        <v>1279</v>
      </c>
      <c r="B1228" s="3">
        <v>46201</v>
      </c>
      <c r="C1228" s="4" t="s">
        <v>14</v>
      </c>
      <c r="D1228" s="4" t="s">
        <v>126</v>
      </c>
      <c r="E1228" s="4" t="s">
        <v>25</v>
      </c>
      <c r="F1228" s="4" t="s">
        <v>16</v>
      </c>
      <c r="G1228" s="4" t="s">
        <v>49</v>
      </c>
      <c r="H1228" s="4" t="s">
        <v>50</v>
      </c>
      <c r="I1228" s="9">
        <v>1</v>
      </c>
      <c r="J1228" s="6">
        <v>40.94</v>
      </c>
      <c r="K1228" s="7">
        <v>0</v>
      </c>
      <c r="L1228" s="6">
        <v>14.47</v>
      </c>
      <c r="M1228" s="6">
        <f t="shared" si="76"/>
        <v>40.94</v>
      </c>
      <c r="N1228" s="6">
        <f t="shared" si="77"/>
        <v>14.47</v>
      </c>
      <c r="O1228" s="6">
        <f t="shared" si="78"/>
        <v>26.47</v>
      </c>
      <c r="P1228" s="8">
        <f t="shared" si="79"/>
        <v>0.64655593551538837</v>
      </c>
      <c r="Q1228" s="5">
        <f>YEAR(SalesDataTable[[#This Row],[Order Date]])</f>
        <v>2026</v>
      </c>
      <c r="R1228" s="8" t="str">
        <f>"Q"&amp;ROUNDUP(MONTH(SalesDataTable[[#This Row],[Order Date]])/3,0)</f>
        <v>Q2</v>
      </c>
      <c r="S1228" s="9">
        <f>MONTH(SalesDataTable[[#This Row],[Order Date]])</f>
        <v>6</v>
      </c>
      <c r="T1228" s="8" t="str">
        <f>TEXT(SalesDataTable[[#This Row],[Order Date]],"mmm")</f>
        <v>Jun</v>
      </c>
    </row>
    <row r="1229" spans="1:20" ht="15.5">
      <c r="A1229" s="2" t="s">
        <v>1280</v>
      </c>
      <c r="B1229" s="3">
        <v>46202</v>
      </c>
      <c r="C1229" s="4" t="s">
        <v>27</v>
      </c>
      <c r="D1229" s="4" t="s">
        <v>48</v>
      </c>
      <c r="E1229" s="4" t="s">
        <v>10</v>
      </c>
      <c r="F1229" s="4" t="s">
        <v>20</v>
      </c>
      <c r="G1229" s="4" t="s">
        <v>5</v>
      </c>
      <c r="H1229" s="4" t="s">
        <v>43</v>
      </c>
      <c r="I1229" s="9">
        <v>3</v>
      </c>
      <c r="J1229" s="6">
        <v>100.89</v>
      </c>
      <c r="K1229" s="7">
        <v>0.05</v>
      </c>
      <c r="L1229" s="6">
        <v>49.08</v>
      </c>
      <c r="M1229" s="6">
        <f t="shared" si="76"/>
        <v>287.53649999999999</v>
      </c>
      <c r="N1229" s="6">
        <f t="shared" si="77"/>
        <v>147.24</v>
      </c>
      <c r="O1229" s="6">
        <f t="shared" si="78"/>
        <v>140.29649999999998</v>
      </c>
      <c r="P1229" s="8">
        <f t="shared" si="79"/>
        <v>0.48792588071427451</v>
      </c>
      <c r="Q1229" s="5">
        <f>YEAR(SalesDataTable[[#This Row],[Order Date]])</f>
        <v>2026</v>
      </c>
      <c r="R1229" s="8" t="str">
        <f>"Q"&amp;ROUNDUP(MONTH(SalesDataTable[[#This Row],[Order Date]])/3,0)</f>
        <v>Q2</v>
      </c>
      <c r="S1229" s="9">
        <f>MONTH(SalesDataTable[[#This Row],[Order Date]])</f>
        <v>6</v>
      </c>
      <c r="T1229" s="8" t="str">
        <f>TEXT(SalesDataTable[[#This Row],[Order Date]],"mmm")</f>
        <v>Jun</v>
      </c>
    </row>
    <row r="1230" spans="1:20" ht="15.5">
      <c r="A1230" s="2" t="s">
        <v>1281</v>
      </c>
      <c r="B1230" s="3">
        <v>46202</v>
      </c>
      <c r="C1230" s="4" t="s">
        <v>8</v>
      </c>
      <c r="D1230" s="4" t="s">
        <v>69</v>
      </c>
      <c r="E1230" s="4" t="s">
        <v>10</v>
      </c>
      <c r="F1230" s="4" t="s">
        <v>20</v>
      </c>
      <c r="G1230" s="4" t="s">
        <v>5</v>
      </c>
      <c r="H1230" s="4" t="s">
        <v>35</v>
      </c>
      <c r="I1230" s="9">
        <v>3</v>
      </c>
      <c r="J1230" s="6">
        <v>39.78</v>
      </c>
      <c r="K1230" s="7">
        <v>0.15</v>
      </c>
      <c r="L1230" s="6">
        <v>16.850000000000001</v>
      </c>
      <c r="M1230" s="6">
        <f t="shared" si="76"/>
        <v>101.43900000000001</v>
      </c>
      <c r="N1230" s="6">
        <f t="shared" si="77"/>
        <v>50.550000000000004</v>
      </c>
      <c r="O1230" s="6">
        <f t="shared" si="78"/>
        <v>50.889000000000003</v>
      </c>
      <c r="P1230" s="8">
        <f t="shared" si="79"/>
        <v>0.50167095495815217</v>
      </c>
      <c r="Q1230" s="5">
        <f>YEAR(SalesDataTable[[#This Row],[Order Date]])</f>
        <v>2026</v>
      </c>
      <c r="R1230" s="8" t="str">
        <f>"Q"&amp;ROUNDUP(MONTH(SalesDataTable[[#This Row],[Order Date]])/3,0)</f>
        <v>Q2</v>
      </c>
      <c r="S1230" s="9">
        <f>MONTH(SalesDataTable[[#This Row],[Order Date]])</f>
        <v>6</v>
      </c>
      <c r="T1230" s="8" t="str">
        <f>TEXT(SalesDataTable[[#This Row],[Order Date]],"mmm")</f>
        <v>Jun</v>
      </c>
    </row>
    <row r="1231" spans="1:20" ht="15.5">
      <c r="A1231" s="2" t="s">
        <v>1282</v>
      </c>
      <c r="B1231" s="3">
        <v>46202</v>
      </c>
      <c r="C1231" s="4" t="s">
        <v>1</v>
      </c>
      <c r="D1231" s="4" t="s">
        <v>2</v>
      </c>
      <c r="E1231" s="4" t="s">
        <v>3</v>
      </c>
      <c r="F1231" s="4" t="s">
        <v>4</v>
      </c>
      <c r="G1231" s="4" t="s">
        <v>49</v>
      </c>
      <c r="H1231" s="4" t="s">
        <v>50</v>
      </c>
      <c r="I1231" s="9">
        <v>1</v>
      </c>
      <c r="J1231" s="6">
        <v>40.299999999999997</v>
      </c>
      <c r="K1231" s="7">
        <v>0.05</v>
      </c>
      <c r="L1231" s="6">
        <v>14.79</v>
      </c>
      <c r="M1231" s="6">
        <f t="shared" si="76"/>
        <v>38.284999999999997</v>
      </c>
      <c r="N1231" s="6">
        <f t="shared" si="77"/>
        <v>14.79</v>
      </c>
      <c r="O1231" s="6">
        <f t="shared" si="78"/>
        <v>23.494999999999997</v>
      </c>
      <c r="P1231" s="8">
        <f t="shared" si="79"/>
        <v>0.61368682251534545</v>
      </c>
      <c r="Q1231" s="5">
        <f>YEAR(SalesDataTable[[#This Row],[Order Date]])</f>
        <v>2026</v>
      </c>
      <c r="R1231" s="8" t="str">
        <f>"Q"&amp;ROUNDUP(MONTH(SalesDataTable[[#This Row],[Order Date]])/3,0)</f>
        <v>Q2</v>
      </c>
      <c r="S1231" s="9">
        <f>MONTH(SalesDataTable[[#This Row],[Order Date]])</f>
        <v>6</v>
      </c>
      <c r="T1231" s="8" t="str">
        <f>TEXT(SalesDataTable[[#This Row],[Order Date]],"mmm")</f>
        <v>Jun</v>
      </c>
    </row>
    <row r="1232" spans="1:20" ht="15.5">
      <c r="A1232" s="2" t="s">
        <v>1283</v>
      </c>
      <c r="B1232" s="3">
        <v>46202</v>
      </c>
      <c r="C1232" s="4" t="s">
        <v>8</v>
      </c>
      <c r="D1232" s="4" t="s">
        <v>66</v>
      </c>
      <c r="E1232" s="4" t="s">
        <v>25</v>
      </c>
      <c r="F1232" s="4" t="s">
        <v>4</v>
      </c>
      <c r="G1232" s="4" t="s">
        <v>11</v>
      </c>
      <c r="H1232" s="4" t="s">
        <v>12</v>
      </c>
      <c r="I1232" s="9">
        <v>1</v>
      </c>
      <c r="J1232" s="6">
        <v>90.91</v>
      </c>
      <c r="K1232" s="7">
        <v>0.05</v>
      </c>
      <c r="L1232" s="6">
        <v>45.9</v>
      </c>
      <c r="M1232" s="6">
        <f t="shared" si="76"/>
        <v>86.364499999999992</v>
      </c>
      <c r="N1232" s="6">
        <f t="shared" si="77"/>
        <v>45.9</v>
      </c>
      <c r="O1232" s="6">
        <f t="shared" si="78"/>
        <v>40.464499999999994</v>
      </c>
      <c r="P1232" s="8">
        <f t="shared" si="79"/>
        <v>0.46853163047316893</v>
      </c>
      <c r="Q1232" s="5">
        <f>YEAR(SalesDataTable[[#This Row],[Order Date]])</f>
        <v>2026</v>
      </c>
      <c r="R1232" s="8" t="str">
        <f>"Q"&amp;ROUNDUP(MONTH(SalesDataTable[[#This Row],[Order Date]])/3,0)</f>
        <v>Q2</v>
      </c>
      <c r="S1232" s="9">
        <f>MONTH(SalesDataTable[[#This Row],[Order Date]])</f>
        <v>6</v>
      </c>
      <c r="T1232" s="8" t="str">
        <f>TEXT(SalesDataTable[[#This Row],[Order Date]],"mmm")</f>
        <v>Jun</v>
      </c>
    </row>
    <row r="1233" spans="1:20" ht="15.5">
      <c r="A1233" s="2" t="s">
        <v>1284</v>
      </c>
      <c r="B1233" s="3">
        <v>46202</v>
      </c>
      <c r="C1233" s="4" t="s">
        <v>1</v>
      </c>
      <c r="D1233" s="4" t="s">
        <v>2</v>
      </c>
      <c r="E1233" s="4" t="s">
        <v>10</v>
      </c>
      <c r="F1233" s="4" t="s">
        <v>20</v>
      </c>
      <c r="G1233" s="4" t="s">
        <v>17</v>
      </c>
      <c r="H1233" s="4" t="s">
        <v>83</v>
      </c>
      <c r="I1233" s="9">
        <v>5</v>
      </c>
      <c r="J1233" s="6">
        <v>162.29</v>
      </c>
      <c r="K1233" s="7">
        <v>0.15</v>
      </c>
      <c r="L1233" s="6">
        <v>86.66</v>
      </c>
      <c r="M1233" s="6">
        <f t="shared" si="76"/>
        <v>689.73249999999996</v>
      </c>
      <c r="N1233" s="6">
        <f t="shared" si="77"/>
        <v>433.29999999999995</v>
      </c>
      <c r="O1233" s="6">
        <f t="shared" si="78"/>
        <v>256.4325</v>
      </c>
      <c r="P1233" s="8">
        <f t="shared" si="79"/>
        <v>0.37178543855770174</v>
      </c>
      <c r="Q1233" s="5">
        <f>YEAR(SalesDataTable[[#This Row],[Order Date]])</f>
        <v>2026</v>
      </c>
      <c r="R1233" s="8" t="str">
        <f>"Q"&amp;ROUNDUP(MONTH(SalesDataTable[[#This Row],[Order Date]])/3,0)</f>
        <v>Q2</v>
      </c>
      <c r="S1233" s="9">
        <f>MONTH(SalesDataTable[[#This Row],[Order Date]])</f>
        <v>6</v>
      </c>
      <c r="T1233" s="8" t="str">
        <f>TEXT(SalesDataTable[[#This Row],[Order Date]],"mmm")</f>
        <v>Jun</v>
      </c>
    </row>
    <row r="1234" spans="1:20" ht="15.5">
      <c r="A1234" s="2" t="s">
        <v>1285</v>
      </c>
      <c r="B1234" s="3">
        <v>46202</v>
      </c>
      <c r="C1234" s="4" t="s">
        <v>8</v>
      </c>
      <c r="D1234" s="4" t="s">
        <v>66</v>
      </c>
      <c r="E1234" s="4" t="s">
        <v>3</v>
      </c>
      <c r="F1234" s="4" t="s">
        <v>20</v>
      </c>
      <c r="G1234" s="4" t="s">
        <v>5</v>
      </c>
      <c r="H1234" s="4" t="s">
        <v>29</v>
      </c>
      <c r="I1234" s="9">
        <v>2</v>
      </c>
      <c r="J1234" s="6">
        <v>51.03</v>
      </c>
      <c r="K1234" s="7">
        <v>0</v>
      </c>
      <c r="L1234" s="6">
        <v>22.59</v>
      </c>
      <c r="M1234" s="6">
        <f t="shared" si="76"/>
        <v>102.06</v>
      </c>
      <c r="N1234" s="6">
        <f t="shared" si="77"/>
        <v>45.18</v>
      </c>
      <c r="O1234" s="6">
        <f t="shared" si="78"/>
        <v>56.88</v>
      </c>
      <c r="P1234" s="8">
        <f t="shared" si="79"/>
        <v>0.55731922398589062</v>
      </c>
      <c r="Q1234" s="5">
        <f>YEAR(SalesDataTable[[#This Row],[Order Date]])</f>
        <v>2026</v>
      </c>
      <c r="R1234" s="8" t="str">
        <f>"Q"&amp;ROUNDUP(MONTH(SalesDataTable[[#This Row],[Order Date]])/3,0)</f>
        <v>Q2</v>
      </c>
      <c r="S1234" s="9">
        <f>MONTH(SalesDataTable[[#This Row],[Order Date]])</f>
        <v>6</v>
      </c>
      <c r="T1234" s="8" t="str">
        <f>TEXT(SalesDataTable[[#This Row],[Order Date]],"mmm")</f>
        <v>Jun</v>
      </c>
    </row>
    <row r="1235" spans="1:20" ht="15.5">
      <c r="A1235" s="2" t="s">
        <v>1286</v>
      </c>
      <c r="B1235" s="3">
        <v>46202</v>
      </c>
      <c r="C1235" s="4" t="s">
        <v>8</v>
      </c>
      <c r="D1235" s="4" t="s">
        <v>69</v>
      </c>
      <c r="E1235" s="4" t="s">
        <v>3</v>
      </c>
      <c r="F1235" s="4" t="s">
        <v>20</v>
      </c>
      <c r="G1235" s="4" t="s">
        <v>49</v>
      </c>
      <c r="H1235" s="4" t="s">
        <v>74</v>
      </c>
      <c r="I1235" s="9">
        <v>1</v>
      </c>
      <c r="J1235" s="6">
        <v>50.67</v>
      </c>
      <c r="K1235" s="7">
        <v>0</v>
      </c>
      <c r="L1235" s="6">
        <v>22.18</v>
      </c>
      <c r="M1235" s="6">
        <f t="shared" si="76"/>
        <v>50.67</v>
      </c>
      <c r="N1235" s="6">
        <f t="shared" si="77"/>
        <v>22.18</v>
      </c>
      <c r="O1235" s="6">
        <f t="shared" si="78"/>
        <v>28.490000000000002</v>
      </c>
      <c r="P1235" s="8">
        <f t="shared" si="79"/>
        <v>0.56226564041839355</v>
      </c>
      <c r="Q1235" s="5">
        <f>YEAR(SalesDataTable[[#This Row],[Order Date]])</f>
        <v>2026</v>
      </c>
      <c r="R1235" s="8" t="str">
        <f>"Q"&amp;ROUNDUP(MONTH(SalesDataTable[[#This Row],[Order Date]])/3,0)</f>
        <v>Q2</v>
      </c>
      <c r="S1235" s="9">
        <f>MONTH(SalesDataTable[[#This Row],[Order Date]])</f>
        <v>6</v>
      </c>
      <c r="T1235" s="8" t="str">
        <f>TEXT(SalesDataTable[[#This Row],[Order Date]],"mmm")</f>
        <v>Jun</v>
      </c>
    </row>
    <row r="1236" spans="1:20" ht="15.5">
      <c r="A1236" s="2" t="s">
        <v>1287</v>
      </c>
      <c r="B1236" s="3">
        <v>46202</v>
      </c>
      <c r="C1236" s="4" t="s">
        <v>27</v>
      </c>
      <c r="D1236" s="4" t="s">
        <v>48</v>
      </c>
      <c r="E1236" s="4" t="s">
        <v>10</v>
      </c>
      <c r="F1236" s="4" t="s">
        <v>4</v>
      </c>
      <c r="G1236" s="4" t="s">
        <v>17</v>
      </c>
      <c r="H1236" s="4" t="s">
        <v>71</v>
      </c>
      <c r="I1236" s="9">
        <v>10</v>
      </c>
      <c r="J1236" s="6">
        <v>130.62</v>
      </c>
      <c r="K1236" s="7">
        <v>0.05</v>
      </c>
      <c r="L1236" s="6">
        <v>67.05</v>
      </c>
      <c r="M1236" s="6">
        <f t="shared" si="76"/>
        <v>1240.8899999999999</v>
      </c>
      <c r="N1236" s="6">
        <f t="shared" si="77"/>
        <v>670.5</v>
      </c>
      <c r="O1236" s="6">
        <f t="shared" si="78"/>
        <v>570.38999999999987</v>
      </c>
      <c r="P1236" s="8">
        <f t="shared" si="79"/>
        <v>0.45966201677828006</v>
      </c>
      <c r="Q1236" s="5">
        <f>YEAR(SalesDataTable[[#This Row],[Order Date]])</f>
        <v>2026</v>
      </c>
      <c r="R1236" s="8" t="str">
        <f>"Q"&amp;ROUNDUP(MONTH(SalesDataTable[[#This Row],[Order Date]])/3,0)</f>
        <v>Q2</v>
      </c>
      <c r="S1236" s="9">
        <f>MONTH(SalesDataTable[[#This Row],[Order Date]])</f>
        <v>6</v>
      </c>
      <c r="T1236" s="8" t="str">
        <f>TEXT(SalesDataTable[[#This Row],[Order Date]],"mmm")</f>
        <v>Jun</v>
      </c>
    </row>
    <row r="1237" spans="1:20" ht="15.5">
      <c r="A1237" s="2" t="s">
        <v>1288</v>
      </c>
      <c r="B1237" s="3">
        <v>46202</v>
      </c>
      <c r="C1237" s="4" t="s">
        <v>14</v>
      </c>
      <c r="D1237" s="4" t="s">
        <v>34</v>
      </c>
      <c r="E1237" s="4" t="s">
        <v>3</v>
      </c>
      <c r="F1237" s="4" t="s">
        <v>16</v>
      </c>
      <c r="G1237" s="4" t="s">
        <v>31</v>
      </c>
      <c r="H1237" s="4" t="s">
        <v>41</v>
      </c>
      <c r="I1237" s="9">
        <v>4</v>
      </c>
      <c r="J1237" s="6">
        <v>194.6</v>
      </c>
      <c r="K1237" s="7">
        <v>0</v>
      </c>
      <c r="L1237" s="6">
        <v>104.64</v>
      </c>
      <c r="M1237" s="6">
        <f t="shared" si="76"/>
        <v>778.4</v>
      </c>
      <c r="N1237" s="6">
        <f t="shared" si="77"/>
        <v>418.56</v>
      </c>
      <c r="O1237" s="6">
        <f t="shared" si="78"/>
        <v>359.84</v>
      </c>
      <c r="P1237" s="8">
        <f t="shared" si="79"/>
        <v>0.46228160328879753</v>
      </c>
      <c r="Q1237" s="5">
        <f>YEAR(SalesDataTable[[#This Row],[Order Date]])</f>
        <v>2026</v>
      </c>
      <c r="R1237" s="8" t="str">
        <f>"Q"&amp;ROUNDUP(MONTH(SalesDataTable[[#This Row],[Order Date]])/3,0)</f>
        <v>Q2</v>
      </c>
      <c r="S1237" s="9">
        <f>MONTH(SalesDataTable[[#This Row],[Order Date]])</f>
        <v>6</v>
      </c>
      <c r="T1237" s="8" t="str">
        <f>TEXT(SalesDataTable[[#This Row],[Order Date]],"mmm")</f>
        <v>Jun</v>
      </c>
    </row>
    <row r="1238" spans="1:20" ht="15.5">
      <c r="A1238" s="2" t="s">
        <v>1289</v>
      </c>
      <c r="B1238" s="3">
        <v>46203</v>
      </c>
      <c r="C1238" s="4" t="s">
        <v>14</v>
      </c>
      <c r="D1238" s="4" t="s">
        <v>15</v>
      </c>
      <c r="E1238" s="4" t="s">
        <v>25</v>
      </c>
      <c r="F1238" s="4" t="s">
        <v>16</v>
      </c>
      <c r="G1238" s="4" t="s">
        <v>11</v>
      </c>
      <c r="H1238" s="4" t="s">
        <v>12</v>
      </c>
      <c r="I1238" s="9">
        <v>1</v>
      </c>
      <c r="J1238" s="6">
        <v>94</v>
      </c>
      <c r="K1238" s="7">
        <v>0</v>
      </c>
      <c r="L1238" s="6">
        <v>45.62</v>
      </c>
      <c r="M1238" s="6">
        <f t="shared" si="76"/>
        <v>94</v>
      </c>
      <c r="N1238" s="6">
        <f t="shared" si="77"/>
        <v>45.62</v>
      </c>
      <c r="O1238" s="6">
        <f t="shared" si="78"/>
        <v>48.38</v>
      </c>
      <c r="P1238" s="8">
        <f t="shared" si="79"/>
        <v>0.51468085106382977</v>
      </c>
      <c r="Q1238" s="5">
        <f>YEAR(SalesDataTable[[#This Row],[Order Date]])</f>
        <v>2026</v>
      </c>
      <c r="R1238" s="8" t="str">
        <f>"Q"&amp;ROUNDUP(MONTH(SalesDataTable[[#This Row],[Order Date]])/3,0)</f>
        <v>Q2</v>
      </c>
      <c r="S1238" s="9">
        <f>MONTH(SalesDataTable[[#This Row],[Order Date]])</f>
        <v>6</v>
      </c>
      <c r="T1238" s="8" t="str">
        <f>TEXT(SalesDataTable[[#This Row],[Order Date]],"mmm")</f>
        <v>Jun</v>
      </c>
    </row>
    <row r="1239" spans="1:20" ht="15.5">
      <c r="A1239" s="2" t="s">
        <v>1290</v>
      </c>
      <c r="B1239" s="3">
        <v>46203</v>
      </c>
      <c r="C1239" s="4" t="s">
        <v>27</v>
      </c>
      <c r="D1239" s="4" t="s">
        <v>48</v>
      </c>
      <c r="E1239" s="4" t="s">
        <v>3</v>
      </c>
      <c r="F1239" s="4" t="s">
        <v>4</v>
      </c>
      <c r="G1239" s="4" t="s">
        <v>49</v>
      </c>
      <c r="H1239" s="4" t="s">
        <v>50</v>
      </c>
      <c r="I1239" s="9">
        <v>2</v>
      </c>
      <c r="J1239" s="6">
        <v>40.46</v>
      </c>
      <c r="K1239" s="7">
        <v>0</v>
      </c>
      <c r="L1239" s="6">
        <v>15.15</v>
      </c>
      <c r="M1239" s="6">
        <f t="shared" si="76"/>
        <v>80.92</v>
      </c>
      <c r="N1239" s="6">
        <f t="shared" si="77"/>
        <v>30.3</v>
      </c>
      <c r="O1239" s="6">
        <f t="shared" si="78"/>
        <v>50.620000000000005</v>
      </c>
      <c r="P1239" s="8">
        <f t="shared" si="79"/>
        <v>0.62555610479485912</v>
      </c>
      <c r="Q1239" s="5">
        <f>YEAR(SalesDataTable[[#This Row],[Order Date]])</f>
        <v>2026</v>
      </c>
      <c r="R1239" s="8" t="str">
        <f>"Q"&amp;ROUNDUP(MONTH(SalesDataTable[[#This Row],[Order Date]])/3,0)</f>
        <v>Q2</v>
      </c>
      <c r="S1239" s="9">
        <f>MONTH(SalesDataTable[[#This Row],[Order Date]])</f>
        <v>6</v>
      </c>
      <c r="T1239" s="8" t="str">
        <f>TEXT(SalesDataTable[[#This Row],[Order Date]],"mmm")</f>
        <v>Jun</v>
      </c>
    </row>
    <row r="1240" spans="1:20" ht="15.5">
      <c r="A1240" s="2" t="s">
        <v>1291</v>
      </c>
      <c r="B1240" s="3">
        <v>46203</v>
      </c>
      <c r="C1240" s="4" t="s">
        <v>8</v>
      </c>
      <c r="D1240" s="4" t="s">
        <v>38</v>
      </c>
      <c r="E1240" s="4" t="s">
        <v>25</v>
      </c>
      <c r="F1240" s="4" t="s">
        <v>16</v>
      </c>
      <c r="G1240" s="4" t="s">
        <v>11</v>
      </c>
      <c r="H1240" s="4" t="s">
        <v>53</v>
      </c>
      <c r="I1240" s="9">
        <v>1</v>
      </c>
      <c r="J1240" s="6">
        <v>156.11000000000001</v>
      </c>
      <c r="K1240" s="7">
        <v>0</v>
      </c>
      <c r="L1240" s="6">
        <v>79.52</v>
      </c>
      <c r="M1240" s="6">
        <f t="shared" si="76"/>
        <v>156.11000000000001</v>
      </c>
      <c r="N1240" s="6">
        <f t="shared" si="77"/>
        <v>79.52</v>
      </c>
      <c r="O1240" s="6">
        <f t="shared" si="78"/>
        <v>76.590000000000018</v>
      </c>
      <c r="P1240" s="8">
        <f t="shared" si="79"/>
        <v>0.49061559157004681</v>
      </c>
      <c r="Q1240" s="5">
        <f>YEAR(SalesDataTable[[#This Row],[Order Date]])</f>
        <v>2026</v>
      </c>
      <c r="R1240" s="8" t="str">
        <f>"Q"&amp;ROUNDUP(MONTH(SalesDataTable[[#This Row],[Order Date]])/3,0)</f>
        <v>Q2</v>
      </c>
      <c r="S1240" s="9">
        <f>MONTH(SalesDataTable[[#This Row],[Order Date]])</f>
        <v>6</v>
      </c>
      <c r="T1240" s="8" t="str">
        <f>TEXT(SalesDataTable[[#This Row],[Order Date]],"mmm")</f>
        <v>Jun</v>
      </c>
    </row>
    <row r="1241" spans="1:20" ht="15.5">
      <c r="A1241" s="2" t="s">
        <v>1292</v>
      </c>
      <c r="B1241" s="3">
        <v>46204</v>
      </c>
      <c r="C1241" s="4" t="s">
        <v>14</v>
      </c>
      <c r="D1241" s="4" t="s">
        <v>24</v>
      </c>
      <c r="E1241" s="4" t="s">
        <v>3</v>
      </c>
      <c r="F1241" s="4" t="s">
        <v>4</v>
      </c>
      <c r="G1241" s="4" t="s">
        <v>31</v>
      </c>
      <c r="H1241" s="4" t="s">
        <v>90</v>
      </c>
      <c r="I1241" s="9">
        <v>2</v>
      </c>
      <c r="J1241" s="6">
        <v>121.78</v>
      </c>
      <c r="K1241" s="7">
        <v>0.1</v>
      </c>
      <c r="L1241" s="6">
        <v>59.62</v>
      </c>
      <c r="M1241" s="6">
        <f t="shared" si="76"/>
        <v>219.20400000000001</v>
      </c>
      <c r="N1241" s="6">
        <f t="shared" si="77"/>
        <v>119.24</v>
      </c>
      <c r="O1241" s="6">
        <f t="shared" si="78"/>
        <v>99.964000000000013</v>
      </c>
      <c r="P1241" s="8">
        <f t="shared" si="79"/>
        <v>0.45603182423678407</v>
      </c>
      <c r="Q1241" s="5">
        <f>YEAR(SalesDataTable[[#This Row],[Order Date]])</f>
        <v>2026</v>
      </c>
      <c r="R1241" s="8" t="str">
        <f>"Q"&amp;ROUNDUP(MONTH(SalesDataTable[[#This Row],[Order Date]])/3,0)</f>
        <v>Q3</v>
      </c>
      <c r="S1241" s="9">
        <f>MONTH(SalesDataTable[[#This Row],[Order Date]])</f>
        <v>7</v>
      </c>
      <c r="T1241" s="8" t="str">
        <f>TEXT(SalesDataTable[[#This Row],[Order Date]],"mmm")</f>
        <v>Jul</v>
      </c>
    </row>
    <row r="1242" spans="1:20" ht="15.5">
      <c r="A1242" s="2" t="s">
        <v>1293</v>
      </c>
      <c r="B1242" s="3">
        <v>46204</v>
      </c>
      <c r="C1242" s="4" t="s">
        <v>1</v>
      </c>
      <c r="D1242" s="4" t="s">
        <v>88</v>
      </c>
      <c r="E1242" s="4" t="s">
        <v>39</v>
      </c>
      <c r="F1242" s="4" t="s">
        <v>16</v>
      </c>
      <c r="G1242" s="4" t="s">
        <v>49</v>
      </c>
      <c r="H1242" s="4" t="s">
        <v>67</v>
      </c>
      <c r="I1242" s="9">
        <v>3</v>
      </c>
      <c r="J1242" s="6">
        <v>36.22</v>
      </c>
      <c r="K1242" s="7">
        <v>0.1</v>
      </c>
      <c r="L1242" s="6">
        <v>13.83</v>
      </c>
      <c r="M1242" s="6">
        <f t="shared" si="76"/>
        <v>97.793999999999997</v>
      </c>
      <c r="N1242" s="6">
        <f t="shared" si="77"/>
        <v>41.49</v>
      </c>
      <c r="O1242" s="6">
        <f t="shared" si="78"/>
        <v>56.303999999999995</v>
      </c>
      <c r="P1242" s="8">
        <f t="shared" si="79"/>
        <v>0.57574084299650286</v>
      </c>
      <c r="Q1242" s="5">
        <f>YEAR(SalesDataTable[[#This Row],[Order Date]])</f>
        <v>2026</v>
      </c>
      <c r="R1242" s="8" t="str">
        <f>"Q"&amp;ROUNDUP(MONTH(SalesDataTable[[#This Row],[Order Date]])/3,0)</f>
        <v>Q3</v>
      </c>
      <c r="S1242" s="9">
        <f>MONTH(SalesDataTable[[#This Row],[Order Date]])</f>
        <v>7</v>
      </c>
      <c r="T1242" s="8" t="str">
        <f>TEXT(SalesDataTable[[#This Row],[Order Date]],"mmm")</f>
        <v>Jul</v>
      </c>
    </row>
    <row r="1243" spans="1:20" ht="15.5">
      <c r="A1243" s="2" t="s">
        <v>1294</v>
      </c>
      <c r="B1243" s="3">
        <v>46204</v>
      </c>
      <c r="C1243" s="4" t="s">
        <v>27</v>
      </c>
      <c r="D1243" s="4" t="s">
        <v>45</v>
      </c>
      <c r="E1243" s="4" t="s">
        <v>10</v>
      </c>
      <c r="F1243" s="4" t="s">
        <v>20</v>
      </c>
      <c r="G1243" s="4" t="s">
        <v>17</v>
      </c>
      <c r="H1243" s="4" t="s">
        <v>83</v>
      </c>
      <c r="I1243" s="9">
        <v>10</v>
      </c>
      <c r="J1243" s="6">
        <v>161.78</v>
      </c>
      <c r="K1243" s="7">
        <v>0.1</v>
      </c>
      <c r="L1243" s="6">
        <v>85.11</v>
      </c>
      <c r="M1243" s="6">
        <f t="shared" si="76"/>
        <v>1456.02</v>
      </c>
      <c r="N1243" s="6">
        <f t="shared" si="77"/>
        <v>851.1</v>
      </c>
      <c r="O1243" s="6">
        <f t="shared" si="78"/>
        <v>604.91999999999996</v>
      </c>
      <c r="P1243" s="8">
        <f t="shared" si="79"/>
        <v>0.4154613260806857</v>
      </c>
      <c r="Q1243" s="5">
        <f>YEAR(SalesDataTable[[#This Row],[Order Date]])</f>
        <v>2026</v>
      </c>
      <c r="R1243" s="8" t="str">
        <f>"Q"&amp;ROUNDUP(MONTH(SalesDataTable[[#This Row],[Order Date]])/3,0)</f>
        <v>Q3</v>
      </c>
      <c r="S1243" s="9">
        <f>MONTH(SalesDataTable[[#This Row],[Order Date]])</f>
        <v>7</v>
      </c>
      <c r="T1243" s="8" t="str">
        <f>TEXT(SalesDataTable[[#This Row],[Order Date]],"mmm")</f>
        <v>Jul</v>
      </c>
    </row>
    <row r="1244" spans="1:20" ht="15.5">
      <c r="A1244" s="2" t="s">
        <v>1295</v>
      </c>
      <c r="B1244" s="3">
        <v>46204</v>
      </c>
      <c r="C1244" s="4" t="s">
        <v>27</v>
      </c>
      <c r="D1244" s="4" t="s">
        <v>45</v>
      </c>
      <c r="E1244" s="4" t="s">
        <v>3</v>
      </c>
      <c r="F1244" s="4" t="s">
        <v>20</v>
      </c>
      <c r="G1244" s="4" t="s">
        <v>31</v>
      </c>
      <c r="H1244" s="4" t="s">
        <v>90</v>
      </c>
      <c r="I1244" s="9">
        <v>3</v>
      </c>
      <c r="J1244" s="6">
        <v>126.23</v>
      </c>
      <c r="K1244" s="7">
        <v>0.05</v>
      </c>
      <c r="L1244" s="6">
        <v>61.81</v>
      </c>
      <c r="M1244" s="6">
        <f t="shared" si="76"/>
        <v>359.75549999999998</v>
      </c>
      <c r="N1244" s="6">
        <f t="shared" si="77"/>
        <v>185.43</v>
      </c>
      <c r="O1244" s="6">
        <f t="shared" si="78"/>
        <v>174.32549999999998</v>
      </c>
      <c r="P1244" s="8">
        <f t="shared" si="79"/>
        <v>0.4845666014835075</v>
      </c>
      <c r="Q1244" s="5">
        <f>YEAR(SalesDataTable[[#This Row],[Order Date]])</f>
        <v>2026</v>
      </c>
      <c r="R1244" s="8" t="str">
        <f>"Q"&amp;ROUNDUP(MONTH(SalesDataTable[[#This Row],[Order Date]])/3,0)</f>
        <v>Q3</v>
      </c>
      <c r="S1244" s="9">
        <f>MONTH(SalesDataTable[[#This Row],[Order Date]])</f>
        <v>7</v>
      </c>
      <c r="T1244" s="8" t="str">
        <f>TEXT(SalesDataTable[[#This Row],[Order Date]],"mmm")</f>
        <v>Jul</v>
      </c>
    </row>
    <row r="1245" spans="1:20" ht="15.5">
      <c r="A1245" s="2" t="s">
        <v>1296</v>
      </c>
      <c r="B1245" s="3">
        <v>46204</v>
      </c>
      <c r="C1245" s="4" t="s">
        <v>27</v>
      </c>
      <c r="D1245" s="4" t="s">
        <v>48</v>
      </c>
      <c r="E1245" s="4" t="s">
        <v>3</v>
      </c>
      <c r="F1245" s="4" t="s">
        <v>4</v>
      </c>
      <c r="G1245" s="4" t="s">
        <v>5</v>
      </c>
      <c r="H1245" s="4" t="s">
        <v>6</v>
      </c>
      <c r="I1245" s="9">
        <v>4</v>
      </c>
      <c r="J1245" s="6">
        <v>79.97</v>
      </c>
      <c r="K1245" s="7">
        <v>0.1</v>
      </c>
      <c r="L1245" s="6">
        <v>43.36</v>
      </c>
      <c r="M1245" s="6">
        <f t="shared" si="76"/>
        <v>287.892</v>
      </c>
      <c r="N1245" s="6">
        <f t="shared" si="77"/>
        <v>173.44</v>
      </c>
      <c r="O1245" s="6">
        <f t="shared" si="78"/>
        <v>114.452</v>
      </c>
      <c r="P1245" s="8">
        <f t="shared" si="79"/>
        <v>0.39755185972517471</v>
      </c>
      <c r="Q1245" s="5">
        <f>YEAR(SalesDataTable[[#This Row],[Order Date]])</f>
        <v>2026</v>
      </c>
      <c r="R1245" s="8" t="str">
        <f>"Q"&amp;ROUNDUP(MONTH(SalesDataTable[[#This Row],[Order Date]])/3,0)</f>
        <v>Q3</v>
      </c>
      <c r="S1245" s="9">
        <f>MONTH(SalesDataTable[[#This Row],[Order Date]])</f>
        <v>7</v>
      </c>
      <c r="T1245" s="8" t="str">
        <f>TEXT(SalesDataTable[[#This Row],[Order Date]],"mmm")</f>
        <v>Jul</v>
      </c>
    </row>
    <row r="1246" spans="1:20" ht="15.5">
      <c r="A1246" s="2" t="s">
        <v>1297</v>
      </c>
      <c r="B1246" s="3">
        <v>46204</v>
      </c>
      <c r="C1246" s="4" t="s">
        <v>27</v>
      </c>
      <c r="D1246" s="4" t="s">
        <v>48</v>
      </c>
      <c r="E1246" s="4" t="s">
        <v>25</v>
      </c>
      <c r="F1246" s="4" t="s">
        <v>16</v>
      </c>
      <c r="G1246" s="4" t="s">
        <v>5</v>
      </c>
      <c r="H1246" s="4" t="s">
        <v>43</v>
      </c>
      <c r="I1246" s="9">
        <v>2</v>
      </c>
      <c r="J1246" s="6">
        <v>102.37</v>
      </c>
      <c r="K1246" s="7">
        <v>0</v>
      </c>
      <c r="L1246" s="6">
        <v>50.25</v>
      </c>
      <c r="M1246" s="6">
        <f t="shared" si="76"/>
        <v>204.74</v>
      </c>
      <c r="N1246" s="6">
        <f t="shared" si="77"/>
        <v>100.5</v>
      </c>
      <c r="O1246" s="6">
        <f t="shared" si="78"/>
        <v>104.24000000000001</v>
      </c>
      <c r="P1246" s="8">
        <f t="shared" si="79"/>
        <v>0.50913353521539517</v>
      </c>
      <c r="Q1246" s="5">
        <f>YEAR(SalesDataTable[[#This Row],[Order Date]])</f>
        <v>2026</v>
      </c>
      <c r="R1246" s="8" t="str">
        <f>"Q"&amp;ROUNDUP(MONTH(SalesDataTable[[#This Row],[Order Date]])/3,0)</f>
        <v>Q3</v>
      </c>
      <c r="S1246" s="9">
        <f>MONTH(SalesDataTable[[#This Row],[Order Date]])</f>
        <v>7</v>
      </c>
      <c r="T1246" s="8" t="str">
        <f>TEXT(SalesDataTable[[#This Row],[Order Date]],"mmm")</f>
        <v>Jul</v>
      </c>
    </row>
    <row r="1247" spans="1:20" ht="15.5">
      <c r="A1247" s="2" t="s">
        <v>1298</v>
      </c>
      <c r="B1247" s="3">
        <v>46204</v>
      </c>
      <c r="C1247" s="4" t="s">
        <v>27</v>
      </c>
      <c r="D1247" s="4" t="s">
        <v>82</v>
      </c>
      <c r="E1247" s="4" t="s">
        <v>3</v>
      </c>
      <c r="F1247" s="4" t="s">
        <v>16</v>
      </c>
      <c r="G1247" s="4" t="s">
        <v>5</v>
      </c>
      <c r="H1247" s="4" t="s">
        <v>43</v>
      </c>
      <c r="I1247" s="9">
        <v>1</v>
      </c>
      <c r="J1247" s="6">
        <v>102.13</v>
      </c>
      <c r="K1247" s="7">
        <v>0</v>
      </c>
      <c r="L1247" s="6">
        <v>49.17</v>
      </c>
      <c r="M1247" s="6">
        <f t="shared" si="76"/>
        <v>102.13</v>
      </c>
      <c r="N1247" s="6">
        <f t="shared" si="77"/>
        <v>49.17</v>
      </c>
      <c r="O1247" s="6">
        <f t="shared" si="78"/>
        <v>52.959999999999994</v>
      </c>
      <c r="P1247" s="8">
        <f t="shared" si="79"/>
        <v>0.5185547831195535</v>
      </c>
      <c r="Q1247" s="5">
        <f>YEAR(SalesDataTable[[#This Row],[Order Date]])</f>
        <v>2026</v>
      </c>
      <c r="R1247" s="8" t="str">
        <f>"Q"&amp;ROUNDUP(MONTH(SalesDataTable[[#This Row],[Order Date]])/3,0)</f>
        <v>Q3</v>
      </c>
      <c r="S1247" s="9">
        <f>MONTH(SalesDataTable[[#This Row],[Order Date]])</f>
        <v>7</v>
      </c>
      <c r="T1247" s="8" t="str">
        <f>TEXT(SalesDataTable[[#This Row],[Order Date]],"mmm")</f>
        <v>Jul</v>
      </c>
    </row>
    <row r="1248" spans="1:20" ht="15.5">
      <c r="A1248" s="2" t="s">
        <v>1299</v>
      </c>
      <c r="B1248" s="3">
        <v>46205</v>
      </c>
      <c r="C1248" s="4" t="s">
        <v>14</v>
      </c>
      <c r="D1248" s="4" t="s">
        <v>15</v>
      </c>
      <c r="E1248" s="4" t="s">
        <v>3</v>
      </c>
      <c r="F1248" s="4" t="s">
        <v>4</v>
      </c>
      <c r="G1248" s="4" t="s">
        <v>17</v>
      </c>
      <c r="H1248" s="4" t="s">
        <v>83</v>
      </c>
      <c r="I1248" s="9">
        <v>1</v>
      </c>
      <c r="J1248" s="6">
        <v>161.82</v>
      </c>
      <c r="K1248" s="7">
        <v>0</v>
      </c>
      <c r="L1248" s="6">
        <v>87.15</v>
      </c>
      <c r="M1248" s="6">
        <f t="shared" si="76"/>
        <v>161.82</v>
      </c>
      <c r="N1248" s="6">
        <f t="shared" si="77"/>
        <v>87.15</v>
      </c>
      <c r="O1248" s="6">
        <f t="shared" si="78"/>
        <v>74.669999999999987</v>
      </c>
      <c r="P1248" s="8">
        <f t="shared" si="79"/>
        <v>0.46143863552094916</v>
      </c>
      <c r="Q1248" s="5">
        <f>YEAR(SalesDataTable[[#This Row],[Order Date]])</f>
        <v>2026</v>
      </c>
      <c r="R1248" s="8" t="str">
        <f>"Q"&amp;ROUNDUP(MONTH(SalesDataTable[[#This Row],[Order Date]])/3,0)</f>
        <v>Q3</v>
      </c>
      <c r="S1248" s="9">
        <f>MONTH(SalesDataTable[[#This Row],[Order Date]])</f>
        <v>7</v>
      </c>
      <c r="T1248" s="8" t="str">
        <f>TEXT(SalesDataTable[[#This Row],[Order Date]],"mmm")</f>
        <v>Jul</v>
      </c>
    </row>
    <row r="1249" spans="1:20" ht="15.5">
      <c r="A1249" s="2" t="s">
        <v>1300</v>
      </c>
      <c r="B1249" s="3">
        <v>46205</v>
      </c>
      <c r="C1249" s="4" t="s">
        <v>27</v>
      </c>
      <c r="D1249" s="4" t="s">
        <v>48</v>
      </c>
      <c r="E1249" s="4" t="s">
        <v>3</v>
      </c>
      <c r="F1249" s="4" t="s">
        <v>16</v>
      </c>
      <c r="G1249" s="4" t="s">
        <v>5</v>
      </c>
      <c r="H1249" s="4" t="s">
        <v>6</v>
      </c>
      <c r="I1249" s="9">
        <v>2</v>
      </c>
      <c r="J1249" s="6">
        <v>83.29</v>
      </c>
      <c r="K1249" s="7">
        <v>0</v>
      </c>
      <c r="L1249" s="6">
        <v>42.45</v>
      </c>
      <c r="M1249" s="6">
        <f t="shared" si="76"/>
        <v>166.58</v>
      </c>
      <c r="N1249" s="6">
        <f t="shared" si="77"/>
        <v>84.9</v>
      </c>
      <c r="O1249" s="6">
        <f t="shared" si="78"/>
        <v>81.680000000000007</v>
      </c>
      <c r="P1249" s="8">
        <f t="shared" si="79"/>
        <v>0.49033497418657701</v>
      </c>
      <c r="Q1249" s="5">
        <f>YEAR(SalesDataTable[[#This Row],[Order Date]])</f>
        <v>2026</v>
      </c>
      <c r="R1249" s="8" t="str">
        <f>"Q"&amp;ROUNDUP(MONTH(SalesDataTable[[#This Row],[Order Date]])/3,0)</f>
        <v>Q3</v>
      </c>
      <c r="S1249" s="9">
        <f>MONTH(SalesDataTable[[#This Row],[Order Date]])</f>
        <v>7</v>
      </c>
      <c r="T1249" s="8" t="str">
        <f>TEXT(SalesDataTable[[#This Row],[Order Date]],"mmm")</f>
        <v>Jul</v>
      </c>
    </row>
    <row r="1250" spans="1:20" ht="15.5">
      <c r="A1250" s="2" t="s">
        <v>1301</v>
      </c>
      <c r="B1250" s="3">
        <v>46205</v>
      </c>
      <c r="C1250" s="4" t="s">
        <v>14</v>
      </c>
      <c r="D1250" s="4" t="s">
        <v>126</v>
      </c>
      <c r="E1250" s="4" t="s">
        <v>3</v>
      </c>
      <c r="F1250" s="4" t="s">
        <v>16</v>
      </c>
      <c r="G1250" s="4" t="s">
        <v>17</v>
      </c>
      <c r="H1250" s="4" t="s">
        <v>71</v>
      </c>
      <c r="I1250" s="9">
        <v>2</v>
      </c>
      <c r="J1250" s="6">
        <v>136.72999999999999</v>
      </c>
      <c r="K1250" s="7">
        <v>0</v>
      </c>
      <c r="L1250" s="6">
        <v>66.03</v>
      </c>
      <c r="M1250" s="6">
        <f t="shared" si="76"/>
        <v>273.45999999999998</v>
      </c>
      <c r="N1250" s="6">
        <f t="shared" si="77"/>
        <v>132.06</v>
      </c>
      <c r="O1250" s="6">
        <f t="shared" si="78"/>
        <v>141.39999999999998</v>
      </c>
      <c r="P1250" s="8">
        <f t="shared" si="79"/>
        <v>0.5170774519125283</v>
      </c>
      <c r="Q1250" s="5">
        <f>YEAR(SalesDataTable[[#This Row],[Order Date]])</f>
        <v>2026</v>
      </c>
      <c r="R1250" s="8" t="str">
        <f>"Q"&amp;ROUNDUP(MONTH(SalesDataTable[[#This Row],[Order Date]])/3,0)</f>
        <v>Q3</v>
      </c>
      <c r="S1250" s="9">
        <f>MONTH(SalesDataTable[[#This Row],[Order Date]])</f>
        <v>7</v>
      </c>
      <c r="T1250" s="8" t="str">
        <f>TEXT(SalesDataTable[[#This Row],[Order Date]],"mmm")</f>
        <v>Jul</v>
      </c>
    </row>
    <row r="1251" spans="1:20" ht="15.5">
      <c r="A1251" s="2" t="s">
        <v>1302</v>
      </c>
      <c r="B1251" s="3">
        <v>46205</v>
      </c>
      <c r="C1251" s="4" t="s">
        <v>14</v>
      </c>
      <c r="D1251" s="4" t="s">
        <v>15</v>
      </c>
      <c r="E1251" s="4" t="s">
        <v>39</v>
      </c>
      <c r="F1251" s="4" t="s">
        <v>4</v>
      </c>
      <c r="G1251" s="4" t="s">
        <v>11</v>
      </c>
      <c r="H1251" s="4" t="s">
        <v>53</v>
      </c>
      <c r="I1251" s="9">
        <v>2</v>
      </c>
      <c r="J1251" s="6">
        <v>152.44</v>
      </c>
      <c r="K1251" s="7">
        <v>0</v>
      </c>
      <c r="L1251" s="6">
        <v>81.23</v>
      </c>
      <c r="M1251" s="6">
        <f t="shared" si="76"/>
        <v>304.88</v>
      </c>
      <c r="N1251" s="6">
        <f t="shared" si="77"/>
        <v>162.46</v>
      </c>
      <c r="O1251" s="6">
        <f t="shared" si="78"/>
        <v>142.41999999999999</v>
      </c>
      <c r="P1251" s="8">
        <f t="shared" si="79"/>
        <v>0.46713461033849379</v>
      </c>
      <c r="Q1251" s="5">
        <f>YEAR(SalesDataTable[[#This Row],[Order Date]])</f>
        <v>2026</v>
      </c>
      <c r="R1251" s="8" t="str">
        <f>"Q"&amp;ROUNDUP(MONTH(SalesDataTable[[#This Row],[Order Date]])/3,0)</f>
        <v>Q3</v>
      </c>
      <c r="S1251" s="9">
        <f>MONTH(SalesDataTable[[#This Row],[Order Date]])</f>
        <v>7</v>
      </c>
      <c r="T1251" s="8" t="str">
        <f>TEXT(SalesDataTable[[#This Row],[Order Date]],"mmm")</f>
        <v>Jul</v>
      </c>
    </row>
    <row r="1252" spans="1:20" ht="15.5">
      <c r="A1252" s="2" t="s">
        <v>1303</v>
      </c>
      <c r="B1252" s="3">
        <v>46205</v>
      </c>
      <c r="C1252" s="4" t="s">
        <v>27</v>
      </c>
      <c r="D1252" s="4" t="s">
        <v>45</v>
      </c>
      <c r="E1252" s="4" t="s">
        <v>3</v>
      </c>
      <c r="F1252" s="4" t="s">
        <v>16</v>
      </c>
      <c r="G1252" s="4" t="s">
        <v>11</v>
      </c>
      <c r="H1252" s="4" t="s">
        <v>79</v>
      </c>
      <c r="I1252" s="9">
        <v>2</v>
      </c>
      <c r="J1252" s="6">
        <v>71.28</v>
      </c>
      <c r="K1252" s="7">
        <v>0.1</v>
      </c>
      <c r="L1252" s="6">
        <v>32.67</v>
      </c>
      <c r="M1252" s="6">
        <f t="shared" si="76"/>
        <v>128.304</v>
      </c>
      <c r="N1252" s="6">
        <f t="shared" si="77"/>
        <v>65.34</v>
      </c>
      <c r="O1252" s="6">
        <f t="shared" si="78"/>
        <v>62.963999999999999</v>
      </c>
      <c r="P1252" s="8">
        <f t="shared" si="79"/>
        <v>0.4907407407407407</v>
      </c>
      <c r="Q1252" s="5">
        <f>YEAR(SalesDataTable[[#This Row],[Order Date]])</f>
        <v>2026</v>
      </c>
      <c r="R1252" s="8" t="str">
        <f>"Q"&amp;ROUNDUP(MONTH(SalesDataTable[[#This Row],[Order Date]])/3,0)</f>
        <v>Q3</v>
      </c>
      <c r="S1252" s="9">
        <f>MONTH(SalesDataTable[[#This Row],[Order Date]])</f>
        <v>7</v>
      </c>
      <c r="T1252" s="8" t="str">
        <f>TEXT(SalesDataTable[[#This Row],[Order Date]],"mmm")</f>
        <v>Jul</v>
      </c>
    </row>
    <row r="1253" spans="1:20" ht="15.5">
      <c r="A1253" s="2" t="s">
        <v>1304</v>
      </c>
      <c r="B1253" s="3">
        <v>46205</v>
      </c>
      <c r="C1253" s="4" t="s">
        <v>14</v>
      </c>
      <c r="D1253" s="4" t="s">
        <v>24</v>
      </c>
      <c r="E1253" s="4" t="s">
        <v>39</v>
      </c>
      <c r="F1253" s="4" t="s">
        <v>4</v>
      </c>
      <c r="G1253" s="4" t="s">
        <v>5</v>
      </c>
      <c r="H1253" s="4" t="s">
        <v>6</v>
      </c>
      <c r="I1253" s="9">
        <v>1</v>
      </c>
      <c r="J1253" s="6">
        <v>80.290000000000006</v>
      </c>
      <c r="K1253" s="7">
        <v>0.1</v>
      </c>
      <c r="L1253" s="6">
        <v>43.47</v>
      </c>
      <c r="M1253" s="6">
        <f t="shared" si="76"/>
        <v>72.26100000000001</v>
      </c>
      <c r="N1253" s="6">
        <f t="shared" si="77"/>
        <v>43.47</v>
      </c>
      <c r="O1253" s="6">
        <f t="shared" si="78"/>
        <v>28.791000000000011</v>
      </c>
      <c r="P1253" s="8">
        <f t="shared" si="79"/>
        <v>0.39843068875326948</v>
      </c>
      <c r="Q1253" s="5">
        <f>YEAR(SalesDataTable[[#This Row],[Order Date]])</f>
        <v>2026</v>
      </c>
      <c r="R1253" s="8" t="str">
        <f>"Q"&amp;ROUNDUP(MONTH(SalesDataTable[[#This Row],[Order Date]])/3,0)</f>
        <v>Q3</v>
      </c>
      <c r="S1253" s="9">
        <f>MONTH(SalesDataTable[[#This Row],[Order Date]])</f>
        <v>7</v>
      </c>
      <c r="T1253" s="8" t="str">
        <f>TEXT(SalesDataTable[[#This Row],[Order Date]],"mmm")</f>
        <v>Jul</v>
      </c>
    </row>
    <row r="1254" spans="1:20" ht="15.5">
      <c r="A1254" s="2" t="s">
        <v>1305</v>
      </c>
      <c r="B1254" s="3">
        <v>46205</v>
      </c>
      <c r="C1254" s="4" t="s">
        <v>8</v>
      </c>
      <c r="D1254" s="4" t="s">
        <v>38</v>
      </c>
      <c r="E1254" s="4" t="s">
        <v>39</v>
      </c>
      <c r="F1254" s="4" t="s">
        <v>16</v>
      </c>
      <c r="G1254" s="4" t="s">
        <v>11</v>
      </c>
      <c r="H1254" s="4" t="s">
        <v>21</v>
      </c>
      <c r="I1254" s="9">
        <v>1</v>
      </c>
      <c r="J1254" s="6">
        <v>142.38</v>
      </c>
      <c r="K1254" s="7">
        <v>0.05</v>
      </c>
      <c r="L1254" s="6">
        <v>77.17</v>
      </c>
      <c r="M1254" s="6">
        <f t="shared" si="76"/>
        <v>135.261</v>
      </c>
      <c r="N1254" s="6">
        <f t="shared" si="77"/>
        <v>77.17</v>
      </c>
      <c r="O1254" s="6">
        <f t="shared" si="78"/>
        <v>58.090999999999994</v>
      </c>
      <c r="P1254" s="8">
        <f t="shared" si="79"/>
        <v>0.42947338848596417</v>
      </c>
      <c r="Q1254" s="5">
        <f>YEAR(SalesDataTable[[#This Row],[Order Date]])</f>
        <v>2026</v>
      </c>
      <c r="R1254" s="8" t="str">
        <f>"Q"&amp;ROUNDUP(MONTH(SalesDataTable[[#This Row],[Order Date]])/3,0)</f>
        <v>Q3</v>
      </c>
      <c r="S1254" s="9">
        <f>MONTH(SalesDataTable[[#This Row],[Order Date]])</f>
        <v>7</v>
      </c>
      <c r="T1254" s="8" t="str">
        <f>TEXT(SalesDataTable[[#This Row],[Order Date]],"mmm")</f>
        <v>Jul</v>
      </c>
    </row>
    <row r="1255" spans="1:20" ht="15.5">
      <c r="A1255" s="2" t="s">
        <v>1306</v>
      </c>
      <c r="B1255" s="3">
        <v>46205</v>
      </c>
      <c r="C1255" s="4" t="s">
        <v>27</v>
      </c>
      <c r="D1255" s="4" t="s">
        <v>45</v>
      </c>
      <c r="E1255" s="4" t="s">
        <v>3</v>
      </c>
      <c r="F1255" s="4" t="s">
        <v>16</v>
      </c>
      <c r="G1255" s="4" t="s">
        <v>11</v>
      </c>
      <c r="H1255" s="4" t="s">
        <v>12</v>
      </c>
      <c r="I1255" s="9">
        <v>3</v>
      </c>
      <c r="J1255" s="6">
        <v>91.47</v>
      </c>
      <c r="K1255" s="7">
        <v>0.05</v>
      </c>
      <c r="L1255" s="6">
        <v>45.6</v>
      </c>
      <c r="M1255" s="6">
        <f t="shared" si="76"/>
        <v>260.68949999999995</v>
      </c>
      <c r="N1255" s="6">
        <f t="shared" si="77"/>
        <v>136.80000000000001</v>
      </c>
      <c r="O1255" s="6">
        <f t="shared" si="78"/>
        <v>123.88949999999994</v>
      </c>
      <c r="P1255" s="8">
        <f t="shared" si="79"/>
        <v>0.47523778287963253</v>
      </c>
      <c r="Q1255" s="5">
        <f>YEAR(SalesDataTable[[#This Row],[Order Date]])</f>
        <v>2026</v>
      </c>
      <c r="R1255" s="8" t="str">
        <f>"Q"&amp;ROUNDUP(MONTH(SalesDataTable[[#This Row],[Order Date]])/3,0)</f>
        <v>Q3</v>
      </c>
      <c r="S1255" s="9">
        <f>MONTH(SalesDataTable[[#This Row],[Order Date]])</f>
        <v>7</v>
      </c>
      <c r="T1255" s="8" t="str">
        <f>TEXT(SalesDataTable[[#This Row],[Order Date]],"mmm")</f>
        <v>Jul</v>
      </c>
    </row>
    <row r="1256" spans="1:20" ht="15.5">
      <c r="A1256" s="2" t="s">
        <v>1307</v>
      </c>
      <c r="B1256" s="3">
        <v>46205</v>
      </c>
      <c r="C1256" s="4" t="s">
        <v>8</v>
      </c>
      <c r="D1256" s="4" t="s">
        <v>66</v>
      </c>
      <c r="E1256" s="4" t="s">
        <v>25</v>
      </c>
      <c r="F1256" s="4" t="s">
        <v>16</v>
      </c>
      <c r="G1256" s="4" t="s">
        <v>17</v>
      </c>
      <c r="H1256" s="4" t="s">
        <v>46</v>
      </c>
      <c r="I1256" s="9">
        <v>1</v>
      </c>
      <c r="J1256" s="6">
        <v>45.92</v>
      </c>
      <c r="K1256" s="7">
        <v>0.05</v>
      </c>
      <c r="L1256" s="6">
        <v>17.91</v>
      </c>
      <c r="M1256" s="6">
        <f t="shared" si="76"/>
        <v>43.624000000000002</v>
      </c>
      <c r="N1256" s="6">
        <f t="shared" si="77"/>
        <v>17.91</v>
      </c>
      <c r="O1256" s="6">
        <f t="shared" si="78"/>
        <v>25.714000000000002</v>
      </c>
      <c r="P1256" s="8">
        <f t="shared" si="79"/>
        <v>0.58944617641665142</v>
      </c>
      <c r="Q1256" s="5">
        <f>YEAR(SalesDataTable[[#This Row],[Order Date]])</f>
        <v>2026</v>
      </c>
      <c r="R1256" s="8" t="str">
        <f>"Q"&amp;ROUNDUP(MONTH(SalesDataTable[[#This Row],[Order Date]])/3,0)</f>
        <v>Q3</v>
      </c>
      <c r="S1256" s="9">
        <f>MONTH(SalesDataTable[[#This Row],[Order Date]])</f>
        <v>7</v>
      </c>
      <c r="T1256" s="8" t="str">
        <f>TEXT(SalesDataTable[[#This Row],[Order Date]],"mmm")</f>
        <v>Jul</v>
      </c>
    </row>
    <row r="1257" spans="1:20" ht="15.5">
      <c r="A1257" s="2" t="s">
        <v>1308</v>
      </c>
      <c r="B1257" s="3">
        <v>46206</v>
      </c>
      <c r="C1257" s="4" t="s">
        <v>27</v>
      </c>
      <c r="D1257" s="4" t="s">
        <v>28</v>
      </c>
      <c r="E1257" s="4" t="s">
        <v>25</v>
      </c>
      <c r="F1257" s="4" t="s">
        <v>16</v>
      </c>
      <c r="G1257" s="4" t="s">
        <v>49</v>
      </c>
      <c r="H1257" s="4" t="s">
        <v>67</v>
      </c>
      <c r="I1257" s="9">
        <v>1</v>
      </c>
      <c r="J1257" s="6">
        <v>36.01</v>
      </c>
      <c r="K1257" s="7">
        <v>0</v>
      </c>
      <c r="L1257" s="6">
        <v>14.11</v>
      </c>
      <c r="M1257" s="6">
        <f t="shared" si="76"/>
        <v>36.01</v>
      </c>
      <c r="N1257" s="6">
        <f t="shared" si="77"/>
        <v>14.11</v>
      </c>
      <c r="O1257" s="6">
        <f t="shared" si="78"/>
        <v>21.9</v>
      </c>
      <c r="P1257" s="8">
        <f t="shared" si="79"/>
        <v>0.60816439877811723</v>
      </c>
      <c r="Q1257" s="5">
        <f>YEAR(SalesDataTable[[#This Row],[Order Date]])</f>
        <v>2026</v>
      </c>
      <c r="R1257" s="8" t="str">
        <f>"Q"&amp;ROUNDUP(MONTH(SalesDataTable[[#This Row],[Order Date]])/3,0)</f>
        <v>Q3</v>
      </c>
      <c r="S1257" s="9">
        <f>MONTH(SalesDataTable[[#This Row],[Order Date]])</f>
        <v>7</v>
      </c>
      <c r="T1257" s="8" t="str">
        <f>TEXT(SalesDataTable[[#This Row],[Order Date]],"mmm")</f>
        <v>Jul</v>
      </c>
    </row>
    <row r="1258" spans="1:20" ht="15.5">
      <c r="A1258" s="2" t="s">
        <v>1309</v>
      </c>
      <c r="B1258" s="3">
        <v>46206</v>
      </c>
      <c r="C1258" s="4" t="s">
        <v>27</v>
      </c>
      <c r="D1258" s="4" t="s">
        <v>82</v>
      </c>
      <c r="E1258" s="4" t="s">
        <v>3</v>
      </c>
      <c r="F1258" s="4" t="s">
        <v>20</v>
      </c>
      <c r="G1258" s="4" t="s">
        <v>17</v>
      </c>
      <c r="H1258" s="4" t="s">
        <v>83</v>
      </c>
      <c r="I1258" s="9">
        <v>1</v>
      </c>
      <c r="J1258" s="6">
        <v>165.8</v>
      </c>
      <c r="K1258" s="7">
        <v>0.1</v>
      </c>
      <c r="L1258" s="6">
        <v>88.32</v>
      </c>
      <c r="M1258" s="6">
        <f t="shared" si="76"/>
        <v>149.22000000000003</v>
      </c>
      <c r="N1258" s="6">
        <f t="shared" si="77"/>
        <v>88.32</v>
      </c>
      <c r="O1258" s="6">
        <f t="shared" si="78"/>
        <v>60.900000000000034</v>
      </c>
      <c r="P1258" s="8">
        <f t="shared" si="79"/>
        <v>0.40812223562525146</v>
      </c>
      <c r="Q1258" s="5">
        <f>YEAR(SalesDataTable[[#This Row],[Order Date]])</f>
        <v>2026</v>
      </c>
      <c r="R1258" s="8" t="str">
        <f>"Q"&amp;ROUNDUP(MONTH(SalesDataTable[[#This Row],[Order Date]])/3,0)</f>
        <v>Q3</v>
      </c>
      <c r="S1258" s="9">
        <f>MONTH(SalesDataTable[[#This Row],[Order Date]])</f>
        <v>7</v>
      </c>
      <c r="T1258" s="8" t="str">
        <f>TEXT(SalesDataTable[[#This Row],[Order Date]],"mmm")</f>
        <v>Jul</v>
      </c>
    </row>
    <row r="1259" spans="1:20" ht="15.5">
      <c r="A1259" s="2" t="s">
        <v>1310</v>
      </c>
      <c r="B1259" s="3">
        <v>46206</v>
      </c>
      <c r="C1259" s="4" t="s">
        <v>14</v>
      </c>
      <c r="D1259" s="4" t="s">
        <v>15</v>
      </c>
      <c r="E1259" s="4" t="s">
        <v>10</v>
      </c>
      <c r="F1259" s="4" t="s">
        <v>20</v>
      </c>
      <c r="G1259" s="4" t="s">
        <v>49</v>
      </c>
      <c r="H1259" s="4" t="s">
        <v>50</v>
      </c>
      <c r="I1259" s="9">
        <v>5</v>
      </c>
      <c r="J1259" s="6">
        <v>40.36</v>
      </c>
      <c r="K1259" s="7">
        <v>0.15</v>
      </c>
      <c r="L1259" s="6">
        <v>14.57</v>
      </c>
      <c r="M1259" s="6">
        <f t="shared" si="76"/>
        <v>171.53</v>
      </c>
      <c r="N1259" s="6">
        <f t="shared" si="77"/>
        <v>72.849999999999994</v>
      </c>
      <c r="O1259" s="6">
        <f t="shared" si="78"/>
        <v>98.68</v>
      </c>
      <c r="P1259" s="8">
        <f t="shared" si="79"/>
        <v>0.57529295167026184</v>
      </c>
      <c r="Q1259" s="5">
        <f>YEAR(SalesDataTable[[#This Row],[Order Date]])</f>
        <v>2026</v>
      </c>
      <c r="R1259" s="8" t="str">
        <f>"Q"&amp;ROUNDUP(MONTH(SalesDataTable[[#This Row],[Order Date]])/3,0)</f>
        <v>Q3</v>
      </c>
      <c r="S1259" s="9">
        <f>MONTH(SalesDataTable[[#This Row],[Order Date]])</f>
        <v>7</v>
      </c>
      <c r="T1259" s="8" t="str">
        <f>TEXT(SalesDataTable[[#This Row],[Order Date]],"mmm")</f>
        <v>Jul</v>
      </c>
    </row>
    <row r="1260" spans="1:20" ht="15.5">
      <c r="A1260" s="2" t="s">
        <v>1311</v>
      </c>
      <c r="B1260" s="3">
        <v>46206</v>
      </c>
      <c r="C1260" s="4" t="s">
        <v>14</v>
      </c>
      <c r="D1260" s="4" t="s">
        <v>126</v>
      </c>
      <c r="E1260" s="4" t="s">
        <v>10</v>
      </c>
      <c r="F1260" s="4" t="s">
        <v>20</v>
      </c>
      <c r="G1260" s="4" t="s">
        <v>11</v>
      </c>
      <c r="H1260" s="4" t="s">
        <v>21</v>
      </c>
      <c r="I1260" s="9">
        <v>12</v>
      </c>
      <c r="J1260" s="6">
        <v>143.77000000000001</v>
      </c>
      <c r="K1260" s="7">
        <v>0.1</v>
      </c>
      <c r="L1260" s="6">
        <v>81.680000000000007</v>
      </c>
      <c r="M1260" s="6">
        <f t="shared" si="76"/>
        <v>1552.7160000000003</v>
      </c>
      <c r="N1260" s="6">
        <f t="shared" si="77"/>
        <v>980.16000000000008</v>
      </c>
      <c r="O1260" s="6">
        <f t="shared" si="78"/>
        <v>572.55600000000027</v>
      </c>
      <c r="P1260" s="8">
        <f t="shared" si="79"/>
        <v>0.3687448316369511</v>
      </c>
      <c r="Q1260" s="5">
        <f>YEAR(SalesDataTable[[#This Row],[Order Date]])</f>
        <v>2026</v>
      </c>
      <c r="R1260" s="8" t="str">
        <f>"Q"&amp;ROUNDUP(MONTH(SalesDataTable[[#This Row],[Order Date]])/3,0)</f>
        <v>Q3</v>
      </c>
      <c r="S1260" s="9">
        <f>MONTH(SalesDataTable[[#This Row],[Order Date]])</f>
        <v>7</v>
      </c>
      <c r="T1260" s="8" t="str">
        <f>TEXT(SalesDataTable[[#This Row],[Order Date]],"mmm")</f>
        <v>Jul</v>
      </c>
    </row>
    <row r="1261" spans="1:20" ht="15.5">
      <c r="A1261" s="2" t="s">
        <v>1312</v>
      </c>
      <c r="B1261" s="3">
        <v>46206</v>
      </c>
      <c r="C1261" s="4" t="s">
        <v>8</v>
      </c>
      <c r="D1261" s="4" t="s">
        <v>69</v>
      </c>
      <c r="E1261" s="4" t="s">
        <v>3</v>
      </c>
      <c r="F1261" s="4" t="s">
        <v>16</v>
      </c>
      <c r="G1261" s="4" t="s">
        <v>11</v>
      </c>
      <c r="H1261" s="4" t="s">
        <v>79</v>
      </c>
      <c r="I1261" s="9">
        <v>2</v>
      </c>
      <c r="J1261" s="6">
        <v>70.5</v>
      </c>
      <c r="K1261" s="7">
        <v>0</v>
      </c>
      <c r="L1261" s="6">
        <v>32.51</v>
      </c>
      <c r="M1261" s="6">
        <f t="shared" si="76"/>
        <v>141</v>
      </c>
      <c r="N1261" s="6">
        <f t="shared" si="77"/>
        <v>65.02</v>
      </c>
      <c r="O1261" s="6">
        <f t="shared" si="78"/>
        <v>75.98</v>
      </c>
      <c r="P1261" s="8">
        <f t="shared" si="79"/>
        <v>0.53886524822695037</v>
      </c>
      <c r="Q1261" s="5">
        <f>YEAR(SalesDataTable[[#This Row],[Order Date]])</f>
        <v>2026</v>
      </c>
      <c r="R1261" s="8" t="str">
        <f>"Q"&amp;ROUNDUP(MONTH(SalesDataTable[[#This Row],[Order Date]])/3,0)</f>
        <v>Q3</v>
      </c>
      <c r="S1261" s="9">
        <f>MONTH(SalesDataTable[[#This Row],[Order Date]])</f>
        <v>7</v>
      </c>
      <c r="T1261" s="8" t="str">
        <f>TEXT(SalesDataTable[[#This Row],[Order Date]],"mmm")</f>
        <v>Jul</v>
      </c>
    </row>
    <row r="1262" spans="1:20" ht="15.5">
      <c r="A1262" s="2" t="s">
        <v>1313</v>
      </c>
      <c r="B1262" s="3">
        <v>46206</v>
      </c>
      <c r="C1262" s="4" t="s">
        <v>8</v>
      </c>
      <c r="D1262" s="4" t="s">
        <v>86</v>
      </c>
      <c r="E1262" s="4" t="s">
        <v>3</v>
      </c>
      <c r="F1262" s="4" t="s">
        <v>16</v>
      </c>
      <c r="G1262" s="4" t="s">
        <v>11</v>
      </c>
      <c r="H1262" s="4" t="s">
        <v>53</v>
      </c>
      <c r="I1262" s="9">
        <v>2</v>
      </c>
      <c r="J1262" s="6">
        <v>152.88999999999999</v>
      </c>
      <c r="K1262" s="7">
        <v>0</v>
      </c>
      <c r="L1262" s="6">
        <v>81.34</v>
      </c>
      <c r="M1262" s="6">
        <f t="shared" si="76"/>
        <v>305.77999999999997</v>
      </c>
      <c r="N1262" s="6">
        <f t="shared" si="77"/>
        <v>162.68</v>
      </c>
      <c r="O1262" s="6">
        <f t="shared" si="78"/>
        <v>143.09999999999997</v>
      </c>
      <c r="P1262" s="8">
        <f t="shared" si="79"/>
        <v>0.46798351756164558</v>
      </c>
      <c r="Q1262" s="5">
        <f>YEAR(SalesDataTable[[#This Row],[Order Date]])</f>
        <v>2026</v>
      </c>
      <c r="R1262" s="8" t="str">
        <f>"Q"&amp;ROUNDUP(MONTH(SalesDataTable[[#This Row],[Order Date]])/3,0)</f>
        <v>Q3</v>
      </c>
      <c r="S1262" s="9">
        <f>MONTH(SalesDataTable[[#This Row],[Order Date]])</f>
        <v>7</v>
      </c>
      <c r="T1262" s="8" t="str">
        <f>TEXT(SalesDataTable[[#This Row],[Order Date]],"mmm")</f>
        <v>Jul</v>
      </c>
    </row>
    <row r="1263" spans="1:20" ht="15.5">
      <c r="A1263" s="2" t="s">
        <v>1314</v>
      </c>
      <c r="B1263" s="3">
        <v>46207</v>
      </c>
      <c r="C1263" s="4" t="s">
        <v>1</v>
      </c>
      <c r="D1263" s="4" t="s">
        <v>88</v>
      </c>
      <c r="E1263" s="4" t="s">
        <v>3</v>
      </c>
      <c r="F1263" s="4" t="s">
        <v>16</v>
      </c>
      <c r="G1263" s="4" t="s">
        <v>5</v>
      </c>
      <c r="H1263" s="4" t="s">
        <v>6</v>
      </c>
      <c r="I1263" s="9">
        <v>2</v>
      </c>
      <c r="J1263" s="6">
        <v>81.900000000000006</v>
      </c>
      <c r="K1263" s="7">
        <v>0</v>
      </c>
      <c r="L1263" s="6">
        <v>42.61</v>
      </c>
      <c r="M1263" s="6">
        <f t="shared" si="76"/>
        <v>163.80000000000001</v>
      </c>
      <c r="N1263" s="6">
        <f t="shared" si="77"/>
        <v>85.22</v>
      </c>
      <c r="O1263" s="6">
        <f t="shared" si="78"/>
        <v>78.580000000000013</v>
      </c>
      <c r="P1263" s="8">
        <f t="shared" si="79"/>
        <v>0.47973137973137975</v>
      </c>
      <c r="Q1263" s="5">
        <f>YEAR(SalesDataTable[[#This Row],[Order Date]])</f>
        <v>2026</v>
      </c>
      <c r="R1263" s="8" t="str">
        <f>"Q"&amp;ROUNDUP(MONTH(SalesDataTable[[#This Row],[Order Date]])/3,0)</f>
        <v>Q3</v>
      </c>
      <c r="S1263" s="9">
        <f>MONTH(SalesDataTable[[#This Row],[Order Date]])</f>
        <v>7</v>
      </c>
      <c r="T1263" s="8" t="str">
        <f>TEXT(SalesDataTable[[#This Row],[Order Date]],"mmm")</f>
        <v>Jul</v>
      </c>
    </row>
    <row r="1264" spans="1:20" ht="15.5">
      <c r="A1264" s="2" t="s">
        <v>1315</v>
      </c>
      <c r="B1264" s="3">
        <v>46207</v>
      </c>
      <c r="C1264" s="4" t="s">
        <v>14</v>
      </c>
      <c r="D1264" s="4" t="s">
        <v>61</v>
      </c>
      <c r="E1264" s="4" t="s">
        <v>25</v>
      </c>
      <c r="F1264" s="4" t="s">
        <v>16</v>
      </c>
      <c r="G1264" s="4" t="s">
        <v>5</v>
      </c>
      <c r="H1264" s="4" t="s">
        <v>43</v>
      </c>
      <c r="I1264" s="9">
        <v>1</v>
      </c>
      <c r="J1264" s="6">
        <v>103.58</v>
      </c>
      <c r="K1264" s="7">
        <v>0</v>
      </c>
      <c r="L1264" s="6">
        <v>51.94</v>
      </c>
      <c r="M1264" s="6">
        <f t="shared" si="76"/>
        <v>103.58</v>
      </c>
      <c r="N1264" s="6">
        <f t="shared" si="77"/>
        <v>51.94</v>
      </c>
      <c r="O1264" s="6">
        <f t="shared" si="78"/>
        <v>51.64</v>
      </c>
      <c r="P1264" s="8">
        <f t="shared" si="79"/>
        <v>0.49855184398532537</v>
      </c>
      <c r="Q1264" s="5">
        <f>YEAR(SalesDataTable[[#This Row],[Order Date]])</f>
        <v>2026</v>
      </c>
      <c r="R1264" s="8" t="str">
        <f>"Q"&amp;ROUNDUP(MONTH(SalesDataTable[[#This Row],[Order Date]])/3,0)</f>
        <v>Q3</v>
      </c>
      <c r="S1264" s="9">
        <f>MONTH(SalesDataTable[[#This Row],[Order Date]])</f>
        <v>7</v>
      </c>
      <c r="T1264" s="8" t="str">
        <f>TEXT(SalesDataTable[[#This Row],[Order Date]],"mmm")</f>
        <v>Jul</v>
      </c>
    </row>
    <row r="1265" spans="1:20" ht="15.5">
      <c r="A1265" s="2" t="s">
        <v>1316</v>
      </c>
      <c r="B1265" s="3">
        <v>46207</v>
      </c>
      <c r="C1265" s="4" t="s">
        <v>14</v>
      </c>
      <c r="D1265" s="4" t="s">
        <v>24</v>
      </c>
      <c r="E1265" s="4" t="s">
        <v>10</v>
      </c>
      <c r="F1265" s="4" t="s">
        <v>4</v>
      </c>
      <c r="G1265" s="4" t="s">
        <v>11</v>
      </c>
      <c r="H1265" s="4" t="s">
        <v>79</v>
      </c>
      <c r="I1265" s="9">
        <v>4</v>
      </c>
      <c r="J1265" s="6">
        <v>69.7</v>
      </c>
      <c r="K1265" s="7">
        <v>0.1</v>
      </c>
      <c r="L1265" s="6">
        <v>32.799999999999997</v>
      </c>
      <c r="M1265" s="6">
        <f t="shared" si="76"/>
        <v>250.92000000000002</v>
      </c>
      <c r="N1265" s="6">
        <f t="shared" si="77"/>
        <v>131.19999999999999</v>
      </c>
      <c r="O1265" s="6">
        <f t="shared" si="78"/>
        <v>119.72000000000003</v>
      </c>
      <c r="P1265" s="8">
        <f t="shared" si="79"/>
        <v>0.47712418300653603</v>
      </c>
      <c r="Q1265" s="5">
        <f>YEAR(SalesDataTable[[#This Row],[Order Date]])</f>
        <v>2026</v>
      </c>
      <c r="R1265" s="8" t="str">
        <f>"Q"&amp;ROUNDUP(MONTH(SalesDataTable[[#This Row],[Order Date]])/3,0)</f>
        <v>Q3</v>
      </c>
      <c r="S1265" s="9">
        <f>MONTH(SalesDataTable[[#This Row],[Order Date]])</f>
        <v>7</v>
      </c>
      <c r="T1265" s="8" t="str">
        <f>TEXT(SalesDataTable[[#This Row],[Order Date]],"mmm")</f>
        <v>Jul</v>
      </c>
    </row>
    <row r="1266" spans="1:20" ht="15.5">
      <c r="A1266" s="2" t="s">
        <v>1317</v>
      </c>
      <c r="B1266" s="3">
        <v>46207</v>
      </c>
      <c r="C1266" s="4" t="s">
        <v>8</v>
      </c>
      <c r="D1266" s="4" t="s">
        <v>69</v>
      </c>
      <c r="E1266" s="4" t="s">
        <v>3</v>
      </c>
      <c r="F1266" s="4" t="s">
        <v>20</v>
      </c>
      <c r="G1266" s="4" t="s">
        <v>49</v>
      </c>
      <c r="H1266" s="4" t="s">
        <v>50</v>
      </c>
      <c r="I1266" s="9">
        <v>1</v>
      </c>
      <c r="J1266" s="6">
        <v>40.549999999999997</v>
      </c>
      <c r="K1266" s="7">
        <v>0.05</v>
      </c>
      <c r="L1266" s="6">
        <v>14.44</v>
      </c>
      <c r="M1266" s="6">
        <f t="shared" si="76"/>
        <v>38.522499999999994</v>
      </c>
      <c r="N1266" s="6">
        <f t="shared" si="77"/>
        <v>14.44</v>
      </c>
      <c r="O1266" s="6">
        <f t="shared" si="78"/>
        <v>24.082499999999996</v>
      </c>
      <c r="P1266" s="8">
        <f t="shared" si="79"/>
        <v>0.62515413070283599</v>
      </c>
      <c r="Q1266" s="5">
        <f>YEAR(SalesDataTable[[#This Row],[Order Date]])</f>
        <v>2026</v>
      </c>
      <c r="R1266" s="8" t="str">
        <f>"Q"&amp;ROUNDUP(MONTH(SalesDataTable[[#This Row],[Order Date]])/3,0)</f>
        <v>Q3</v>
      </c>
      <c r="S1266" s="9">
        <f>MONTH(SalesDataTable[[#This Row],[Order Date]])</f>
        <v>7</v>
      </c>
      <c r="T1266" s="8" t="str">
        <f>TEXT(SalesDataTable[[#This Row],[Order Date]],"mmm")</f>
        <v>Jul</v>
      </c>
    </row>
    <row r="1267" spans="1:20" ht="15.5">
      <c r="A1267" s="2" t="s">
        <v>1318</v>
      </c>
      <c r="B1267" s="3">
        <v>46207</v>
      </c>
      <c r="C1267" s="4" t="s">
        <v>27</v>
      </c>
      <c r="D1267" s="4" t="s">
        <v>48</v>
      </c>
      <c r="E1267" s="4" t="s">
        <v>3</v>
      </c>
      <c r="F1267" s="4" t="s">
        <v>16</v>
      </c>
      <c r="G1267" s="4" t="s">
        <v>11</v>
      </c>
      <c r="H1267" s="4" t="s">
        <v>21</v>
      </c>
      <c r="I1267" s="9">
        <v>2</v>
      </c>
      <c r="J1267" s="6">
        <v>145.88999999999999</v>
      </c>
      <c r="K1267" s="7">
        <v>0</v>
      </c>
      <c r="L1267" s="6">
        <v>80.709999999999994</v>
      </c>
      <c r="M1267" s="6">
        <f t="shared" si="76"/>
        <v>291.77999999999997</v>
      </c>
      <c r="N1267" s="6">
        <f t="shared" si="77"/>
        <v>161.41999999999999</v>
      </c>
      <c r="O1267" s="6">
        <f t="shared" si="78"/>
        <v>130.35999999999999</v>
      </c>
      <c r="P1267" s="8">
        <f t="shared" si="79"/>
        <v>0.4467749674412228</v>
      </c>
      <c r="Q1267" s="5">
        <f>YEAR(SalesDataTable[[#This Row],[Order Date]])</f>
        <v>2026</v>
      </c>
      <c r="R1267" s="8" t="str">
        <f>"Q"&amp;ROUNDUP(MONTH(SalesDataTable[[#This Row],[Order Date]])/3,0)</f>
        <v>Q3</v>
      </c>
      <c r="S1267" s="9">
        <f>MONTH(SalesDataTable[[#This Row],[Order Date]])</f>
        <v>7</v>
      </c>
      <c r="T1267" s="8" t="str">
        <f>TEXT(SalesDataTable[[#This Row],[Order Date]],"mmm")</f>
        <v>Jul</v>
      </c>
    </row>
    <row r="1268" spans="1:20" ht="15.5">
      <c r="A1268" s="2" t="s">
        <v>1319</v>
      </c>
      <c r="B1268" s="3">
        <v>46207</v>
      </c>
      <c r="C1268" s="4" t="s">
        <v>27</v>
      </c>
      <c r="D1268" s="4" t="s">
        <v>82</v>
      </c>
      <c r="E1268" s="4" t="s">
        <v>3</v>
      </c>
      <c r="F1268" s="4" t="s">
        <v>4</v>
      </c>
      <c r="G1268" s="4" t="s">
        <v>17</v>
      </c>
      <c r="H1268" s="4" t="s">
        <v>83</v>
      </c>
      <c r="I1268" s="9">
        <v>1</v>
      </c>
      <c r="J1268" s="6">
        <v>163.25</v>
      </c>
      <c r="K1268" s="7">
        <v>0</v>
      </c>
      <c r="L1268" s="6">
        <v>89.71</v>
      </c>
      <c r="M1268" s="6">
        <f t="shared" si="76"/>
        <v>163.25</v>
      </c>
      <c r="N1268" s="6">
        <f t="shared" si="77"/>
        <v>89.71</v>
      </c>
      <c r="O1268" s="6">
        <f t="shared" si="78"/>
        <v>73.540000000000006</v>
      </c>
      <c r="P1268" s="8">
        <f t="shared" si="79"/>
        <v>0.45047473200612559</v>
      </c>
      <c r="Q1268" s="5">
        <f>YEAR(SalesDataTable[[#This Row],[Order Date]])</f>
        <v>2026</v>
      </c>
      <c r="R1268" s="8" t="str">
        <f>"Q"&amp;ROUNDUP(MONTH(SalesDataTable[[#This Row],[Order Date]])/3,0)</f>
        <v>Q3</v>
      </c>
      <c r="S1268" s="9">
        <f>MONTH(SalesDataTable[[#This Row],[Order Date]])</f>
        <v>7</v>
      </c>
      <c r="T1268" s="8" t="str">
        <f>TEXT(SalesDataTable[[#This Row],[Order Date]],"mmm")</f>
        <v>Jul</v>
      </c>
    </row>
    <row r="1269" spans="1:20" ht="15.5">
      <c r="A1269" s="2" t="s">
        <v>1320</v>
      </c>
      <c r="B1269" s="3">
        <v>46207</v>
      </c>
      <c r="C1269" s="4" t="s">
        <v>8</v>
      </c>
      <c r="D1269" s="4" t="s">
        <v>9</v>
      </c>
      <c r="E1269" s="4" t="s">
        <v>3</v>
      </c>
      <c r="F1269" s="4" t="s">
        <v>4</v>
      </c>
      <c r="G1269" s="4" t="s">
        <v>49</v>
      </c>
      <c r="H1269" s="4" t="s">
        <v>50</v>
      </c>
      <c r="I1269" s="9">
        <v>1</v>
      </c>
      <c r="J1269" s="6">
        <v>40.39</v>
      </c>
      <c r="K1269" s="7">
        <v>0.1</v>
      </c>
      <c r="L1269" s="6">
        <v>14.38</v>
      </c>
      <c r="M1269" s="6">
        <f t="shared" si="76"/>
        <v>36.350999999999999</v>
      </c>
      <c r="N1269" s="6">
        <f t="shared" si="77"/>
        <v>14.38</v>
      </c>
      <c r="O1269" s="6">
        <f t="shared" si="78"/>
        <v>21.970999999999997</v>
      </c>
      <c r="P1269" s="8">
        <f t="shared" si="79"/>
        <v>0.60441253335534095</v>
      </c>
      <c r="Q1269" s="5">
        <f>YEAR(SalesDataTable[[#This Row],[Order Date]])</f>
        <v>2026</v>
      </c>
      <c r="R1269" s="8" t="str">
        <f>"Q"&amp;ROUNDUP(MONTH(SalesDataTable[[#This Row],[Order Date]])/3,0)</f>
        <v>Q3</v>
      </c>
      <c r="S1269" s="9">
        <f>MONTH(SalesDataTable[[#This Row],[Order Date]])</f>
        <v>7</v>
      </c>
      <c r="T1269" s="8" t="str">
        <f>TEXT(SalesDataTable[[#This Row],[Order Date]],"mmm")</f>
        <v>Jul</v>
      </c>
    </row>
    <row r="1270" spans="1:20" ht="15.5">
      <c r="A1270" s="2" t="s">
        <v>1321</v>
      </c>
      <c r="B1270" s="3">
        <v>46207</v>
      </c>
      <c r="C1270" s="4" t="s">
        <v>1</v>
      </c>
      <c r="D1270" s="4" t="s">
        <v>88</v>
      </c>
      <c r="E1270" s="4" t="s">
        <v>25</v>
      </c>
      <c r="F1270" s="4" t="s">
        <v>4</v>
      </c>
      <c r="G1270" s="4" t="s">
        <v>31</v>
      </c>
      <c r="H1270" s="4" t="s">
        <v>41</v>
      </c>
      <c r="I1270" s="9">
        <v>1</v>
      </c>
      <c r="J1270" s="6">
        <v>200.22</v>
      </c>
      <c r="K1270" s="7">
        <v>0</v>
      </c>
      <c r="L1270" s="6">
        <v>104.38</v>
      </c>
      <c r="M1270" s="6">
        <f t="shared" si="76"/>
        <v>200.22</v>
      </c>
      <c r="N1270" s="6">
        <f t="shared" si="77"/>
        <v>104.38</v>
      </c>
      <c r="O1270" s="6">
        <f t="shared" si="78"/>
        <v>95.84</v>
      </c>
      <c r="P1270" s="8">
        <f t="shared" si="79"/>
        <v>0.47867345919488563</v>
      </c>
      <c r="Q1270" s="5">
        <f>YEAR(SalesDataTable[[#This Row],[Order Date]])</f>
        <v>2026</v>
      </c>
      <c r="R1270" s="8" t="str">
        <f>"Q"&amp;ROUNDUP(MONTH(SalesDataTable[[#This Row],[Order Date]])/3,0)</f>
        <v>Q3</v>
      </c>
      <c r="S1270" s="9">
        <f>MONTH(SalesDataTable[[#This Row],[Order Date]])</f>
        <v>7</v>
      </c>
      <c r="T1270" s="8" t="str">
        <f>TEXT(SalesDataTable[[#This Row],[Order Date]],"mmm")</f>
        <v>Jul</v>
      </c>
    </row>
    <row r="1271" spans="1:20" ht="15.5">
      <c r="A1271" s="2" t="s">
        <v>1322</v>
      </c>
      <c r="B1271" s="3">
        <v>46207</v>
      </c>
      <c r="C1271" s="4" t="s">
        <v>8</v>
      </c>
      <c r="D1271" s="4" t="s">
        <v>38</v>
      </c>
      <c r="E1271" s="4" t="s">
        <v>3</v>
      </c>
      <c r="F1271" s="4" t="s">
        <v>4</v>
      </c>
      <c r="G1271" s="4" t="s">
        <v>17</v>
      </c>
      <c r="H1271" s="4" t="s">
        <v>83</v>
      </c>
      <c r="I1271" s="9">
        <v>1</v>
      </c>
      <c r="J1271" s="6">
        <v>164.78</v>
      </c>
      <c r="K1271" s="7">
        <v>0.1</v>
      </c>
      <c r="L1271" s="6">
        <v>88.72</v>
      </c>
      <c r="M1271" s="6">
        <f t="shared" si="76"/>
        <v>148.30199999999999</v>
      </c>
      <c r="N1271" s="6">
        <f t="shared" si="77"/>
        <v>88.72</v>
      </c>
      <c r="O1271" s="6">
        <f t="shared" si="78"/>
        <v>59.581999999999994</v>
      </c>
      <c r="P1271" s="8">
        <f t="shared" si="79"/>
        <v>0.4017612709201494</v>
      </c>
      <c r="Q1271" s="5">
        <f>YEAR(SalesDataTable[[#This Row],[Order Date]])</f>
        <v>2026</v>
      </c>
      <c r="R1271" s="8" t="str">
        <f>"Q"&amp;ROUNDUP(MONTH(SalesDataTable[[#This Row],[Order Date]])/3,0)</f>
        <v>Q3</v>
      </c>
      <c r="S1271" s="9">
        <f>MONTH(SalesDataTable[[#This Row],[Order Date]])</f>
        <v>7</v>
      </c>
      <c r="T1271" s="8" t="str">
        <f>TEXT(SalesDataTable[[#This Row],[Order Date]],"mmm")</f>
        <v>Jul</v>
      </c>
    </row>
    <row r="1272" spans="1:20" ht="15.5">
      <c r="A1272" s="2" t="s">
        <v>1323</v>
      </c>
      <c r="B1272" s="3">
        <v>46207</v>
      </c>
      <c r="C1272" s="4" t="s">
        <v>8</v>
      </c>
      <c r="D1272" s="4" t="s">
        <v>86</v>
      </c>
      <c r="E1272" s="4" t="s">
        <v>3</v>
      </c>
      <c r="F1272" s="4" t="s">
        <v>4</v>
      </c>
      <c r="G1272" s="4" t="s">
        <v>11</v>
      </c>
      <c r="H1272" s="4" t="s">
        <v>21</v>
      </c>
      <c r="I1272" s="9">
        <v>4</v>
      </c>
      <c r="J1272" s="6">
        <v>142.86000000000001</v>
      </c>
      <c r="K1272" s="7">
        <v>0</v>
      </c>
      <c r="L1272" s="6">
        <v>81.62</v>
      </c>
      <c r="M1272" s="6">
        <f t="shared" si="76"/>
        <v>571.44000000000005</v>
      </c>
      <c r="N1272" s="6">
        <f t="shared" si="77"/>
        <v>326.48</v>
      </c>
      <c r="O1272" s="6">
        <f t="shared" si="78"/>
        <v>244.96000000000004</v>
      </c>
      <c r="P1272" s="8">
        <f t="shared" si="79"/>
        <v>0.42867142657146862</v>
      </c>
      <c r="Q1272" s="5">
        <f>YEAR(SalesDataTable[[#This Row],[Order Date]])</f>
        <v>2026</v>
      </c>
      <c r="R1272" s="8" t="str">
        <f>"Q"&amp;ROUNDUP(MONTH(SalesDataTable[[#This Row],[Order Date]])/3,0)</f>
        <v>Q3</v>
      </c>
      <c r="S1272" s="9">
        <f>MONTH(SalesDataTable[[#This Row],[Order Date]])</f>
        <v>7</v>
      </c>
      <c r="T1272" s="8" t="str">
        <f>TEXT(SalesDataTable[[#This Row],[Order Date]],"mmm")</f>
        <v>Jul</v>
      </c>
    </row>
    <row r="1273" spans="1:20" ht="15.5">
      <c r="A1273" s="2" t="s">
        <v>1324</v>
      </c>
      <c r="B1273" s="3">
        <v>46208</v>
      </c>
      <c r="C1273" s="4" t="s">
        <v>27</v>
      </c>
      <c r="D1273" s="4" t="s">
        <v>82</v>
      </c>
      <c r="E1273" s="4" t="s">
        <v>39</v>
      </c>
      <c r="F1273" s="4" t="s">
        <v>20</v>
      </c>
      <c r="G1273" s="4" t="s">
        <v>5</v>
      </c>
      <c r="H1273" s="4" t="s">
        <v>35</v>
      </c>
      <c r="I1273" s="9">
        <v>1</v>
      </c>
      <c r="J1273" s="6">
        <v>41.18</v>
      </c>
      <c r="K1273" s="7">
        <v>0</v>
      </c>
      <c r="L1273" s="6">
        <v>16.25</v>
      </c>
      <c r="M1273" s="6">
        <f t="shared" si="76"/>
        <v>41.18</v>
      </c>
      <c r="N1273" s="6">
        <f t="shared" si="77"/>
        <v>16.25</v>
      </c>
      <c r="O1273" s="6">
        <f t="shared" si="78"/>
        <v>24.93</v>
      </c>
      <c r="P1273" s="8">
        <f t="shared" si="79"/>
        <v>0.6053909664885867</v>
      </c>
      <c r="Q1273" s="5">
        <f>YEAR(SalesDataTable[[#This Row],[Order Date]])</f>
        <v>2026</v>
      </c>
      <c r="R1273" s="8" t="str">
        <f>"Q"&amp;ROUNDUP(MONTH(SalesDataTable[[#This Row],[Order Date]])/3,0)</f>
        <v>Q3</v>
      </c>
      <c r="S1273" s="9">
        <f>MONTH(SalesDataTable[[#This Row],[Order Date]])</f>
        <v>7</v>
      </c>
      <c r="T1273" s="8" t="str">
        <f>TEXT(SalesDataTable[[#This Row],[Order Date]],"mmm")</f>
        <v>Jul</v>
      </c>
    </row>
    <row r="1274" spans="1:20" ht="15.5">
      <c r="A1274" s="2" t="s">
        <v>1325</v>
      </c>
      <c r="B1274" s="3">
        <v>46208</v>
      </c>
      <c r="C1274" s="4" t="s">
        <v>8</v>
      </c>
      <c r="D1274" s="4" t="s">
        <v>66</v>
      </c>
      <c r="E1274" s="4" t="s">
        <v>10</v>
      </c>
      <c r="F1274" s="4" t="s">
        <v>20</v>
      </c>
      <c r="G1274" s="4" t="s">
        <v>49</v>
      </c>
      <c r="H1274" s="4" t="s">
        <v>67</v>
      </c>
      <c r="I1274" s="9">
        <v>12</v>
      </c>
      <c r="J1274" s="6">
        <v>35.81</v>
      </c>
      <c r="K1274" s="7">
        <v>0.15</v>
      </c>
      <c r="L1274" s="6">
        <v>14.29</v>
      </c>
      <c r="M1274" s="6">
        <f t="shared" si="76"/>
        <v>365.262</v>
      </c>
      <c r="N1274" s="6">
        <f t="shared" si="77"/>
        <v>171.48</v>
      </c>
      <c r="O1274" s="6">
        <f t="shared" si="78"/>
        <v>193.78200000000001</v>
      </c>
      <c r="P1274" s="8">
        <f t="shared" si="79"/>
        <v>0.53052877112866936</v>
      </c>
      <c r="Q1274" s="5">
        <f>YEAR(SalesDataTable[[#This Row],[Order Date]])</f>
        <v>2026</v>
      </c>
      <c r="R1274" s="8" t="str">
        <f>"Q"&amp;ROUNDUP(MONTH(SalesDataTable[[#This Row],[Order Date]])/3,0)</f>
        <v>Q3</v>
      </c>
      <c r="S1274" s="9">
        <f>MONTH(SalesDataTable[[#This Row],[Order Date]])</f>
        <v>7</v>
      </c>
      <c r="T1274" s="8" t="str">
        <f>TEXT(SalesDataTable[[#This Row],[Order Date]],"mmm")</f>
        <v>Jul</v>
      </c>
    </row>
    <row r="1275" spans="1:20" ht="15.5">
      <c r="A1275" s="2" t="s">
        <v>1326</v>
      </c>
      <c r="B1275" s="3">
        <v>46208</v>
      </c>
      <c r="C1275" s="4" t="s">
        <v>8</v>
      </c>
      <c r="D1275" s="4" t="s">
        <v>86</v>
      </c>
      <c r="E1275" s="4" t="s">
        <v>25</v>
      </c>
      <c r="F1275" s="4" t="s">
        <v>16</v>
      </c>
      <c r="G1275" s="4" t="s">
        <v>31</v>
      </c>
      <c r="H1275" s="4" t="s">
        <v>32</v>
      </c>
      <c r="I1275" s="9">
        <v>3</v>
      </c>
      <c r="J1275" s="6">
        <v>345.42</v>
      </c>
      <c r="K1275" s="7">
        <v>0</v>
      </c>
      <c r="L1275" s="6">
        <v>198.69</v>
      </c>
      <c r="M1275" s="6">
        <f t="shared" si="76"/>
        <v>1036.26</v>
      </c>
      <c r="N1275" s="6">
        <f t="shared" si="77"/>
        <v>596.06999999999994</v>
      </c>
      <c r="O1275" s="6">
        <f t="shared" si="78"/>
        <v>440.19000000000005</v>
      </c>
      <c r="P1275" s="8">
        <f t="shared" si="79"/>
        <v>0.42478721556366167</v>
      </c>
      <c r="Q1275" s="5">
        <f>YEAR(SalesDataTable[[#This Row],[Order Date]])</f>
        <v>2026</v>
      </c>
      <c r="R1275" s="8" t="str">
        <f>"Q"&amp;ROUNDUP(MONTH(SalesDataTable[[#This Row],[Order Date]])/3,0)</f>
        <v>Q3</v>
      </c>
      <c r="S1275" s="9">
        <f>MONTH(SalesDataTable[[#This Row],[Order Date]])</f>
        <v>7</v>
      </c>
      <c r="T1275" s="8" t="str">
        <f>TEXT(SalesDataTable[[#This Row],[Order Date]],"mmm")</f>
        <v>Jul</v>
      </c>
    </row>
    <row r="1276" spans="1:20" ht="15.5">
      <c r="A1276" s="2" t="s">
        <v>1327</v>
      </c>
      <c r="B1276" s="3">
        <v>46208</v>
      </c>
      <c r="C1276" s="4" t="s">
        <v>27</v>
      </c>
      <c r="D1276" s="4" t="s">
        <v>48</v>
      </c>
      <c r="E1276" s="4" t="s">
        <v>3</v>
      </c>
      <c r="F1276" s="4" t="s">
        <v>4</v>
      </c>
      <c r="G1276" s="4" t="s">
        <v>5</v>
      </c>
      <c r="H1276" s="4" t="s">
        <v>43</v>
      </c>
      <c r="I1276" s="9">
        <v>4</v>
      </c>
      <c r="J1276" s="6">
        <v>101.66</v>
      </c>
      <c r="K1276" s="7">
        <v>0.1</v>
      </c>
      <c r="L1276" s="6">
        <v>51.55</v>
      </c>
      <c r="M1276" s="6">
        <f t="shared" si="76"/>
        <v>365.976</v>
      </c>
      <c r="N1276" s="6">
        <f t="shared" si="77"/>
        <v>206.2</v>
      </c>
      <c r="O1276" s="6">
        <f t="shared" si="78"/>
        <v>159.77600000000001</v>
      </c>
      <c r="P1276" s="8">
        <f t="shared" si="79"/>
        <v>0.43657507596126527</v>
      </c>
      <c r="Q1276" s="5">
        <f>YEAR(SalesDataTable[[#This Row],[Order Date]])</f>
        <v>2026</v>
      </c>
      <c r="R1276" s="8" t="str">
        <f>"Q"&amp;ROUNDUP(MONTH(SalesDataTable[[#This Row],[Order Date]])/3,0)</f>
        <v>Q3</v>
      </c>
      <c r="S1276" s="9">
        <f>MONTH(SalesDataTable[[#This Row],[Order Date]])</f>
        <v>7</v>
      </c>
      <c r="T1276" s="8" t="str">
        <f>TEXT(SalesDataTable[[#This Row],[Order Date]],"mmm")</f>
        <v>Jul</v>
      </c>
    </row>
    <row r="1277" spans="1:20" ht="15.5">
      <c r="A1277" s="2" t="s">
        <v>1328</v>
      </c>
      <c r="B1277" s="3">
        <v>46208</v>
      </c>
      <c r="C1277" s="4" t="s">
        <v>27</v>
      </c>
      <c r="D1277" s="4" t="s">
        <v>82</v>
      </c>
      <c r="E1277" s="4" t="s">
        <v>3</v>
      </c>
      <c r="F1277" s="4" t="s">
        <v>20</v>
      </c>
      <c r="G1277" s="4" t="s">
        <v>11</v>
      </c>
      <c r="H1277" s="4" t="s">
        <v>21</v>
      </c>
      <c r="I1277" s="9">
        <v>3</v>
      </c>
      <c r="J1277" s="6">
        <v>146.88999999999999</v>
      </c>
      <c r="K1277" s="7">
        <v>0</v>
      </c>
      <c r="L1277" s="6">
        <v>77.650000000000006</v>
      </c>
      <c r="M1277" s="6">
        <f t="shared" si="76"/>
        <v>440.66999999999996</v>
      </c>
      <c r="N1277" s="6">
        <f t="shared" si="77"/>
        <v>232.95000000000002</v>
      </c>
      <c r="O1277" s="6">
        <f t="shared" si="78"/>
        <v>207.71999999999994</v>
      </c>
      <c r="P1277" s="8">
        <f t="shared" si="79"/>
        <v>0.47137313636054179</v>
      </c>
      <c r="Q1277" s="5">
        <f>YEAR(SalesDataTable[[#This Row],[Order Date]])</f>
        <v>2026</v>
      </c>
      <c r="R1277" s="8" t="str">
        <f>"Q"&amp;ROUNDUP(MONTH(SalesDataTable[[#This Row],[Order Date]])/3,0)</f>
        <v>Q3</v>
      </c>
      <c r="S1277" s="9">
        <f>MONTH(SalesDataTable[[#This Row],[Order Date]])</f>
        <v>7</v>
      </c>
      <c r="T1277" s="8" t="str">
        <f>TEXT(SalesDataTable[[#This Row],[Order Date]],"mmm")</f>
        <v>Jul</v>
      </c>
    </row>
    <row r="1278" spans="1:20" ht="15.5">
      <c r="A1278" s="2" t="s">
        <v>1329</v>
      </c>
      <c r="B1278" s="3">
        <v>46208</v>
      </c>
      <c r="C1278" s="4" t="s">
        <v>27</v>
      </c>
      <c r="D1278" s="4" t="s">
        <v>82</v>
      </c>
      <c r="E1278" s="4" t="s">
        <v>39</v>
      </c>
      <c r="F1278" s="4" t="s">
        <v>4</v>
      </c>
      <c r="G1278" s="4" t="s">
        <v>17</v>
      </c>
      <c r="H1278" s="4" t="s">
        <v>83</v>
      </c>
      <c r="I1278" s="9">
        <v>2</v>
      </c>
      <c r="J1278" s="6">
        <v>161.21</v>
      </c>
      <c r="K1278" s="7">
        <v>0</v>
      </c>
      <c r="L1278" s="6">
        <v>85.2</v>
      </c>
      <c r="M1278" s="6">
        <f t="shared" si="76"/>
        <v>322.42</v>
      </c>
      <c r="N1278" s="6">
        <f t="shared" si="77"/>
        <v>170.4</v>
      </c>
      <c r="O1278" s="6">
        <f t="shared" si="78"/>
        <v>152.02000000000001</v>
      </c>
      <c r="P1278" s="8">
        <f t="shared" si="79"/>
        <v>0.47149680540909372</v>
      </c>
      <c r="Q1278" s="5">
        <f>YEAR(SalesDataTable[[#This Row],[Order Date]])</f>
        <v>2026</v>
      </c>
      <c r="R1278" s="8" t="str">
        <f>"Q"&amp;ROUNDUP(MONTH(SalesDataTable[[#This Row],[Order Date]])/3,0)</f>
        <v>Q3</v>
      </c>
      <c r="S1278" s="9">
        <f>MONTH(SalesDataTable[[#This Row],[Order Date]])</f>
        <v>7</v>
      </c>
      <c r="T1278" s="8" t="str">
        <f>TEXT(SalesDataTable[[#This Row],[Order Date]],"mmm")</f>
        <v>Jul</v>
      </c>
    </row>
    <row r="1279" spans="1:20" ht="15.5">
      <c r="A1279" s="2" t="s">
        <v>1330</v>
      </c>
      <c r="B1279" s="3">
        <v>46208</v>
      </c>
      <c r="C1279" s="4" t="s">
        <v>27</v>
      </c>
      <c r="D1279" s="4" t="s">
        <v>48</v>
      </c>
      <c r="E1279" s="4" t="s">
        <v>25</v>
      </c>
      <c r="F1279" s="4" t="s">
        <v>16</v>
      </c>
      <c r="G1279" s="4" t="s">
        <v>11</v>
      </c>
      <c r="H1279" s="4" t="s">
        <v>79</v>
      </c>
      <c r="I1279" s="9">
        <v>2</v>
      </c>
      <c r="J1279" s="6">
        <v>71.27</v>
      </c>
      <c r="K1279" s="7">
        <v>0.05</v>
      </c>
      <c r="L1279" s="6">
        <v>32.85</v>
      </c>
      <c r="M1279" s="6">
        <f t="shared" si="76"/>
        <v>135.41299999999998</v>
      </c>
      <c r="N1279" s="6">
        <f t="shared" si="77"/>
        <v>65.7</v>
      </c>
      <c r="O1279" s="6">
        <f t="shared" si="78"/>
        <v>69.71299999999998</v>
      </c>
      <c r="P1279" s="8">
        <f t="shared" si="79"/>
        <v>0.5148176319851121</v>
      </c>
      <c r="Q1279" s="5">
        <f>YEAR(SalesDataTable[[#This Row],[Order Date]])</f>
        <v>2026</v>
      </c>
      <c r="R1279" s="8" t="str">
        <f>"Q"&amp;ROUNDUP(MONTH(SalesDataTable[[#This Row],[Order Date]])/3,0)</f>
        <v>Q3</v>
      </c>
      <c r="S1279" s="9">
        <f>MONTH(SalesDataTable[[#This Row],[Order Date]])</f>
        <v>7</v>
      </c>
      <c r="T1279" s="8" t="str">
        <f>TEXT(SalesDataTable[[#This Row],[Order Date]],"mmm")</f>
        <v>Jul</v>
      </c>
    </row>
    <row r="1280" spans="1:20" ht="15.5">
      <c r="A1280" s="2" t="s">
        <v>1331</v>
      </c>
      <c r="B1280" s="3">
        <v>46208</v>
      </c>
      <c r="C1280" s="4" t="s">
        <v>1</v>
      </c>
      <c r="D1280" s="4" t="s">
        <v>52</v>
      </c>
      <c r="E1280" s="4" t="s">
        <v>25</v>
      </c>
      <c r="F1280" s="4" t="s">
        <v>4</v>
      </c>
      <c r="G1280" s="4" t="s">
        <v>49</v>
      </c>
      <c r="H1280" s="4" t="s">
        <v>74</v>
      </c>
      <c r="I1280" s="9">
        <v>3</v>
      </c>
      <c r="J1280" s="6">
        <v>50.16</v>
      </c>
      <c r="K1280" s="7">
        <v>0.05</v>
      </c>
      <c r="L1280" s="6">
        <v>22.24</v>
      </c>
      <c r="M1280" s="6">
        <f t="shared" si="76"/>
        <v>142.95599999999999</v>
      </c>
      <c r="N1280" s="6">
        <f t="shared" si="77"/>
        <v>66.72</v>
      </c>
      <c r="O1280" s="6">
        <f t="shared" si="78"/>
        <v>76.23599999999999</v>
      </c>
      <c r="P1280" s="8">
        <f t="shared" si="79"/>
        <v>0.53328296818601528</v>
      </c>
      <c r="Q1280" s="5">
        <f>YEAR(SalesDataTable[[#This Row],[Order Date]])</f>
        <v>2026</v>
      </c>
      <c r="R1280" s="8" t="str">
        <f>"Q"&amp;ROUNDUP(MONTH(SalesDataTable[[#This Row],[Order Date]])/3,0)</f>
        <v>Q3</v>
      </c>
      <c r="S1280" s="9">
        <f>MONTH(SalesDataTable[[#This Row],[Order Date]])</f>
        <v>7</v>
      </c>
      <c r="T1280" s="8" t="str">
        <f>TEXT(SalesDataTable[[#This Row],[Order Date]],"mmm")</f>
        <v>Jul</v>
      </c>
    </row>
    <row r="1281" spans="1:20" ht="15.5">
      <c r="A1281" s="2" t="s">
        <v>1332</v>
      </c>
      <c r="B1281" s="3">
        <v>46208</v>
      </c>
      <c r="C1281" s="4" t="s">
        <v>27</v>
      </c>
      <c r="D1281" s="4" t="s">
        <v>28</v>
      </c>
      <c r="E1281" s="4" t="s">
        <v>39</v>
      </c>
      <c r="F1281" s="4" t="s">
        <v>16</v>
      </c>
      <c r="G1281" s="4" t="s">
        <v>11</v>
      </c>
      <c r="H1281" s="4" t="s">
        <v>21</v>
      </c>
      <c r="I1281" s="9">
        <v>1</v>
      </c>
      <c r="J1281" s="6">
        <v>145.37</v>
      </c>
      <c r="K1281" s="7">
        <v>0.05</v>
      </c>
      <c r="L1281" s="6">
        <v>81.02</v>
      </c>
      <c r="M1281" s="6">
        <f t="shared" si="76"/>
        <v>138.10149999999999</v>
      </c>
      <c r="N1281" s="6">
        <f t="shared" si="77"/>
        <v>81.02</v>
      </c>
      <c r="O1281" s="6">
        <f t="shared" si="78"/>
        <v>57.081499999999991</v>
      </c>
      <c r="P1281" s="8">
        <f t="shared" si="79"/>
        <v>0.41333005072356199</v>
      </c>
      <c r="Q1281" s="5">
        <f>YEAR(SalesDataTable[[#This Row],[Order Date]])</f>
        <v>2026</v>
      </c>
      <c r="R1281" s="8" t="str">
        <f>"Q"&amp;ROUNDUP(MONTH(SalesDataTable[[#This Row],[Order Date]])/3,0)</f>
        <v>Q3</v>
      </c>
      <c r="S1281" s="9">
        <f>MONTH(SalesDataTable[[#This Row],[Order Date]])</f>
        <v>7</v>
      </c>
      <c r="T1281" s="8" t="str">
        <f>TEXT(SalesDataTable[[#This Row],[Order Date]],"mmm")</f>
        <v>Jul</v>
      </c>
    </row>
    <row r="1282" spans="1:20" ht="15.5">
      <c r="A1282" s="2" t="s">
        <v>1333</v>
      </c>
      <c r="B1282" s="3">
        <v>46208</v>
      </c>
      <c r="C1282" s="4" t="s">
        <v>27</v>
      </c>
      <c r="D1282" s="4" t="s">
        <v>45</v>
      </c>
      <c r="E1282" s="4" t="s">
        <v>25</v>
      </c>
      <c r="F1282" s="4" t="s">
        <v>16</v>
      </c>
      <c r="G1282" s="4" t="s">
        <v>17</v>
      </c>
      <c r="H1282" s="4" t="s">
        <v>46</v>
      </c>
      <c r="I1282" s="9">
        <v>2</v>
      </c>
      <c r="J1282" s="6">
        <v>47.1</v>
      </c>
      <c r="K1282" s="7">
        <v>0</v>
      </c>
      <c r="L1282" s="6">
        <v>17.920000000000002</v>
      </c>
      <c r="M1282" s="6">
        <f t="shared" ref="M1282:M1345" si="80">I1282*J1282*(1-K1282)</f>
        <v>94.2</v>
      </c>
      <c r="N1282" s="6">
        <f t="shared" ref="N1282:N1345" si="81">I1282*L1282</f>
        <v>35.840000000000003</v>
      </c>
      <c r="O1282" s="6">
        <f t="shared" ref="O1282:O1345" si="82">M1282-N1282</f>
        <v>58.36</v>
      </c>
      <c r="P1282" s="8">
        <f t="shared" ref="P1282:P1345" si="83">IFERROR(O1282/M1282,0)</f>
        <v>0.6195329087048832</v>
      </c>
      <c r="Q1282" s="5">
        <f>YEAR(SalesDataTable[[#This Row],[Order Date]])</f>
        <v>2026</v>
      </c>
      <c r="R1282" s="8" t="str">
        <f>"Q"&amp;ROUNDUP(MONTH(SalesDataTable[[#This Row],[Order Date]])/3,0)</f>
        <v>Q3</v>
      </c>
      <c r="S1282" s="9">
        <f>MONTH(SalesDataTable[[#This Row],[Order Date]])</f>
        <v>7</v>
      </c>
      <c r="T1282" s="8" t="str">
        <f>TEXT(SalesDataTable[[#This Row],[Order Date]],"mmm")</f>
        <v>Jul</v>
      </c>
    </row>
    <row r="1283" spans="1:20" ht="15.5">
      <c r="A1283" s="2" t="s">
        <v>1334</v>
      </c>
      <c r="B1283" s="3">
        <v>46208</v>
      </c>
      <c r="C1283" s="4" t="s">
        <v>27</v>
      </c>
      <c r="D1283" s="4" t="s">
        <v>82</v>
      </c>
      <c r="E1283" s="4" t="s">
        <v>10</v>
      </c>
      <c r="F1283" s="4" t="s">
        <v>20</v>
      </c>
      <c r="G1283" s="4" t="s">
        <v>11</v>
      </c>
      <c r="H1283" s="4" t="s">
        <v>53</v>
      </c>
      <c r="I1283" s="9">
        <v>5</v>
      </c>
      <c r="J1283" s="6">
        <v>155.09</v>
      </c>
      <c r="K1283" s="7">
        <v>0.1</v>
      </c>
      <c r="L1283" s="6">
        <v>78.52</v>
      </c>
      <c r="M1283" s="6">
        <f t="shared" si="80"/>
        <v>697.90500000000009</v>
      </c>
      <c r="N1283" s="6">
        <f t="shared" si="81"/>
        <v>392.59999999999997</v>
      </c>
      <c r="O1283" s="6">
        <f t="shared" si="82"/>
        <v>305.30500000000012</v>
      </c>
      <c r="P1283" s="8">
        <f t="shared" si="83"/>
        <v>0.43745925305020034</v>
      </c>
      <c r="Q1283" s="5">
        <f>YEAR(SalesDataTable[[#This Row],[Order Date]])</f>
        <v>2026</v>
      </c>
      <c r="R1283" s="8" t="str">
        <f>"Q"&amp;ROUNDUP(MONTH(SalesDataTable[[#This Row],[Order Date]])/3,0)</f>
        <v>Q3</v>
      </c>
      <c r="S1283" s="9">
        <f>MONTH(SalesDataTable[[#This Row],[Order Date]])</f>
        <v>7</v>
      </c>
      <c r="T1283" s="8" t="str">
        <f>TEXT(SalesDataTable[[#This Row],[Order Date]],"mmm")</f>
        <v>Jul</v>
      </c>
    </row>
    <row r="1284" spans="1:20" ht="15.5">
      <c r="A1284" s="2" t="s">
        <v>1335</v>
      </c>
      <c r="B1284" s="3">
        <v>46208</v>
      </c>
      <c r="C1284" s="4" t="s">
        <v>27</v>
      </c>
      <c r="D1284" s="4" t="s">
        <v>82</v>
      </c>
      <c r="E1284" s="4" t="s">
        <v>3</v>
      </c>
      <c r="F1284" s="4" t="s">
        <v>16</v>
      </c>
      <c r="G1284" s="4" t="s">
        <v>5</v>
      </c>
      <c r="H1284" s="4" t="s">
        <v>6</v>
      </c>
      <c r="I1284" s="9">
        <v>3</v>
      </c>
      <c r="J1284" s="6">
        <v>82.89</v>
      </c>
      <c r="K1284" s="7">
        <v>0</v>
      </c>
      <c r="L1284" s="6">
        <v>42.31</v>
      </c>
      <c r="M1284" s="6">
        <f t="shared" si="80"/>
        <v>248.67000000000002</v>
      </c>
      <c r="N1284" s="6">
        <f t="shared" si="81"/>
        <v>126.93</v>
      </c>
      <c r="O1284" s="6">
        <f t="shared" si="82"/>
        <v>121.74000000000001</v>
      </c>
      <c r="P1284" s="8">
        <f t="shared" si="83"/>
        <v>0.48956448304982508</v>
      </c>
      <c r="Q1284" s="5">
        <f>YEAR(SalesDataTable[[#This Row],[Order Date]])</f>
        <v>2026</v>
      </c>
      <c r="R1284" s="8" t="str">
        <f>"Q"&amp;ROUNDUP(MONTH(SalesDataTable[[#This Row],[Order Date]])/3,0)</f>
        <v>Q3</v>
      </c>
      <c r="S1284" s="9">
        <f>MONTH(SalesDataTable[[#This Row],[Order Date]])</f>
        <v>7</v>
      </c>
      <c r="T1284" s="8" t="str">
        <f>TEXT(SalesDataTable[[#This Row],[Order Date]],"mmm")</f>
        <v>Jul</v>
      </c>
    </row>
    <row r="1285" spans="1:20" ht="15.5">
      <c r="A1285" s="2" t="s">
        <v>1336</v>
      </c>
      <c r="B1285" s="3">
        <v>46208</v>
      </c>
      <c r="C1285" s="4" t="s">
        <v>14</v>
      </c>
      <c r="D1285" s="4" t="s">
        <v>24</v>
      </c>
      <c r="E1285" s="4" t="s">
        <v>25</v>
      </c>
      <c r="F1285" s="4" t="s">
        <v>16</v>
      </c>
      <c r="G1285" s="4" t="s">
        <v>5</v>
      </c>
      <c r="H1285" s="4" t="s">
        <v>6</v>
      </c>
      <c r="I1285" s="9">
        <v>2</v>
      </c>
      <c r="J1285" s="6">
        <v>80.8</v>
      </c>
      <c r="K1285" s="7">
        <v>0</v>
      </c>
      <c r="L1285" s="6">
        <v>42.21</v>
      </c>
      <c r="M1285" s="6">
        <f t="shared" si="80"/>
        <v>161.6</v>
      </c>
      <c r="N1285" s="6">
        <f t="shared" si="81"/>
        <v>84.42</v>
      </c>
      <c r="O1285" s="6">
        <f t="shared" si="82"/>
        <v>77.179999999999993</v>
      </c>
      <c r="P1285" s="8">
        <f t="shared" si="83"/>
        <v>0.47759900990099008</v>
      </c>
      <c r="Q1285" s="5">
        <f>YEAR(SalesDataTable[[#This Row],[Order Date]])</f>
        <v>2026</v>
      </c>
      <c r="R1285" s="8" t="str">
        <f>"Q"&amp;ROUNDUP(MONTH(SalesDataTable[[#This Row],[Order Date]])/3,0)</f>
        <v>Q3</v>
      </c>
      <c r="S1285" s="9">
        <f>MONTH(SalesDataTable[[#This Row],[Order Date]])</f>
        <v>7</v>
      </c>
      <c r="T1285" s="8" t="str">
        <f>TEXT(SalesDataTable[[#This Row],[Order Date]],"mmm")</f>
        <v>Jul</v>
      </c>
    </row>
    <row r="1286" spans="1:20" ht="15.5">
      <c r="A1286" s="2" t="s">
        <v>1337</v>
      </c>
      <c r="B1286" s="3">
        <v>46209</v>
      </c>
      <c r="C1286" s="4" t="s">
        <v>14</v>
      </c>
      <c r="D1286" s="4" t="s">
        <v>34</v>
      </c>
      <c r="E1286" s="4" t="s">
        <v>3</v>
      </c>
      <c r="F1286" s="4" t="s">
        <v>16</v>
      </c>
      <c r="G1286" s="4" t="s">
        <v>49</v>
      </c>
      <c r="H1286" s="4" t="s">
        <v>50</v>
      </c>
      <c r="I1286" s="9">
        <v>2</v>
      </c>
      <c r="J1286" s="6">
        <v>39.54</v>
      </c>
      <c r="K1286" s="7">
        <v>0.05</v>
      </c>
      <c r="L1286" s="6">
        <v>14.68</v>
      </c>
      <c r="M1286" s="6">
        <f t="shared" si="80"/>
        <v>75.125999999999991</v>
      </c>
      <c r="N1286" s="6">
        <f t="shared" si="81"/>
        <v>29.36</v>
      </c>
      <c r="O1286" s="6">
        <f t="shared" si="82"/>
        <v>45.765999999999991</v>
      </c>
      <c r="P1286" s="8">
        <f t="shared" si="83"/>
        <v>0.60918989431089099</v>
      </c>
      <c r="Q1286" s="5">
        <f>YEAR(SalesDataTable[[#This Row],[Order Date]])</f>
        <v>2026</v>
      </c>
      <c r="R1286" s="8" t="str">
        <f>"Q"&amp;ROUNDUP(MONTH(SalesDataTable[[#This Row],[Order Date]])/3,0)</f>
        <v>Q3</v>
      </c>
      <c r="S1286" s="9">
        <f>MONTH(SalesDataTable[[#This Row],[Order Date]])</f>
        <v>7</v>
      </c>
      <c r="T1286" s="8" t="str">
        <f>TEXT(SalesDataTable[[#This Row],[Order Date]],"mmm")</f>
        <v>Jul</v>
      </c>
    </row>
    <row r="1287" spans="1:20" ht="15.5">
      <c r="A1287" s="2" t="s">
        <v>1338</v>
      </c>
      <c r="B1287" s="3">
        <v>46209</v>
      </c>
      <c r="C1287" s="4" t="s">
        <v>14</v>
      </c>
      <c r="D1287" s="4" t="s">
        <v>15</v>
      </c>
      <c r="E1287" s="4" t="s">
        <v>3</v>
      </c>
      <c r="F1287" s="4" t="s">
        <v>16</v>
      </c>
      <c r="G1287" s="4" t="s">
        <v>49</v>
      </c>
      <c r="H1287" s="4" t="s">
        <v>55</v>
      </c>
      <c r="I1287" s="9">
        <v>2</v>
      </c>
      <c r="J1287" s="6">
        <v>121.35</v>
      </c>
      <c r="K1287" s="7">
        <v>0</v>
      </c>
      <c r="L1287" s="6">
        <v>71.06</v>
      </c>
      <c r="M1287" s="6">
        <f t="shared" si="80"/>
        <v>242.7</v>
      </c>
      <c r="N1287" s="6">
        <f t="shared" si="81"/>
        <v>142.12</v>
      </c>
      <c r="O1287" s="6">
        <f t="shared" si="82"/>
        <v>100.57999999999998</v>
      </c>
      <c r="P1287" s="8">
        <f t="shared" si="83"/>
        <v>0.41442109600329619</v>
      </c>
      <c r="Q1287" s="5">
        <f>YEAR(SalesDataTable[[#This Row],[Order Date]])</f>
        <v>2026</v>
      </c>
      <c r="R1287" s="8" t="str">
        <f>"Q"&amp;ROUNDUP(MONTH(SalesDataTable[[#This Row],[Order Date]])/3,0)</f>
        <v>Q3</v>
      </c>
      <c r="S1287" s="9">
        <f>MONTH(SalesDataTable[[#This Row],[Order Date]])</f>
        <v>7</v>
      </c>
      <c r="T1287" s="8" t="str">
        <f>TEXT(SalesDataTable[[#This Row],[Order Date]],"mmm")</f>
        <v>Jul</v>
      </c>
    </row>
    <row r="1288" spans="1:20" ht="15.5">
      <c r="A1288" s="2" t="s">
        <v>1339</v>
      </c>
      <c r="B1288" s="3">
        <v>46209</v>
      </c>
      <c r="C1288" s="4" t="s">
        <v>27</v>
      </c>
      <c r="D1288" s="4" t="s">
        <v>48</v>
      </c>
      <c r="E1288" s="4" t="s">
        <v>25</v>
      </c>
      <c r="F1288" s="4" t="s">
        <v>4</v>
      </c>
      <c r="G1288" s="4" t="s">
        <v>49</v>
      </c>
      <c r="H1288" s="4" t="s">
        <v>50</v>
      </c>
      <c r="I1288" s="9">
        <v>1</v>
      </c>
      <c r="J1288" s="6">
        <v>41.37</v>
      </c>
      <c r="K1288" s="7">
        <v>0</v>
      </c>
      <c r="L1288" s="6">
        <v>15.12</v>
      </c>
      <c r="M1288" s="6">
        <f t="shared" si="80"/>
        <v>41.37</v>
      </c>
      <c r="N1288" s="6">
        <f t="shared" si="81"/>
        <v>15.12</v>
      </c>
      <c r="O1288" s="6">
        <f t="shared" si="82"/>
        <v>26.25</v>
      </c>
      <c r="P1288" s="8">
        <f t="shared" si="83"/>
        <v>0.63451776649746194</v>
      </c>
      <c r="Q1288" s="5">
        <f>YEAR(SalesDataTable[[#This Row],[Order Date]])</f>
        <v>2026</v>
      </c>
      <c r="R1288" s="8" t="str">
        <f>"Q"&amp;ROUNDUP(MONTH(SalesDataTable[[#This Row],[Order Date]])/3,0)</f>
        <v>Q3</v>
      </c>
      <c r="S1288" s="9">
        <f>MONTH(SalesDataTable[[#This Row],[Order Date]])</f>
        <v>7</v>
      </c>
      <c r="T1288" s="8" t="str">
        <f>TEXT(SalesDataTable[[#This Row],[Order Date]],"mmm")</f>
        <v>Jul</v>
      </c>
    </row>
    <row r="1289" spans="1:20" ht="15.5">
      <c r="A1289" s="2" t="s">
        <v>1340</v>
      </c>
      <c r="B1289" s="3">
        <v>46209</v>
      </c>
      <c r="C1289" s="4" t="s">
        <v>8</v>
      </c>
      <c r="D1289" s="4" t="s">
        <v>69</v>
      </c>
      <c r="E1289" s="4" t="s">
        <v>3</v>
      </c>
      <c r="F1289" s="4" t="s">
        <v>16</v>
      </c>
      <c r="G1289" s="4" t="s">
        <v>5</v>
      </c>
      <c r="H1289" s="4" t="s">
        <v>6</v>
      </c>
      <c r="I1289" s="9">
        <v>5</v>
      </c>
      <c r="J1289" s="6">
        <v>81.63</v>
      </c>
      <c r="K1289" s="7">
        <v>0.05</v>
      </c>
      <c r="L1289" s="6">
        <v>42.36</v>
      </c>
      <c r="M1289" s="6">
        <f t="shared" si="80"/>
        <v>387.74249999999995</v>
      </c>
      <c r="N1289" s="6">
        <f t="shared" si="81"/>
        <v>211.8</v>
      </c>
      <c r="O1289" s="6">
        <f t="shared" si="82"/>
        <v>175.94249999999994</v>
      </c>
      <c r="P1289" s="8">
        <f t="shared" si="83"/>
        <v>0.45376119460724568</v>
      </c>
      <c r="Q1289" s="5">
        <f>YEAR(SalesDataTable[[#This Row],[Order Date]])</f>
        <v>2026</v>
      </c>
      <c r="R1289" s="8" t="str">
        <f>"Q"&amp;ROUNDUP(MONTH(SalesDataTable[[#This Row],[Order Date]])/3,0)</f>
        <v>Q3</v>
      </c>
      <c r="S1289" s="9">
        <f>MONTH(SalesDataTable[[#This Row],[Order Date]])</f>
        <v>7</v>
      </c>
      <c r="T1289" s="8" t="str">
        <f>TEXT(SalesDataTable[[#This Row],[Order Date]],"mmm")</f>
        <v>Jul</v>
      </c>
    </row>
    <row r="1290" spans="1:20" ht="15.5">
      <c r="A1290" s="2" t="s">
        <v>1341</v>
      </c>
      <c r="B1290" s="3">
        <v>46209</v>
      </c>
      <c r="C1290" s="4" t="s">
        <v>8</v>
      </c>
      <c r="D1290" s="4" t="s">
        <v>9</v>
      </c>
      <c r="E1290" s="4" t="s">
        <v>3</v>
      </c>
      <c r="F1290" s="4" t="s">
        <v>4</v>
      </c>
      <c r="G1290" s="4" t="s">
        <v>49</v>
      </c>
      <c r="H1290" s="4" t="s">
        <v>67</v>
      </c>
      <c r="I1290" s="9">
        <v>1</v>
      </c>
      <c r="J1290" s="6">
        <v>36.19</v>
      </c>
      <c r="K1290" s="7">
        <v>0</v>
      </c>
      <c r="L1290" s="6">
        <v>13.91</v>
      </c>
      <c r="M1290" s="6">
        <f t="shared" si="80"/>
        <v>36.19</v>
      </c>
      <c r="N1290" s="6">
        <f t="shared" si="81"/>
        <v>13.91</v>
      </c>
      <c r="O1290" s="6">
        <f t="shared" si="82"/>
        <v>22.279999999999998</v>
      </c>
      <c r="P1290" s="8">
        <f t="shared" si="83"/>
        <v>0.61563967946946663</v>
      </c>
      <c r="Q1290" s="5">
        <f>YEAR(SalesDataTable[[#This Row],[Order Date]])</f>
        <v>2026</v>
      </c>
      <c r="R1290" s="8" t="str">
        <f>"Q"&amp;ROUNDUP(MONTH(SalesDataTable[[#This Row],[Order Date]])/3,0)</f>
        <v>Q3</v>
      </c>
      <c r="S1290" s="9">
        <f>MONTH(SalesDataTable[[#This Row],[Order Date]])</f>
        <v>7</v>
      </c>
      <c r="T1290" s="8" t="str">
        <f>TEXT(SalesDataTable[[#This Row],[Order Date]],"mmm")</f>
        <v>Jul</v>
      </c>
    </row>
    <row r="1291" spans="1:20" ht="15.5">
      <c r="A1291" s="2" t="s">
        <v>1342</v>
      </c>
      <c r="B1291" s="3">
        <v>46209</v>
      </c>
      <c r="C1291" s="4" t="s">
        <v>8</v>
      </c>
      <c r="D1291" s="4" t="s">
        <v>9</v>
      </c>
      <c r="E1291" s="4" t="s">
        <v>39</v>
      </c>
      <c r="F1291" s="4" t="s">
        <v>16</v>
      </c>
      <c r="G1291" s="4" t="s">
        <v>11</v>
      </c>
      <c r="H1291" s="4" t="s">
        <v>21</v>
      </c>
      <c r="I1291" s="9">
        <v>1</v>
      </c>
      <c r="J1291" s="6">
        <v>142.04</v>
      </c>
      <c r="K1291" s="7">
        <v>0</v>
      </c>
      <c r="L1291" s="6">
        <v>81.67</v>
      </c>
      <c r="M1291" s="6">
        <f t="shared" si="80"/>
        <v>142.04</v>
      </c>
      <c r="N1291" s="6">
        <f t="shared" si="81"/>
        <v>81.67</v>
      </c>
      <c r="O1291" s="6">
        <f t="shared" si="82"/>
        <v>60.36999999999999</v>
      </c>
      <c r="P1291" s="8">
        <f t="shared" si="83"/>
        <v>0.4250211208110391</v>
      </c>
      <c r="Q1291" s="5">
        <f>YEAR(SalesDataTable[[#This Row],[Order Date]])</f>
        <v>2026</v>
      </c>
      <c r="R1291" s="8" t="str">
        <f>"Q"&amp;ROUNDUP(MONTH(SalesDataTable[[#This Row],[Order Date]])/3,0)</f>
        <v>Q3</v>
      </c>
      <c r="S1291" s="9">
        <f>MONTH(SalesDataTable[[#This Row],[Order Date]])</f>
        <v>7</v>
      </c>
      <c r="T1291" s="8" t="str">
        <f>TEXT(SalesDataTable[[#This Row],[Order Date]],"mmm")</f>
        <v>Jul</v>
      </c>
    </row>
    <row r="1292" spans="1:20" ht="15.5">
      <c r="A1292" s="2" t="s">
        <v>1343</v>
      </c>
      <c r="B1292" s="3">
        <v>46209</v>
      </c>
      <c r="C1292" s="4" t="s">
        <v>14</v>
      </c>
      <c r="D1292" s="4" t="s">
        <v>34</v>
      </c>
      <c r="E1292" s="4" t="s">
        <v>3</v>
      </c>
      <c r="F1292" s="4" t="s">
        <v>20</v>
      </c>
      <c r="G1292" s="4" t="s">
        <v>17</v>
      </c>
      <c r="H1292" s="4" t="s">
        <v>71</v>
      </c>
      <c r="I1292" s="9">
        <v>1</v>
      </c>
      <c r="J1292" s="6">
        <v>133.66999999999999</v>
      </c>
      <c r="K1292" s="7">
        <v>0</v>
      </c>
      <c r="L1292" s="6">
        <v>68.25</v>
      </c>
      <c r="M1292" s="6">
        <f t="shared" si="80"/>
        <v>133.66999999999999</v>
      </c>
      <c r="N1292" s="6">
        <f t="shared" si="81"/>
        <v>68.25</v>
      </c>
      <c r="O1292" s="6">
        <f t="shared" si="82"/>
        <v>65.419999999999987</v>
      </c>
      <c r="P1292" s="8">
        <f t="shared" si="83"/>
        <v>0.48941422907159415</v>
      </c>
      <c r="Q1292" s="5">
        <f>YEAR(SalesDataTable[[#This Row],[Order Date]])</f>
        <v>2026</v>
      </c>
      <c r="R1292" s="8" t="str">
        <f>"Q"&amp;ROUNDUP(MONTH(SalesDataTable[[#This Row],[Order Date]])/3,0)</f>
        <v>Q3</v>
      </c>
      <c r="S1292" s="9">
        <f>MONTH(SalesDataTable[[#This Row],[Order Date]])</f>
        <v>7</v>
      </c>
      <c r="T1292" s="8" t="str">
        <f>TEXT(SalesDataTable[[#This Row],[Order Date]],"mmm")</f>
        <v>Jul</v>
      </c>
    </row>
    <row r="1293" spans="1:20" ht="15.5">
      <c r="A1293" s="2" t="s">
        <v>1344</v>
      </c>
      <c r="B1293" s="3">
        <v>46209</v>
      </c>
      <c r="C1293" s="4" t="s">
        <v>14</v>
      </c>
      <c r="D1293" s="4" t="s">
        <v>61</v>
      </c>
      <c r="E1293" s="4" t="s">
        <v>3</v>
      </c>
      <c r="F1293" s="4" t="s">
        <v>16</v>
      </c>
      <c r="G1293" s="4" t="s">
        <v>17</v>
      </c>
      <c r="H1293" s="4" t="s">
        <v>83</v>
      </c>
      <c r="I1293" s="9">
        <v>6</v>
      </c>
      <c r="J1293" s="6">
        <v>166.6</v>
      </c>
      <c r="K1293" s="7">
        <v>0</v>
      </c>
      <c r="L1293" s="6">
        <v>88.14</v>
      </c>
      <c r="M1293" s="6">
        <f t="shared" si="80"/>
        <v>999.59999999999991</v>
      </c>
      <c r="N1293" s="6">
        <f t="shared" si="81"/>
        <v>528.84</v>
      </c>
      <c r="O1293" s="6">
        <f t="shared" si="82"/>
        <v>470.75999999999988</v>
      </c>
      <c r="P1293" s="8">
        <f t="shared" si="83"/>
        <v>0.47094837935174061</v>
      </c>
      <c r="Q1293" s="5">
        <f>YEAR(SalesDataTable[[#This Row],[Order Date]])</f>
        <v>2026</v>
      </c>
      <c r="R1293" s="8" t="str">
        <f>"Q"&amp;ROUNDUP(MONTH(SalesDataTable[[#This Row],[Order Date]])/3,0)</f>
        <v>Q3</v>
      </c>
      <c r="S1293" s="9">
        <f>MONTH(SalesDataTable[[#This Row],[Order Date]])</f>
        <v>7</v>
      </c>
      <c r="T1293" s="8" t="str">
        <f>TEXT(SalesDataTable[[#This Row],[Order Date]],"mmm")</f>
        <v>Jul</v>
      </c>
    </row>
    <row r="1294" spans="1:20" ht="15.5">
      <c r="A1294" s="2" t="s">
        <v>1345</v>
      </c>
      <c r="B1294" s="3">
        <v>46209</v>
      </c>
      <c r="C1294" s="4" t="s">
        <v>8</v>
      </c>
      <c r="D1294" s="4" t="s">
        <v>69</v>
      </c>
      <c r="E1294" s="4" t="s">
        <v>3</v>
      </c>
      <c r="F1294" s="4" t="s">
        <v>4</v>
      </c>
      <c r="G1294" s="4" t="s">
        <v>5</v>
      </c>
      <c r="H1294" s="4" t="s">
        <v>43</v>
      </c>
      <c r="I1294" s="9">
        <v>2</v>
      </c>
      <c r="J1294" s="6">
        <v>99.93</v>
      </c>
      <c r="K1294" s="7">
        <v>0.1</v>
      </c>
      <c r="L1294" s="6">
        <v>51.96</v>
      </c>
      <c r="M1294" s="6">
        <f t="shared" si="80"/>
        <v>179.87400000000002</v>
      </c>
      <c r="N1294" s="6">
        <f t="shared" si="81"/>
        <v>103.92</v>
      </c>
      <c r="O1294" s="6">
        <f t="shared" si="82"/>
        <v>75.954000000000022</v>
      </c>
      <c r="P1294" s="8">
        <f t="shared" si="83"/>
        <v>0.422262250241836</v>
      </c>
      <c r="Q1294" s="5">
        <f>YEAR(SalesDataTable[[#This Row],[Order Date]])</f>
        <v>2026</v>
      </c>
      <c r="R1294" s="8" t="str">
        <f>"Q"&amp;ROUNDUP(MONTH(SalesDataTable[[#This Row],[Order Date]])/3,0)</f>
        <v>Q3</v>
      </c>
      <c r="S1294" s="9">
        <f>MONTH(SalesDataTable[[#This Row],[Order Date]])</f>
        <v>7</v>
      </c>
      <c r="T1294" s="8" t="str">
        <f>TEXT(SalesDataTable[[#This Row],[Order Date]],"mmm")</f>
        <v>Jul</v>
      </c>
    </row>
    <row r="1295" spans="1:20" ht="15.5">
      <c r="A1295" s="2" t="s">
        <v>1346</v>
      </c>
      <c r="B1295" s="3">
        <v>46210</v>
      </c>
      <c r="C1295" s="4" t="s">
        <v>1</v>
      </c>
      <c r="D1295" s="4" t="s">
        <v>88</v>
      </c>
      <c r="E1295" s="4" t="s">
        <v>25</v>
      </c>
      <c r="F1295" s="4" t="s">
        <v>4</v>
      </c>
      <c r="G1295" s="4" t="s">
        <v>5</v>
      </c>
      <c r="H1295" s="4" t="s">
        <v>43</v>
      </c>
      <c r="I1295" s="9">
        <v>6</v>
      </c>
      <c r="J1295" s="6">
        <v>100.56</v>
      </c>
      <c r="K1295" s="7">
        <v>0</v>
      </c>
      <c r="L1295" s="6">
        <v>49.47</v>
      </c>
      <c r="M1295" s="6">
        <f t="shared" si="80"/>
        <v>603.36</v>
      </c>
      <c r="N1295" s="6">
        <f t="shared" si="81"/>
        <v>296.82</v>
      </c>
      <c r="O1295" s="6">
        <f t="shared" si="82"/>
        <v>306.54000000000002</v>
      </c>
      <c r="P1295" s="8">
        <f t="shared" si="83"/>
        <v>0.508054892601432</v>
      </c>
      <c r="Q1295" s="5">
        <f>YEAR(SalesDataTable[[#This Row],[Order Date]])</f>
        <v>2026</v>
      </c>
      <c r="R1295" s="8" t="str">
        <f>"Q"&amp;ROUNDUP(MONTH(SalesDataTable[[#This Row],[Order Date]])/3,0)</f>
        <v>Q3</v>
      </c>
      <c r="S1295" s="9">
        <f>MONTH(SalesDataTable[[#This Row],[Order Date]])</f>
        <v>7</v>
      </c>
      <c r="T1295" s="8" t="str">
        <f>TEXT(SalesDataTable[[#This Row],[Order Date]],"mmm")</f>
        <v>Jul</v>
      </c>
    </row>
    <row r="1296" spans="1:20" ht="15.5">
      <c r="A1296" s="2" t="s">
        <v>1347</v>
      </c>
      <c r="B1296" s="3">
        <v>46210</v>
      </c>
      <c r="C1296" s="4" t="s">
        <v>1</v>
      </c>
      <c r="D1296" s="4" t="s">
        <v>52</v>
      </c>
      <c r="E1296" s="4" t="s">
        <v>3</v>
      </c>
      <c r="F1296" s="4" t="s">
        <v>4</v>
      </c>
      <c r="G1296" s="4" t="s">
        <v>31</v>
      </c>
      <c r="H1296" s="4" t="s">
        <v>41</v>
      </c>
      <c r="I1296" s="9">
        <v>1</v>
      </c>
      <c r="J1296" s="6">
        <v>200.48</v>
      </c>
      <c r="K1296" s="7">
        <v>0.05</v>
      </c>
      <c r="L1296" s="6">
        <v>104.11</v>
      </c>
      <c r="M1296" s="6">
        <f t="shared" si="80"/>
        <v>190.45599999999999</v>
      </c>
      <c r="N1296" s="6">
        <f t="shared" si="81"/>
        <v>104.11</v>
      </c>
      <c r="O1296" s="6">
        <f t="shared" si="82"/>
        <v>86.345999999999989</v>
      </c>
      <c r="P1296" s="8">
        <f t="shared" si="83"/>
        <v>0.45336455664300412</v>
      </c>
      <c r="Q1296" s="5">
        <f>YEAR(SalesDataTable[[#This Row],[Order Date]])</f>
        <v>2026</v>
      </c>
      <c r="R1296" s="8" t="str">
        <f>"Q"&amp;ROUNDUP(MONTH(SalesDataTable[[#This Row],[Order Date]])/3,0)</f>
        <v>Q3</v>
      </c>
      <c r="S1296" s="9">
        <f>MONTH(SalesDataTable[[#This Row],[Order Date]])</f>
        <v>7</v>
      </c>
      <c r="T1296" s="8" t="str">
        <f>TEXT(SalesDataTable[[#This Row],[Order Date]],"mmm")</f>
        <v>Jul</v>
      </c>
    </row>
    <row r="1297" spans="1:20" ht="15.5">
      <c r="A1297" s="2" t="s">
        <v>1348</v>
      </c>
      <c r="B1297" s="3">
        <v>46210</v>
      </c>
      <c r="C1297" s="4" t="s">
        <v>27</v>
      </c>
      <c r="D1297" s="4" t="s">
        <v>48</v>
      </c>
      <c r="E1297" s="4" t="s">
        <v>3</v>
      </c>
      <c r="F1297" s="4" t="s">
        <v>16</v>
      </c>
      <c r="G1297" s="4" t="s">
        <v>5</v>
      </c>
      <c r="H1297" s="4" t="s">
        <v>29</v>
      </c>
      <c r="I1297" s="9">
        <v>1</v>
      </c>
      <c r="J1297" s="6">
        <v>51.06</v>
      </c>
      <c r="K1297" s="7">
        <v>0.15</v>
      </c>
      <c r="L1297" s="6">
        <v>22.56</v>
      </c>
      <c r="M1297" s="6">
        <f t="shared" si="80"/>
        <v>43.401000000000003</v>
      </c>
      <c r="N1297" s="6">
        <f t="shared" si="81"/>
        <v>22.56</v>
      </c>
      <c r="O1297" s="6">
        <f t="shared" si="82"/>
        <v>20.841000000000005</v>
      </c>
      <c r="P1297" s="8">
        <f t="shared" si="83"/>
        <v>0.48019630884081022</v>
      </c>
      <c r="Q1297" s="5">
        <f>YEAR(SalesDataTable[[#This Row],[Order Date]])</f>
        <v>2026</v>
      </c>
      <c r="R1297" s="8" t="str">
        <f>"Q"&amp;ROUNDUP(MONTH(SalesDataTable[[#This Row],[Order Date]])/3,0)</f>
        <v>Q3</v>
      </c>
      <c r="S1297" s="9">
        <f>MONTH(SalesDataTable[[#This Row],[Order Date]])</f>
        <v>7</v>
      </c>
      <c r="T1297" s="8" t="str">
        <f>TEXT(SalesDataTable[[#This Row],[Order Date]],"mmm")</f>
        <v>Jul</v>
      </c>
    </row>
    <row r="1298" spans="1:20" ht="15.5">
      <c r="A1298" s="2" t="s">
        <v>1349</v>
      </c>
      <c r="B1298" s="3">
        <v>46210</v>
      </c>
      <c r="C1298" s="4" t="s">
        <v>1</v>
      </c>
      <c r="D1298" s="4" t="s">
        <v>88</v>
      </c>
      <c r="E1298" s="4" t="s">
        <v>25</v>
      </c>
      <c r="F1298" s="4" t="s">
        <v>16</v>
      </c>
      <c r="G1298" s="4" t="s">
        <v>49</v>
      </c>
      <c r="H1298" s="4" t="s">
        <v>55</v>
      </c>
      <c r="I1298" s="9">
        <v>2</v>
      </c>
      <c r="J1298" s="6">
        <v>125.9</v>
      </c>
      <c r="K1298" s="7">
        <v>0.15</v>
      </c>
      <c r="L1298" s="6">
        <v>70.27</v>
      </c>
      <c r="M1298" s="6">
        <f t="shared" si="80"/>
        <v>214.03</v>
      </c>
      <c r="N1298" s="6">
        <f t="shared" si="81"/>
        <v>140.54</v>
      </c>
      <c r="O1298" s="6">
        <f t="shared" si="82"/>
        <v>73.490000000000009</v>
      </c>
      <c r="P1298" s="8">
        <f t="shared" si="83"/>
        <v>0.34336307994206422</v>
      </c>
      <c r="Q1298" s="5">
        <f>YEAR(SalesDataTable[[#This Row],[Order Date]])</f>
        <v>2026</v>
      </c>
      <c r="R1298" s="8" t="str">
        <f>"Q"&amp;ROUNDUP(MONTH(SalesDataTable[[#This Row],[Order Date]])/3,0)</f>
        <v>Q3</v>
      </c>
      <c r="S1298" s="9">
        <f>MONTH(SalesDataTable[[#This Row],[Order Date]])</f>
        <v>7</v>
      </c>
      <c r="T1298" s="8" t="str">
        <f>TEXT(SalesDataTable[[#This Row],[Order Date]],"mmm")</f>
        <v>Jul</v>
      </c>
    </row>
    <row r="1299" spans="1:20" ht="15.5">
      <c r="A1299" s="2" t="s">
        <v>1350</v>
      </c>
      <c r="B1299" s="3">
        <v>46211</v>
      </c>
      <c r="C1299" s="4" t="s">
        <v>8</v>
      </c>
      <c r="D1299" s="4" t="s">
        <v>69</v>
      </c>
      <c r="E1299" s="4" t="s">
        <v>25</v>
      </c>
      <c r="F1299" s="4" t="s">
        <v>4</v>
      </c>
      <c r="G1299" s="4" t="s">
        <v>31</v>
      </c>
      <c r="H1299" s="4" t="s">
        <v>41</v>
      </c>
      <c r="I1299" s="9">
        <v>2</v>
      </c>
      <c r="J1299" s="6">
        <v>192.24</v>
      </c>
      <c r="K1299" s="7">
        <v>0.05</v>
      </c>
      <c r="L1299" s="6">
        <v>103.65</v>
      </c>
      <c r="M1299" s="6">
        <f t="shared" si="80"/>
        <v>365.25599999999997</v>
      </c>
      <c r="N1299" s="6">
        <f t="shared" si="81"/>
        <v>207.3</v>
      </c>
      <c r="O1299" s="6">
        <f t="shared" si="82"/>
        <v>157.95599999999996</v>
      </c>
      <c r="P1299" s="8">
        <f t="shared" si="83"/>
        <v>0.43245285498390162</v>
      </c>
      <c r="Q1299" s="5">
        <f>YEAR(SalesDataTable[[#This Row],[Order Date]])</f>
        <v>2026</v>
      </c>
      <c r="R1299" s="8" t="str">
        <f>"Q"&amp;ROUNDUP(MONTH(SalesDataTable[[#This Row],[Order Date]])/3,0)</f>
        <v>Q3</v>
      </c>
      <c r="S1299" s="9">
        <f>MONTH(SalesDataTable[[#This Row],[Order Date]])</f>
        <v>7</v>
      </c>
      <c r="T1299" s="8" t="str">
        <f>TEXT(SalesDataTable[[#This Row],[Order Date]],"mmm")</f>
        <v>Jul</v>
      </c>
    </row>
    <row r="1300" spans="1:20" ht="15.5">
      <c r="A1300" s="2" t="s">
        <v>1351</v>
      </c>
      <c r="B1300" s="3">
        <v>46211</v>
      </c>
      <c r="C1300" s="4" t="s">
        <v>1</v>
      </c>
      <c r="D1300" s="4" t="s">
        <v>2</v>
      </c>
      <c r="E1300" s="4" t="s">
        <v>3</v>
      </c>
      <c r="F1300" s="4" t="s">
        <v>20</v>
      </c>
      <c r="G1300" s="4" t="s">
        <v>49</v>
      </c>
      <c r="H1300" s="4" t="s">
        <v>50</v>
      </c>
      <c r="I1300" s="9">
        <v>2</v>
      </c>
      <c r="J1300" s="6">
        <v>40.79</v>
      </c>
      <c r="K1300" s="7">
        <v>0</v>
      </c>
      <c r="L1300" s="6">
        <v>14.61</v>
      </c>
      <c r="M1300" s="6">
        <f t="shared" si="80"/>
        <v>81.58</v>
      </c>
      <c r="N1300" s="6">
        <f t="shared" si="81"/>
        <v>29.22</v>
      </c>
      <c r="O1300" s="6">
        <f t="shared" si="82"/>
        <v>52.36</v>
      </c>
      <c r="P1300" s="8">
        <f t="shared" si="83"/>
        <v>0.64182397646481981</v>
      </c>
      <c r="Q1300" s="5">
        <f>YEAR(SalesDataTable[[#This Row],[Order Date]])</f>
        <v>2026</v>
      </c>
      <c r="R1300" s="8" t="str">
        <f>"Q"&amp;ROUNDUP(MONTH(SalesDataTable[[#This Row],[Order Date]])/3,0)</f>
        <v>Q3</v>
      </c>
      <c r="S1300" s="9">
        <f>MONTH(SalesDataTable[[#This Row],[Order Date]])</f>
        <v>7</v>
      </c>
      <c r="T1300" s="8" t="str">
        <f>TEXT(SalesDataTable[[#This Row],[Order Date]],"mmm")</f>
        <v>Jul</v>
      </c>
    </row>
    <row r="1301" spans="1:20" ht="15.5">
      <c r="A1301" s="2" t="s">
        <v>1352</v>
      </c>
      <c r="B1301" s="3">
        <v>46211</v>
      </c>
      <c r="C1301" s="4" t="s">
        <v>1</v>
      </c>
      <c r="D1301" s="4" t="s">
        <v>52</v>
      </c>
      <c r="E1301" s="4" t="s">
        <v>25</v>
      </c>
      <c r="F1301" s="4" t="s">
        <v>16</v>
      </c>
      <c r="G1301" s="4" t="s">
        <v>31</v>
      </c>
      <c r="H1301" s="4" t="s">
        <v>90</v>
      </c>
      <c r="I1301" s="9">
        <v>2</v>
      </c>
      <c r="J1301" s="6">
        <v>125.73</v>
      </c>
      <c r="K1301" s="7">
        <v>0.15</v>
      </c>
      <c r="L1301" s="6">
        <v>61.75</v>
      </c>
      <c r="M1301" s="6">
        <f t="shared" si="80"/>
        <v>213.74100000000001</v>
      </c>
      <c r="N1301" s="6">
        <f t="shared" si="81"/>
        <v>123.5</v>
      </c>
      <c r="O1301" s="6">
        <f t="shared" si="82"/>
        <v>90.241000000000014</v>
      </c>
      <c r="P1301" s="8">
        <f t="shared" si="83"/>
        <v>0.42219789371248384</v>
      </c>
      <c r="Q1301" s="5">
        <f>YEAR(SalesDataTable[[#This Row],[Order Date]])</f>
        <v>2026</v>
      </c>
      <c r="R1301" s="8" t="str">
        <f>"Q"&amp;ROUNDUP(MONTH(SalesDataTable[[#This Row],[Order Date]])/3,0)</f>
        <v>Q3</v>
      </c>
      <c r="S1301" s="9">
        <f>MONTH(SalesDataTable[[#This Row],[Order Date]])</f>
        <v>7</v>
      </c>
      <c r="T1301" s="8" t="str">
        <f>TEXT(SalesDataTable[[#This Row],[Order Date]],"mmm")</f>
        <v>Jul</v>
      </c>
    </row>
    <row r="1302" spans="1:20" ht="15.5">
      <c r="A1302" s="2" t="s">
        <v>1353</v>
      </c>
      <c r="B1302" s="3">
        <v>46211</v>
      </c>
      <c r="C1302" s="4" t="s">
        <v>1</v>
      </c>
      <c r="D1302" s="4" t="s">
        <v>88</v>
      </c>
      <c r="E1302" s="4" t="s">
        <v>3</v>
      </c>
      <c r="F1302" s="4" t="s">
        <v>20</v>
      </c>
      <c r="G1302" s="4" t="s">
        <v>17</v>
      </c>
      <c r="H1302" s="4" t="s">
        <v>83</v>
      </c>
      <c r="I1302" s="9">
        <v>1</v>
      </c>
      <c r="J1302" s="6">
        <v>164.92</v>
      </c>
      <c r="K1302" s="7">
        <v>0</v>
      </c>
      <c r="L1302" s="6">
        <v>89.47</v>
      </c>
      <c r="M1302" s="6">
        <f t="shared" si="80"/>
        <v>164.92</v>
      </c>
      <c r="N1302" s="6">
        <f t="shared" si="81"/>
        <v>89.47</v>
      </c>
      <c r="O1302" s="6">
        <f t="shared" si="82"/>
        <v>75.449999999999989</v>
      </c>
      <c r="P1302" s="8">
        <f t="shared" si="83"/>
        <v>0.45749454280863444</v>
      </c>
      <c r="Q1302" s="5">
        <f>YEAR(SalesDataTable[[#This Row],[Order Date]])</f>
        <v>2026</v>
      </c>
      <c r="R1302" s="8" t="str">
        <f>"Q"&amp;ROUNDUP(MONTH(SalesDataTable[[#This Row],[Order Date]])/3,0)</f>
        <v>Q3</v>
      </c>
      <c r="S1302" s="9">
        <f>MONTH(SalesDataTable[[#This Row],[Order Date]])</f>
        <v>7</v>
      </c>
      <c r="T1302" s="8" t="str">
        <f>TEXT(SalesDataTable[[#This Row],[Order Date]],"mmm")</f>
        <v>Jul</v>
      </c>
    </row>
    <row r="1303" spans="1:20" ht="15.5">
      <c r="A1303" s="2" t="s">
        <v>1354</v>
      </c>
      <c r="B1303" s="3">
        <v>46211</v>
      </c>
      <c r="C1303" s="4" t="s">
        <v>8</v>
      </c>
      <c r="D1303" s="4" t="s">
        <v>38</v>
      </c>
      <c r="E1303" s="4" t="s">
        <v>25</v>
      </c>
      <c r="F1303" s="4" t="s">
        <v>16</v>
      </c>
      <c r="G1303" s="4" t="s">
        <v>5</v>
      </c>
      <c r="H1303" s="4" t="s">
        <v>43</v>
      </c>
      <c r="I1303" s="9">
        <v>5</v>
      </c>
      <c r="J1303" s="6">
        <v>103.91</v>
      </c>
      <c r="K1303" s="7">
        <v>0</v>
      </c>
      <c r="L1303" s="6">
        <v>51.19</v>
      </c>
      <c r="M1303" s="6">
        <f t="shared" si="80"/>
        <v>519.54999999999995</v>
      </c>
      <c r="N1303" s="6">
        <f t="shared" si="81"/>
        <v>255.95</v>
      </c>
      <c r="O1303" s="6">
        <f t="shared" si="82"/>
        <v>263.59999999999997</v>
      </c>
      <c r="P1303" s="8">
        <f t="shared" si="83"/>
        <v>0.50736214031373306</v>
      </c>
      <c r="Q1303" s="5">
        <f>YEAR(SalesDataTable[[#This Row],[Order Date]])</f>
        <v>2026</v>
      </c>
      <c r="R1303" s="8" t="str">
        <f>"Q"&amp;ROUNDUP(MONTH(SalesDataTable[[#This Row],[Order Date]])/3,0)</f>
        <v>Q3</v>
      </c>
      <c r="S1303" s="9">
        <f>MONTH(SalesDataTable[[#This Row],[Order Date]])</f>
        <v>7</v>
      </c>
      <c r="T1303" s="8" t="str">
        <f>TEXT(SalesDataTable[[#This Row],[Order Date]],"mmm")</f>
        <v>Jul</v>
      </c>
    </row>
    <row r="1304" spans="1:20" ht="15.5">
      <c r="A1304" s="2" t="s">
        <v>1355</v>
      </c>
      <c r="B1304" s="3">
        <v>46212</v>
      </c>
      <c r="C1304" s="4" t="s">
        <v>14</v>
      </c>
      <c r="D1304" s="4" t="s">
        <v>126</v>
      </c>
      <c r="E1304" s="4" t="s">
        <v>10</v>
      </c>
      <c r="F1304" s="4" t="s">
        <v>20</v>
      </c>
      <c r="G1304" s="4" t="s">
        <v>5</v>
      </c>
      <c r="H1304" s="4" t="s">
        <v>29</v>
      </c>
      <c r="I1304" s="9">
        <v>10</v>
      </c>
      <c r="J1304" s="6">
        <v>49.69</v>
      </c>
      <c r="K1304" s="7">
        <v>0.1</v>
      </c>
      <c r="L1304" s="6">
        <v>21.82</v>
      </c>
      <c r="M1304" s="6">
        <f t="shared" si="80"/>
        <v>447.21</v>
      </c>
      <c r="N1304" s="6">
        <f t="shared" si="81"/>
        <v>218.2</v>
      </c>
      <c r="O1304" s="6">
        <f t="shared" si="82"/>
        <v>229.01</v>
      </c>
      <c r="P1304" s="8">
        <f t="shared" si="83"/>
        <v>0.51208604458755391</v>
      </c>
      <c r="Q1304" s="5">
        <f>YEAR(SalesDataTable[[#This Row],[Order Date]])</f>
        <v>2026</v>
      </c>
      <c r="R1304" s="8" t="str">
        <f>"Q"&amp;ROUNDUP(MONTH(SalesDataTable[[#This Row],[Order Date]])/3,0)</f>
        <v>Q3</v>
      </c>
      <c r="S1304" s="9">
        <f>MONTH(SalesDataTable[[#This Row],[Order Date]])</f>
        <v>7</v>
      </c>
      <c r="T1304" s="8" t="str">
        <f>TEXT(SalesDataTable[[#This Row],[Order Date]],"mmm")</f>
        <v>Jul</v>
      </c>
    </row>
    <row r="1305" spans="1:20" ht="15.5">
      <c r="A1305" s="2" t="s">
        <v>1356</v>
      </c>
      <c r="B1305" s="3">
        <v>46212</v>
      </c>
      <c r="C1305" s="4" t="s">
        <v>27</v>
      </c>
      <c r="D1305" s="4" t="s">
        <v>45</v>
      </c>
      <c r="E1305" s="4" t="s">
        <v>25</v>
      </c>
      <c r="F1305" s="4" t="s">
        <v>4</v>
      </c>
      <c r="G1305" s="4" t="s">
        <v>11</v>
      </c>
      <c r="H1305" s="4" t="s">
        <v>12</v>
      </c>
      <c r="I1305" s="9">
        <v>3</v>
      </c>
      <c r="J1305" s="6">
        <v>94.19</v>
      </c>
      <c r="K1305" s="7">
        <v>0</v>
      </c>
      <c r="L1305" s="6">
        <v>44.1</v>
      </c>
      <c r="M1305" s="6">
        <f t="shared" si="80"/>
        <v>282.57</v>
      </c>
      <c r="N1305" s="6">
        <f t="shared" si="81"/>
        <v>132.30000000000001</v>
      </c>
      <c r="O1305" s="6">
        <f t="shared" si="82"/>
        <v>150.26999999999998</v>
      </c>
      <c r="P1305" s="8">
        <f t="shared" si="83"/>
        <v>0.53179743072512997</v>
      </c>
      <c r="Q1305" s="5">
        <f>YEAR(SalesDataTable[[#This Row],[Order Date]])</f>
        <v>2026</v>
      </c>
      <c r="R1305" s="8" t="str">
        <f>"Q"&amp;ROUNDUP(MONTH(SalesDataTable[[#This Row],[Order Date]])/3,0)</f>
        <v>Q3</v>
      </c>
      <c r="S1305" s="9">
        <f>MONTH(SalesDataTable[[#This Row],[Order Date]])</f>
        <v>7</v>
      </c>
      <c r="T1305" s="8" t="str">
        <f>TEXT(SalesDataTable[[#This Row],[Order Date]],"mmm")</f>
        <v>Jul</v>
      </c>
    </row>
    <row r="1306" spans="1:20" ht="15.5">
      <c r="A1306" s="2" t="s">
        <v>1357</v>
      </c>
      <c r="B1306" s="3">
        <v>46212</v>
      </c>
      <c r="C1306" s="4" t="s">
        <v>8</v>
      </c>
      <c r="D1306" s="4" t="s">
        <v>86</v>
      </c>
      <c r="E1306" s="4" t="s">
        <v>25</v>
      </c>
      <c r="F1306" s="4" t="s">
        <v>4</v>
      </c>
      <c r="G1306" s="4" t="s">
        <v>17</v>
      </c>
      <c r="H1306" s="4" t="s">
        <v>46</v>
      </c>
      <c r="I1306" s="9">
        <v>1</v>
      </c>
      <c r="J1306" s="6">
        <v>46.87</v>
      </c>
      <c r="K1306" s="7">
        <v>0</v>
      </c>
      <c r="L1306" s="6">
        <v>18.649999999999999</v>
      </c>
      <c r="M1306" s="6">
        <f t="shared" si="80"/>
        <v>46.87</v>
      </c>
      <c r="N1306" s="6">
        <f t="shared" si="81"/>
        <v>18.649999999999999</v>
      </c>
      <c r="O1306" s="6">
        <f t="shared" si="82"/>
        <v>28.22</v>
      </c>
      <c r="P1306" s="8">
        <f t="shared" si="83"/>
        <v>0.60209088969490077</v>
      </c>
      <c r="Q1306" s="5">
        <f>YEAR(SalesDataTable[[#This Row],[Order Date]])</f>
        <v>2026</v>
      </c>
      <c r="R1306" s="8" t="str">
        <f>"Q"&amp;ROUNDUP(MONTH(SalesDataTable[[#This Row],[Order Date]])/3,0)</f>
        <v>Q3</v>
      </c>
      <c r="S1306" s="9">
        <f>MONTH(SalesDataTable[[#This Row],[Order Date]])</f>
        <v>7</v>
      </c>
      <c r="T1306" s="8" t="str">
        <f>TEXT(SalesDataTable[[#This Row],[Order Date]],"mmm")</f>
        <v>Jul</v>
      </c>
    </row>
    <row r="1307" spans="1:20" ht="15.5">
      <c r="A1307" s="2" t="s">
        <v>1358</v>
      </c>
      <c r="B1307" s="3">
        <v>46212</v>
      </c>
      <c r="C1307" s="4" t="s">
        <v>14</v>
      </c>
      <c r="D1307" s="4" t="s">
        <v>126</v>
      </c>
      <c r="E1307" s="4" t="s">
        <v>3</v>
      </c>
      <c r="F1307" s="4" t="s">
        <v>4</v>
      </c>
      <c r="G1307" s="4" t="s">
        <v>17</v>
      </c>
      <c r="H1307" s="4" t="s">
        <v>18</v>
      </c>
      <c r="I1307" s="9">
        <v>1</v>
      </c>
      <c r="J1307" s="6">
        <v>36.99</v>
      </c>
      <c r="K1307" s="7">
        <v>0.1</v>
      </c>
      <c r="L1307" s="6">
        <v>13.2</v>
      </c>
      <c r="M1307" s="6">
        <f t="shared" si="80"/>
        <v>33.291000000000004</v>
      </c>
      <c r="N1307" s="6">
        <f t="shared" si="81"/>
        <v>13.2</v>
      </c>
      <c r="O1307" s="6">
        <f t="shared" si="82"/>
        <v>20.091000000000005</v>
      </c>
      <c r="P1307" s="8">
        <f t="shared" si="83"/>
        <v>0.60349644047940887</v>
      </c>
      <c r="Q1307" s="5">
        <f>YEAR(SalesDataTable[[#This Row],[Order Date]])</f>
        <v>2026</v>
      </c>
      <c r="R1307" s="8" t="str">
        <f>"Q"&amp;ROUNDUP(MONTH(SalesDataTable[[#This Row],[Order Date]])/3,0)</f>
        <v>Q3</v>
      </c>
      <c r="S1307" s="9">
        <f>MONTH(SalesDataTable[[#This Row],[Order Date]])</f>
        <v>7</v>
      </c>
      <c r="T1307" s="8" t="str">
        <f>TEXT(SalesDataTable[[#This Row],[Order Date]],"mmm")</f>
        <v>Jul</v>
      </c>
    </row>
    <row r="1308" spans="1:20" ht="15.5">
      <c r="A1308" s="2" t="s">
        <v>1359</v>
      </c>
      <c r="B1308" s="3">
        <v>46212</v>
      </c>
      <c r="C1308" s="4" t="s">
        <v>1</v>
      </c>
      <c r="D1308" s="4" t="s">
        <v>88</v>
      </c>
      <c r="E1308" s="4" t="s">
        <v>3</v>
      </c>
      <c r="F1308" s="4" t="s">
        <v>4</v>
      </c>
      <c r="G1308" s="4" t="s">
        <v>17</v>
      </c>
      <c r="H1308" s="4" t="s">
        <v>71</v>
      </c>
      <c r="I1308" s="9">
        <v>1</v>
      </c>
      <c r="J1308" s="6">
        <v>135.44</v>
      </c>
      <c r="K1308" s="7">
        <v>0</v>
      </c>
      <c r="L1308" s="6">
        <v>65.48</v>
      </c>
      <c r="M1308" s="6">
        <f t="shared" si="80"/>
        <v>135.44</v>
      </c>
      <c r="N1308" s="6">
        <f t="shared" si="81"/>
        <v>65.48</v>
      </c>
      <c r="O1308" s="6">
        <f t="shared" si="82"/>
        <v>69.959999999999994</v>
      </c>
      <c r="P1308" s="8">
        <f t="shared" si="83"/>
        <v>0.51653868871825159</v>
      </c>
      <c r="Q1308" s="5">
        <f>YEAR(SalesDataTable[[#This Row],[Order Date]])</f>
        <v>2026</v>
      </c>
      <c r="R1308" s="8" t="str">
        <f>"Q"&amp;ROUNDUP(MONTH(SalesDataTable[[#This Row],[Order Date]])/3,0)</f>
        <v>Q3</v>
      </c>
      <c r="S1308" s="9">
        <f>MONTH(SalesDataTable[[#This Row],[Order Date]])</f>
        <v>7</v>
      </c>
      <c r="T1308" s="8" t="str">
        <f>TEXT(SalesDataTable[[#This Row],[Order Date]],"mmm")</f>
        <v>Jul</v>
      </c>
    </row>
    <row r="1309" spans="1:20" ht="15.5">
      <c r="A1309" s="2" t="s">
        <v>1360</v>
      </c>
      <c r="B1309" s="3">
        <v>46212</v>
      </c>
      <c r="C1309" s="4" t="s">
        <v>8</v>
      </c>
      <c r="D1309" s="4" t="s">
        <v>9</v>
      </c>
      <c r="E1309" s="4" t="s">
        <v>3</v>
      </c>
      <c r="F1309" s="4" t="s">
        <v>16</v>
      </c>
      <c r="G1309" s="4" t="s">
        <v>11</v>
      </c>
      <c r="H1309" s="4" t="s">
        <v>12</v>
      </c>
      <c r="I1309" s="9">
        <v>3</v>
      </c>
      <c r="J1309" s="6">
        <v>92.25</v>
      </c>
      <c r="K1309" s="7">
        <v>0</v>
      </c>
      <c r="L1309" s="6">
        <v>46.27</v>
      </c>
      <c r="M1309" s="6">
        <f t="shared" si="80"/>
        <v>276.75</v>
      </c>
      <c r="N1309" s="6">
        <f t="shared" si="81"/>
        <v>138.81</v>
      </c>
      <c r="O1309" s="6">
        <f t="shared" si="82"/>
        <v>137.94</v>
      </c>
      <c r="P1309" s="8">
        <f t="shared" si="83"/>
        <v>0.49842818428184282</v>
      </c>
      <c r="Q1309" s="5">
        <f>YEAR(SalesDataTable[[#This Row],[Order Date]])</f>
        <v>2026</v>
      </c>
      <c r="R1309" s="8" t="str">
        <f>"Q"&amp;ROUNDUP(MONTH(SalesDataTable[[#This Row],[Order Date]])/3,0)</f>
        <v>Q3</v>
      </c>
      <c r="S1309" s="9">
        <f>MONTH(SalesDataTable[[#This Row],[Order Date]])</f>
        <v>7</v>
      </c>
      <c r="T1309" s="8" t="str">
        <f>TEXT(SalesDataTable[[#This Row],[Order Date]],"mmm")</f>
        <v>Jul</v>
      </c>
    </row>
    <row r="1310" spans="1:20" ht="15.5">
      <c r="A1310" s="2" t="s">
        <v>1361</v>
      </c>
      <c r="B1310" s="3">
        <v>46212</v>
      </c>
      <c r="C1310" s="4" t="s">
        <v>14</v>
      </c>
      <c r="D1310" s="4" t="s">
        <v>34</v>
      </c>
      <c r="E1310" s="4" t="s">
        <v>3</v>
      </c>
      <c r="F1310" s="4" t="s">
        <v>16</v>
      </c>
      <c r="G1310" s="4" t="s">
        <v>31</v>
      </c>
      <c r="H1310" s="4" t="s">
        <v>41</v>
      </c>
      <c r="I1310" s="9">
        <v>2</v>
      </c>
      <c r="J1310" s="6">
        <v>192.6</v>
      </c>
      <c r="K1310" s="7">
        <v>0</v>
      </c>
      <c r="L1310" s="6">
        <v>104.89</v>
      </c>
      <c r="M1310" s="6">
        <f t="shared" si="80"/>
        <v>385.2</v>
      </c>
      <c r="N1310" s="6">
        <f t="shared" si="81"/>
        <v>209.78</v>
      </c>
      <c r="O1310" s="6">
        <f t="shared" si="82"/>
        <v>175.42</v>
      </c>
      <c r="P1310" s="8">
        <f t="shared" si="83"/>
        <v>0.45539979231568017</v>
      </c>
      <c r="Q1310" s="5">
        <f>YEAR(SalesDataTable[[#This Row],[Order Date]])</f>
        <v>2026</v>
      </c>
      <c r="R1310" s="8" t="str">
        <f>"Q"&amp;ROUNDUP(MONTH(SalesDataTable[[#This Row],[Order Date]])/3,0)</f>
        <v>Q3</v>
      </c>
      <c r="S1310" s="9">
        <f>MONTH(SalesDataTable[[#This Row],[Order Date]])</f>
        <v>7</v>
      </c>
      <c r="T1310" s="8" t="str">
        <f>TEXT(SalesDataTable[[#This Row],[Order Date]],"mmm")</f>
        <v>Jul</v>
      </c>
    </row>
    <row r="1311" spans="1:20" ht="15.5">
      <c r="A1311" s="2" t="s">
        <v>1362</v>
      </c>
      <c r="B1311" s="3">
        <v>46212</v>
      </c>
      <c r="C1311" s="4" t="s">
        <v>27</v>
      </c>
      <c r="D1311" s="4" t="s">
        <v>48</v>
      </c>
      <c r="E1311" s="4" t="s">
        <v>3</v>
      </c>
      <c r="F1311" s="4" t="s">
        <v>4</v>
      </c>
      <c r="G1311" s="4" t="s">
        <v>5</v>
      </c>
      <c r="H1311" s="4" t="s">
        <v>35</v>
      </c>
      <c r="I1311" s="9">
        <v>1</v>
      </c>
      <c r="J1311" s="6">
        <v>39.94</v>
      </c>
      <c r="K1311" s="7">
        <v>0</v>
      </c>
      <c r="L1311" s="6">
        <v>16.89</v>
      </c>
      <c r="M1311" s="6">
        <f t="shared" si="80"/>
        <v>39.94</v>
      </c>
      <c r="N1311" s="6">
        <f t="shared" si="81"/>
        <v>16.89</v>
      </c>
      <c r="O1311" s="6">
        <f t="shared" si="82"/>
        <v>23.049999999999997</v>
      </c>
      <c r="P1311" s="8">
        <f t="shared" si="83"/>
        <v>0.57711567351026538</v>
      </c>
      <c r="Q1311" s="5">
        <f>YEAR(SalesDataTable[[#This Row],[Order Date]])</f>
        <v>2026</v>
      </c>
      <c r="R1311" s="8" t="str">
        <f>"Q"&amp;ROUNDUP(MONTH(SalesDataTable[[#This Row],[Order Date]])/3,0)</f>
        <v>Q3</v>
      </c>
      <c r="S1311" s="9">
        <f>MONTH(SalesDataTable[[#This Row],[Order Date]])</f>
        <v>7</v>
      </c>
      <c r="T1311" s="8" t="str">
        <f>TEXT(SalesDataTable[[#This Row],[Order Date]],"mmm")</f>
        <v>Jul</v>
      </c>
    </row>
    <row r="1312" spans="1:20" ht="15.5">
      <c r="A1312" s="2" t="s">
        <v>1363</v>
      </c>
      <c r="B1312" s="3">
        <v>46212</v>
      </c>
      <c r="C1312" s="4" t="s">
        <v>14</v>
      </c>
      <c r="D1312" s="4" t="s">
        <v>15</v>
      </c>
      <c r="E1312" s="4" t="s">
        <v>3</v>
      </c>
      <c r="F1312" s="4" t="s">
        <v>4</v>
      </c>
      <c r="G1312" s="4" t="s">
        <v>11</v>
      </c>
      <c r="H1312" s="4" t="s">
        <v>53</v>
      </c>
      <c r="I1312" s="9">
        <v>3</v>
      </c>
      <c r="J1312" s="6">
        <v>150.61000000000001</v>
      </c>
      <c r="K1312" s="7">
        <v>0</v>
      </c>
      <c r="L1312" s="6">
        <v>79.900000000000006</v>
      </c>
      <c r="M1312" s="6">
        <f t="shared" si="80"/>
        <v>451.83000000000004</v>
      </c>
      <c r="N1312" s="6">
        <f t="shared" si="81"/>
        <v>239.70000000000002</v>
      </c>
      <c r="O1312" s="6">
        <f t="shared" si="82"/>
        <v>212.13000000000002</v>
      </c>
      <c r="P1312" s="8">
        <f t="shared" si="83"/>
        <v>0.46949073766682159</v>
      </c>
      <c r="Q1312" s="5">
        <f>YEAR(SalesDataTable[[#This Row],[Order Date]])</f>
        <v>2026</v>
      </c>
      <c r="R1312" s="8" t="str">
        <f>"Q"&amp;ROUNDUP(MONTH(SalesDataTable[[#This Row],[Order Date]])/3,0)</f>
        <v>Q3</v>
      </c>
      <c r="S1312" s="9">
        <f>MONTH(SalesDataTable[[#This Row],[Order Date]])</f>
        <v>7</v>
      </c>
      <c r="T1312" s="8" t="str">
        <f>TEXT(SalesDataTable[[#This Row],[Order Date]],"mmm")</f>
        <v>Jul</v>
      </c>
    </row>
    <row r="1313" spans="1:20" ht="15.5">
      <c r="A1313" s="2" t="s">
        <v>1364</v>
      </c>
      <c r="B1313" s="3">
        <v>46212</v>
      </c>
      <c r="C1313" s="4" t="s">
        <v>27</v>
      </c>
      <c r="D1313" s="4" t="s">
        <v>82</v>
      </c>
      <c r="E1313" s="4" t="s">
        <v>3</v>
      </c>
      <c r="F1313" s="4" t="s">
        <v>4</v>
      </c>
      <c r="G1313" s="4" t="s">
        <v>11</v>
      </c>
      <c r="H1313" s="4" t="s">
        <v>79</v>
      </c>
      <c r="I1313" s="9">
        <v>2</v>
      </c>
      <c r="J1313" s="6">
        <v>71.069999999999993</v>
      </c>
      <c r="K1313" s="7">
        <v>0</v>
      </c>
      <c r="L1313" s="6">
        <v>31.57</v>
      </c>
      <c r="M1313" s="6">
        <f t="shared" si="80"/>
        <v>142.13999999999999</v>
      </c>
      <c r="N1313" s="6">
        <f t="shared" si="81"/>
        <v>63.14</v>
      </c>
      <c r="O1313" s="6">
        <f t="shared" si="82"/>
        <v>78.999999999999986</v>
      </c>
      <c r="P1313" s="8">
        <f t="shared" si="83"/>
        <v>0.55579006613198245</v>
      </c>
      <c r="Q1313" s="5">
        <f>YEAR(SalesDataTable[[#This Row],[Order Date]])</f>
        <v>2026</v>
      </c>
      <c r="R1313" s="8" t="str">
        <f>"Q"&amp;ROUNDUP(MONTH(SalesDataTable[[#This Row],[Order Date]])/3,0)</f>
        <v>Q3</v>
      </c>
      <c r="S1313" s="9">
        <f>MONTH(SalesDataTable[[#This Row],[Order Date]])</f>
        <v>7</v>
      </c>
      <c r="T1313" s="8" t="str">
        <f>TEXT(SalesDataTable[[#This Row],[Order Date]],"mmm")</f>
        <v>Jul</v>
      </c>
    </row>
    <row r="1314" spans="1:20" ht="15.5">
      <c r="A1314" s="2" t="s">
        <v>1365</v>
      </c>
      <c r="B1314" s="3">
        <v>46213</v>
      </c>
      <c r="C1314" s="4" t="s">
        <v>1</v>
      </c>
      <c r="D1314" s="4" t="s">
        <v>2</v>
      </c>
      <c r="E1314" s="4" t="s">
        <v>25</v>
      </c>
      <c r="F1314" s="4" t="s">
        <v>16</v>
      </c>
      <c r="G1314" s="4" t="s">
        <v>5</v>
      </c>
      <c r="H1314" s="4" t="s">
        <v>29</v>
      </c>
      <c r="I1314" s="9">
        <v>1</v>
      </c>
      <c r="J1314" s="6">
        <v>50.78</v>
      </c>
      <c r="K1314" s="7">
        <v>0</v>
      </c>
      <c r="L1314" s="6">
        <v>22.29</v>
      </c>
      <c r="M1314" s="6">
        <f t="shared" si="80"/>
        <v>50.78</v>
      </c>
      <c r="N1314" s="6">
        <f t="shared" si="81"/>
        <v>22.29</v>
      </c>
      <c r="O1314" s="6">
        <f t="shared" si="82"/>
        <v>28.490000000000002</v>
      </c>
      <c r="P1314" s="8">
        <f t="shared" si="83"/>
        <v>0.56104765655769995</v>
      </c>
      <c r="Q1314" s="5">
        <f>YEAR(SalesDataTable[[#This Row],[Order Date]])</f>
        <v>2026</v>
      </c>
      <c r="R1314" s="8" t="str">
        <f>"Q"&amp;ROUNDUP(MONTH(SalesDataTable[[#This Row],[Order Date]])/3,0)</f>
        <v>Q3</v>
      </c>
      <c r="S1314" s="9">
        <f>MONTH(SalesDataTable[[#This Row],[Order Date]])</f>
        <v>7</v>
      </c>
      <c r="T1314" s="8" t="str">
        <f>TEXT(SalesDataTable[[#This Row],[Order Date]],"mmm")</f>
        <v>Jul</v>
      </c>
    </row>
    <row r="1315" spans="1:20" ht="15.5">
      <c r="A1315" s="2" t="s">
        <v>1366</v>
      </c>
      <c r="B1315" s="3">
        <v>46213</v>
      </c>
      <c r="C1315" s="4" t="s">
        <v>1</v>
      </c>
      <c r="D1315" s="4" t="s">
        <v>88</v>
      </c>
      <c r="E1315" s="4" t="s">
        <v>3</v>
      </c>
      <c r="F1315" s="4" t="s">
        <v>4</v>
      </c>
      <c r="G1315" s="4" t="s">
        <v>11</v>
      </c>
      <c r="H1315" s="4" t="s">
        <v>21</v>
      </c>
      <c r="I1315" s="9">
        <v>2</v>
      </c>
      <c r="J1315" s="6">
        <v>141.51</v>
      </c>
      <c r="K1315" s="7">
        <v>0.05</v>
      </c>
      <c r="L1315" s="6">
        <v>77.040000000000006</v>
      </c>
      <c r="M1315" s="6">
        <f t="shared" si="80"/>
        <v>268.86899999999997</v>
      </c>
      <c r="N1315" s="6">
        <f t="shared" si="81"/>
        <v>154.08000000000001</v>
      </c>
      <c r="O1315" s="6">
        <f t="shared" si="82"/>
        <v>114.78899999999996</v>
      </c>
      <c r="P1315" s="8">
        <f t="shared" si="83"/>
        <v>0.42693281858451504</v>
      </c>
      <c r="Q1315" s="5">
        <f>YEAR(SalesDataTable[[#This Row],[Order Date]])</f>
        <v>2026</v>
      </c>
      <c r="R1315" s="8" t="str">
        <f>"Q"&amp;ROUNDUP(MONTH(SalesDataTable[[#This Row],[Order Date]])/3,0)</f>
        <v>Q3</v>
      </c>
      <c r="S1315" s="9">
        <f>MONTH(SalesDataTable[[#This Row],[Order Date]])</f>
        <v>7</v>
      </c>
      <c r="T1315" s="8" t="str">
        <f>TEXT(SalesDataTable[[#This Row],[Order Date]],"mmm")</f>
        <v>Jul</v>
      </c>
    </row>
    <row r="1316" spans="1:20" ht="15.5">
      <c r="A1316" s="2" t="s">
        <v>1367</v>
      </c>
      <c r="B1316" s="3">
        <v>46213</v>
      </c>
      <c r="C1316" s="4" t="s">
        <v>8</v>
      </c>
      <c r="D1316" s="4" t="s">
        <v>69</v>
      </c>
      <c r="E1316" s="4" t="s">
        <v>39</v>
      </c>
      <c r="F1316" s="4" t="s">
        <v>4</v>
      </c>
      <c r="G1316" s="4" t="s">
        <v>11</v>
      </c>
      <c r="H1316" s="4" t="s">
        <v>53</v>
      </c>
      <c r="I1316" s="9">
        <v>1</v>
      </c>
      <c r="J1316" s="6">
        <v>156.44</v>
      </c>
      <c r="K1316" s="7">
        <v>0.1</v>
      </c>
      <c r="L1316" s="6">
        <v>80.72</v>
      </c>
      <c r="M1316" s="6">
        <f t="shared" si="80"/>
        <v>140.79599999999999</v>
      </c>
      <c r="N1316" s="6">
        <f t="shared" si="81"/>
        <v>80.72</v>
      </c>
      <c r="O1316" s="6">
        <f t="shared" si="82"/>
        <v>60.075999999999993</v>
      </c>
      <c r="P1316" s="8">
        <f t="shared" si="83"/>
        <v>0.42668825818915307</v>
      </c>
      <c r="Q1316" s="5">
        <f>YEAR(SalesDataTable[[#This Row],[Order Date]])</f>
        <v>2026</v>
      </c>
      <c r="R1316" s="8" t="str">
        <f>"Q"&amp;ROUNDUP(MONTH(SalesDataTable[[#This Row],[Order Date]])/3,0)</f>
        <v>Q3</v>
      </c>
      <c r="S1316" s="9">
        <f>MONTH(SalesDataTable[[#This Row],[Order Date]])</f>
        <v>7</v>
      </c>
      <c r="T1316" s="8" t="str">
        <f>TEXT(SalesDataTable[[#This Row],[Order Date]],"mmm")</f>
        <v>Jul</v>
      </c>
    </row>
    <row r="1317" spans="1:20" ht="15.5">
      <c r="A1317" s="2" t="s">
        <v>1368</v>
      </c>
      <c r="B1317" s="3">
        <v>46213</v>
      </c>
      <c r="C1317" s="4" t="s">
        <v>8</v>
      </c>
      <c r="D1317" s="4" t="s">
        <v>69</v>
      </c>
      <c r="E1317" s="4" t="s">
        <v>3</v>
      </c>
      <c r="F1317" s="4" t="s">
        <v>16</v>
      </c>
      <c r="G1317" s="4" t="s">
        <v>49</v>
      </c>
      <c r="H1317" s="4" t="s">
        <v>74</v>
      </c>
      <c r="I1317" s="9">
        <v>2</v>
      </c>
      <c r="J1317" s="6">
        <v>51.75</v>
      </c>
      <c r="K1317" s="7">
        <v>0</v>
      </c>
      <c r="L1317" s="6">
        <v>21.4</v>
      </c>
      <c r="M1317" s="6">
        <f t="shared" si="80"/>
        <v>103.5</v>
      </c>
      <c r="N1317" s="6">
        <f t="shared" si="81"/>
        <v>42.8</v>
      </c>
      <c r="O1317" s="6">
        <f t="shared" si="82"/>
        <v>60.7</v>
      </c>
      <c r="P1317" s="8">
        <f t="shared" si="83"/>
        <v>0.58647342995169083</v>
      </c>
      <c r="Q1317" s="5">
        <f>YEAR(SalesDataTable[[#This Row],[Order Date]])</f>
        <v>2026</v>
      </c>
      <c r="R1317" s="8" t="str">
        <f>"Q"&amp;ROUNDUP(MONTH(SalesDataTable[[#This Row],[Order Date]])/3,0)</f>
        <v>Q3</v>
      </c>
      <c r="S1317" s="9">
        <f>MONTH(SalesDataTable[[#This Row],[Order Date]])</f>
        <v>7</v>
      </c>
      <c r="T1317" s="8" t="str">
        <f>TEXT(SalesDataTable[[#This Row],[Order Date]],"mmm")</f>
        <v>Jul</v>
      </c>
    </row>
    <row r="1318" spans="1:20" ht="15.5">
      <c r="A1318" s="2" t="s">
        <v>1369</v>
      </c>
      <c r="B1318" s="3">
        <v>46213</v>
      </c>
      <c r="C1318" s="4" t="s">
        <v>14</v>
      </c>
      <c r="D1318" s="4" t="s">
        <v>34</v>
      </c>
      <c r="E1318" s="4" t="s">
        <v>39</v>
      </c>
      <c r="F1318" s="4" t="s">
        <v>16</v>
      </c>
      <c r="G1318" s="4" t="s">
        <v>31</v>
      </c>
      <c r="H1318" s="4" t="s">
        <v>64</v>
      </c>
      <c r="I1318" s="9">
        <v>1</v>
      </c>
      <c r="J1318" s="6">
        <v>82.23</v>
      </c>
      <c r="K1318" s="7">
        <v>0.1</v>
      </c>
      <c r="L1318" s="6">
        <v>38.340000000000003</v>
      </c>
      <c r="M1318" s="6">
        <f t="shared" si="80"/>
        <v>74.007000000000005</v>
      </c>
      <c r="N1318" s="6">
        <f t="shared" si="81"/>
        <v>38.340000000000003</v>
      </c>
      <c r="O1318" s="6">
        <f t="shared" si="82"/>
        <v>35.667000000000002</v>
      </c>
      <c r="P1318" s="8">
        <f t="shared" si="83"/>
        <v>0.48194089748267055</v>
      </c>
      <c r="Q1318" s="5">
        <f>YEAR(SalesDataTable[[#This Row],[Order Date]])</f>
        <v>2026</v>
      </c>
      <c r="R1318" s="8" t="str">
        <f>"Q"&amp;ROUNDUP(MONTH(SalesDataTable[[#This Row],[Order Date]])/3,0)</f>
        <v>Q3</v>
      </c>
      <c r="S1318" s="9">
        <f>MONTH(SalesDataTable[[#This Row],[Order Date]])</f>
        <v>7</v>
      </c>
      <c r="T1318" s="8" t="str">
        <f>TEXT(SalesDataTable[[#This Row],[Order Date]],"mmm")</f>
        <v>Jul</v>
      </c>
    </row>
    <row r="1319" spans="1:20" ht="15.5">
      <c r="A1319" s="2" t="s">
        <v>1370</v>
      </c>
      <c r="B1319" s="3">
        <v>46213</v>
      </c>
      <c r="C1319" s="4" t="s">
        <v>8</v>
      </c>
      <c r="D1319" s="4" t="s">
        <v>38</v>
      </c>
      <c r="E1319" s="4" t="s">
        <v>3</v>
      </c>
      <c r="F1319" s="4" t="s">
        <v>16</v>
      </c>
      <c r="G1319" s="4" t="s">
        <v>11</v>
      </c>
      <c r="H1319" s="4" t="s">
        <v>21</v>
      </c>
      <c r="I1319" s="9">
        <v>1</v>
      </c>
      <c r="J1319" s="6">
        <v>144.16999999999999</v>
      </c>
      <c r="K1319" s="7">
        <v>0.1</v>
      </c>
      <c r="L1319" s="6">
        <v>78.13</v>
      </c>
      <c r="M1319" s="6">
        <f t="shared" si="80"/>
        <v>129.75299999999999</v>
      </c>
      <c r="N1319" s="6">
        <f t="shared" si="81"/>
        <v>78.13</v>
      </c>
      <c r="O1319" s="6">
        <f t="shared" si="82"/>
        <v>51.62299999999999</v>
      </c>
      <c r="P1319" s="8">
        <f t="shared" si="83"/>
        <v>0.39785592625989374</v>
      </c>
      <c r="Q1319" s="5">
        <f>YEAR(SalesDataTable[[#This Row],[Order Date]])</f>
        <v>2026</v>
      </c>
      <c r="R1319" s="8" t="str">
        <f>"Q"&amp;ROUNDUP(MONTH(SalesDataTable[[#This Row],[Order Date]])/3,0)</f>
        <v>Q3</v>
      </c>
      <c r="S1319" s="9">
        <f>MONTH(SalesDataTable[[#This Row],[Order Date]])</f>
        <v>7</v>
      </c>
      <c r="T1319" s="8" t="str">
        <f>TEXT(SalesDataTable[[#This Row],[Order Date]],"mmm")</f>
        <v>Jul</v>
      </c>
    </row>
    <row r="1320" spans="1:20" ht="15.5">
      <c r="A1320" s="2" t="s">
        <v>1371</v>
      </c>
      <c r="B1320" s="3">
        <v>46213</v>
      </c>
      <c r="C1320" s="4" t="s">
        <v>8</v>
      </c>
      <c r="D1320" s="4" t="s">
        <v>69</v>
      </c>
      <c r="E1320" s="4" t="s">
        <v>3</v>
      </c>
      <c r="F1320" s="4" t="s">
        <v>4</v>
      </c>
      <c r="G1320" s="4" t="s">
        <v>31</v>
      </c>
      <c r="H1320" s="4" t="s">
        <v>64</v>
      </c>
      <c r="I1320" s="9">
        <v>4</v>
      </c>
      <c r="J1320" s="6">
        <v>82.47</v>
      </c>
      <c r="K1320" s="7">
        <v>0</v>
      </c>
      <c r="L1320" s="6">
        <v>40.22</v>
      </c>
      <c r="M1320" s="6">
        <f t="shared" si="80"/>
        <v>329.88</v>
      </c>
      <c r="N1320" s="6">
        <f t="shared" si="81"/>
        <v>160.88</v>
      </c>
      <c r="O1320" s="6">
        <f t="shared" si="82"/>
        <v>169</v>
      </c>
      <c r="P1320" s="8">
        <f t="shared" si="83"/>
        <v>0.51230750575967021</v>
      </c>
      <c r="Q1320" s="5">
        <f>YEAR(SalesDataTable[[#This Row],[Order Date]])</f>
        <v>2026</v>
      </c>
      <c r="R1320" s="8" t="str">
        <f>"Q"&amp;ROUNDUP(MONTH(SalesDataTable[[#This Row],[Order Date]])/3,0)</f>
        <v>Q3</v>
      </c>
      <c r="S1320" s="9">
        <f>MONTH(SalesDataTable[[#This Row],[Order Date]])</f>
        <v>7</v>
      </c>
      <c r="T1320" s="8" t="str">
        <f>TEXT(SalesDataTable[[#This Row],[Order Date]],"mmm")</f>
        <v>Jul</v>
      </c>
    </row>
    <row r="1321" spans="1:20" ht="15.5">
      <c r="A1321" s="2" t="s">
        <v>1372</v>
      </c>
      <c r="B1321" s="3">
        <v>46213</v>
      </c>
      <c r="C1321" s="4" t="s">
        <v>27</v>
      </c>
      <c r="D1321" s="4" t="s">
        <v>48</v>
      </c>
      <c r="E1321" s="4" t="s">
        <v>3</v>
      </c>
      <c r="F1321" s="4" t="s">
        <v>16</v>
      </c>
      <c r="G1321" s="4" t="s">
        <v>31</v>
      </c>
      <c r="H1321" s="4" t="s">
        <v>90</v>
      </c>
      <c r="I1321" s="9">
        <v>1</v>
      </c>
      <c r="J1321" s="6">
        <v>122.14</v>
      </c>
      <c r="K1321" s="7">
        <v>0.15</v>
      </c>
      <c r="L1321" s="6">
        <v>59.87</v>
      </c>
      <c r="M1321" s="6">
        <f t="shared" si="80"/>
        <v>103.819</v>
      </c>
      <c r="N1321" s="6">
        <f t="shared" si="81"/>
        <v>59.87</v>
      </c>
      <c r="O1321" s="6">
        <f t="shared" si="82"/>
        <v>43.949000000000005</v>
      </c>
      <c r="P1321" s="8">
        <f t="shared" si="83"/>
        <v>0.42332328379198414</v>
      </c>
      <c r="Q1321" s="5">
        <f>YEAR(SalesDataTable[[#This Row],[Order Date]])</f>
        <v>2026</v>
      </c>
      <c r="R1321" s="8" t="str">
        <f>"Q"&amp;ROUNDUP(MONTH(SalesDataTable[[#This Row],[Order Date]])/3,0)</f>
        <v>Q3</v>
      </c>
      <c r="S1321" s="9">
        <f>MONTH(SalesDataTable[[#This Row],[Order Date]])</f>
        <v>7</v>
      </c>
      <c r="T1321" s="8" t="str">
        <f>TEXT(SalesDataTable[[#This Row],[Order Date]],"mmm")</f>
        <v>Jul</v>
      </c>
    </row>
    <row r="1322" spans="1:20" ht="15.5">
      <c r="A1322" s="2" t="s">
        <v>1373</v>
      </c>
      <c r="B1322" s="3">
        <v>46213</v>
      </c>
      <c r="C1322" s="4" t="s">
        <v>14</v>
      </c>
      <c r="D1322" s="4" t="s">
        <v>126</v>
      </c>
      <c r="E1322" s="4" t="s">
        <v>25</v>
      </c>
      <c r="F1322" s="4" t="s">
        <v>4</v>
      </c>
      <c r="G1322" s="4" t="s">
        <v>11</v>
      </c>
      <c r="H1322" s="4" t="s">
        <v>21</v>
      </c>
      <c r="I1322" s="9">
        <v>3</v>
      </c>
      <c r="J1322" s="6">
        <v>143.59</v>
      </c>
      <c r="K1322" s="7">
        <v>0</v>
      </c>
      <c r="L1322" s="6">
        <v>78.91</v>
      </c>
      <c r="M1322" s="6">
        <f t="shared" si="80"/>
        <v>430.77</v>
      </c>
      <c r="N1322" s="6">
        <f t="shared" si="81"/>
        <v>236.73</v>
      </c>
      <c r="O1322" s="6">
        <f t="shared" si="82"/>
        <v>194.04</v>
      </c>
      <c r="P1322" s="8">
        <f t="shared" si="83"/>
        <v>0.45044919562643637</v>
      </c>
      <c r="Q1322" s="5">
        <f>YEAR(SalesDataTable[[#This Row],[Order Date]])</f>
        <v>2026</v>
      </c>
      <c r="R1322" s="8" t="str">
        <f>"Q"&amp;ROUNDUP(MONTH(SalesDataTable[[#This Row],[Order Date]])/3,0)</f>
        <v>Q3</v>
      </c>
      <c r="S1322" s="9">
        <f>MONTH(SalesDataTable[[#This Row],[Order Date]])</f>
        <v>7</v>
      </c>
      <c r="T1322" s="8" t="str">
        <f>TEXT(SalesDataTable[[#This Row],[Order Date]],"mmm")</f>
        <v>Jul</v>
      </c>
    </row>
    <row r="1323" spans="1:20" ht="15.5">
      <c r="A1323" s="2" t="s">
        <v>1374</v>
      </c>
      <c r="B1323" s="3">
        <v>46213</v>
      </c>
      <c r="C1323" s="4" t="s">
        <v>27</v>
      </c>
      <c r="D1323" s="4" t="s">
        <v>82</v>
      </c>
      <c r="E1323" s="4" t="s">
        <v>3</v>
      </c>
      <c r="F1323" s="4" t="s">
        <v>20</v>
      </c>
      <c r="G1323" s="4" t="s">
        <v>11</v>
      </c>
      <c r="H1323" s="4" t="s">
        <v>53</v>
      </c>
      <c r="I1323" s="9">
        <v>2</v>
      </c>
      <c r="J1323" s="6">
        <v>157.66</v>
      </c>
      <c r="K1323" s="7">
        <v>0</v>
      </c>
      <c r="L1323" s="6">
        <v>78.760000000000005</v>
      </c>
      <c r="M1323" s="6">
        <f t="shared" si="80"/>
        <v>315.32</v>
      </c>
      <c r="N1323" s="6">
        <f t="shared" si="81"/>
        <v>157.52000000000001</v>
      </c>
      <c r="O1323" s="6">
        <f t="shared" si="82"/>
        <v>157.79999999999998</v>
      </c>
      <c r="P1323" s="8">
        <f t="shared" si="83"/>
        <v>0.50044399340352652</v>
      </c>
      <c r="Q1323" s="5">
        <f>YEAR(SalesDataTable[[#This Row],[Order Date]])</f>
        <v>2026</v>
      </c>
      <c r="R1323" s="8" t="str">
        <f>"Q"&amp;ROUNDUP(MONTH(SalesDataTable[[#This Row],[Order Date]])/3,0)</f>
        <v>Q3</v>
      </c>
      <c r="S1323" s="9">
        <f>MONTH(SalesDataTable[[#This Row],[Order Date]])</f>
        <v>7</v>
      </c>
      <c r="T1323" s="8" t="str">
        <f>TEXT(SalesDataTable[[#This Row],[Order Date]],"mmm")</f>
        <v>Jul</v>
      </c>
    </row>
    <row r="1324" spans="1:20" ht="15.5">
      <c r="A1324" s="2" t="s">
        <v>1375</v>
      </c>
      <c r="B1324" s="3">
        <v>46213</v>
      </c>
      <c r="C1324" s="4" t="s">
        <v>8</v>
      </c>
      <c r="D1324" s="4" t="s">
        <v>9</v>
      </c>
      <c r="E1324" s="4" t="s">
        <v>3</v>
      </c>
      <c r="F1324" s="4" t="s">
        <v>20</v>
      </c>
      <c r="G1324" s="4" t="s">
        <v>5</v>
      </c>
      <c r="H1324" s="4" t="s">
        <v>43</v>
      </c>
      <c r="I1324" s="9">
        <v>1</v>
      </c>
      <c r="J1324" s="6">
        <v>101.58</v>
      </c>
      <c r="K1324" s="7">
        <v>0</v>
      </c>
      <c r="L1324" s="6">
        <v>49.83</v>
      </c>
      <c r="M1324" s="6">
        <f t="shared" si="80"/>
        <v>101.58</v>
      </c>
      <c r="N1324" s="6">
        <f t="shared" si="81"/>
        <v>49.83</v>
      </c>
      <c r="O1324" s="6">
        <f t="shared" si="82"/>
        <v>51.75</v>
      </c>
      <c r="P1324" s="8">
        <f t="shared" si="83"/>
        <v>0.50945067926757237</v>
      </c>
      <c r="Q1324" s="5">
        <f>YEAR(SalesDataTable[[#This Row],[Order Date]])</f>
        <v>2026</v>
      </c>
      <c r="R1324" s="8" t="str">
        <f>"Q"&amp;ROUNDUP(MONTH(SalesDataTable[[#This Row],[Order Date]])/3,0)</f>
        <v>Q3</v>
      </c>
      <c r="S1324" s="9">
        <f>MONTH(SalesDataTable[[#This Row],[Order Date]])</f>
        <v>7</v>
      </c>
      <c r="T1324" s="8" t="str">
        <f>TEXT(SalesDataTable[[#This Row],[Order Date]],"mmm")</f>
        <v>Jul</v>
      </c>
    </row>
    <row r="1325" spans="1:20" ht="15.5">
      <c r="A1325" s="2" t="s">
        <v>1376</v>
      </c>
      <c r="B1325" s="3">
        <v>46213</v>
      </c>
      <c r="C1325" s="4" t="s">
        <v>14</v>
      </c>
      <c r="D1325" s="4" t="s">
        <v>24</v>
      </c>
      <c r="E1325" s="4" t="s">
        <v>3</v>
      </c>
      <c r="F1325" s="4" t="s">
        <v>4</v>
      </c>
      <c r="G1325" s="4" t="s">
        <v>17</v>
      </c>
      <c r="H1325" s="4" t="s">
        <v>83</v>
      </c>
      <c r="I1325" s="9">
        <v>4</v>
      </c>
      <c r="J1325" s="6">
        <v>166.71</v>
      </c>
      <c r="K1325" s="7">
        <v>0</v>
      </c>
      <c r="L1325" s="6">
        <v>86.55</v>
      </c>
      <c r="M1325" s="6">
        <f t="shared" si="80"/>
        <v>666.84</v>
      </c>
      <c r="N1325" s="6">
        <f t="shared" si="81"/>
        <v>346.2</v>
      </c>
      <c r="O1325" s="6">
        <f t="shared" si="82"/>
        <v>320.64000000000004</v>
      </c>
      <c r="P1325" s="8">
        <f t="shared" si="83"/>
        <v>0.48083498290444487</v>
      </c>
      <c r="Q1325" s="5">
        <f>YEAR(SalesDataTable[[#This Row],[Order Date]])</f>
        <v>2026</v>
      </c>
      <c r="R1325" s="8" t="str">
        <f>"Q"&amp;ROUNDUP(MONTH(SalesDataTable[[#This Row],[Order Date]])/3,0)</f>
        <v>Q3</v>
      </c>
      <c r="S1325" s="9">
        <f>MONTH(SalesDataTable[[#This Row],[Order Date]])</f>
        <v>7</v>
      </c>
      <c r="T1325" s="8" t="str">
        <f>TEXT(SalesDataTable[[#This Row],[Order Date]],"mmm")</f>
        <v>Jul</v>
      </c>
    </row>
    <row r="1326" spans="1:20" ht="15.5">
      <c r="A1326" s="2" t="s">
        <v>1377</v>
      </c>
      <c r="B1326" s="3">
        <v>46214</v>
      </c>
      <c r="C1326" s="4" t="s">
        <v>8</v>
      </c>
      <c r="D1326" s="4" t="s">
        <v>69</v>
      </c>
      <c r="E1326" s="4" t="s">
        <v>25</v>
      </c>
      <c r="F1326" s="4" t="s">
        <v>16</v>
      </c>
      <c r="G1326" s="4" t="s">
        <v>5</v>
      </c>
      <c r="H1326" s="4" t="s">
        <v>6</v>
      </c>
      <c r="I1326" s="9">
        <v>2</v>
      </c>
      <c r="J1326" s="6">
        <v>83.33</v>
      </c>
      <c r="K1326" s="7">
        <v>0</v>
      </c>
      <c r="L1326" s="6">
        <v>42.11</v>
      </c>
      <c r="M1326" s="6">
        <f t="shared" si="80"/>
        <v>166.66</v>
      </c>
      <c r="N1326" s="6">
        <f t="shared" si="81"/>
        <v>84.22</v>
      </c>
      <c r="O1326" s="6">
        <f t="shared" si="82"/>
        <v>82.44</v>
      </c>
      <c r="P1326" s="8">
        <f t="shared" si="83"/>
        <v>0.49465978639145564</v>
      </c>
      <c r="Q1326" s="5">
        <f>YEAR(SalesDataTable[[#This Row],[Order Date]])</f>
        <v>2026</v>
      </c>
      <c r="R1326" s="8" t="str">
        <f>"Q"&amp;ROUNDUP(MONTH(SalesDataTable[[#This Row],[Order Date]])/3,0)</f>
        <v>Q3</v>
      </c>
      <c r="S1326" s="9">
        <f>MONTH(SalesDataTable[[#This Row],[Order Date]])</f>
        <v>7</v>
      </c>
      <c r="T1326" s="8" t="str">
        <f>TEXT(SalesDataTable[[#This Row],[Order Date]],"mmm")</f>
        <v>Jul</v>
      </c>
    </row>
    <row r="1327" spans="1:20" ht="15.5">
      <c r="A1327" s="2" t="s">
        <v>1378</v>
      </c>
      <c r="B1327" s="3">
        <v>46214</v>
      </c>
      <c r="C1327" s="4" t="s">
        <v>1</v>
      </c>
      <c r="D1327" s="4" t="s">
        <v>88</v>
      </c>
      <c r="E1327" s="4" t="s">
        <v>3</v>
      </c>
      <c r="F1327" s="4" t="s">
        <v>16</v>
      </c>
      <c r="G1327" s="4" t="s">
        <v>11</v>
      </c>
      <c r="H1327" s="4" t="s">
        <v>79</v>
      </c>
      <c r="I1327" s="9">
        <v>2</v>
      </c>
      <c r="J1327" s="6">
        <v>71.77</v>
      </c>
      <c r="K1327" s="7">
        <v>0.05</v>
      </c>
      <c r="L1327" s="6">
        <v>32.9</v>
      </c>
      <c r="M1327" s="6">
        <f t="shared" si="80"/>
        <v>136.363</v>
      </c>
      <c r="N1327" s="6">
        <f t="shared" si="81"/>
        <v>65.8</v>
      </c>
      <c r="O1327" s="6">
        <f t="shared" si="82"/>
        <v>70.563000000000002</v>
      </c>
      <c r="P1327" s="8">
        <f t="shared" si="83"/>
        <v>0.5174644148339359</v>
      </c>
      <c r="Q1327" s="5">
        <f>YEAR(SalesDataTable[[#This Row],[Order Date]])</f>
        <v>2026</v>
      </c>
      <c r="R1327" s="8" t="str">
        <f>"Q"&amp;ROUNDUP(MONTH(SalesDataTable[[#This Row],[Order Date]])/3,0)</f>
        <v>Q3</v>
      </c>
      <c r="S1327" s="9">
        <f>MONTH(SalesDataTable[[#This Row],[Order Date]])</f>
        <v>7</v>
      </c>
      <c r="T1327" s="8" t="str">
        <f>TEXT(SalesDataTable[[#This Row],[Order Date]],"mmm")</f>
        <v>Jul</v>
      </c>
    </row>
    <row r="1328" spans="1:20" ht="15.5">
      <c r="A1328" s="2" t="s">
        <v>1379</v>
      </c>
      <c r="B1328" s="3">
        <v>46214</v>
      </c>
      <c r="C1328" s="4" t="s">
        <v>1</v>
      </c>
      <c r="D1328" s="4" t="s">
        <v>88</v>
      </c>
      <c r="E1328" s="4" t="s">
        <v>3</v>
      </c>
      <c r="F1328" s="4" t="s">
        <v>16</v>
      </c>
      <c r="G1328" s="4" t="s">
        <v>17</v>
      </c>
      <c r="H1328" s="4" t="s">
        <v>83</v>
      </c>
      <c r="I1328" s="9">
        <v>3</v>
      </c>
      <c r="J1328" s="6">
        <v>164.5</v>
      </c>
      <c r="K1328" s="7">
        <v>0</v>
      </c>
      <c r="L1328" s="6">
        <v>87.06</v>
      </c>
      <c r="M1328" s="6">
        <f t="shared" si="80"/>
        <v>493.5</v>
      </c>
      <c r="N1328" s="6">
        <f t="shared" si="81"/>
        <v>261.18</v>
      </c>
      <c r="O1328" s="6">
        <f t="shared" si="82"/>
        <v>232.32</v>
      </c>
      <c r="P1328" s="8">
        <f t="shared" si="83"/>
        <v>0.47075987841945288</v>
      </c>
      <c r="Q1328" s="5">
        <f>YEAR(SalesDataTable[[#This Row],[Order Date]])</f>
        <v>2026</v>
      </c>
      <c r="R1328" s="8" t="str">
        <f>"Q"&amp;ROUNDUP(MONTH(SalesDataTable[[#This Row],[Order Date]])/3,0)</f>
        <v>Q3</v>
      </c>
      <c r="S1328" s="9">
        <f>MONTH(SalesDataTable[[#This Row],[Order Date]])</f>
        <v>7</v>
      </c>
      <c r="T1328" s="8" t="str">
        <f>TEXT(SalesDataTable[[#This Row],[Order Date]],"mmm")</f>
        <v>Jul</v>
      </c>
    </row>
    <row r="1329" spans="1:20" ht="15.5">
      <c r="A1329" s="2" t="s">
        <v>1380</v>
      </c>
      <c r="B1329" s="3">
        <v>46214</v>
      </c>
      <c r="C1329" s="4" t="s">
        <v>1</v>
      </c>
      <c r="D1329" s="4" t="s">
        <v>88</v>
      </c>
      <c r="E1329" s="4" t="s">
        <v>3</v>
      </c>
      <c r="F1329" s="4" t="s">
        <v>4</v>
      </c>
      <c r="G1329" s="4" t="s">
        <v>31</v>
      </c>
      <c r="H1329" s="4" t="s">
        <v>64</v>
      </c>
      <c r="I1329" s="9">
        <v>3</v>
      </c>
      <c r="J1329" s="6">
        <v>82.28</v>
      </c>
      <c r="K1329" s="7">
        <v>0.1</v>
      </c>
      <c r="L1329" s="6">
        <v>39.51</v>
      </c>
      <c r="M1329" s="6">
        <f t="shared" si="80"/>
        <v>222.15600000000001</v>
      </c>
      <c r="N1329" s="6">
        <f t="shared" si="81"/>
        <v>118.53</v>
      </c>
      <c r="O1329" s="6">
        <f t="shared" si="82"/>
        <v>103.626</v>
      </c>
      <c r="P1329" s="8">
        <f t="shared" si="83"/>
        <v>0.46645600388915898</v>
      </c>
      <c r="Q1329" s="5">
        <f>YEAR(SalesDataTable[[#This Row],[Order Date]])</f>
        <v>2026</v>
      </c>
      <c r="R1329" s="8" t="str">
        <f>"Q"&amp;ROUNDUP(MONTH(SalesDataTable[[#This Row],[Order Date]])/3,0)</f>
        <v>Q3</v>
      </c>
      <c r="S1329" s="9">
        <f>MONTH(SalesDataTable[[#This Row],[Order Date]])</f>
        <v>7</v>
      </c>
      <c r="T1329" s="8" t="str">
        <f>TEXT(SalesDataTable[[#This Row],[Order Date]],"mmm")</f>
        <v>Jul</v>
      </c>
    </row>
    <row r="1330" spans="1:20" ht="15.5">
      <c r="A1330" s="2" t="s">
        <v>1381</v>
      </c>
      <c r="B1330" s="3">
        <v>46214</v>
      </c>
      <c r="C1330" s="4" t="s">
        <v>14</v>
      </c>
      <c r="D1330" s="4" t="s">
        <v>15</v>
      </c>
      <c r="E1330" s="4" t="s">
        <v>25</v>
      </c>
      <c r="F1330" s="4" t="s">
        <v>16</v>
      </c>
      <c r="G1330" s="4" t="s">
        <v>5</v>
      </c>
      <c r="H1330" s="4" t="s">
        <v>43</v>
      </c>
      <c r="I1330" s="9">
        <v>2</v>
      </c>
      <c r="J1330" s="6">
        <v>103.17</v>
      </c>
      <c r="K1330" s="7">
        <v>0</v>
      </c>
      <c r="L1330" s="6">
        <v>50.49</v>
      </c>
      <c r="M1330" s="6">
        <f t="shared" si="80"/>
        <v>206.34</v>
      </c>
      <c r="N1330" s="6">
        <f t="shared" si="81"/>
        <v>100.98</v>
      </c>
      <c r="O1330" s="6">
        <f t="shared" si="82"/>
        <v>105.36</v>
      </c>
      <c r="P1330" s="8">
        <f t="shared" si="83"/>
        <v>0.51061355045071244</v>
      </c>
      <c r="Q1330" s="5">
        <f>YEAR(SalesDataTable[[#This Row],[Order Date]])</f>
        <v>2026</v>
      </c>
      <c r="R1330" s="8" t="str">
        <f>"Q"&amp;ROUNDUP(MONTH(SalesDataTable[[#This Row],[Order Date]])/3,0)</f>
        <v>Q3</v>
      </c>
      <c r="S1330" s="9">
        <f>MONTH(SalesDataTable[[#This Row],[Order Date]])</f>
        <v>7</v>
      </c>
      <c r="T1330" s="8" t="str">
        <f>TEXT(SalesDataTable[[#This Row],[Order Date]],"mmm")</f>
        <v>Jul</v>
      </c>
    </row>
    <row r="1331" spans="1:20" ht="15.5">
      <c r="A1331" s="2" t="s">
        <v>1382</v>
      </c>
      <c r="B1331" s="3">
        <v>46214</v>
      </c>
      <c r="C1331" s="4" t="s">
        <v>1</v>
      </c>
      <c r="D1331" s="4" t="s">
        <v>88</v>
      </c>
      <c r="E1331" s="4" t="s">
        <v>3</v>
      </c>
      <c r="F1331" s="4" t="s">
        <v>16</v>
      </c>
      <c r="G1331" s="4" t="s">
        <v>5</v>
      </c>
      <c r="H1331" s="4" t="s">
        <v>29</v>
      </c>
      <c r="I1331" s="9">
        <v>1</v>
      </c>
      <c r="J1331" s="6">
        <v>50.33</v>
      </c>
      <c r="K1331" s="7">
        <v>0.05</v>
      </c>
      <c r="L1331" s="6">
        <v>22.06</v>
      </c>
      <c r="M1331" s="6">
        <f t="shared" si="80"/>
        <v>47.813499999999998</v>
      </c>
      <c r="N1331" s="6">
        <f t="shared" si="81"/>
        <v>22.06</v>
      </c>
      <c r="O1331" s="6">
        <f t="shared" si="82"/>
        <v>25.753499999999999</v>
      </c>
      <c r="P1331" s="8">
        <f t="shared" si="83"/>
        <v>0.53862402877848303</v>
      </c>
      <c r="Q1331" s="5">
        <f>YEAR(SalesDataTable[[#This Row],[Order Date]])</f>
        <v>2026</v>
      </c>
      <c r="R1331" s="8" t="str">
        <f>"Q"&amp;ROUNDUP(MONTH(SalesDataTable[[#This Row],[Order Date]])/3,0)</f>
        <v>Q3</v>
      </c>
      <c r="S1331" s="9">
        <f>MONTH(SalesDataTable[[#This Row],[Order Date]])</f>
        <v>7</v>
      </c>
      <c r="T1331" s="8" t="str">
        <f>TEXT(SalesDataTable[[#This Row],[Order Date]],"mmm")</f>
        <v>Jul</v>
      </c>
    </row>
    <row r="1332" spans="1:20" ht="15.5">
      <c r="A1332" s="2" t="s">
        <v>1383</v>
      </c>
      <c r="B1332" s="3">
        <v>46214</v>
      </c>
      <c r="C1332" s="4" t="s">
        <v>8</v>
      </c>
      <c r="D1332" s="4" t="s">
        <v>66</v>
      </c>
      <c r="E1332" s="4" t="s">
        <v>10</v>
      </c>
      <c r="F1332" s="4" t="s">
        <v>20</v>
      </c>
      <c r="G1332" s="4" t="s">
        <v>11</v>
      </c>
      <c r="H1332" s="4" t="s">
        <v>21</v>
      </c>
      <c r="I1332" s="9">
        <v>6</v>
      </c>
      <c r="J1332" s="6">
        <v>142.78</v>
      </c>
      <c r="K1332" s="7">
        <v>0.15</v>
      </c>
      <c r="L1332" s="6">
        <v>80.38</v>
      </c>
      <c r="M1332" s="6">
        <f t="shared" si="80"/>
        <v>728.178</v>
      </c>
      <c r="N1332" s="6">
        <f t="shared" si="81"/>
        <v>482.28</v>
      </c>
      <c r="O1332" s="6">
        <f t="shared" si="82"/>
        <v>245.89800000000002</v>
      </c>
      <c r="P1332" s="8">
        <f t="shared" si="83"/>
        <v>0.33768941110552642</v>
      </c>
      <c r="Q1332" s="5">
        <f>YEAR(SalesDataTable[[#This Row],[Order Date]])</f>
        <v>2026</v>
      </c>
      <c r="R1332" s="8" t="str">
        <f>"Q"&amp;ROUNDUP(MONTH(SalesDataTable[[#This Row],[Order Date]])/3,0)</f>
        <v>Q3</v>
      </c>
      <c r="S1332" s="9">
        <f>MONTH(SalesDataTable[[#This Row],[Order Date]])</f>
        <v>7</v>
      </c>
      <c r="T1332" s="8" t="str">
        <f>TEXT(SalesDataTable[[#This Row],[Order Date]],"mmm")</f>
        <v>Jul</v>
      </c>
    </row>
    <row r="1333" spans="1:20" ht="15.5">
      <c r="A1333" s="2" t="s">
        <v>1384</v>
      </c>
      <c r="B1333" s="3">
        <v>46214</v>
      </c>
      <c r="C1333" s="4" t="s">
        <v>8</v>
      </c>
      <c r="D1333" s="4" t="s">
        <v>38</v>
      </c>
      <c r="E1333" s="4" t="s">
        <v>3</v>
      </c>
      <c r="F1333" s="4" t="s">
        <v>16</v>
      </c>
      <c r="G1333" s="4" t="s">
        <v>31</v>
      </c>
      <c r="H1333" s="4" t="s">
        <v>41</v>
      </c>
      <c r="I1333" s="9">
        <v>1</v>
      </c>
      <c r="J1333" s="6">
        <v>195.38</v>
      </c>
      <c r="K1333" s="7">
        <v>0.05</v>
      </c>
      <c r="L1333" s="6">
        <v>101.67</v>
      </c>
      <c r="M1333" s="6">
        <f t="shared" si="80"/>
        <v>185.61099999999999</v>
      </c>
      <c r="N1333" s="6">
        <f t="shared" si="81"/>
        <v>101.67</v>
      </c>
      <c r="O1333" s="6">
        <f t="shared" si="82"/>
        <v>83.940999999999988</v>
      </c>
      <c r="P1333" s="8">
        <f t="shared" si="83"/>
        <v>0.45224151585843508</v>
      </c>
      <c r="Q1333" s="5">
        <f>YEAR(SalesDataTable[[#This Row],[Order Date]])</f>
        <v>2026</v>
      </c>
      <c r="R1333" s="8" t="str">
        <f>"Q"&amp;ROUNDUP(MONTH(SalesDataTable[[#This Row],[Order Date]])/3,0)</f>
        <v>Q3</v>
      </c>
      <c r="S1333" s="9">
        <f>MONTH(SalesDataTable[[#This Row],[Order Date]])</f>
        <v>7</v>
      </c>
      <c r="T1333" s="8" t="str">
        <f>TEXT(SalesDataTable[[#This Row],[Order Date]],"mmm")</f>
        <v>Jul</v>
      </c>
    </row>
    <row r="1334" spans="1:20" ht="15.5">
      <c r="A1334" s="2" t="s">
        <v>1385</v>
      </c>
      <c r="B1334" s="3">
        <v>46214</v>
      </c>
      <c r="C1334" s="4" t="s">
        <v>27</v>
      </c>
      <c r="D1334" s="4" t="s">
        <v>28</v>
      </c>
      <c r="E1334" s="4" t="s">
        <v>25</v>
      </c>
      <c r="F1334" s="4" t="s">
        <v>4</v>
      </c>
      <c r="G1334" s="4" t="s">
        <v>5</v>
      </c>
      <c r="H1334" s="4" t="s">
        <v>43</v>
      </c>
      <c r="I1334" s="9">
        <v>5</v>
      </c>
      <c r="J1334" s="6">
        <v>104.8</v>
      </c>
      <c r="K1334" s="7">
        <v>0</v>
      </c>
      <c r="L1334" s="6">
        <v>50.94</v>
      </c>
      <c r="M1334" s="6">
        <f t="shared" si="80"/>
        <v>524</v>
      </c>
      <c r="N1334" s="6">
        <f t="shared" si="81"/>
        <v>254.7</v>
      </c>
      <c r="O1334" s="6">
        <f t="shared" si="82"/>
        <v>269.3</v>
      </c>
      <c r="P1334" s="8">
        <f t="shared" si="83"/>
        <v>0.51393129770992374</v>
      </c>
      <c r="Q1334" s="5">
        <f>YEAR(SalesDataTable[[#This Row],[Order Date]])</f>
        <v>2026</v>
      </c>
      <c r="R1334" s="8" t="str">
        <f>"Q"&amp;ROUNDUP(MONTH(SalesDataTable[[#This Row],[Order Date]])/3,0)</f>
        <v>Q3</v>
      </c>
      <c r="S1334" s="9">
        <f>MONTH(SalesDataTable[[#This Row],[Order Date]])</f>
        <v>7</v>
      </c>
      <c r="T1334" s="8" t="str">
        <f>TEXT(SalesDataTable[[#This Row],[Order Date]],"mmm")</f>
        <v>Jul</v>
      </c>
    </row>
    <row r="1335" spans="1:20" ht="15.5">
      <c r="A1335" s="2" t="s">
        <v>1386</v>
      </c>
      <c r="B1335" s="3">
        <v>46214</v>
      </c>
      <c r="C1335" s="4" t="s">
        <v>27</v>
      </c>
      <c r="D1335" s="4" t="s">
        <v>45</v>
      </c>
      <c r="E1335" s="4" t="s">
        <v>3</v>
      </c>
      <c r="F1335" s="4" t="s">
        <v>4</v>
      </c>
      <c r="G1335" s="4" t="s">
        <v>31</v>
      </c>
      <c r="H1335" s="4" t="s">
        <v>64</v>
      </c>
      <c r="I1335" s="9">
        <v>3</v>
      </c>
      <c r="J1335" s="6">
        <v>82.26</v>
      </c>
      <c r="K1335" s="7">
        <v>0</v>
      </c>
      <c r="L1335" s="6">
        <v>40.020000000000003</v>
      </c>
      <c r="M1335" s="6">
        <f t="shared" si="80"/>
        <v>246.78000000000003</v>
      </c>
      <c r="N1335" s="6">
        <f t="shared" si="81"/>
        <v>120.06</v>
      </c>
      <c r="O1335" s="6">
        <f t="shared" si="82"/>
        <v>126.72000000000003</v>
      </c>
      <c r="P1335" s="8">
        <f t="shared" si="83"/>
        <v>0.51349380014587898</v>
      </c>
      <c r="Q1335" s="5">
        <f>YEAR(SalesDataTable[[#This Row],[Order Date]])</f>
        <v>2026</v>
      </c>
      <c r="R1335" s="8" t="str">
        <f>"Q"&amp;ROUNDUP(MONTH(SalesDataTable[[#This Row],[Order Date]])/3,0)</f>
        <v>Q3</v>
      </c>
      <c r="S1335" s="9">
        <f>MONTH(SalesDataTable[[#This Row],[Order Date]])</f>
        <v>7</v>
      </c>
      <c r="T1335" s="8" t="str">
        <f>TEXT(SalesDataTable[[#This Row],[Order Date]],"mmm")</f>
        <v>Jul</v>
      </c>
    </row>
    <row r="1336" spans="1:20" ht="15.5">
      <c r="A1336" s="2" t="s">
        <v>1387</v>
      </c>
      <c r="B1336" s="3">
        <v>46214</v>
      </c>
      <c r="C1336" s="4" t="s">
        <v>14</v>
      </c>
      <c r="D1336" s="4" t="s">
        <v>61</v>
      </c>
      <c r="E1336" s="4" t="s">
        <v>3</v>
      </c>
      <c r="F1336" s="4" t="s">
        <v>20</v>
      </c>
      <c r="G1336" s="4" t="s">
        <v>11</v>
      </c>
      <c r="H1336" s="4" t="s">
        <v>12</v>
      </c>
      <c r="I1336" s="9">
        <v>1</v>
      </c>
      <c r="J1336" s="6">
        <v>90.79</v>
      </c>
      <c r="K1336" s="7">
        <v>0</v>
      </c>
      <c r="L1336" s="6">
        <v>46.39</v>
      </c>
      <c r="M1336" s="6">
        <f t="shared" si="80"/>
        <v>90.79</v>
      </c>
      <c r="N1336" s="6">
        <f t="shared" si="81"/>
        <v>46.39</v>
      </c>
      <c r="O1336" s="6">
        <f t="shared" si="82"/>
        <v>44.400000000000006</v>
      </c>
      <c r="P1336" s="8">
        <f t="shared" si="83"/>
        <v>0.4890406432426479</v>
      </c>
      <c r="Q1336" s="5">
        <f>YEAR(SalesDataTable[[#This Row],[Order Date]])</f>
        <v>2026</v>
      </c>
      <c r="R1336" s="8" t="str">
        <f>"Q"&amp;ROUNDUP(MONTH(SalesDataTable[[#This Row],[Order Date]])/3,0)</f>
        <v>Q3</v>
      </c>
      <c r="S1336" s="9">
        <f>MONTH(SalesDataTable[[#This Row],[Order Date]])</f>
        <v>7</v>
      </c>
      <c r="T1336" s="8" t="str">
        <f>TEXT(SalesDataTable[[#This Row],[Order Date]],"mmm")</f>
        <v>Jul</v>
      </c>
    </row>
    <row r="1337" spans="1:20" ht="15.5">
      <c r="A1337" s="2" t="s">
        <v>1388</v>
      </c>
      <c r="B1337" s="3">
        <v>46214</v>
      </c>
      <c r="C1337" s="4" t="s">
        <v>8</v>
      </c>
      <c r="D1337" s="4" t="s">
        <v>66</v>
      </c>
      <c r="E1337" s="4" t="s">
        <v>3</v>
      </c>
      <c r="F1337" s="4" t="s">
        <v>4</v>
      </c>
      <c r="G1337" s="4" t="s">
        <v>5</v>
      </c>
      <c r="H1337" s="4" t="s">
        <v>35</v>
      </c>
      <c r="I1337" s="9">
        <v>1</v>
      </c>
      <c r="J1337" s="6">
        <v>41.33</v>
      </c>
      <c r="K1337" s="7">
        <v>0</v>
      </c>
      <c r="L1337" s="6">
        <v>17.2</v>
      </c>
      <c r="M1337" s="6">
        <f t="shared" si="80"/>
        <v>41.33</v>
      </c>
      <c r="N1337" s="6">
        <f t="shared" si="81"/>
        <v>17.2</v>
      </c>
      <c r="O1337" s="6">
        <f t="shared" si="82"/>
        <v>24.13</v>
      </c>
      <c r="P1337" s="8">
        <f t="shared" si="83"/>
        <v>0.58383740624243896</v>
      </c>
      <c r="Q1337" s="5">
        <f>YEAR(SalesDataTable[[#This Row],[Order Date]])</f>
        <v>2026</v>
      </c>
      <c r="R1337" s="8" t="str">
        <f>"Q"&amp;ROUNDUP(MONTH(SalesDataTable[[#This Row],[Order Date]])/3,0)</f>
        <v>Q3</v>
      </c>
      <c r="S1337" s="9">
        <f>MONTH(SalesDataTable[[#This Row],[Order Date]])</f>
        <v>7</v>
      </c>
      <c r="T1337" s="8" t="str">
        <f>TEXT(SalesDataTable[[#This Row],[Order Date]],"mmm")</f>
        <v>Jul</v>
      </c>
    </row>
    <row r="1338" spans="1:20" ht="15.5">
      <c r="A1338" s="2" t="s">
        <v>1389</v>
      </c>
      <c r="B1338" s="3">
        <v>46215</v>
      </c>
      <c r="C1338" s="4" t="s">
        <v>14</v>
      </c>
      <c r="D1338" s="4" t="s">
        <v>15</v>
      </c>
      <c r="E1338" s="4" t="s">
        <v>3</v>
      </c>
      <c r="F1338" s="4" t="s">
        <v>4</v>
      </c>
      <c r="G1338" s="4" t="s">
        <v>49</v>
      </c>
      <c r="H1338" s="4" t="s">
        <v>50</v>
      </c>
      <c r="I1338" s="9">
        <v>2</v>
      </c>
      <c r="J1338" s="6">
        <v>41.09</v>
      </c>
      <c r="K1338" s="7">
        <v>0.05</v>
      </c>
      <c r="L1338" s="6">
        <v>14.54</v>
      </c>
      <c r="M1338" s="6">
        <f t="shared" si="80"/>
        <v>78.070999999999998</v>
      </c>
      <c r="N1338" s="6">
        <f t="shared" si="81"/>
        <v>29.08</v>
      </c>
      <c r="O1338" s="6">
        <f t="shared" si="82"/>
        <v>48.991</v>
      </c>
      <c r="P1338" s="8">
        <f t="shared" si="83"/>
        <v>0.62751854081541159</v>
      </c>
      <c r="Q1338" s="5">
        <f>YEAR(SalesDataTable[[#This Row],[Order Date]])</f>
        <v>2026</v>
      </c>
      <c r="R1338" s="8" t="str">
        <f>"Q"&amp;ROUNDUP(MONTH(SalesDataTable[[#This Row],[Order Date]])/3,0)</f>
        <v>Q3</v>
      </c>
      <c r="S1338" s="9">
        <f>MONTH(SalesDataTable[[#This Row],[Order Date]])</f>
        <v>7</v>
      </c>
      <c r="T1338" s="8" t="str">
        <f>TEXT(SalesDataTable[[#This Row],[Order Date]],"mmm")</f>
        <v>Jul</v>
      </c>
    </row>
    <row r="1339" spans="1:20" ht="15.5">
      <c r="A1339" s="2" t="s">
        <v>1390</v>
      </c>
      <c r="B1339" s="3">
        <v>46215</v>
      </c>
      <c r="C1339" s="4" t="s">
        <v>8</v>
      </c>
      <c r="D1339" s="4" t="s">
        <v>69</v>
      </c>
      <c r="E1339" s="4" t="s">
        <v>10</v>
      </c>
      <c r="F1339" s="4" t="s">
        <v>20</v>
      </c>
      <c r="G1339" s="4" t="s">
        <v>31</v>
      </c>
      <c r="H1339" s="4" t="s">
        <v>64</v>
      </c>
      <c r="I1339" s="9">
        <v>5</v>
      </c>
      <c r="J1339" s="6">
        <v>82.39</v>
      </c>
      <c r="K1339" s="7">
        <v>0.05</v>
      </c>
      <c r="L1339" s="6">
        <v>39.479999999999997</v>
      </c>
      <c r="M1339" s="6">
        <f t="shared" si="80"/>
        <v>391.35249999999996</v>
      </c>
      <c r="N1339" s="6">
        <f t="shared" si="81"/>
        <v>197.39999999999998</v>
      </c>
      <c r="O1339" s="6">
        <f t="shared" si="82"/>
        <v>193.95249999999999</v>
      </c>
      <c r="P1339" s="8">
        <f t="shared" si="83"/>
        <v>0.49559540312122702</v>
      </c>
      <c r="Q1339" s="5">
        <f>YEAR(SalesDataTable[[#This Row],[Order Date]])</f>
        <v>2026</v>
      </c>
      <c r="R1339" s="8" t="str">
        <f>"Q"&amp;ROUNDUP(MONTH(SalesDataTable[[#This Row],[Order Date]])/3,0)</f>
        <v>Q3</v>
      </c>
      <c r="S1339" s="9">
        <f>MONTH(SalesDataTable[[#This Row],[Order Date]])</f>
        <v>7</v>
      </c>
      <c r="T1339" s="8" t="str">
        <f>TEXT(SalesDataTable[[#This Row],[Order Date]],"mmm")</f>
        <v>Jul</v>
      </c>
    </row>
    <row r="1340" spans="1:20" ht="15.5">
      <c r="A1340" s="2" t="s">
        <v>1391</v>
      </c>
      <c r="B1340" s="3">
        <v>46215</v>
      </c>
      <c r="C1340" s="4" t="s">
        <v>8</v>
      </c>
      <c r="D1340" s="4" t="s">
        <v>86</v>
      </c>
      <c r="E1340" s="4" t="s">
        <v>3</v>
      </c>
      <c r="F1340" s="4" t="s">
        <v>20</v>
      </c>
      <c r="G1340" s="4" t="s">
        <v>49</v>
      </c>
      <c r="H1340" s="4" t="s">
        <v>67</v>
      </c>
      <c r="I1340" s="9">
        <v>3</v>
      </c>
      <c r="J1340" s="6">
        <v>37</v>
      </c>
      <c r="K1340" s="7">
        <v>0</v>
      </c>
      <c r="L1340" s="6">
        <v>13.69</v>
      </c>
      <c r="M1340" s="6">
        <f t="shared" si="80"/>
        <v>111</v>
      </c>
      <c r="N1340" s="6">
        <f t="shared" si="81"/>
        <v>41.07</v>
      </c>
      <c r="O1340" s="6">
        <f t="shared" si="82"/>
        <v>69.930000000000007</v>
      </c>
      <c r="P1340" s="8">
        <f t="shared" si="83"/>
        <v>0.63000000000000012</v>
      </c>
      <c r="Q1340" s="5">
        <f>YEAR(SalesDataTable[[#This Row],[Order Date]])</f>
        <v>2026</v>
      </c>
      <c r="R1340" s="8" t="str">
        <f>"Q"&amp;ROUNDUP(MONTH(SalesDataTable[[#This Row],[Order Date]])/3,0)</f>
        <v>Q3</v>
      </c>
      <c r="S1340" s="9">
        <f>MONTH(SalesDataTable[[#This Row],[Order Date]])</f>
        <v>7</v>
      </c>
      <c r="T1340" s="8" t="str">
        <f>TEXT(SalesDataTable[[#This Row],[Order Date]],"mmm")</f>
        <v>Jul</v>
      </c>
    </row>
    <row r="1341" spans="1:20" ht="15.5">
      <c r="A1341" s="2" t="s">
        <v>1392</v>
      </c>
      <c r="B1341" s="3">
        <v>46215</v>
      </c>
      <c r="C1341" s="4" t="s">
        <v>27</v>
      </c>
      <c r="D1341" s="4" t="s">
        <v>48</v>
      </c>
      <c r="E1341" s="4" t="s">
        <v>25</v>
      </c>
      <c r="F1341" s="4" t="s">
        <v>16</v>
      </c>
      <c r="G1341" s="4" t="s">
        <v>49</v>
      </c>
      <c r="H1341" s="4" t="s">
        <v>50</v>
      </c>
      <c r="I1341" s="9">
        <v>2</v>
      </c>
      <c r="J1341" s="6">
        <v>40.9</v>
      </c>
      <c r="K1341" s="7">
        <v>0</v>
      </c>
      <c r="L1341" s="6">
        <v>14.81</v>
      </c>
      <c r="M1341" s="6">
        <f t="shared" si="80"/>
        <v>81.8</v>
      </c>
      <c r="N1341" s="6">
        <f t="shared" si="81"/>
        <v>29.62</v>
      </c>
      <c r="O1341" s="6">
        <f t="shared" si="82"/>
        <v>52.179999999999993</v>
      </c>
      <c r="P1341" s="8">
        <f t="shared" si="83"/>
        <v>0.63789731051344734</v>
      </c>
      <c r="Q1341" s="5">
        <f>YEAR(SalesDataTable[[#This Row],[Order Date]])</f>
        <v>2026</v>
      </c>
      <c r="R1341" s="8" t="str">
        <f>"Q"&amp;ROUNDUP(MONTH(SalesDataTable[[#This Row],[Order Date]])/3,0)</f>
        <v>Q3</v>
      </c>
      <c r="S1341" s="9">
        <f>MONTH(SalesDataTable[[#This Row],[Order Date]])</f>
        <v>7</v>
      </c>
      <c r="T1341" s="8" t="str">
        <f>TEXT(SalesDataTable[[#This Row],[Order Date]],"mmm")</f>
        <v>Jul</v>
      </c>
    </row>
    <row r="1342" spans="1:20" ht="15.5">
      <c r="A1342" s="2" t="s">
        <v>1393</v>
      </c>
      <c r="B1342" s="3">
        <v>46215</v>
      </c>
      <c r="C1342" s="4" t="s">
        <v>1</v>
      </c>
      <c r="D1342" s="4" t="s">
        <v>2</v>
      </c>
      <c r="E1342" s="4" t="s">
        <v>3</v>
      </c>
      <c r="F1342" s="4" t="s">
        <v>16</v>
      </c>
      <c r="G1342" s="4" t="s">
        <v>49</v>
      </c>
      <c r="H1342" s="4" t="s">
        <v>55</v>
      </c>
      <c r="I1342" s="9">
        <v>1</v>
      </c>
      <c r="J1342" s="6">
        <v>123.33</v>
      </c>
      <c r="K1342" s="7">
        <v>0.1</v>
      </c>
      <c r="L1342" s="6">
        <v>70.900000000000006</v>
      </c>
      <c r="M1342" s="6">
        <f t="shared" si="80"/>
        <v>110.997</v>
      </c>
      <c r="N1342" s="6">
        <f t="shared" si="81"/>
        <v>70.900000000000006</v>
      </c>
      <c r="O1342" s="6">
        <f t="shared" si="82"/>
        <v>40.096999999999994</v>
      </c>
      <c r="P1342" s="8">
        <f t="shared" si="83"/>
        <v>0.36124399758552028</v>
      </c>
      <c r="Q1342" s="5">
        <f>YEAR(SalesDataTable[[#This Row],[Order Date]])</f>
        <v>2026</v>
      </c>
      <c r="R1342" s="8" t="str">
        <f>"Q"&amp;ROUNDUP(MONTH(SalesDataTable[[#This Row],[Order Date]])/3,0)</f>
        <v>Q3</v>
      </c>
      <c r="S1342" s="9">
        <f>MONTH(SalesDataTable[[#This Row],[Order Date]])</f>
        <v>7</v>
      </c>
      <c r="T1342" s="8" t="str">
        <f>TEXT(SalesDataTable[[#This Row],[Order Date]],"mmm")</f>
        <v>Jul</v>
      </c>
    </row>
    <row r="1343" spans="1:20" ht="15.5">
      <c r="A1343" s="2" t="s">
        <v>1394</v>
      </c>
      <c r="B1343" s="3">
        <v>46215</v>
      </c>
      <c r="C1343" s="4" t="s">
        <v>8</v>
      </c>
      <c r="D1343" s="4" t="s">
        <v>69</v>
      </c>
      <c r="E1343" s="4" t="s">
        <v>39</v>
      </c>
      <c r="F1343" s="4" t="s">
        <v>20</v>
      </c>
      <c r="G1343" s="4" t="s">
        <v>11</v>
      </c>
      <c r="H1343" s="4" t="s">
        <v>53</v>
      </c>
      <c r="I1343" s="9">
        <v>1</v>
      </c>
      <c r="J1343" s="6">
        <v>153.25</v>
      </c>
      <c r="K1343" s="7">
        <v>0.15</v>
      </c>
      <c r="L1343" s="6">
        <v>78.28</v>
      </c>
      <c r="M1343" s="6">
        <f t="shared" si="80"/>
        <v>130.26249999999999</v>
      </c>
      <c r="N1343" s="6">
        <f t="shared" si="81"/>
        <v>78.28</v>
      </c>
      <c r="O1343" s="6">
        <f t="shared" si="82"/>
        <v>51.982499999999987</v>
      </c>
      <c r="P1343" s="8">
        <f t="shared" si="83"/>
        <v>0.39905959121005657</v>
      </c>
      <c r="Q1343" s="5">
        <f>YEAR(SalesDataTable[[#This Row],[Order Date]])</f>
        <v>2026</v>
      </c>
      <c r="R1343" s="8" t="str">
        <f>"Q"&amp;ROUNDUP(MONTH(SalesDataTable[[#This Row],[Order Date]])/3,0)</f>
        <v>Q3</v>
      </c>
      <c r="S1343" s="9">
        <f>MONTH(SalesDataTable[[#This Row],[Order Date]])</f>
        <v>7</v>
      </c>
      <c r="T1343" s="8" t="str">
        <f>TEXT(SalesDataTable[[#This Row],[Order Date]],"mmm")</f>
        <v>Jul</v>
      </c>
    </row>
    <row r="1344" spans="1:20" ht="15.5">
      <c r="A1344" s="2" t="s">
        <v>1395</v>
      </c>
      <c r="B1344" s="3">
        <v>46215</v>
      </c>
      <c r="C1344" s="4" t="s">
        <v>27</v>
      </c>
      <c r="D1344" s="4" t="s">
        <v>45</v>
      </c>
      <c r="E1344" s="4" t="s">
        <v>39</v>
      </c>
      <c r="F1344" s="4" t="s">
        <v>16</v>
      </c>
      <c r="G1344" s="4" t="s">
        <v>17</v>
      </c>
      <c r="H1344" s="4" t="s">
        <v>71</v>
      </c>
      <c r="I1344" s="9">
        <v>3</v>
      </c>
      <c r="J1344" s="6">
        <v>134.43</v>
      </c>
      <c r="K1344" s="7">
        <v>0.1</v>
      </c>
      <c r="L1344" s="6">
        <v>65.78</v>
      </c>
      <c r="M1344" s="6">
        <f t="shared" si="80"/>
        <v>362.96100000000001</v>
      </c>
      <c r="N1344" s="6">
        <f t="shared" si="81"/>
        <v>197.34</v>
      </c>
      <c r="O1344" s="6">
        <f t="shared" si="82"/>
        <v>165.62100000000001</v>
      </c>
      <c r="P1344" s="8">
        <f t="shared" si="83"/>
        <v>0.45630522287518493</v>
      </c>
      <c r="Q1344" s="5">
        <f>YEAR(SalesDataTable[[#This Row],[Order Date]])</f>
        <v>2026</v>
      </c>
      <c r="R1344" s="8" t="str">
        <f>"Q"&amp;ROUNDUP(MONTH(SalesDataTable[[#This Row],[Order Date]])/3,0)</f>
        <v>Q3</v>
      </c>
      <c r="S1344" s="9">
        <f>MONTH(SalesDataTable[[#This Row],[Order Date]])</f>
        <v>7</v>
      </c>
      <c r="T1344" s="8" t="str">
        <f>TEXT(SalesDataTable[[#This Row],[Order Date]],"mmm")</f>
        <v>Jul</v>
      </c>
    </row>
    <row r="1345" spans="1:20" ht="15.5">
      <c r="A1345" s="2" t="s">
        <v>1396</v>
      </c>
      <c r="B1345" s="3">
        <v>46215</v>
      </c>
      <c r="C1345" s="4" t="s">
        <v>1</v>
      </c>
      <c r="D1345" s="4" t="s">
        <v>2</v>
      </c>
      <c r="E1345" s="4" t="s">
        <v>3</v>
      </c>
      <c r="F1345" s="4" t="s">
        <v>4</v>
      </c>
      <c r="G1345" s="4" t="s">
        <v>11</v>
      </c>
      <c r="H1345" s="4" t="s">
        <v>12</v>
      </c>
      <c r="I1345" s="9">
        <v>1</v>
      </c>
      <c r="J1345" s="6">
        <v>93.73</v>
      </c>
      <c r="K1345" s="7">
        <v>0.05</v>
      </c>
      <c r="L1345" s="6">
        <v>44.51</v>
      </c>
      <c r="M1345" s="6">
        <f t="shared" si="80"/>
        <v>89.043499999999995</v>
      </c>
      <c r="N1345" s="6">
        <f t="shared" si="81"/>
        <v>44.51</v>
      </c>
      <c r="O1345" s="6">
        <f t="shared" si="82"/>
        <v>44.533499999999997</v>
      </c>
      <c r="P1345" s="8">
        <f t="shared" si="83"/>
        <v>0.50013195797559618</v>
      </c>
      <c r="Q1345" s="5">
        <f>YEAR(SalesDataTable[[#This Row],[Order Date]])</f>
        <v>2026</v>
      </c>
      <c r="R1345" s="8" t="str">
        <f>"Q"&amp;ROUNDUP(MONTH(SalesDataTable[[#This Row],[Order Date]])/3,0)</f>
        <v>Q3</v>
      </c>
      <c r="S1345" s="9">
        <f>MONTH(SalesDataTable[[#This Row],[Order Date]])</f>
        <v>7</v>
      </c>
      <c r="T1345" s="8" t="str">
        <f>TEXT(SalesDataTable[[#This Row],[Order Date]],"mmm")</f>
        <v>Jul</v>
      </c>
    </row>
    <row r="1346" spans="1:20" ht="15.5">
      <c r="A1346" s="2" t="s">
        <v>1397</v>
      </c>
      <c r="B1346" s="3">
        <v>46215</v>
      </c>
      <c r="C1346" s="4" t="s">
        <v>1</v>
      </c>
      <c r="D1346" s="4" t="s">
        <v>2</v>
      </c>
      <c r="E1346" s="4" t="s">
        <v>3</v>
      </c>
      <c r="F1346" s="4" t="s">
        <v>4</v>
      </c>
      <c r="G1346" s="4" t="s">
        <v>17</v>
      </c>
      <c r="H1346" s="4" t="s">
        <v>18</v>
      </c>
      <c r="I1346" s="9">
        <v>1</v>
      </c>
      <c r="J1346" s="6">
        <v>37.090000000000003</v>
      </c>
      <c r="K1346" s="7">
        <v>0</v>
      </c>
      <c r="L1346" s="6">
        <v>13.43</v>
      </c>
      <c r="M1346" s="6">
        <f t="shared" ref="M1346:M1409" si="84">I1346*J1346*(1-K1346)</f>
        <v>37.090000000000003</v>
      </c>
      <c r="N1346" s="6">
        <f t="shared" ref="N1346:N1409" si="85">I1346*L1346</f>
        <v>13.43</v>
      </c>
      <c r="O1346" s="6">
        <f t="shared" ref="O1346:O1409" si="86">M1346-N1346</f>
        <v>23.660000000000004</v>
      </c>
      <c r="P1346" s="8">
        <f t="shared" ref="P1346:P1409" si="87">IFERROR(O1346/M1346,0)</f>
        <v>0.63790779185764357</v>
      </c>
      <c r="Q1346" s="5">
        <f>YEAR(SalesDataTable[[#This Row],[Order Date]])</f>
        <v>2026</v>
      </c>
      <c r="R1346" s="8" t="str">
        <f>"Q"&amp;ROUNDUP(MONTH(SalesDataTable[[#This Row],[Order Date]])/3,0)</f>
        <v>Q3</v>
      </c>
      <c r="S1346" s="9">
        <f>MONTH(SalesDataTable[[#This Row],[Order Date]])</f>
        <v>7</v>
      </c>
      <c r="T1346" s="8" t="str">
        <f>TEXT(SalesDataTable[[#This Row],[Order Date]],"mmm")</f>
        <v>Jul</v>
      </c>
    </row>
    <row r="1347" spans="1:20" ht="15.5">
      <c r="A1347" s="2" t="s">
        <v>1398</v>
      </c>
      <c r="B1347" s="3">
        <v>46215</v>
      </c>
      <c r="C1347" s="4" t="s">
        <v>1</v>
      </c>
      <c r="D1347" s="4" t="s">
        <v>2</v>
      </c>
      <c r="E1347" s="4" t="s">
        <v>25</v>
      </c>
      <c r="F1347" s="4" t="s">
        <v>16</v>
      </c>
      <c r="G1347" s="4" t="s">
        <v>17</v>
      </c>
      <c r="H1347" s="4" t="s">
        <v>46</v>
      </c>
      <c r="I1347" s="9">
        <v>1</v>
      </c>
      <c r="J1347" s="6">
        <v>45.43</v>
      </c>
      <c r="K1347" s="7">
        <v>0</v>
      </c>
      <c r="L1347" s="6">
        <v>18.66</v>
      </c>
      <c r="M1347" s="6">
        <f t="shared" si="84"/>
        <v>45.43</v>
      </c>
      <c r="N1347" s="6">
        <f t="shared" si="85"/>
        <v>18.66</v>
      </c>
      <c r="O1347" s="6">
        <f t="shared" si="86"/>
        <v>26.77</v>
      </c>
      <c r="P1347" s="8">
        <f t="shared" si="87"/>
        <v>0.58925819942769098</v>
      </c>
      <c r="Q1347" s="5">
        <f>YEAR(SalesDataTable[[#This Row],[Order Date]])</f>
        <v>2026</v>
      </c>
      <c r="R1347" s="8" t="str">
        <f>"Q"&amp;ROUNDUP(MONTH(SalesDataTable[[#This Row],[Order Date]])/3,0)</f>
        <v>Q3</v>
      </c>
      <c r="S1347" s="9">
        <f>MONTH(SalesDataTable[[#This Row],[Order Date]])</f>
        <v>7</v>
      </c>
      <c r="T1347" s="8" t="str">
        <f>TEXT(SalesDataTable[[#This Row],[Order Date]],"mmm")</f>
        <v>Jul</v>
      </c>
    </row>
    <row r="1348" spans="1:20" ht="15.5">
      <c r="A1348" s="2" t="s">
        <v>1399</v>
      </c>
      <c r="B1348" s="3">
        <v>46215</v>
      </c>
      <c r="C1348" s="4" t="s">
        <v>27</v>
      </c>
      <c r="D1348" s="4" t="s">
        <v>48</v>
      </c>
      <c r="E1348" s="4" t="s">
        <v>39</v>
      </c>
      <c r="F1348" s="4" t="s">
        <v>16</v>
      </c>
      <c r="G1348" s="4" t="s">
        <v>49</v>
      </c>
      <c r="H1348" s="4" t="s">
        <v>50</v>
      </c>
      <c r="I1348" s="9">
        <v>1</v>
      </c>
      <c r="J1348" s="6">
        <v>39.5</v>
      </c>
      <c r="K1348" s="7">
        <v>0.1</v>
      </c>
      <c r="L1348" s="6">
        <v>14.86</v>
      </c>
      <c r="M1348" s="6">
        <f t="shared" si="84"/>
        <v>35.550000000000004</v>
      </c>
      <c r="N1348" s="6">
        <f t="shared" si="85"/>
        <v>14.86</v>
      </c>
      <c r="O1348" s="6">
        <f t="shared" si="86"/>
        <v>20.690000000000005</v>
      </c>
      <c r="P1348" s="8">
        <f t="shared" si="87"/>
        <v>0.58199718706047832</v>
      </c>
      <c r="Q1348" s="5">
        <f>YEAR(SalesDataTable[[#This Row],[Order Date]])</f>
        <v>2026</v>
      </c>
      <c r="R1348" s="8" t="str">
        <f>"Q"&amp;ROUNDUP(MONTH(SalesDataTable[[#This Row],[Order Date]])/3,0)</f>
        <v>Q3</v>
      </c>
      <c r="S1348" s="9">
        <f>MONTH(SalesDataTable[[#This Row],[Order Date]])</f>
        <v>7</v>
      </c>
      <c r="T1348" s="8" t="str">
        <f>TEXT(SalesDataTable[[#This Row],[Order Date]],"mmm")</f>
        <v>Jul</v>
      </c>
    </row>
    <row r="1349" spans="1:20" ht="15.5">
      <c r="A1349" s="2" t="s">
        <v>1400</v>
      </c>
      <c r="B1349" s="3">
        <v>46215</v>
      </c>
      <c r="C1349" s="4" t="s">
        <v>14</v>
      </c>
      <c r="D1349" s="4" t="s">
        <v>126</v>
      </c>
      <c r="E1349" s="4" t="s">
        <v>25</v>
      </c>
      <c r="F1349" s="4" t="s">
        <v>4</v>
      </c>
      <c r="G1349" s="4" t="s">
        <v>49</v>
      </c>
      <c r="H1349" s="4" t="s">
        <v>55</v>
      </c>
      <c r="I1349" s="9">
        <v>2</v>
      </c>
      <c r="J1349" s="6">
        <v>123.58</v>
      </c>
      <c r="K1349" s="7">
        <v>0.1</v>
      </c>
      <c r="L1349" s="6">
        <v>68.739999999999995</v>
      </c>
      <c r="M1349" s="6">
        <f t="shared" si="84"/>
        <v>222.44399999999999</v>
      </c>
      <c r="N1349" s="6">
        <f t="shared" si="85"/>
        <v>137.47999999999999</v>
      </c>
      <c r="O1349" s="6">
        <f t="shared" si="86"/>
        <v>84.963999999999999</v>
      </c>
      <c r="P1349" s="8">
        <f t="shared" si="87"/>
        <v>0.3819568071065077</v>
      </c>
      <c r="Q1349" s="5">
        <f>YEAR(SalesDataTable[[#This Row],[Order Date]])</f>
        <v>2026</v>
      </c>
      <c r="R1349" s="8" t="str">
        <f>"Q"&amp;ROUNDUP(MONTH(SalesDataTable[[#This Row],[Order Date]])/3,0)</f>
        <v>Q3</v>
      </c>
      <c r="S1349" s="9">
        <f>MONTH(SalesDataTable[[#This Row],[Order Date]])</f>
        <v>7</v>
      </c>
      <c r="T1349" s="8" t="str">
        <f>TEXT(SalesDataTable[[#This Row],[Order Date]],"mmm")</f>
        <v>Jul</v>
      </c>
    </row>
    <row r="1350" spans="1:20" ht="15.5">
      <c r="A1350" s="2" t="s">
        <v>1401</v>
      </c>
      <c r="B1350" s="3">
        <v>46216</v>
      </c>
      <c r="C1350" s="4" t="s">
        <v>27</v>
      </c>
      <c r="D1350" s="4" t="s">
        <v>82</v>
      </c>
      <c r="E1350" s="4" t="s">
        <v>25</v>
      </c>
      <c r="F1350" s="4" t="s">
        <v>4</v>
      </c>
      <c r="G1350" s="4" t="s">
        <v>5</v>
      </c>
      <c r="H1350" s="4" t="s">
        <v>43</v>
      </c>
      <c r="I1350" s="9">
        <v>1</v>
      </c>
      <c r="J1350" s="6">
        <v>103.61</v>
      </c>
      <c r="K1350" s="7">
        <v>0</v>
      </c>
      <c r="L1350" s="6">
        <v>51.84</v>
      </c>
      <c r="M1350" s="6">
        <f t="shared" si="84"/>
        <v>103.61</v>
      </c>
      <c r="N1350" s="6">
        <f t="shared" si="85"/>
        <v>51.84</v>
      </c>
      <c r="O1350" s="6">
        <f t="shared" si="86"/>
        <v>51.769999999999996</v>
      </c>
      <c r="P1350" s="8">
        <f t="shared" si="87"/>
        <v>0.49966219476884466</v>
      </c>
      <c r="Q1350" s="5">
        <f>YEAR(SalesDataTable[[#This Row],[Order Date]])</f>
        <v>2026</v>
      </c>
      <c r="R1350" s="8" t="str">
        <f>"Q"&amp;ROUNDUP(MONTH(SalesDataTable[[#This Row],[Order Date]])/3,0)</f>
        <v>Q3</v>
      </c>
      <c r="S1350" s="9">
        <f>MONTH(SalesDataTable[[#This Row],[Order Date]])</f>
        <v>7</v>
      </c>
      <c r="T1350" s="8" t="str">
        <f>TEXT(SalesDataTable[[#This Row],[Order Date]],"mmm")</f>
        <v>Jul</v>
      </c>
    </row>
    <row r="1351" spans="1:20" ht="15.5">
      <c r="A1351" s="2" t="s">
        <v>1402</v>
      </c>
      <c r="B1351" s="3">
        <v>46216</v>
      </c>
      <c r="C1351" s="4" t="s">
        <v>14</v>
      </c>
      <c r="D1351" s="4" t="s">
        <v>15</v>
      </c>
      <c r="E1351" s="4" t="s">
        <v>25</v>
      </c>
      <c r="F1351" s="4" t="s">
        <v>4</v>
      </c>
      <c r="G1351" s="4" t="s">
        <v>11</v>
      </c>
      <c r="H1351" s="4" t="s">
        <v>21</v>
      </c>
      <c r="I1351" s="9">
        <v>2</v>
      </c>
      <c r="J1351" s="6">
        <v>145.75</v>
      </c>
      <c r="K1351" s="7">
        <v>0.05</v>
      </c>
      <c r="L1351" s="6">
        <v>79.319999999999993</v>
      </c>
      <c r="M1351" s="6">
        <f t="shared" si="84"/>
        <v>276.92500000000001</v>
      </c>
      <c r="N1351" s="6">
        <f t="shared" si="85"/>
        <v>158.63999999999999</v>
      </c>
      <c r="O1351" s="6">
        <f t="shared" si="86"/>
        <v>118.28500000000003</v>
      </c>
      <c r="P1351" s="8">
        <f t="shared" si="87"/>
        <v>0.42713731154644768</v>
      </c>
      <c r="Q1351" s="5">
        <f>YEAR(SalesDataTable[[#This Row],[Order Date]])</f>
        <v>2026</v>
      </c>
      <c r="R1351" s="8" t="str">
        <f>"Q"&amp;ROUNDUP(MONTH(SalesDataTable[[#This Row],[Order Date]])/3,0)</f>
        <v>Q3</v>
      </c>
      <c r="S1351" s="9">
        <f>MONTH(SalesDataTable[[#This Row],[Order Date]])</f>
        <v>7</v>
      </c>
      <c r="T1351" s="8" t="str">
        <f>TEXT(SalesDataTable[[#This Row],[Order Date]],"mmm")</f>
        <v>Jul</v>
      </c>
    </row>
    <row r="1352" spans="1:20" ht="15.5">
      <c r="A1352" s="2" t="s">
        <v>1403</v>
      </c>
      <c r="B1352" s="3">
        <v>46216</v>
      </c>
      <c r="C1352" s="4" t="s">
        <v>27</v>
      </c>
      <c r="D1352" s="4" t="s">
        <v>48</v>
      </c>
      <c r="E1352" s="4" t="s">
        <v>39</v>
      </c>
      <c r="F1352" s="4" t="s">
        <v>16</v>
      </c>
      <c r="G1352" s="4" t="s">
        <v>31</v>
      </c>
      <c r="H1352" s="4" t="s">
        <v>41</v>
      </c>
      <c r="I1352" s="9">
        <v>2</v>
      </c>
      <c r="J1352" s="6">
        <v>193.76</v>
      </c>
      <c r="K1352" s="7">
        <v>0.1</v>
      </c>
      <c r="L1352" s="6">
        <v>104.66</v>
      </c>
      <c r="M1352" s="6">
        <f t="shared" si="84"/>
        <v>348.76799999999997</v>
      </c>
      <c r="N1352" s="6">
        <f t="shared" si="85"/>
        <v>209.32</v>
      </c>
      <c r="O1352" s="6">
        <f t="shared" si="86"/>
        <v>139.44799999999998</v>
      </c>
      <c r="P1352" s="8">
        <f t="shared" si="87"/>
        <v>0.39983025965684921</v>
      </c>
      <c r="Q1352" s="5">
        <f>YEAR(SalesDataTable[[#This Row],[Order Date]])</f>
        <v>2026</v>
      </c>
      <c r="R1352" s="8" t="str">
        <f>"Q"&amp;ROUNDUP(MONTH(SalesDataTable[[#This Row],[Order Date]])/3,0)</f>
        <v>Q3</v>
      </c>
      <c r="S1352" s="9">
        <f>MONTH(SalesDataTable[[#This Row],[Order Date]])</f>
        <v>7</v>
      </c>
      <c r="T1352" s="8" t="str">
        <f>TEXT(SalesDataTable[[#This Row],[Order Date]],"mmm")</f>
        <v>Jul</v>
      </c>
    </row>
    <row r="1353" spans="1:20" ht="15.5">
      <c r="A1353" s="2" t="s">
        <v>1404</v>
      </c>
      <c r="B1353" s="3">
        <v>46216</v>
      </c>
      <c r="C1353" s="4" t="s">
        <v>14</v>
      </c>
      <c r="D1353" s="4" t="s">
        <v>126</v>
      </c>
      <c r="E1353" s="4" t="s">
        <v>3</v>
      </c>
      <c r="F1353" s="4" t="s">
        <v>4</v>
      </c>
      <c r="G1353" s="4" t="s">
        <v>11</v>
      </c>
      <c r="H1353" s="4" t="s">
        <v>21</v>
      </c>
      <c r="I1353" s="9">
        <v>2</v>
      </c>
      <c r="J1353" s="6">
        <v>146.09</v>
      </c>
      <c r="K1353" s="7">
        <v>0.1</v>
      </c>
      <c r="L1353" s="6">
        <v>79.36</v>
      </c>
      <c r="M1353" s="6">
        <f t="shared" si="84"/>
        <v>262.96199999999999</v>
      </c>
      <c r="N1353" s="6">
        <f t="shared" si="85"/>
        <v>158.72</v>
      </c>
      <c r="O1353" s="6">
        <f t="shared" si="86"/>
        <v>104.24199999999999</v>
      </c>
      <c r="P1353" s="8">
        <f t="shared" si="87"/>
        <v>0.39641469109605187</v>
      </c>
      <c r="Q1353" s="5">
        <f>YEAR(SalesDataTable[[#This Row],[Order Date]])</f>
        <v>2026</v>
      </c>
      <c r="R1353" s="8" t="str">
        <f>"Q"&amp;ROUNDUP(MONTH(SalesDataTable[[#This Row],[Order Date]])/3,0)</f>
        <v>Q3</v>
      </c>
      <c r="S1353" s="9">
        <f>MONTH(SalesDataTable[[#This Row],[Order Date]])</f>
        <v>7</v>
      </c>
      <c r="T1353" s="8" t="str">
        <f>TEXT(SalesDataTable[[#This Row],[Order Date]],"mmm")</f>
        <v>Jul</v>
      </c>
    </row>
    <row r="1354" spans="1:20" ht="15.5">
      <c r="A1354" s="2" t="s">
        <v>1405</v>
      </c>
      <c r="B1354" s="3">
        <v>46216</v>
      </c>
      <c r="C1354" s="4" t="s">
        <v>8</v>
      </c>
      <c r="D1354" s="4" t="s">
        <v>86</v>
      </c>
      <c r="E1354" s="4" t="s">
        <v>25</v>
      </c>
      <c r="F1354" s="4" t="s">
        <v>16</v>
      </c>
      <c r="G1354" s="4" t="s">
        <v>17</v>
      </c>
      <c r="H1354" s="4" t="s">
        <v>71</v>
      </c>
      <c r="I1354" s="9">
        <v>1</v>
      </c>
      <c r="J1354" s="6">
        <v>131.91999999999999</v>
      </c>
      <c r="K1354" s="7">
        <v>0</v>
      </c>
      <c r="L1354" s="6">
        <v>66.19</v>
      </c>
      <c r="M1354" s="6">
        <f t="shared" si="84"/>
        <v>131.91999999999999</v>
      </c>
      <c r="N1354" s="6">
        <f t="shared" si="85"/>
        <v>66.19</v>
      </c>
      <c r="O1354" s="6">
        <f t="shared" si="86"/>
        <v>65.72999999999999</v>
      </c>
      <c r="P1354" s="8">
        <f t="shared" si="87"/>
        <v>0.49825651910248631</v>
      </c>
      <c r="Q1354" s="5">
        <f>YEAR(SalesDataTable[[#This Row],[Order Date]])</f>
        <v>2026</v>
      </c>
      <c r="R1354" s="8" t="str">
        <f>"Q"&amp;ROUNDUP(MONTH(SalesDataTable[[#This Row],[Order Date]])/3,0)</f>
        <v>Q3</v>
      </c>
      <c r="S1354" s="9">
        <f>MONTH(SalesDataTable[[#This Row],[Order Date]])</f>
        <v>7</v>
      </c>
      <c r="T1354" s="8" t="str">
        <f>TEXT(SalesDataTable[[#This Row],[Order Date]],"mmm")</f>
        <v>Jul</v>
      </c>
    </row>
    <row r="1355" spans="1:20" ht="15.5">
      <c r="A1355" s="2" t="s">
        <v>1406</v>
      </c>
      <c r="B1355" s="3">
        <v>46216</v>
      </c>
      <c r="C1355" s="4" t="s">
        <v>8</v>
      </c>
      <c r="D1355" s="4" t="s">
        <v>66</v>
      </c>
      <c r="E1355" s="4" t="s">
        <v>10</v>
      </c>
      <c r="F1355" s="4" t="s">
        <v>20</v>
      </c>
      <c r="G1355" s="4" t="s">
        <v>31</v>
      </c>
      <c r="H1355" s="4" t="s">
        <v>64</v>
      </c>
      <c r="I1355" s="9">
        <v>6</v>
      </c>
      <c r="J1355" s="6">
        <v>83.28</v>
      </c>
      <c r="K1355" s="7">
        <v>0.15</v>
      </c>
      <c r="L1355" s="6">
        <v>38.76</v>
      </c>
      <c r="M1355" s="6">
        <f t="shared" si="84"/>
        <v>424.72800000000001</v>
      </c>
      <c r="N1355" s="6">
        <f t="shared" si="85"/>
        <v>232.56</v>
      </c>
      <c r="O1355" s="6">
        <f t="shared" si="86"/>
        <v>192.16800000000001</v>
      </c>
      <c r="P1355" s="8">
        <f t="shared" si="87"/>
        <v>0.45244956772334294</v>
      </c>
      <c r="Q1355" s="5">
        <f>YEAR(SalesDataTable[[#This Row],[Order Date]])</f>
        <v>2026</v>
      </c>
      <c r="R1355" s="8" t="str">
        <f>"Q"&amp;ROUNDUP(MONTH(SalesDataTable[[#This Row],[Order Date]])/3,0)</f>
        <v>Q3</v>
      </c>
      <c r="S1355" s="9">
        <f>MONTH(SalesDataTable[[#This Row],[Order Date]])</f>
        <v>7</v>
      </c>
      <c r="T1355" s="8" t="str">
        <f>TEXT(SalesDataTable[[#This Row],[Order Date]],"mmm")</f>
        <v>Jul</v>
      </c>
    </row>
    <row r="1356" spans="1:20" ht="15.5">
      <c r="A1356" s="2" t="s">
        <v>1407</v>
      </c>
      <c r="B1356" s="3">
        <v>46216</v>
      </c>
      <c r="C1356" s="4" t="s">
        <v>8</v>
      </c>
      <c r="D1356" s="4" t="s">
        <v>38</v>
      </c>
      <c r="E1356" s="4" t="s">
        <v>3</v>
      </c>
      <c r="F1356" s="4" t="s">
        <v>16</v>
      </c>
      <c r="G1356" s="4" t="s">
        <v>17</v>
      </c>
      <c r="H1356" s="4" t="s">
        <v>18</v>
      </c>
      <c r="I1356" s="9">
        <v>1</v>
      </c>
      <c r="J1356" s="6">
        <v>36.479999999999997</v>
      </c>
      <c r="K1356" s="7">
        <v>0.05</v>
      </c>
      <c r="L1356" s="6">
        <v>13.22</v>
      </c>
      <c r="M1356" s="6">
        <f t="shared" si="84"/>
        <v>34.655999999999999</v>
      </c>
      <c r="N1356" s="6">
        <f t="shared" si="85"/>
        <v>13.22</v>
      </c>
      <c r="O1356" s="6">
        <f t="shared" si="86"/>
        <v>21.436</v>
      </c>
      <c r="P1356" s="8">
        <f t="shared" si="87"/>
        <v>0.61853647276084955</v>
      </c>
      <c r="Q1356" s="5">
        <f>YEAR(SalesDataTable[[#This Row],[Order Date]])</f>
        <v>2026</v>
      </c>
      <c r="R1356" s="8" t="str">
        <f>"Q"&amp;ROUNDUP(MONTH(SalesDataTable[[#This Row],[Order Date]])/3,0)</f>
        <v>Q3</v>
      </c>
      <c r="S1356" s="9">
        <f>MONTH(SalesDataTable[[#This Row],[Order Date]])</f>
        <v>7</v>
      </c>
      <c r="T1356" s="8" t="str">
        <f>TEXT(SalesDataTable[[#This Row],[Order Date]],"mmm")</f>
        <v>Jul</v>
      </c>
    </row>
    <row r="1357" spans="1:20" ht="15.5">
      <c r="A1357" s="2" t="s">
        <v>1408</v>
      </c>
      <c r="B1357" s="3">
        <v>46216</v>
      </c>
      <c r="C1357" s="4" t="s">
        <v>1</v>
      </c>
      <c r="D1357" s="4" t="s">
        <v>2</v>
      </c>
      <c r="E1357" s="4" t="s">
        <v>25</v>
      </c>
      <c r="F1357" s="4" t="s">
        <v>16</v>
      </c>
      <c r="G1357" s="4" t="s">
        <v>11</v>
      </c>
      <c r="H1357" s="4" t="s">
        <v>53</v>
      </c>
      <c r="I1357" s="9">
        <v>3</v>
      </c>
      <c r="J1357" s="6">
        <v>155.44</v>
      </c>
      <c r="K1357" s="7">
        <v>0.05</v>
      </c>
      <c r="L1357" s="6">
        <v>79.95</v>
      </c>
      <c r="M1357" s="6">
        <f t="shared" si="84"/>
        <v>443.00399999999996</v>
      </c>
      <c r="N1357" s="6">
        <f t="shared" si="85"/>
        <v>239.85000000000002</v>
      </c>
      <c r="O1357" s="6">
        <f t="shared" si="86"/>
        <v>203.15399999999994</v>
      </c>
      <c r="P1357" s="8">
        <f t="shared" si="87"/>
        <v>0.45858276674702703</v>
      </c>
      <c r="Q1357" s="5">
        <f>YEAR(SalesDataTable[[#This Row],[Order Date]])</f>
        <v>2026</v>
      </c>
      <c r="R1357" s="8" t="str">
        <f>"Q"&amp;ROUNDUP(MONTH(SalesDataTable[[#This Row],[Order Date]])/3,0)</f>
        <v>Q3</v>
      </c>
      <c r="S1357" s="9">
        <f>MONTH(SalesDataTable[[#This Row],[Order Date]])</f>
        <v>7</v>
      </c>
      <c r="T1357" s="8" t="str">
        <f>TEXT(SalesDataTable[[#This Row],[Order Date]],"mmm")</f>
        <v>Jul</v>
      </c>
    </row>
    <row r="1358" spans="1:20" ht="15.5">
      <c r="A1358" s="2" t="s">
        <v>1409</v>
      </c>
      <c r="B1358" s="3">
        <v>46216</v>
      </c>
      <c r="C1358" s="4" t="s">
        <v>1</v>
      </c>
      <c r="D1358" s="4" t="s">
        <v>88</v>
      </c>
      <c r="E1358" s="4" t="s">
        <v>10</v>
      </c>
      <c r="F1358" s="4" t="s">
        <v>4</v>
      </c>
      <c r="G1358" s="4" t="s">
        <v>49</v>
      </c>
      <c r="H1358" s="4" t="s">
        <v>50</v>
      </c>
      <c r="I1358" s="9">
        <v>6</v>
      </c>
      <c r="J1358" s="6">
        <v>40.58</v>
      </c>
      <c r="K1358" s="7">
        <v>0.15</v>
      </c>
      <c r="L1358" s="6">
        <v>15.06</v>
      </c>
      <c r="M1358" s="6">
        <f t="shared" si="84"/>
        <v>206.958</v>
      </c>
      <c r="N1358" s="6">
        <f t="shared" si="85"/>
        <v>90.36</v>
      </c>
      <c r="O1358" s="6">
        <f t="shared" si="86"/>
        <v>116.598</v>
      </c>
      <c r="P1358" s="8">
        <f t="shared" si="87"/>
        <v>0.5633896732670397</v>
      </c>
      <c r="Q1358" s="5">
        <f>YEAR(SalesDataTable[[#This Row],[Order Date]])</f>
        <v>2026</v>
      </c>
      <c r="R1358" s="8" t="str">
        <f>"Q"&amp;ROUNDUP(MONTH(SalesDataTable[[#This Row],[Order Date]])/3,0)</f>
        <v>Q3</v>
      </c>
      <c r="S1358" s="9">
        <f>MONTH(SalesDataTable[[#This Row],[Order Date]])</f>
        <v>7</v>
      </c>
      <c r="T1358" s="8" t="str">
        <f>TEXT(SalesDataTable[[#This Row],[Order Date]],"mmm")</f>
        <v>Jul</v>
      </c>
    </row>
    <row r="1359" spans="1:20" ht="15.5">
      <c r="A1359" s="2" t="s">
        <v>1410</v>
      </c>
      <c r="B1359" s="3">
        <v>46217</v>
      </c>
      <c r="C1359" s="4" t="s">
        <v>27</v>
      </c>
      <c r="D1359" s="4" t="s">
        <v>82</v>
      </c>
      <c r="E1359" s="4" t="s">
        <v>3</v>
      </c>
      <c r="F1359" s="4" t="s">
        <v>4</v>
      </c>
      <c r="G1359" s="4" t="s">
        <v>5</v>
      </c>
      <c r="H1359" s="4" t="s">
        <v>43</v>
      </c>
      <c r="I1359" s="9">
        <v>2</v>
      </c>
      <c r="J1359" s="6">
        <v>101.03</v>
      </c>
      <c r="K1359" s="7">
        <v>0.1</v>
      </c>
      <c r="L1359" s="6">
        <v>50.98</v>
      </c>
      <c r="M1359" s="6">
        <f t="shared" si="84"/>
        <v>181.85400000000001</v>
      </c>
      <c r="N1359" s="6">
        <f t="shared" si="85"/>
        <v>101.96</v>
      </c>
      <c r="O1359" s="6">
        <f t="shared" si="86"/>
        <v>79.89400000000002</v>
      </c>
      <c r="P1359" s="8">
        <f t="shared" si="87"/>
        <v>0.43933045190097558</v>
      </c>
      <c r="Q1359" s="5">
        <f>YEAR(SalesDataTable[[#This Row],[Order Date]])</f>
        <v>2026</v>
      </c>
      <c r="R1359" s="8" t="str">
        <f>"Q"&amp;ROUNDUP(MONTH(SalesDataTable[[#This Row],[Order Date]])/3,0)</f>
        <v>Q3</v>
      </c>
      <c r="S1359" s="9">
        <f>MONTH(SalesDataTable[[#This Row],[Order Date]])</f>
        <v>7</v>
      </c>
      <c r="T1359" s="8" t="str">
        <f>TEXT(SalesDataTable[[#This Row],[Order Date]],"mmm")</f>
        <v>Jul</v>
      </c>
    </row>
    <row r="1360" spans="1:20" ht="15.5">
      <c r="A1360" s="2" t="s">
        <v>1411</v>
      </c>
      <c r="B1360" s="3">
        <v>46217</v>
      </c>
      <c r="C1360" s="4" t="s">
        <v>1</v>
      </c>
      <c r="D1360" s="4" t="s">
        <v>52</v>
      </c>
      <c r="E1360" s="4" t="s">
        <v>25</v>
      </c>
      <c r="F1360" s="4" t="s">
        <v>4</v>
      </c>
      <c r="G1360" s="4" t="s">
        <v>31</v>
      </c>
      <c r="H1360" s="4" t="s">
        <v>64</v>
      </c>
      <c r="I1360" s="9">
        <v>1</v>
      </c>
      <c r="J1360" s="6">
        <v>80.150000000000006</v>
      </c>
      <c r="K1360" s="7">
        <v>0.05</v>
      </c>
      <c r="L1360" s="6">
        <v>38.89</v>
      </c>
      <c r="M1360" s="6">
        <f t="shared" si="84"/>
        <v>76.142499999999998</v>
      </c>
      <c r="N1360" s="6">
        <f t="shared" si="85"/>
        <v>38.89</v>
      </c>
      <c r="O1360" s="6">
        <f t="shared" si="86"/>
        <v>37.252499999999998</v>
      </c>
      <c r="P1360" s="8">
        <f t="shared" si="87"/>
        <v>0.48924713530551267</v>
      </c>
      <c r="Q1360" s="5">
        <f>YEAR(SalesDataTable[[#This Row],[Order Date]])</f>
        <v>2026</v>
      </c>
      <c r="R1360" s="8" t="str">
        <f>"Q"&amp;ROUNDUP(MONTH(SalesDataTable[[#This Row],[Order Date]])/3,0)</f>
        <v>Q3</v>
      </c>
      <c r="S1360" s="9">
        <f>MONTH(SalesDataTable[[#This Row],[Order Date]])</f>
        <v>7</v>
      </c>
      <c r="T1360" s="8" t="str">
        <f>TEXT(SalesDataTable[[#This Row],[Order Date]],"mmm")</f>
        <v>Jul</v>
      </c>
    </row>
    <row r="1361" spans="1:20" ht="15.5">
      <c r="A1361" s="2" t="s">
        <v>1412</v>
      </c>
      <c r="B1361" s="3">
        <v>46217</v>
      </c>
      <c r="C1361" s="4" t="s">
        <v>14</v>
      </c>
      <c r="D1361" s="4" t="s">
        <v>15</v>
      </c>
      <c r="E1361" s="4" t="s">
        <v>25</v>
      </c>
      <c r="F1361" s="4" t="s">
        <v>16</v>
      </c>
      <c r="G1361" s="4" t="s">
        <v>31</v>
      </c>
      <c r="H1361" s="4" t="s">
        <v>64</v>
      </c>
      <c r="I1361" s="9">
        <v>1</v>
      </c>
      <c r="J1361" s="6">
        <v>83.74</v>
      </c>
      <c r="K1361" s="7">
        <v>0</v>
      </c>
      <c r="L1361" s="6">
        <v>38.96</v>
      </c>
      <c r="M1361" s="6">
        <f t="shared" si="84"/>
        <v>83.74</v>
      </c>
      <c r="N1361" s="6">
        <f t="shared" si="85"/>
        <v>38.96</v>
      </c>
      <c r="O1361" s="6">
        <f t="shared" si="86"/>
        <v>44.779999999999994</v>
      </c>
      <c r="P1361" s="8">
        <f t="shared" si="87"/>
        <v>0.53475041796035339</v>
      </c>
      <c r="Q1361" s="5">
        <f>YEAR(SalesDataTable[[#This Row],[Order Date]])</f>
        <v>2026</v>
      </c>
      <c r="R1361" s="8" t="str">
        <f>"Q"&amp;ROUNDUP(MONTH(SalesDataTable[[#This Row],[Order Date]])/3,0)</f>
        <v>Q3</v>
      </c>
      <c r="S1361" s="9">
        <f>MONTH(SalesDataTable[[#This Row],[Order Date]])</f>
        <v>7</v>
      </c>
      <c r="T1361" s="8" t="str">
        <f>TEXT(SalesDataTable[[#This Row],[Order Date]],"mmm")</f>
        <v>Jul</v>
      </c>
    </row>
    <row r="1362" spans="1:20" ht="15.5">
      <c r="A1362" s="2" t="s">
        <v>1413</v>
      </c>
      <c r="B1362" s="3">
        <v>46217</v>
      </c>
      <c r="C1362" s="4" t="s">
        <v>14</v>
      </c>
      <c r="D1362" s="4" t="s">
        <v>34</v>
      </c>
      <c r="E1362" s="4" t="s">
        <v>10</v>
      </c>
      <c r="F1362" s="4" t="s">
        <v>4</v>
      </c>
      <c r="G1362" s="4" t="s">
        <v>17</v>
      </c>
      <c r="H1362" s="4" t="s">
        <v>18</v>
      </c>
      <c r="I1362" s="9">
        <v>8</v>
      </c>
      <c r="J1362" s="6">
        <v>35.75</v>
      </c>
      <c r="K1362" s="7">
        <v>0.15</v>
      </c>
      <c r="L1362" s="6">
        <v>13.56</v>
      </c>
      <c r="M1362" s="6">
        <f t="shared" si="84"/>
        <v>243.1</v>
      </c>
      <c r="N1362" s="6">
        <f t="shared" si="85"/>
        <v>108.48</v>
      </c>
      <c r="O1362" s="6">
        <f t="shared" si="86"/>
        <v>134.62</v>
      </c>
      <c r="P1362" s="8">
        <f t="shared" si="87"/>
        <v>0.55376388317564795</v>
      </c>
      <c r="Q1362" s="5">
        <f>YEAR(SalesDataTable[[#This Row],[Order Date]])</f>
        <v>2026</v>
      </c>
      <c r="R1362" s="8" t="str">
        <f>"Q"&amp;ROUNDUP(MONTH(SalesDataTable[[#This Row],[Order Date]])/3,0)</f>
        <v>Q3</v>
      </c>
      <c r="S1362" s="9">
        <f>MONTH(SalesDataTable[[#This Row],[Order Date]])</f>
        <v>7</v>
      </c>
      <c r="T1362" s="8" t="str">
        <f>TEXT(SalesDataTable[[#This Row],[Order Date]],"mmm")</f>
        <v>Jul</v>
      </c>
    </row>
    <row r="1363" spans="1:20" ht="15.5">
      <c r="A1363" s="2" t="s">
        <v>1414</v>
      </c>
      <c r="B1363" s="3">
        <v>46217</v>
      </c>
      <c r="C1363" s="4" t="s">
        <v>1</v>
      </c>
      <c r="D1363" s="4" t="s">
        <v>88</v>
      </c>
      <c r="E1363" s="4" t="s">
        <v>3</v>
      </c>
      <c r="F1363" s="4" t="s">
        <v>16</v>
      </c>
      <c r="G1363" s="4" t="s">
        <v>5</v>
      </c>
      <c r="H1363" s="4" t="s">
        <v>6</v>
      </c>
      <c r="I1363" s="9">
        <v>3</v>
      </c>
      <c r="J1363" s="6">
        <v>81.39</v>
      </c>
      <c r="K1363" s="7">
        <v>0</v>
      </c>
      <c r="L1363" s="6">
        <v>43.54</v>
      </c>
      <c r="M1363" s="6">
        <f t="shared" si="84"/>
        <v>244.17000000000002</v>
      </c>
      <c r="N1363" s="6">
        <f t="shared" si="85"/>
        <v>130.62</v>
      </c>
      <c r="O1363" s="6">
        <f t="shared" si="86"/>
        <v>113.55000000000001</v>
      </c>
      <c r="P1363" s="8">
        <f t="shared" si="87"/>
        <v>0.46504484580415284</v>
      </c>
      <c r="Q1363" s="5">
        <f>YEAR(SalesDataTable[[#This Row],[Order Date]])</f>
        <v>2026</v>
      </c>
      <c r="R1363" s="8" t="str">
        <f>"Q"&amp;ROUNDUP(MONTH(SalesDataTable[[#This Row],[Order Date]])/3,0)</f>
        <v>Q3</v>
      </c>
      <c r="S1363" s="9">
        <f>MONTH(SalesDataTable[[#This Row],[Order Date]])</f>
        <v>7</v>
      </c>
      <c r="T1363" s="8" t="str">
        <f>TEXT(SalesDataTable[[#This Row],[Order Date]],"mmm")</f>
        <v>Jul</v>
      </c>
    </row>
    <row r="1364" spans="1:20" ht="15.5">
      <c r="A1364" s="2" t="s">
        <v>1415</v>
      </c>
      <c r="B1364" s="3">
        <v>46217</v>
      </c>
      <c r="C1364" s="4" t="s">
        <v>14</v>
      </c>
      <c r="D1364" s="4" t="s">
        <v>61</v>
      </c>
      <c r="E1364" s="4" t="s">
        <v>39</v>
      </c>
      <c r="F1364" s="4" t="s">
        <v>16</v>
      </c>
      <c r="G1364" s="4" t="s">
        <v>17</v>
      </c>
      <c r="H1364" s="4" t="s">
        <v>18</v>
      </c>
      <c r="I1364" s="9">
        <v>1</v>
      </c>
      <c r="J1364" s="6">
        <v>36.799999999999997</v>
      </c>
      <c r="K1364" s="7">
        <v>0</v>
      </c>
      <c r="L1364" s="6">
        <v>13.91</v>
      </c>
      <c r="M1364" s="6">
        <f t="shared" si="84"/>
        <v>36.799999999999997</v>
      </c>
      <c r="N1364" s="6">
        <f t="shared" si="85"/>
        <v>13.91</v>
      </c>
      <c r="O1364" s="6">
        <f t="shared" si="86"/>
        <v>22.889999999999997</v>
      </c>
      <c r="P1364" s="8">
        <f t="shared" si="87"/>
        <v>0.62201086956521734</v>
      </c>
      <c r="Q1364" s="5">
        <f>YEAR(SalesDataTable[[#This Row],[Order Date]])</f>
        <v>2026</v>
      </c>
      <c r="R1364" s="8" t="str">
        <f>"Q"&amp;ROUNDUP(MONTH(SalesDataTable[[#This Row],[Order Date]])/3,0)</f>
        <v>Q3</v>
      </c>
      <c r="S1364" s="9">
        <f>MONTH(SalesDataTable[[#This Row],[Order Date]])</f>
        <v>7</v>
      </c>
      <c r="T1364" s="8" t="str">
        <f>TEXT(SalesDataTable[[#This Row],[Order Date]],"mmm")</f>
        <v>Jul</v>
      </c>
    </row>
    <row r="1365" spans="1:20" ht="15.5">
      <c r="A1365" s="2" t="s">
        <v>1416</v>
      </c>
      <c r="B1365" s="3">
        <v>46217</v>
      </c>
      <c r="C1365" s="4" t="s">
        <v>14</v>
      </c>
      <c r="D1365" s="4" t="s">
        <v>126</v>
      </c>
      <c r="E1365" s="4" t="s">
        <v>10</v>
      </c>
      <c r="F1365" s="4" t="s">
        <v>4</v>
      </c>
      <c r="G1365" s="4" t="s">
        <v>31</v>
      </c>
      <c r="H1365" s="4" t="s">
        <v>41</v>
      </c>
      <c r="I1365" s="9">
        <v>6</v>
      </c>
      <c r="J1365" s="6">
        <v>194.15</v>
      </c>
      <c r="K1365" s="7">
        <v>0.1</v>
      </c>
      <c r="L1365" s="6">
        <v>105.12</v>
      </c>
      <c r="M1365" s="6">
        <f t="shared" si="84"/>
        <v>1048.4100000000001</v>
      </c>
      <c r="N1365" s="6">
        <f t="shared" si="85"/>
        <v>630.72</v>
      </c>
      <c r="O1365" s="6">
        <f t="shared" si="86"/>
        <v>417.69000000000005</v>
      </c>
      <c r="P1365" s="8">
        <f t="shared" si="87"/>
        <v>0.3984032964202936</v>
      </c>
      <c r="Q1365" s="5">
        <f>YEAR(SalesDataTable[[#This Row],[Order Date]])</f>
        <v>2026</v>
      </c>
      <c r="R1365" s="8" t="str">
        <f>"Q"&amp;ROUNDUP(MONTH(SalesDataTable[[#This Row],[Order Date]])/3,0)</f>
        <v>Q3</v>
      </c>
      <c r="S1365" s="9">
        <f>MONTH(SalesDataTable[[#This Row],[Order Date]])</f>
        <v>7</v>
      </c>
      <c r="T1365" s="8" t="str">
        <f>TEXT(SalesDataTable[[#This Row],[Order Date]],"mmm")</f>
        <v>Jul</v>
      </c>
    </row>
    <row r="1366" spans="1:20" ht="15.5">
      <c r="A1366" s="2" t="s">
        <v>1417</v>
      </c>
      <c r="B1366" s="3">
        <v>46217</v>
      </c>
      <c r="C1366" s="4" t="s">
        <v>1</v>
      </c>
      <c r="D1366" s="4" t="s">
        <v>52</v>
      </c>
      <c r="E1366" s="4" t="s">
        <v>3</v>
      </c>
      <c r="F1366" s="4" t="s">
        <v>16</v>
      </c>
      <c r="G1366" s="4" t="s">
        <v>49</v>
      </c>
      <c r="H1366" s="4" t="s">
        <v>74</v>
      </c>
      <c r="I1366" s="9">
        <v>1</v>
      </c>
      <c r="J1366" s="6">
        <v>50.94</v>
      </c>
      <c r="K1366" s="7">
        <v>0</v>
      </c>
      <c r="L1366" s="6">
        <v>22.28</v>
      </c>
      <c r="M1366" s="6">
        <f t="shared" si="84"/>
        <v>50.94</v>
      </c>
      <c r="N1366" s="6">
        <f t="shared" si="85"/>
        <v>22.28</v>
      </c>
      <c r="O1366" s="6">
        <f t="shared" si="86"/>
        <v>28.659999999999997</v>
      </c>
      <c r="P1366" s="8">
        <f t="shared" si="87"/>
        <v>0.5626226933647428</v>
      </c>
      <c r="Q1366" s="5">
        <f>YEAR(SalesDataTable[[#This Row],[Order Date]])</f>
        <v>2026</v>
      </c>
      <c r="R1366" s="8" t="str">
        <f>"Q"&amp;ROUNDUP(MONTH(SalesDataTable[[#This Row],[Order Date]])/3,0)</f>
        <v>Q3</v>
      </c>
      <c r="S1366" s="9">
        <f>MONTH(SalesDataTable[[#This Row],[Order Date]])</f>
        <v>7</v>
      </c>
      <c r="T1366" s="8" t="str">
        <f>TEXT(SalesDataTable[[#This Row],[Order Date]],"mmm")</f>
        <v>Jul</v>
      </c>
    </row>
    <row r="1367" spans="1:20" ht="15.5">
      <c r="A1367" s="2" t="s">
        <v>1418</v>
      </c>
      <c r="B1367" s="3">
        <v>46218</v>
      </c>
      <c r="C1367" s="4" t="s">
        <v>27</v>
      </c>
      <c r="D1367" s="4" t="s">
        <v>48</v>
      </c>
      <c r="E1367" s="4" t="s">
        <v>3</v>
      </c>
      <c r="F1367" s="4" t="s">
        <v>4</v>
      </c>
      <c r="G1367" s="4" t="s">
        <v>49</v>
      </c>
      <c r="H1367" s="4" t="s">
        <v>55</v>
      </c>
      <c r="I1367" s="9">
        <v>2</v>
      </c>
      <c r="J1367" s="6">
        <v>125.89</v>
      </c>
      <c r="K1367" s="7">
        <v>0</v>
      </c>
      <c r="L1367" s="6">
        <v>70.8</v>
      </c>
      <c r="M1367" s="6">
        <f t="shared" si="84"/>
        <v>251.78</v>
      </c>
      <c r="N1367" s="6">
        <f t="shared" si="85"/>
        <v>141.6</v>
      </c>
      <c r="O1367" s="6">
        <f t="shared" si="86"/>
        <v>110.18</v>
      </c>
      <c r="P1367" s="8">
        <f t="shared" si="87"/>
        <v>0.43760425768528083</v>
      </c>
      <c r="Q1367" s="5">
        <f>YEAR(SalesDataTable[[#This Row],[Order Date]])</f>
        <v>2026</v>
      </c>
      <c r="R1367" s="8" t="str">
        <f>"Q"&amp;ROUNDUP(MONTH(SalesDataTable[[#This Row],[Order Date]])/3,0)</f>
        <v>Q3</v>
      </c>
      <c r="S1367" s="9">
        <f>MONTH(SalesDataTable[[#This Row],[Order Date]])</f>
        <v>7</v>
      </c>
      <c r="T1367" s="8" t="str">
        <f>TEXT(SalesDataTable[[#This Row],[Order Date]],"mmm")</f>
        <v>Jul</v>
      </c>
    </row>
    <row r="1368" spans="1:20" ht="15.5">
      <c r="A1368" s="2" t="s">
        <v>1419</v>
      </c>
      <c r="B1368" s="3">
        <v>46218</v>
      </c>
      <c r="C1368" s="4" t="s">
        <v>1</v>
      </c>
      <c r="D1368" s="4" t="s">
        <v>52</v>
      </c>
      <c r="E1368" s="4" t="s">
        <v>3</v>
      </c>
      <c r="F1368" s="4" t="s">
        <v>16</v>
      </c>
      <c r="G1368" s="4" t="s">
        <v>49</v>
      </c>
      <c r="H1368" s="4" t="s">
        <v>74</v>
      </c>
      <c r="I1368" s="9">
        <v>2</v>
      </c>
      <c r="J1368" s="6">
        <v>51.9</v>
      </c>
      <c r="K1368" s="7">
        <v>0</v>
      </c>
      <c r="L1368" s="6">
        <v>21.82</v>
      </c>
      <c r="M1368" s="6">
        <f t="shared" si="84"/>
        <v>103.8</v>
      </c>
      <c r="N1368" s="6">
        <f t="shared" si="85"/>
        <v>43.64</v>
      </c>
      <c r="O1368" s="6">
        <f t="shared" si="86"/>
        <v>60.16</v>
      </c>
      <c r="P1368" s="8">
        <f t="shared" si="87"/>
        <v>0.57957610789980729</v>
      </c>
      <c r="Q1368" s="5">
        <f>YEAR(SalesDataTable[[#This Row],[Order Date]])</f>
        <v>2026</v>
      </c>
      <c r="R1368" s="8" t="str">
        <f>"Q"&amp;ROUNDUP(MONTH(SalesDataTable[[#This Row],[Order Date]])/3,0)</f>
        <v>Q3</v>
      </c>
      <c r="S1368" s="9">
        <f>MONTH(SalesDataTable[[#This Row],[Order Date]])</f>
        <v>7</v>
      </c>
      <c r="T1368" s="8" t="str">
        <f>TEXT(SalesDataTable[[#This Row],[Order Date]],"mmm")</f>
        <v>Jul</v>
      </c>
    </row>
    <row r="1369" spans="1:20" ht="15.5">
      <c r="A1369" s="2" t="s">
        <v>1420</v>
      </c>
      <c r="B1369" s="3">
        <v>46218</v>
      </c>
      <c r="C1369" s="4" t="s">
        <v>1</v>
      </c>
      <c r="D1369" s="4" t="s">
        <v>2</v>
      </c>
      <c r="E1369" s="4" t="s">
        <v>25</v>
      </c>
      <c r="F1369" s="4" t="s">
        <v>16</v>
      </c>
      <c r="G1369" s="4" t="s">
        <v>49</v>
      </c>
      <c r="H1369" s="4" t="s">
        <v>50</v>
      </c>
      <c r="I1369" s="9">
        <v>2</v>
      </c>
      <c r="J1369" s="6">
        <v>39.75</v>
      </c>
      <c r="K1369" s="7">
        <v>0</v>
      </c>
      <c r="L1369" s="6">
        <v>14.78</v>
      </c>
      <c r="M1369" s="6">
        <f t="shared" si="84"/>
        <v>79.5</v>
      </c>
      <c r="N1369" s="6">
        <f t="shared" si="85"/>
        <v>29.56</v>
      </c>
      <c r="O1369" s="6">
        <f t="shared" si="86"/>
        <v>49.94</v>
      </c>
      <c r="P1369" s="8">
        <f t="shared" si="87"/>
        <v>0.62817610062893081</v>
      </c>
      <c r="Q1369" s="5">
        <f>YEAR(SalesDataTable[[#This Row],[Order Date]])</f>
        <v>2026</v>
      </c>
      <c r="R1369" s="8" t="str">
        <f>"Q"&amp;ROUNDUP(MONTH(SalesDataTable[[#This Row],[Order Date]])/3,0)</f>
        <v>Q3</v>
      </c>
      <c r="S1369" s="9">
        <f>MONTH(SalesDataTable[[#This Row],[Order Date]])</f>
        <v>7</v>
      </c>
      <c r="T1369" s="8" t="str">
        <f>TEXT(SalesDataTable[[#This Row],[Order Date]],"mmm")</f>
        <v>Jul</v>
      </c>
    </row>
    <row r="1370" spans="1:20" ht="15.5">
      <c r="A1370" s="2" t="s">
        <v>1421</v>
      </c>
      <c r="B1370" s="3">
        <v>46218</v>
      </c>
      <c r="C1370" s="4" t="s">
        <v>8</v>
      </c>
      <c r="D1370" s="4" t="s">
        <v>69</v>
      </c>
      <c r="E1370" s="4" t="s">
        <v>39</v>
      </c>
      <c r="F1370" s="4" t="s">
        <v>4</v>
      </c>
      <c r="G1370" s="4" t="s">
        <v>11</v>
      </c>
      <c r="H1370" s="4" t="s">
        <v>12</v>
      </c>
      <c r="I1370" s="9">
        <v>1</v>
      </c>
      <c r="J1370" s="6">
        <v>93.46</v>
      </c>
      <c r="K1370" s="7">
        <v>0.15</v>
      </c>
      <c r="L1370" s="6">
        <v>46.65</v>
      </c>
      <c r="M1370" s="6">
        <f t="shared" si="84"/>
        <v>79.440999999999988</v>
      </c>
      <c r="N1370" s="6">
        <f t="shared" si="85"/>
        <v>46.65</v>
      </c>
      <c r="O1370" s="6">
        <f t="shared" si="86"/>
        <v>32.79099999999999</v>
      </c>
      <c r="P1370" s="8">
        <f t="shared" si="87"/>
        <v>0.41277174255107557</v>
      </c>
      <c r="Q1370" s="5">
        <f>YEAR(SalesDataTable[[#This Row],[Order Date]])</f>
        <v>2026</v>
      </c>
      <c r="R1370" s="8" t="str">
        <f>"Q"&amp;ROUNDUP(MONTH(SalesDataTable[[#This Row],[Order Date]])/3,0)</f>
        <v>Q3</v>
      </c>
      <c r="S1370" s="9">
        <f>MONTH(SalesDataTable[[#This Row],[Order Date]])</f>
        <v>7</v>
      </c>
      <c r="T1370" s="8" t="str">
        <f>TEXT(SalesDataTable[[#This Row],[Order Date]],"mmm")</f>
        <v>Jul</v>
      </c>
    </row>
    <row r="1371" spans="1:20" ht="15.5">
      <c r="A1371" s="2" t="s">
        <v>1422</v>
      </c>
      <c r="B1371" s="3">
        <v>46218</v>
      </c>
      <c r="C1371" s="4" t="s">
        <v>27</v>
      </c>
      <c r="D1371" s="4" t="s">
        <v>82</v>
      </c>
      <c r="E1371" s="4" t="s">
        <v>10</v>
      </c>
      <c r="F1371" s="4" t="s">
        <v>20</v>
      </c>
      <c r="G1371" s="4" t="s">
        <v>5</v>
      </c>
      <c r="H1371" s="4" t="s">
        <v>6</v>
      </c>
      <c r="I1371" s="9">
        <v>3</v>
      </c>
      <c r="J1371" s="6">
        <v>82.79</v>
      </c>
      <c r="K1371" s="7">
        <v>0.1</v>
      </c>
      <c r="L1371" s="6">
        <v>43.07</v>
      </c>
      <c r="M1371" s="6">
        <f t="shared" si="84"/>
        <v>223.53300000000002</v>
      </c>
      <c r="N1371" s="6">
        <f t="shared" si="85"/>
        <v>129.21</v>
      </c>
      <c r="O1371" s="6">
        <f t="shared" si="86"/>
        <v>94.323000000000008</v>
      </c>
      <c r="P1371" s="8">
        <f t="shared" si="87"/>
        <v>0.42196454214813922</v>
      </c>
      <c r="Q1371" s="5">
        <f>YEAR(SalesDataTable[[#This Row],[Order Date]])</f>
        <v>2026</v>
      </c>
      <c r="R1371" s="8" t="str">
        <f>"Q"&amp;ROUNDUP(MONTH(SalesDataTable[[#This Row],[Order Date]])/3,0)</f>
        <v>Q3</v>
      </c>
      <c r="S1371" s="9">
        <f>MONTH(SalesDataTable[[#This Row],[Order Date]])</f>
        <v>7</v>
      </c>
      <c r="T1371" s="8" t="str">
        <f>TEXT(SalesDataTable[[#This Row],[Order Date]],"mmm")</f>
        <v>Jul</v>
      </c>
    </row>
    <row r="1372" spans="1:20" ht="15.5">
      <c r="A1372" s="2" t="s">
        <v>1423</v>
      </c>
      <c r="B1372" s="3">
        <v>46218</v>
      </c>
      <c r="C1372" s="4" t="s">
        <v>14</v>
      </c>
      <c r="D1372" s="4" t="s">
        <v>15</v>
      </c>
      <c r="E1372" s="4" t="s">
        <v>25</v>
      </c>
      <c r="F1372" s="4" t="s">
        <v>20</v>
      </c>
      <c r="G1372" s="4" t="s">
        <v>11</v>
      </c>
      <c r="H1372" s="4" t="s">
        <v>12</v>
      </c>
      <c r="I1372" s="9">
        <v>1</v>
      </c>
      <c r="J1372" s="6">
        <v>92.54</v>
      </c>
      <c r="K1372" s="7">
        <v>0</v>
      </c>
      <c r="L1372" s="6">
        <v>44.48</v>
      </c>
      <c r="M1372" s="6">
        <f t="shared" si="84"/>
        <v>92.54</v>
      </c>
      <c r="N1372" s="6">
        <f t="shared" si="85"/>
        <v>44.48</v>
      </c>
      <c r="O1372" s="6">
        <f t="shared" si="86"/>
        <v>48.060000000000009</v>
      </c>
      <c r="P1372" s="8">
        <f t="shared" si="87"/>
        <v>0.51934298681651181</v>
      </c>
      <c r="Q1372" s="5">
        <f>YEAR(SalesDataTable[[#This Row],[Order Date]])</f>
        <v>2026</v>
      </c>
      <c r="R1372" s="8" t="str">
        <f>"Q"&amp;ROUNDUP(MONTH(SalesDataTable[[#This Row],[Order Date]])/3,0)</f>
        <v>Q3</v>
      </c>
      <c r="S1372" s="9">
        <f>MONTH(SalesDataTable[[#This Row],[Order Date]])</f>
        <v>7</v>
      </c>
      <c r="T1372" s="8" t="str">
        <f>TEXT(SalesDataTable[[#This Row],[Order Date]],"mmm")</f>
        <v>Jul</v>
      </c>
    </row>
    <row r="1373" spans="1:20" ht="15.5">
      <c r="A1373" s="2" t="s">
        <v>1424</v>
      </c>
      <c r="B1373" s="3">
        <v>46218</v>
      </c>
      <c r="C1373" s="4" t="s">
        <v>8</v>
      </c>
      <c r="D1373" s="4" t="s">
        <v>86</v>
      </c>
      <c r="E1373" s="4" t="s">
        <v>25</v>
      </c>
      <c r="F1373" s="4" t="s">
        <v>16</v>
      </c>
      <c r="G1373" s="4" t="s">
        <v>17</v>
      </c>
      <c r="H1373" s="4" t="s">
        <v>46</v>
      </c>
      <c r="I1373" s="9">
        <v>1</v>
      </c>
      <c r="J1373" s="6">
        <v>46.53</v>
      </c>
      <c r="K1373" s="7">
        <v>0</v>
      </c>
      <c r="L1373" s="6">
        <v>18.829999999999998</v>
      </c>
      <c r="M1373" s="6">
        <f t="shared" si="84"/>
        <v>46.53</v>
      </c>
      <c r="N1373" s="6">
        <f t="shared" si="85"/>
        <v>18.829999999999998</v>
      </c>
      <c r="O1373" s="6">
        <f t="shared" si="86"/>
        <v>27.700000000000003</v>
      </c>
      <c r="P1373" s="8">
        <f t="shared" si="87"/>
        <v>0.59531485063399958</v>
      </c>
      <c r="Q1373" s="5">
        <f>YEAR(SalesDataTable[[#This Row],[Order Date]])</f>
        <v>2026</v>
      </c>
      <c r="R1373" s="8" t="str">
        <f>"Q"&amp;ROUNDUP(MONTH(SalesDataTable[[#This Row],[Order Date]])/3,0)</f>
        <v>Q3</v>
      </c>
      <c r="S1373" s="9">
        <f>MONTH(SalesDataTable[[#This Row],[Order Date]])</f>
        <v>7</v>
      </c>
      <c r="T1373" s="8" t="str">
        <f>TEXT(SalesDataTable[[#This Row],[Order Date]],"mmm")</f>
        <v>Jul</v>
      </c>
    </row>
    <row r="1374" spans="1:20" ht="15.5">
      <c r="A1374" s="2" t="s">
        <v>1425</v>
      </c>
      <c r="B1374" s="3">
        <v>46219</v>
      </c>
      <c r="C1374" s="4" t="s">
        <v>8</v>
      </c>
      <c r="D1374" s="4" t="s">
        <v>69</v>
      </c>
      <c r="E1374" s="4" t="s">
        <v>3</v>
      </c>
      <c r="F1374" s="4" t="s">
        <v>4</v>
      </c>
      <c r="G1374" s="4" t="s">
        <v>5</v>
      </c>
      <c r="H1374" s="4" t="s">
        <v>29</v>
      </c>
      <c r="I1374" s="9">
        <v>2</v>
      </c>
      <c r="J1374" s="6">
        <v>49.69</v>
      </c>
      <c r="K1374" s="7">
        <v>0</v>
      </c>
      <c r="L1374" s="6">
        <v>21.97</v>
      </c>
      <c r="M1374" s="6">
        <f t="shared" si="84"/>
        <v>99.38</v>
      </c>
      <c r="N1374" s="6">
        <f t="shared" si="85"/>
        <v>43.94</v>
      </c>
      <c r="O1374" s="6">
        <f t="shared" si="86"/>
        <v>55.44</v>
      </c>
      <c r="P1374" s="8">
        <f t="shared" si="87"/>
        <v>0.557858724089354</v>
      </c>
      <c r="Q1374" s="5">
        <f>YEAR(SalesDataTable[[#This Row],[Order Date]])</f>
        <v>2026</v>
      </c>
      <c r="R1374" s="8" t="str">
        <f>"Q"&amp;ROUNDUP(MONTH(SalesDataTable[[#This Row],[Order Date]])/3,0)</f>
        <v>Q3</v>
      </c>
      <c r="S1374" s="9">
        <f>MONTH(SalesDataTable[[#This Row],[Order Date]])</f>
        <v>7</v>
      </c>
      <c r="T1374" s="8" t="str">
        <f>TEXT(SalesDataTable[[#This Row],[Order Date]],"mmm")</f>
        <v>Jul</v>
      </c>
    </row>
    <row r="1375" spans="1:20" ht="15.5">
      <c r="A1375" s="2" t="s">
        <v>1426</v>
      </c>
      <c r="B1375" s="3">
        <v>46219</v>
      </c>
      <c r="C1375" s="4" t="s">
        <v>27</v>
      </c>
      <c r="D1375" s="4" t="s">
        <v>48</v>
      </c>
      <c r="E1375" s="4" t="s">
        <v>39</v>
      </c>
      <c r="F1375" s="4" t="s">
        <v>16</v>
      </c>
      <c r="G1375" s="4" t="s">
        <v>11</v>
      </c>
      <c r="H1375" s="4" t="s">
        <v>79</v>
      </c>
      <c r="I1375" s="9">
        <v>3</v>
      </c>
      <c r="J1375" s="6">
        <v>71.34</v>
      </c>
      <c r="K1375" s="7">
        <v>0.1</v>
      </c>
      <c r="L1375" s="6">
        <v>31.71</v>
      </c>
      <c r="M1375" s="6">
        <f t="shared" si="84"/>
        <v>192.61800000000002</v>
      </c>
      <c r="N1375" s="6">
        <f t="shared" si="85"/>
        <v>95.13</v>
      </c>
      <c r="O1375" s="6">
        <f t="shared" si="86"/>
        <v>97.488000000000028</v>
      </c>
      <c r="P1375" s="8">
        <f t="shared" si="87"/>
        <v>0.50612092327819835</v>
      </c>
      <c r="Q1375" s="5">
        <f>YEAR(SalesDataTable[[#This Row],[Order Date]])</f>
        <v>2026</v>
      </c>
      <c r="R1375" s="8" t="str">
        <f>"Q"&amp;ROUNDUP(MONTH(SalesDataTable[[#This Row],[Order Date]])/3,0)</f>
        <v>Q3</v>
      </c>
      <c r="S1375" s="9">
        <f>MONTH(SalesDataTable[[#This Row],[Order Date]])</f>
        <v>7</v>
      </c>
      <c r="T1375" s="8" t="str">
        <f>TEXT(SalesDataTable[[#This Row],[Order Date]],"mmm")</f>
        <v>Jul</v>
      </c>
    </row>
    <row r="1376" spans="1:20" ht="15.5">
      <c r="A1376" s="2" t="s">
        <v>1427</v>
      </c>
      <c r="B1376" s="3">
        <v>46219</v>
      </c>
      <c r="C1376" s="4" t="s">
        <v>8</v>
      </c>
      <c r="D1376" s="4" t="s">
        <v>86</v>
      </c>
      <c r="E1376" s="4" t="s">
        <v>39</v>
      </c>
      <c r="F1376" s="4" t="s">
        <v>4</v>
      </c>
      <c r="G1376" s="4" t="s">
        <v>5</v>
      </c>
      <c r="H1376" s="4" t="s">
        <v>6</v>
      </c>
      <c r="I1376" s="9">
        <v>1</v>
      </c>
      <c r="J1376" s="6">
        <v>83.03</v>
      </c>
      <c r="K1376" s="7">
        <v>0</v>
      </c>
      <c r="L1376" s="6">
        <v>42.41</v>
      </c>
      <c r="M1376" s="6">
        <f t="shared" si="84"/>
        <v>83.03</v>
      </c>
      <c r="N1376" s="6">
        <f t="shared" si="85"/>
        <v>42.41</v>
      </c>
      <c r="O1376" s="6">
        <f t="shared" si="86"/>
        <v>40.620000000000005</v>
      </c>
      <c r="P1376" s="8">
        <f t="shared" si="87"/>
        <v>0.48922076357942917</v>
      </c>
      <c r="Q1376" s="5">
        <f>YEAR(SalesDataTable[[#This Row],[Order Date]])</f>
        <v>2026</v>
      </c>
      <c r="R1376" s="8" t="str">
        <f>"Q"&amp;ROUNDUP(MONTH(SalesDataTable[[#This Row],[Order Date]])/3,0)</f>
        <v>Q3</v>
      </c>
      <c r="S1376" s="9">
        <f>MONTH(SalesDataTable[[#This Row],[Order Date]])</f>
        <v>7</v>
      </c>
      <c r="T1376" s="8" t="str">
        <f>TEXT(SalesDataTable[[#This Row],[Order Date]],"mmm")</f>
        <v>Jul</v>
      </c>
    </row>
    <row r="1377" spans="1:20" ht="15.5">
      <c r="A1377" s="2" t="s">
        <v>1428</v>
      </c>
      <c r="B1377" s="3">
        <v>46219</v>
      </c>
      <c r="C1377" s="4" t="s">
        <v>27</v>
      </c>
      <c r="D1377" s="4" t="s">
        <v>28</v>
      </c>
      <c r="E1377" s="4" t="s">
        <v>3</v>
      </c>
      <c r="F1377" s="4" t="s">
        <v>4</v>
      </c>
      <c r="G1377" s="4" t="s">
        <v>49</v>
      </c>
      <c r="H1377" s="4" t="s">
        <v>50</v>
      </c>
      <c r="I1377" s="9">
        <v>1</v>
      </c>
      <c r="J1377" s="6">
        <v>40.799999999999997</v>
      </c>
      <c r="K1377" s="7">
        <v>0</v>
      </c>
      <c r="L1377" s="6">
        <v>14.42</v>
      </c>
      <c r="M1377" s="6">
        <f t="shared" si="84"/>
        <v>40.799999999999997</v>
      </c>
      <c r="N1377" s="6">
        <f t="shared" si="85"/>
        <v>14.42</v>
      </c>
      <c r="O1377" s="6">
        <f t="shared" si="86"/>
        <v>26.379999999999995</v>
      </c>
      <c r="P1377" s="8">
        <f t="shared" si="87"/>
        <v>0.64656862745098032</v>
      </c>
      <c r="Q1377" s="5">
        <f>YEAR(SalesDataTable[[#This Row],[Order Date]])</f>
        <v>2026</v>
      </c>
      <c r="R1377" s="8" t="str">
        <f>"Q"&amp;ROUNDUP(MONTH(SalesDataTable[[#This Row],[Order Date]])/3,0)</f>
        <v>Q3</v>
      </c>
      <c r="S1377" s="9">
        <f>MONTH(SalesDataTable[[#This Row],[Order Date]])</f>
        <v>7</v>
      </c>
      <c r="T1377" s="8" t="str">
        <f>TEXT(SalesDataTable[[#This Row],[Order Date]],"mmm")</f>
        <v>Jul</v>
      </c>
    </row>
    <row r="1378" spans="1:20" ht="15.5">
      <c r="A1378" s="2" t="s">
        <v>1429</v>
      </c>
      <c r="B1378" s="3">
        <v>46219</v>
      </c>
      <c r="C1378" s="4" t="s">
        <v>8</v>
      </c>
      <c r="D1378" s="4" t="s">
        <v>38</v>
      </c>
      <c r="E1378" s="4" t="s">
        <v>39</v>
      </c>
      <c r="F1378" s="4" t="s">
        <v>4</v>
      </c>
      <c r="G1378" s="4" t="s">
        <v>31</v>
      </c>
      <c r="H1378" s="4" t="s">
        <v>90</v>
      </c>
      <c r="I1378" s="9">
        <v>2</v>
      </c>
      <c r="J1378" s="6">
        <v>125.34</v>
      </c>
      <c r="K1378" s="7">
        <v>0.15</v>
      </c>
      <c r="L1378" s="6">
        <v>59.04</v>
      </c>
      <c r="M1378" s="6">
        <f t="shared" si="84"/>
        <v>213.078</v>
      </c>
      <c r="N1378" s="6">
        <f t="shared" si="85"/>
        <v>118.08</v>
      </c>
      <c r="O1378" s="6">
        <f t="shared" si="86"/>
        <v>94.998000000000005</v>
      </c>
      <c r="P1378" s="8">
        <f t="shared" si="87"/>
        <v>0.44583673584321237</v>
      </c>
      <c r="Q1378" s="5">
        <f>YEAR(SalesDataTable[[#This Row],[Order Date]])</f>
        <v>2026</v>
      </c>
      <c r="R1378" s="8" t="str">
        <f>"Q"&amp;ROUNDUP(MONTH(SalesDataTable[[#This Row],[Order Date]])/3,0)</f>
        <v>Q3</v>
      </c>
      <c r="S1378" s="9">
        <f>MONTH(SalesDataTable[[#This Row],[Order Date]])</f>
        <v>7</v>
      </c>
      <c r="T1378" s="8" t="str">
        <f>TEXT(SalesDataTable[[#This Row],[Order Date]],"mmm")</f>
        <v>Jul</v>
      </c>
    </row>
    <row r="1379" spans="1:20" ht="15.5">
      <c r="A1379" s="2" t="s">
        <v>1430</v>
      </c>
      <c r="B1379" s="3">
        <v>46219</v>
      </c>
      <c r="C1379" s="4" t="s">
        <v>1</v>
      </c>
      <c r="D1379" s="4" t="s">
        <v>52</v>
      </c>
      <c r="E1379" s="4" t="s">
        <v>3</v>
      </c>
      <c r="F1379" s="4" t="s">
        <v>4</v>
      </c>
      <c r="G1379" s="4" t="s">
        <v>49</v>
      </c>
      <c r="H1379" s="4" t="s">
        <v>55</v>
      </c>
      <c r="I1379" s="9">
        <v>1</v>
      </c>
      <c r="J1379" s="6">
        <v>122.73</v>
      </c>
      <c r="K1379" s="7">
        <v>0.1</v>
      </c>
      <c r="L1379" s="6">
        <v>70.540000000000006</v>
      </c>
      <c r="M1379" s="6">
        <f t="shared" si="84"/>
        <v>110.45700000000001</v>
      </c>
      <c r="N1379" s="6">
        <f t="shared" si="85"/>
        <v>70.540000000000006</v>
      </c>
      <c r="O1379" s="6">
        <f t="shared" si="86"/>
        <v>39.917000000000002</v>
      </c>
      <c r="P1379" s="8">
        <f t="shared" si="87"/>
        <v>0.36138044668966202</v>
      </c>
      <c r="Q1379" s="5">
        <f>YEAR(SalesDataTable[[#This Row],[Order Date]])</f>
        <v>2026</v>
      </c>
      <c r="R1379" s="8" t="str">
        <f>"Q"&amp;ROUNDUP(MONTH(SalesDataTable[[#This Row],[Order Date]])/3,0)</f>
        <v>Q3</v>
      </c>
      <c r="S1379" s="9">
        <f>MONTH(SalesDataTable[[#This Row],[Order Date]])</f>
        <v>7</v>
      </c>
      <c r="T1379" s="8" t="str">
        <f>TEXT(SalesDataTable[[#This Row],[Order Date]],"mmm")</f>
        <v>Jul</v>
      </c>
    </row>
    <row r="1380" spans="1:20" ht="15.5">
      <c r="A1380" s="2" t="s">
        <v>1431</v>
      </c>
      <c r="B1380" s="3">
        <v>46219</v>
      </c>
      <c r="C1380" s="4" t="s">
        <v>14</v>
      </c>
      <c r="D1380" s="4" t="s">
        <v>34</v>
      </c>
      <c r="E1380" s="4" t="s">
        <v>25</v>
      </c>
      <c r="F1380" s="4" t="s">
        <v>16</v>
      </c>
      <c r="G1380" s="4" t="s">
        <v>11</v>
      </c>
      <c r="H1380" s="4" t="s">
        <v>12</v>
      </c>
      <c r="I1380" s="9">
        <v>5</v>
      </c>
      <c r="J1380" s="6">
        <v>92.72</v>
      </c>
      <c r="K1380" s="7">
        <v>0.1</v>
      </c>
      <c r="L1380" s="6">
        <v>46.2</v>
      </c>
      <c r="M1380" s="6">
        <f t="shared" si="84"/>
        <v>417.24</v>
      </c>
      <c r="N1380" s="6">
        <f t="shared" si="85"/>
        <v>231</v>
      </c>
      <c r="O1380" s="6">
        <f t="shared" si="86"/>
        <v>186.24</v>
      </c>
      <c r="P1380" s="8">
        <f t="shared" si="87"/>
        <v>0.44636180615473109</v>
      </c>
      <c r="Q1380" s="5">
        <f>YEAR(SalesDataTable[[#This Row],[Order Date]])</f>
        <v>2026</v>
      </c>
      <c r="R1380" s="8" t="str">
        <f>"Q"&amp;ROUNDUP(MONTH(SalesDataTable[[#This Row],[Order Date]])/3,0)</f>
        <v>Q3</v>
      </c>
      <c r="S1380" s="9">
        <f>MONTH(SalesDataTable[[#This Row],[Order Date]])</f>
        <v>7</v>
      </c>
      <c r="T1380" s="8" t="str">
        <f>TEXT(SalesDataTable[[#This Row],[Order Date]],"mmm")</f>
        <v>Jul</v>
      </c>
    </row>
    <row r="1381" spans="1:20" ht="15.5">
      <c r="A1381" s="2" t="s">
        <v>1432</v>
      </c>
      <c r="B1381" s="3">
        <v>46219</v>
      </c>
      <c r="C1381" s="4" t="s">
        <v>27</v>
      </c>
      <c r="D1381" s="4" t="s">
        <v>45</v>
      </c>
      <c r="E1381" s="4" t="s">
        <v>10</v>
      </c>
      <c r="F1381" s="4" t="s">
        <v>20</v>
      </c>
      <c r="G1381" s="4" t="s">
        <v>49</v>
      </c>
      <c r="H1381" s="4" t="s">
        <v>67</v>
      </c>
      <c r="I1381" s="9">
        <v>5</v>
      </c>
      <c r="J1381" s="6">
        <v>36.29</v>
      </c>
      <c r="K1381" s="7">
        <v>0.05</v>
      </c>
      <c r="L1381" s="6">
        <v>13.52</v>
      </c>
      <c r="M1381" s="6">
        <f t="shared" si="84"/>
        <v>172.37749999999997</v>
      </c>
      <c r="N1381" s="6">
        <f t="shared" si="85"/>
        <v>67.599999999999994</v>
      </c>
      <c r="O1381" s="6">
        <f t="shared" si="86"/>
        <v>104.77749999999997</v>
      </c>
      <c r="P1381" s="8">
        <f t="shared" si="87"/>
        <v>0.60783744978317933</v>
      </c>
      <c r="Q1381" s="5">
        <f>YEAR(SalesDataTable[[#This Row],[Order Date]])</f>
        <v>2026</v>
      </c>
      <c r="R1381" s="8" t="str">
        <f>"Q"&amp;ROUNDUP(MONTH(SalesDataTable[[#This Row],[Order Date]])/3,0)</f>
        <v>Q3</v>
      </c>
      <c r="S1381" s="9">
        <f>MONTH(SalesDataTable[[#This Row],[Order Date]])</f>
        <v>7</v>
      </c>
      <c r="T1381" s="8" t="str">
        <f>TEXT(SalesDataTable[[#This Row],[Order Date]],"mmm")</f>
        <v>Jul</v>
      </c>
    </row>
    <row r="1382" spans="1:20" ht="15.5">
      <c r="A1382" s="2" t="s">
        <v>1433</v>
      </c>
      <c r="B1382" s="3">
        <v>46219</v>
      </c>
      <c r="C1382" s="4" t="s">
        <v>14</v>
      </c>
      <c r="D1382" s="4" t="s">
        <v>15</v>
      </c>
      <c r="E1382" s="4" t="s">
        <v>3</v>
      </c>
      <c r="F1382" s="4" t="s">
        <v>20</v>
      </c>
      <c r="G1382" s="4" t="s">
        <v>5</v>
      </c>
      <c r="H1382" s="4" t="s">
        <v>29</v>
      </c>
      <c r="I1382" s="9">
        <v>2</v>
      </c>
      <c r="J1382" s="6">
        <v>49.84</v>
      </c>
      <c r="K1382" s="7">
        <v>0.1</v>
      </c>
      <c r="L1382" s="6">
        <v>23.06</v>
      </c>
      <c r="M1382" s="6">
        <f t="shared" si="84"/>
        <v>89.712000000000003</v>
      </c>
      <c r="N1382" s="6">
        <f t="shared" si="85"/>
        <v>46.12</v>
      </c>
      <c r="O1382" s="6">
        <f t="shared" si="86"/>
        <v>43.592000000000006</v>
      </c>
      <c r="P1382" s="8">
        <f t="shared" si="87"/>
        <v>0.48591046905653651</v>
      </c>
      <c r="Q1382" s="5">
        <f>YEAR(SalesDataTable[[#This Row],[Order Date]])</f>
        <v>2026</v>
      </c>
      <c r="R1382" s="8" t="str">
        <f>"Q"&amp;ROUNDUP(MONTH(SalesDataTable[[#This Row],[Order Date]])/3,0)</f>
        <v>Q3</v>
      </c>
      <c r="S1382" s="9">
        <f>MONTH(SalesDataTable[[#This Row],[Order Date]])</f>
        <v>7</v>
      </c>
      <c r="T1382" s="8" t="str">
        <f>TEXT(SalesDataTable[[#This Row],[Order Date]],"mmm")</f>
        <v>Jul</v>
      </c>
    </row>
    <row r="1383" spans="1:20" ht="15.5">
      <c r="A1383" s="2" t="s">
        <v>1434</v>
      </c>
      <c r="B1383" s="3">
        <v>46219</v>
      </c>
      <c r="C1383" s="4" t="s">
        <v>8</v>
      </c>
      <c r="D1383" s="4" t="s">
        <v>69</v>
      </c>
      <c r="E1383" s="4" t="s">
        <v>39</v>
      </c>
      <c r="F1383" s="4" t="s">
        <v>20</v>
      </c>
      <c r="G1383" s="4" t="s">
        <v>49</v>
      </c>
      <c r="H1383" s="4" t="s">
        <v>67</v>
      </c>
      <c r="I1383" s="9">
        <v>1</v>
      </c>
      <c r="J1383" s="6">
        <v>35.799999999999997</v>
      </c>
      <c r="K1383" s="7">
        <v>0</v>
      </c>
      <c r="L1383" s="6">
        <v>14.05</v>
      </c>
      <c r="M1383" s="6">
        <f t="shared" si="84"/>
        <v>35.799999999999997</v>
      </c>
      <c r="N1383" s="6">
        <f t="shared" si="85"/>
        <v>14.05</v>
      </c>
      <c r="O1383" s="6">
        <f t="shared" si="86"/>
        <v>21.749999999999996</v>
      </c>
      <c r="P1383" s="8">
        <f t="shared" si="87"/>
        <v>0.60754189944134074</v>
      </c>
      <c r="Q1383" s="5">
        <f>YEAR(SalesDataTable[[#This Row],[Order Date]])</f>
        <v>2026</v>
      </c>
      <c r="R1383" s="8" t="str">
        <f>"Q"&amp;ROUNDUP(MONTH(SalesDataTable[[#This Row],[Order Date]])/3,0)</f>
        <v>Q3</v>
      </c>
      <c r="S1383" s="9">
        <f>MONTH(SalesDataTable[[#This Row],[Order Date]])</f>
        <v>7</v>
      </c>
      <c r="T1383" s="8" t="str">
        <f>TEXT(SalesDataTable[[#This Row],[Order Date]],"mmm")</f>
        <v>Jul</v>
      </c>
    </row>
    <row r="1384" spans="1:20" ht="15.5">
      <c r="A1384" s="2" t="s">
        <v>1435</v>
      </c>
      <c r="B1384" s="3">
        <v>46219</v>
      </c>
      <c r="C1384" s="4" t="s">
        <v>27</v>
      </c>
      <c r="D1384" s="4" t="s">
        <v>82</v>
      </c>
      <c r="E1384" s="4" t="s">
        <v>3</v>
      </c>
      <c r="F1384" s="4" t="s">
        <v>16</v>
      </c>
      <c r="G1384" s="4" t="s">
        <v>31</v>
      </c>
      <c r="H1384" s="4" t="s">
        <v>41</v>
      </c>
      <c r="I1384" s="9">
        <v>1</v>
      </c>
      <c r="J1384" s="6">
        <v>195.12</v>
      </c>
      <c r="K1384" s="7">
        <v>0</v>
      </c>
      <c r="L1384" s="6">
        <v>101.14</v>
      </c>
      <c r="M1384" s="6">
        <f t="shared" si="84"/>
        <v>195.12</v>
      </c>
      <c r="N1384" s="6">
        <f t="shared" si="85"/>
        <v>101.14</v>
      </c>
      <c r="O1384" s="6">
        <f t="shared" si="86"/>
        <v>93.98</v>
      </c>
      <c r="P1384" s="8">
        <f t="shared" si="87"/>
        <v>0.48165231652316526</v>
      </c>
      <c r="Q1384" s="5">
        <f>YEAR(SalesDataTable[[#This Row],[Order Date]])</f>
        <v>2026</v>
      </c>
      <c r="R1384" s="8" t="str">
        <f>"Q"&amp;ROUNDUP(MONTH(SalesDataTable[[#This Row],[Order Date]])/3,0)</f>
        <v>Q3</v>
      </c>
      <c r="S1384" s="9">
        <f>MONTH(SalesDataTable[[#This Row],[Order Date]])</f>
        <v>7</v>
      </c>
      <c r="T1384" s="8" t="str">
        <f>TEXT(SalesDataTable[[#This Row],[Order Date]],"mmm")</f>
        <v>Jul</v>
      </c>
    </row>
    <row r="1385" spans="1:20" ht="15.5">
      <c r="A1385" s="2" t="s">
        <v>1436</v>
      </c>
      <c r="B1385" s="3">
        <v>46219</v>
      </c>
      <c r="C1385" s="4" t="s">
        <v>1</v>
      </c>
      <c r="D1385" s="4" t="s">
        <v>88</v>
      </c>
      <c r="E1385" s="4" t="s">
        <v>3</v>
      </c>
      <c r="F1385" s="4" t="s">
        <v>16</v>
      </c>
      <c r="G1385" s="4" t="s">
        <v>5</v>
      </c>
      <c r="H1385" s="4" t="s">
        <v>35</v>
      </c>
      <c r="I1385" s="9">
        <v>2</v>
      </c>
      <c r="J1385" s="6">
        <v>39.69</v>
      </c>
      <c r="K1385" s="7">
        <v>0.05</v>
      </c>
      <c r="L1385" s="6">
        <v>16.88</v>
      </c>
      <c r="M1385" s="6">
        <f t="shared" si="84"/>
        <v>75.410999999999987</v>
      </c>
      <c r="N1385" s="6">
        <f t="shared" si="85"/>
        <v>33.76</v>
      </c>
      <c r="O1385" s="6">
        <f t="shared" si="86"/>
        <v>41.650999999999989</v>
      </c>
      <c r="P1385" s="8">
        <f t="shared" si="87"/>
        <v>0.55231995332245953</v>
      </c>
      <c r="Q1385" s="5">
        <f>YEAR(SalesDataTable[[#This Row],[Order Date]])</f>
        <v>2026</v>
      </c>
      <c r="R1385" s="8" t="str">
        <f>"Q"&amp;ROUNDUP(MONTH(SalesDataTable[[#This Row],[Order Date]])/3,0)</f>
        <v>Q3</v>
      </c>
      <c r="S1385" s="9">
        <f>MONTH(SalesDataTable[[#This Row],[Order Date]])</f>
        <v>7</v>
      </c>
      <c r="T1385" s="8" t="str">
        <f>TEXT(SalesDataTable[[#This Row],[Order Date]],"mmm")</f>
        <v>Jul</v>
      </c>
    </row>
    <row r="1386" spans="1:20" ht="15.5">
      <c r="A1386" s="2" t="s">
        <v>1437</v>
      </c>
      <c r="B1386" s="3">
        <v>46219</v>
      </c>
      <c r="C1386" s="4" t="s">
        <v>14</v>
      </c>
      <c r="D1386" s="4" t="s">
        <v>24</v>
      </c>
      <c r="E1386" s="4" t="s">
        <v>25</v>
      </c>
      <c r="F1386" s="4" t="s">
        <v>4</v>
      </c>
      <c r="G1386" s="4" t="s">
        <v>31</v>
      </c>
      <c r="H1386" s="4" t="s">
        <v>32</v>
      </c>
      <c r="I1386" s="9">
        <v>1</v>
      </c>
      <c r="J1386" s="6">
        <v>348.73</v>
      </c>
      <c r="K1386" s="7">
        <v>0.15</v>
      </c>
      <c r="L1386" s="6">
        <v>190.33</v>
      </c>
      <c r="M1386" s="6">
        <f t="shared" si="84"/>
        <v>296.4205</v>
      </c>
      <c r="N1386" s="6">
        <f t="shared" si="85"/>
        <v>190.33</v>
      </c>
      <c r="O1386" s="6">
        <f t="shared" si="86"/>
        <v>106.09049999999999</v>
      </c>
      <c r="P1386" s="8">
        <f t="shared" si="87"/>
        <v>0.35790540802677273</v>
      </c>
      <c r="Q1386" s="5">
        <f>YEAR(SalesDataTable[[#This Row],[Order Date]])</f>
        <v>2026</v>
      </c>
      <c r="R1386" s="8" t="str">
        <f>"Q"&amp;ROUNDUP(MONTH(SalesDataTable[[#This Row],[Order Date]])/3,0)</f>
        <v>Q3</v>
      </c>
      <c r="S1386" s="9">
        <f>MONTH(SalesDataTable[[#This Row],[Order Date]])</f>
        <v>7</v>
      </c>
      <c r="T1386" s="8" t="str">
        <f>TEXT(SalesDataTable[[#This Row],[Order Date]],"mmm")</f>
        <v>Jul</v>
      </c>
    </row>
    <row r="1387" spans="1:20" ht="15.5">
      <c r="A1387" s="2" t="s">
        <v>1438</v>
      </c>
      <c r="B1387" s="3">
        <v>46219</v>
      </c>
      <c r="C1387" s="4" t="s">
        <v>8</v>
      </c>
      <c r="D1387" s="4" t="s">
        <v>69</v>
      </c>
      <c r="E1387" s="4" t="s">
        <v>25</v>
      </c>
      <c r="F1387" s="4" t="s">
        <v>4</v>
      </c>
      <c r="G1387" s="4" t="s">
        <v>17</v>
      </c>
      <c r="H1387" s="4" t="s">
        <v>18</v>
      </c>
      <c r="I1387" s="9">
        <v>1</v>
      </c>
      <c r="J1387" s="6">
        <v>35.5</v>
      </c>
      <c r="K1387" s="7">
        <v>0</v>
      </c>
      <c r="L1387" s="6">
        <v>13.26</v>
      </c>
      <c r="M1387" s="6">
        <f t="shared" si="84"/>
        <v>35.5</v>
      </c>
      <c r="N1387" s="6">
        <f t="shared" si="85"/>
        <v>13.26</v>
      </c>
      <c r="O1387" s="6">
        <f t="shared" si="86"/>
        <v>22.240000000000002</v>
      </c>
      <c r="P1387" s="8">
        <f t="shared" si="87"/>
        <v>0.62647887323943663</v>
      </c>
      <c r="Q1387" s="5">
        <f>YEAR(SalesDataTable[[#This Row],[Order Date]])</f>
        <v>2026</v>
      </c>
      <c r="R1387" s="8" t="str">
        <f>"Q"&amp;ROUNDUP(MONTH(SalesDataTable[[#This Row],[Order Date]])/3,0)</f>
        <v>Q3</v>
      </c>
      <c r="S1387" s="9">
        <f>MONTH(SalesDataTable[[#This Row],[Order Date]])</f>
        <v>7</v>
      </c>
      <c r="T1387" s="8" t="str">
        <f>TEXT(SalesDataTable[[#This Row],[Order Date]],"mmm")</f>
        <v>Jul</v>
      </c>
    </row>
    <row r="1388" spans="1:20" ht="15.5">
      <c r="A1388" s="2" t="s">
        <v>1439</v>
      </c>
      <c r="B1388" s="3">
        <v>46220</v>
      </c>
      <c r="C1388" s="4" t="s">
        <v>1</v>
      </c>
      <c r="D1388" s="4" t="s">
        <v>52</v>
      </c>
      <c r="E1388" s="4" t="s">
        <v>3</v>
      </c>
      <c r="F1388" s="4" t="s">
        <v>20</v>
      </c>
      <c r="G1388" s="4" t="s">
        <v>17</v>
      </c>
      <c r="H1388" s="4" t="s">
        <v>46</v>
      </c>
      <c r="I1388" s="9">
        <v>1</v>
      </c>
      <c r="J1388" s="6">
        <v>46.44</v>
      </c>
      <c r="K1388" s="7">
        <v>0</v>
      </c>
      <c r="L1388" s="6">
        <v>18.47</v>
      </c>
      <c r="M1388" s="6">
        <f t="shared" si="84"/>
        <v>46.44</v>
      </c>
      <c r="N1388" s="6">
        <f t="shared" si="85"/>
        <v>18.47</v>
      </c>
      <c r="O1388" s="6">
        <f t="shared" si="86"/>
        <v>27.97</v>
      </c>
      <c r="P1388" s="8">
        <f t="shared" si="87"/>
        <v>0.60228251507321273</v>
      </c>
      <c r="Q1388" s="5">
        <f>YEAR(SalesDataTable[[#This Row],[Order Date]])</f>
        <v>2026</v>
      </c>
      <c r="R1388" s="8" t="str">
        <f>"Q"&amp;ROUNDUP(MONTH(SalesDataTable[[#This Row],[Order Date]])/3,0)</f>
        <v>Q3</v>
      </c>
      <c r="S1388" s="9">
        <f>MONTH(SalesDataTable[[#This Row],[Order Date]])</f>
        <v>7</v>
      </c>
      <c r="T1388" s="8" t="str">
        <f>TEXT(SalesDataTable[[#This Row],[Order Date]],"mmm")</f>
        <v>Jul</v>
      </c>
    </row>
    <row r="1389" spans="1:20" ht="15.5">
      <c r="A1389" s="2" t="s">
        <v>1440</v>
      </c>
      <c r="B1389" s="3">
        <v>46220</v>
      </c>
      <c r="C1389" s="4" t="s">
        <v>8</v>
      </c>
      <c r="D1389" s="4" t="s">
        <v>86</v>
      </c>
      <c r="E1389" s="4" t="s">
        <v>3</v>
      </c>
      <c r="F1389" s="4" t="s">
        <v>16</v>
      </c>
      <c r="G1389" s="4" t="s">
        <v>11</v>
      </c>
      <c r="H1389" s="4" t="s">
        <v>79</v>
      </c>
      <c r="I1389" s="9">
        <v>1</v>
      </c>
      <c r="J1389" s="6">
        <v>70.44</v>
      </c>
      <c r="K1389" s="7">
        <v>0.05</v>
      </c>
      <c r="L1389" s="6">
        <v>32.229999999999997</v>
      </c>
      <c r="M1389" s="6">
        <f t="shared" si="84"/>
        <v>66.917999999999992</v>
      </c>
      <c r="N1389" s="6">
        <f t="shared" si="85"/>
        <v>32.229999999999997</v>
      </c>
      <c r="O1389" s="6">
        <f t="shared" si="86"/>
        <v>34.687999999999995</v>
      </c>
      <c r="P1389" s="8">
        <f t="shared" si="87"/>
        <v>0.51836576108072563</v>
      </c>
      <c r="Q1389" s="5">
        <f>YEAR(SalesDataTable[[#This Row],[Order Date]])</f>
        <v>2026</v>
      </c>
      <c r="R1389" s="8" t="str">
        <f>"Q"&amp;ROUNDUP(MONTH(SalesDataTable[[#This Row],[Order Date]])/3,0)</f>
        <v>Q3</v>
      </c>
      <c r="S1389" s="9">
        <f>MONTH(SalesDataTable[[#This Row],[Order Date]])</f>
        <v>7</v>
      </c>
      <c r="T1389" s="8" t="str">
        <f>TEXT(SalesDataTable[[#This Row],[Order Date]],"mmm")</f>
        <v>Jul</v>
      </c>
    </row>
    <row r="1390" spans="1:20" ht="15.5">
      <c r="A1390" s="2" t="s">
        <v>1441</v>
      </c>
      <c r="B1390" s="3">
        <v>46220</v>
      </c>
      <c r="C1390" s="4" t="s">
        <v>1</v>
      </c>
      <c r="D1390" s="4" t="s">
        <v>88</v>
      </c>
      <c r="E1390" s="4" t="s">
        <v>25</v>
      </c>
      <c r="F1390" s="4" t="s">
        <v>16</v>
      </c>
      <c r="G1390" s="4" t="s">
        <v>11</v>
      </c>
      <c r="H1390" s="4" t="s">
        <v>79</v>
      </c>
      <c r="I1390" s="9">
        <v>1</v>
      </c>
      <c r="J1390" s="6">
        <v>69.78</v>
      </c>
      <c r="K1390" s="7">
        <v>0.05</v>
      </c>
      <c r="L1390" s="6">
        <v>32.83</v>
      </c>
      <c r="M1390" s="6">
        <f t="shared" si="84"/>
        <v>66.290999999999997</v>
      </c>
      <c r="N1390" s="6">
        <f t="shared" si="85"/>
        <v>32.83</v>
      </c>
      <c r="O1390" s="6">
        <f t="shared" si="86"/>
        <v>33.460999999999999</v>
      </c>
      <c r="P1390" s="8">
        <f t="shared" si="87"/>
        <v>0.50475931876121949</v>
      </c>
      <c r="Q1390" s="5">
        <f>YEAR(SalesDataTable[[#This Row],[Order Date]])</f>
        <v>2026</v>
      </c>
      <c r="R1390" s="8" t="str">
        <f>"Q"&amp;ROUNDUP(MONTH(SalesDataTable[[#This Row],[Order Date]])/3,0)</f>
        <v>Q3</v>
      </c>
      <c r="S1390" s="9">
        <f>MONTH(SalesDataTable[[#This Row],[Order Date]])</f>
        <v>7</v>
      </c>
      <c r="T1390" s="8" t="str">
        <f>TEXT(SalesDataTable[[#This Row],[Order Date]],"mmm")</f>
        <v>Jul</v>
      </c>
    </row>
    <row r="1391" spans="1:20" ht="15.5">
      <c r="A1391" s="2" t="s">
        <v>1442</v>
      </c>
      <c r="B1391" s="3">
        <v>46220</v>
      </c>
      <c r="C1391" s="4" t="s">
        <v>14</v>
      </c>
      <c r="D1391" s="4" t="s">
        <v>34</v>
      </c>
      <c r="E1391" s="4" t="s">
        <v>25</v>
      </c>
      <c r="F1391" s="4" t="s">
        <v>16</v>
      </c>
      <c r="G1391" s="4" t="s">
        <v>17</v>
      </c>
      <c r="H1391" s="4" t="s">
        <v>18</v>
      </c>
      <c r="I1391" s="9">
        <v>4</v>
      </c>
      <c r="J1391" s="6">
        <v>35.450000000000003</v>
      </c>
      <c r="K1391" s="7">
        <v>0.1</v>
      </c>
      <c r="L1391" s="6">
        <v>13.83</v>
      </c>
      <c r="M1391" s="6">
        <f t="shared" si="84"/>
        <v>127.62000000000002</v>
      </c>
      <c r="N1391" s="6">
        <f t="shared" si="85"/>
        <v>55.32</v>
      </c>
      <c r="O1391" s="6">
        <f t="shared" si="86"/>
        <v>72.300000000000011</v>
      </c>
      <c r="P1391" s="8">
        <f t="shared" si="87"/>
        <v>0.56652562294311237</v>
      </c>
      <c r="Q1391" s="5">
        <f>YEAR(SalesDataTable[[#This Row],[Order Date]])</f>
        <v>2026</v>
      </c>
      <c r="R1391" s="8" t="str">
        <f>"Q"&amp;ROUNDUP(MONTH(SalesDataTable[[#This Row],[Order Date]])/3,0)</f>
        <v>Q3</v>
      </c>
      <c r="S1391" s="9">
        <f>MONTH(SalesDataTable[[#This Row],[Order Date]])</f>
        <v>7</v>
      </c>
      <c r="T1391" s="8" t="str">
        <f>TEXT(SalesDataTable[[#This Row],[Order Date]],"mmm")</f>
        <v>Jul</v>
      </c>
    </row>
    <row r="1392" spans="1:20" ht="15.5">
      <c r="A1392" s="2" t="s">
        <v>1443</v>
      </c>
      <c r="B1392" s="3">
        <v>46220</v>
      </c>
      <c r="C1392" s="4" t="s">
        <v>27</v>
      </c>
      <c r="D1392" s="4" t="s">
        <v>48</v>
      </c>
      <c r="E1392" s="4" t="s">
        <v>3</v>
      </c>
      <c r="F1392" s="4" t="s">
        <v>4</v>
      </c>
      <c r="G1392" s="4" t="s">
        <v>5</v>
      </c>
      <c r="H1392" s="4" t="s">
        <v>29</v>
      </c>
      <c r="I1392" s="9">
        <v>1</v>
      </c>
      <c r="J1392" s="6">
        <v>50.82</v>
      </c>
      <c r="K1392" s="7">
        <v>0.05</v>
      </c>
      <c r="L1392" s="6">
        <v>22.36</v>
      </c>
      <c r="M1392" s="6">
        <f t="shared" si="84"/>
        <v>48.278999999999996</v>
      </c>
      <c r="N1392" s="6">
        <f t="shared" si="85"/>
        <v>22.36</v>
      </c>
      <c r="O1392" s="6">
        <f t="shared" si="86"/>
        <v>25.918999999999997</v>
      </c>
      <c r="P1392" s="8">
        <f t="shared" si="87"/>
        <v>0.5368586756146565</v>
      </c>
      <c r="Q1392" s="5">
        <f>YEAR(SalesDataTable[[#This Row],[Order Date]])</f>
        <v>2026</v>
      </c>
      <c r="R1392" s="8" t="str">
        <f>"Q"&amp;ROUNDUP(MONTH(SalesDataTable[[#This Row],[Order Date]])/3,0)</f>
        <v>Q3</v>
      </c>
      <c r="S1392" s="9">
        <f>MONTH(SalesDataTable[[#This Row],[Order Date]])</f>
        <v>7</v>
      </c>
      <c r="T1392" s="8" t="str">
        <f>TEXT(SalesDataTable[[#This Row],[Order Date]],"mmm")</f>
        <v>Jul</v>
      </c>
    </row>
    <row r="1393" spans="1:20" ht="15.5">
      <c r="A1393" s="2" t="s">
        <v>1444</v>
      </c>
      <c r="B1393" s="3">
        <v>46220</v>
      </c>
      <c r="C1393" s="4" t="s">
        <v>14</v>
      </c>
      <c r="D1393" s="4" t="s">
        <v>15</v>
      </c>
      <c r="E1393" s="4" t="s">
        <v>3</v>
      </c>
      <c r="F1393" s="4" t="s">
        <v>4</v>
      </c>
      <c r="G1393" s="4" t="s">
        <v>31</v>
      </c>
      <c r="H1393" s="4" t="s">
        <v>90</v>
      </c>
      <c r="I1393" s="9">
        <v>1</v>
      </c>
      <c r="J1393" s="6">
        <v>126.13</v>
      </c>
      <c r="K1393" s="7">
        <v>0.15</v>
      </c>
      <c r="L1393" s="6">
        <v>60.43</v>
      </c>
      <c r="M1393" s="6">
        <f t="shared" si="84"/>
        <v>107.2105</v>
      </c>
      <c r="N1393" s="6">
        <f t="shared" si="85"/>
        <v>60.43</v>
      </c>
      <c r="O1393" s="6">
        <f t="shared" si="86"/>
        <v>46.780499999999996</v>
      </c>
      <c r="P1393" s="8">
        <f t="shared" si="87"/>
        <v>0.43634252242084498</v>
      </c>
      <c r="Q1393" s="5">
        <f>YEAR(SalesDataTable[[#This Row],[Order Date]])</f>
        <v>2026</v>
      </c>
      <c r="R1393" s="8" t="str">
        <f>"Q"&amp;ROUNDUP(MONTH(SalesDataTable[[#This Row],[Order Date]])/3,0)</f>
        <v>Q3</v>
      </c>
      <c r="S1393" s="9">
        <f>MONTH(SalesDataTable[[#This Row],[Order Date]])</f>
        <v>7</v>
      </c>
      <c r="T1393" s="8" t="str">
        <f>TEXT(SalesDataTable[[#This Row],[Order Date]],"mmm")</f>
        <v>Jul</v>
      </c>
    </row>
    <row r="1394" spans="1:20" ht="15.5">
      <c r="A1394" s="2" t="s">
        <v>1445</v>
      </c>
      <c r="B1394" s="3">
        <v>46220</v>
      </c>
      <c r="C1394" s="4" t="s">
        <v>14</v>
      </c>
      <c r="D1394" s="4" t="s">
        <v>61</v>
      </c>
      <c r="E1394" s="4" t="s">
        <v>3</v>
      </c>
      <c r="F1394" s="4" t="s">
        <v>4</v>
      </c>
      <c r="G1394" s="4" t="s">
        <v>11</v>
      </c>
      <c r="H1394" s="4" t="s">
        <v>79</v>
      </c>
      <c r="I1394" s="9">
        <v>3</v>
      </c>
      <c r="J1394" s="6">
        <v>72.150000000000006</v>
      </c>
      <c r="K1394" s="7">
        <v>0</v>
      </c>
      <c r="L1394" s="6">
        <v>33.01</v>
      </c>
      <c r="M1394" s="6">
        <f t="shared" si="84"/>
        <v>216.45000000000002</v>
      </c>
      <c r="N1394" s="6">
        <f t="shared" si="85"/>
        <v>99.03</v>
      </c>
      <c r="O1394" s="6">
        <f t="shared" si="86"/>
        <v>117.42000000000002</v>
      </c>
      <c r="P1394" s="8">
        <f t="shared" si="87"/>
        <v>0.54248094248094247</v>
      </c>
      <c r="Q1394" s="5">
        <f>YEAR(SalesDataTable[[#This Row],[Order Date]])</f>
        <v>2026</v>
      </c>
      <c r="R1394" s="8" t="str">
        <f>"Q"&amp;ROUNDUP(MONTH(SalesDataTable[[#This Row],[Order Date]])/3,0)</f>
        <v>Q3</v>
      </c>
      <c r="S1394" s="9">
        <f>MONTH(SalesDataTable[[#This Row],[Order Date]])</f>
        <v>7</v>
      </c>
      <c r="T1394" s="8" t="str">
        <f>TEXT(SalesDataTable[[#This Row],[Order Date]],"mmm")</f>
        <v>Jul</v>
      </c>
    </row>
    <row r="1395" spans="1:20" ht="15.5">
      <c r="A1395" s="2" t="s">
        <v>1446</v>
      </c>
      <c r="B1395" s="3">
        <v>46220</v>
      </c>
      <c r="C1395" s="4" t="s">
        <v>8</v>
      </c>
      <c r="D1395" s="4" t="s">
        <v>9</v>
      </c>
      <c r="E1395" s="4" t="s">
        <v>3</v>
      </c>
      <c r="F1395" s="4" t="s">
        <v>4</v>
      </c>
      <c r="G1395" s="4" t="s">
        <v>49</v>
      </c>
      <c r="H1395" s="4" t="s">
        <v>67</v>
      </c>
      <c r="I1395" s="9">
        <v>1</v>
      </c>
      <c r="J1395" s="6">
        <v>35.58</v>
      </c>
      <c r="K1395" s="7">
        <v>0</v>
      </c>
      <c r="L1395" s="6">
        <v>13.68</v>
      </c>
      <c r="M1395" s="6">
        <f t="shared" si="84"/>
        <v>35.58</v>
      </c>
      <c r="N1395" s="6">
        <f t="shared" si="85"/>
        <v>13.68</v>
      </c>
      <c r="O1395" s="6">
        <f t="shared" si="86"/>
        <v>21.9</v>
      </c>
      <c r="P1395" s="8">
        <f t="shared" si="87"/>
        <v>0.61551433389544685</v>
      </c>
      <c r="Q1395" s="5">
        <f>YEAR(SalesDataTable[[#This Row],[Order Date]])</f>
        <v>2026</v>
      </c>
      <c r="R1395" s="8" t="str">
        <f>"Q"&amp;ROUNDUP(MONTH(SalesDataTable[[#This Row],[Order Date]])/3,0)</f>
        <v>Q3</v>
      </c>
      <c r="S1395" s="9">
        <f>MONTH(SalesDataTable[[#This Row],[Order Date]])</f>
        <v>7</v>
      </c>
      <c r="T1395" s="8" t="str">
        <f>TEXT(SalesDataTable[[#This Row],[Order Date]],"mmm")</f>
        <v>Jul</v>
      </c>
    </row>
    <row r="1396" spans="1:20" ht="15.5">
      <c r="A1396" s="2" t="s">
        <v>1447</v>
      </c>
      <c r="B1396" s="3">
        <v>46221</v>
      </c>
      <c r="C1396" s="4" t="s">
        <v>14</v>
      </c>
      <c r="D1396" s="4" t="s">
        <v>24</v>
      </c>
      <c r="E1396" s="4" t="s">
        <v>3</v>
      </c>
      <c r="F1396" s="4" t="s">
        <v>16</v>
      </c>
      <c r="G1396" s="4" t="s">
        <v>11</v>
      </c>
      <c r="H1396" s="4" t="s">
        <v>53</v>
      </c>
      <c r="I1396" s="9">
        <v>1</v>
      </c>
      <c r="J1396" s="6">
        <v>154.9</v>
      </c>
      <c r="K1396" s="7">
        <v>0.05</v>
      </c>
      <c r="L1396" s="6">
        <v>77.819999999999993</v>
      </c>
      <c r="M1396" s="6">
        <f t="shared" si="84"/>
        <v>147.155</v>
      </c>
      <c r="N1396" s="6">
        <f t="shared" si="85"/>
        <v>77.819999999999993</v>
      </c>
      <c r="O1396" s="6">
        <f t="shared" si="86"/>
        <v>69.335000000000008</v>
      </c>
      <c r="P1396" s="8">
        <f t="shared" si="87"/>
        <v>0.47116985491488572</v>
      </c>
      <c r="Q1396" s="5">
        <f>YEAR(SalesDataTable[[#This Row],[Order Date]])</f>
        <v>2026</v>
      </c>
      <c r="R1396" s="8" t="str">
        <f>"Q"&amp;ROUNDUP(MONTH(SalesDataTable[[#This Row],[Order Date]])/3,0)</f>
        <v>Q3</v>
      </c>
      <c r="S1396" s="9">
        <f>MONTH(SalesDataTable[[#This Row],[Order Date]])</f>
        <v>7</v>
      </c>
      <c r="T1396" s="8" t="str">
        <f>TEXT(SalesDataTable[[#This Row],[Order Date]],"mmm")</f>
        <v>Jul</v>
      </c>
    </row>
    <row r="1397" spans="1:20" ht="15.5">
      <c r="A1397" s="2" t="s">
        <v>1448</v>
      </c>
      <c r="B1397" s="3">
        <v>46221</v>
      </c>
      <c r="C1397" s="4" t="s">
        <v>8</v>
      </c>
      <c r="D1397" s="4" t="s">
        <v>86</v>
      </c>
      <c r="E1397" s="4" t="s">
        <v>25</v>
      </c>
      <c r="F1397" s="4" t="s">
        <v>20</v>
      </c>
      <c r="G1397" s="4" t="s">
        <v>31</v>
      </c>
      <c r="H1397" s="4" t="s">
        <v>64</v>
      </c>
      <c r="I1397" s="9">
        <v>2</v>
      </c>
      <c r="J1397" s="6">
        <v>80.98</v>
      </c>
      <c r="K1397" s="7">
        <v>0.05</v>
      </c>
      <c r="L1397" s="6">
        <v>39.85</v>
      </c>
      <c r="M1397" s="6">
        <f t="shared" si="84"/>
        <v>153.86199999999999</v>
      </c>
      <c r="N1397" s="6">
        <f t="shared" si="85"/>
        <v>79.7</v>
      </c>
      <c r="O1397" s="6">
        <f t="shared" si="86"/>
        <v>74.161999999999992</v>
      </c>
      <c r="P1397" s="8">
        <f t="shared" si="87"/>
        <v>0.48200335365457353</v>
      </c>
      <c r="Q1397" s="5">
        <f>YEAR(SalesDataTable[[#This Row],[Order Date]])</f>
        <v>2026</v>
      </c>
      <c r="R1397" s="8" t="str">
        <f>"Q"&amp;ROUNDUP(MONTH(SalesDataTable[[#This Row],[Order Date]])/3,0)</f>
        <v>Q3</v>
      </c>
      <c r="S1397" s="9">
        <f>MONTH(SalesDataTable[[#This Row],[Order Date]])</f>
        <v>7</v>
      </c>
      <c r="T1397" s="8" t="str">
        <f>TEXT(SalesDataTable[[#This Row],[Order Date]],"mmm")</f>
        <v>Jul</v>
      </c>
    </row>
    <row r="1398" spans="1:20" ht="15.5">
      <c r="A1398" s="2" t="s">
        <v>1449</v>
      </c>
      <c r="B1398" s="3">
        <v>46221</v>
      </c>
      <c r="C1398" s="4" t="s">
        <v>8</v>
      </c>
      <c r="D1398" s="4" t="s">
        <v>69</v>
      </c>
      <c r="E1398" s="4" t="s">
        <v>3</v>
      </c>
      <c r="F1398" s="4" t="s">
        <v>16</v>
      </c>
      <c r="G1398" s="4" t="s">
        <v>11</v>
      </c>
      <c r="H1398" s="4" t="s">
        <v>12</v>
      </c>
      <c r="I1398" s="9">
        <v>1</v>
      </c>
      <c r="J1398" s="6">
        <v>91.36</v>
      </c>
      <c r="K1398" s="7">
        <v>0</v>
      </c>
      <c r="L1398" s="6">
        <v>44.86</v>
      </c>
      <c r="M1398" s="6">
        <f t="shared" si="84"/>
        <v>91.36</v>
      </c>
      <c r="N1398" s="6">
        <f t="shared" si="85"/>
        <v>44.86</v>
      </c>
      <c r="O1398" s="6">
        <f t="shared" si="86"/>
        <v>46.5</v>
      </c>
      <c r="P1398" s="8">
        <f t="shared" si="87"/>
        <v>0.50897548161120842</v>
      </c>
      <c r="Q1398" s="5">
        <f>YEAR(SalesDataTable[[#This Row],[Order Date]])</f>
        <v>2026</v>
      </c>
      <c r="R1398" s="8" t="str">
        <f>"Q"&amp;ROUNDUP(MONTH(SalesDataTable[[#This Row],[Order Date]])/3,0)</f>
        <v>Q3</v>
      </c>
      <c r="S1398" s="9">
        <f>MONTH(SalesDataTable[[#This Row],[Order Date]])</f>
        <v>7</v>
      </c>
      <c r="T1398" s="8" t="str">
        <f>TEXT(SalesDataTable[[#This Row],[Order Date]],"mmm")</f>
        <v>Jul</v>
      </c>
    </row>
    <row r="1399" spans="1:20" ht="15.5">
      <c r="A1399" s="2" t="s">
        <v>1450</v>
      </c>
      <c r="B1399" s="3">
        <v>46221</v>
      </c>
      <c r="C1399" s="4" t="s">
        <v>14</v>
      </c>
      <c r="D1399" s="4" t="s">
        <v>15</v>
      </c>
      <c r="E1399" s="4" t="s">
        <v>3</v>
      </c>
      <c r="F1399" s="4" t="s">
        <v>4</v>
      </c>
      <c r="G1399" s="4" t="s">
        <v>5</v>
      </c>
      <c r="H1399" s="4" t="s">
        <v>35</v>
      </c>
      <c r="I1399" s="9">
        <v>2</v>
      </c>
      <c r="J1399" s="6">
        <v>39.409999999999997</v>
      </c>
      <c r="K1399" s="7">
        <v>0</v>
      </c>
      <c r="L1399" s="6">
        <v>16.8</v>
      </c>
      <c r="M1399" s="6">
        <f t="shared" si="84"/>
        <v>78.819999999999993</v>
      </c>
      <c r="N1399" s="6">
        <f t="shared" si="85"/>
        <v>33.6</v>
      </c>
      <c r="O1399" s="6">
        <f t="shared" si="86"/>
        <v>45.219999999999992</v>
      </c>
      <c r="P1399" s="8">
        <f t="shared" si="87"/>
        <v>0.57371225577264651</v>
      </c>
      <c r="Q1399" s="5">
        <f>YEAR(SalesDataTable[[#This Row],[Order Date]])</f>
        <v>2026</v>
      </c>
      <c r="R1399" s="8" t="str">
        <f>"Q"&amp;ROUNDUP(MONTH(SalesDataTable[[#This Row],[Order Date]])/3,0)</f>
        <v>Q3</v>
      </c>
      <c r="S1399" s="9">
        <f>MONTH(SalesDataTable[[#This Row],[Order Date]])</f>
        <v>7</v>
      </c>
      <c r="T1399" s="8" t="str">
        <f>TEXT(SalesDataTable[[#This Row],[Order Date]],"mmm")</f>
        <v>Jul</v>
      </c>
    </row>
    <row r="1400" spans="1:20" ht="15.5">
      <c r="A1400" s="2" t="s">
        <v>1451</v>
      </c>
      <c r="B1400" s="3">
        <v>46221</v>
      </c>
      <c r="C1400" s="4" t="s">
        <v>1</v>
      </c>
      <c r="D1400" s="4" t="s">
        <v>2</v>
      </c>
      <c r="E1400" s="4" t="s">
        <v>3</v>
      </c>
      <c r="F1400" s="4" t="s">
        <v>4</v>
      </c>
      <c r="G1400" s="4" t="s">
        <v>17</v>
      </c>
      <c r="H1400" s="4" t="s">
        <v>71</v>
      </c>
      <c r="I1400" s="9">
        <v>2</v>
      </c>
      <c r="J1400" s="6">
        <v>134.99</v>
      </c>
      <c r="K1400" s="7">
        <v>0</v>
      </c>
      <c r="L1400" s="6">
        <v>68.77</v>
      </c>
      <c r="M1400" s="6">
        <f t="shared" si="84"/>
        <v>269.98</v>
      </c>
      <c r="N1400" s="6">
        <f t="shared" si="85"/>
        <v>137.54</v>
      </c>
      <c r="O1400" s="6">
        <f t="shared" si="86"/>
        <v>132.44000000000003</v>
      </c>
      <c r="P1400" s="8">
        <f t="shared" si="87"/>
        <v>0.49055485591525305</v>
      </c>
      <c r="Q1400" s="5">
        <f>YEAR(SalesDataTable[[#This Row],[Order Date]])</f>
        <v>2026</v>
      </c>
      <c r="R1400" s="8" t="str">
        <f>"Q"&amp;ROUNDUP(MONTH(SalesDataTable[[#This Row],[Order Date]])/3,0)</f>
        <v>Q3</v>
      </c>
      <c r="S1400" s="9">
        <f>MONTH(SalesDataTable[[#This Row],[Order Date]])</f>
        <v>7</v>
      </c>
      <c r="T1400" s="8" t="str">
        <f>TEXT(SalesDataTable[[#This Row],[Order Date]],"mmm")</f>
        <v>Jul</v>
      </c>
    </row>
    <row r="1401" spans="1:20" ht="15.5">
      <c r="A1401" s="2" t="s">
        <v>1452</v>
      </c>
      <c r="B1401" s="3">
        <v>46221</v>
      </c>
      <c r="C1401" s="4" t="s">
        <v>8</v>
      </c>
      <c r="D1401" s="4" t="s">
        <v>69</v>
      </c>
      <c r="E1401" s="4" t="s">
        <v>39</v>
      </c>
      <c r="F1401" s="4" t="s">
        <v>16</v>
      </c>
      <c r="G1401" s="4" t="s">
        <v>5</v>
      </c>
      <c r="H1401" s="4" t="s">
        <v>35</v>
      </c>
      <c r="I1401" s="9">
        <v>2</v>
      </c>
      <c r="J1401" s="6">
        <v>40.93</v>
      </c>
      <c r="K1401" s="7">
        <v>0.05</v>
      </c>
      <c r="L1401" s="6">
        <v>16.89</v>
      </c>
      <c r="M1401" s="6">
        <f t="shared" si="84"/>
        <v>77.766999999999996</v>
      </c>
      <c r="N1401" s="6">
        <f t="shared" si="85"/>
        <v>33.78</v>
      </c>
      <c r="O1401" s="6">
        <f t="shared" si="86"/>
        <v>43.986999999999995</v>
      </c>
      <c r="P1401" s="8">
        <f t="shared" si="87"/>
        <v>0.56562552239381736</v>
      </c>
      <c r="Q1401" s="5">
        <f>YEAR(SalesDataTable[[#This Row],[Order Date]])</f>
        <v>2026</v>
      </c>
      <c r="R1401" s="8" t="str">
        <f>"Q"&amp;ROUNDUP(MONTH(SalesDataTable[[#This Row],[Order Date]])/3,0)</f>
        <v>Q3</v>
      </c>
      <c r="S1401" s="9">
        <f>MONTH(SalesDataTable[[#This Row],[Order Date]])</f>
        <v>7</v>
      </c>
      <c r="T1401" s="8" t="str">
        <f>TEXT(SalesDataTable[[#This Row],[Order Date]],"mmm")</f>
        <v>Jul</v>
      </c>
    </row>
    <row r="1402" spans="1:20" ht="15.5">
      <c r="A1402" s="2" t="s">
        <v>1453</v>
      </c>
      <c r="B1402" s="3">
        <v>46221</v>
      </c>
      <c r="C1402" s="4" t="s">
        <v>27</v>
      </c>
      <c r="D1402" s="4" t="s">
        <v>82</v>
      </c>
      <c r="E1402" s="4" t="s">
        <v>39</v>
      </c>
      <c r="F1402" s="4" t="s">
        <v>4</v>
      </c>
      <c r="G1402" s="4" t="s">
        <v>11</v>
      </c>
      <c r="H1402" s="4" t="s">
        <v>12</v>
      </c>
      <c r="I1402" s="9">
        <v>1</v>
      </c>
      <c r="J1402" s="6">
        <v>90.02</v>
      </c>
      <c r="K1402" s="7">
        <v>0.05</v>
      </c>
      <c r="L1402" s="6">
        <v>45.83</v>
      </c>
      <c r="M1402" s="6">
        <f t="shared" si="84"/>
        <v>85.518999999999991</v>
      </c>
      <c r="N1402" s="6">
        <f t="shared" si="85"/>
        <v>45.83</v>
      </c>
      <c r="O1402" s="6">
        <f t="shared" si="86"/>
        <v>39.688999999999993</v>
      </c>
      <c r="P1402" s="8">
        <f t="shared" si="87"/>
        <v>0.46409569803201622</v>
      </c>
      <c r="Q1402" s="5">
        <f>YEAR(SalesDataTable[[#This Row],[Order Date]])</f>
        <v>2026</v>
      </c>
      <c r="R1402" s="8" t="str">
        <f>"Q"&amp;ROUNDUP(MONTH(SalesDataTable[[#This Row],[Order Date]])/3,0)</f>
        <v>Q3</v>
      </c>
      <c r="S1402" s="9">
        <f>MONTH(SalesDataTable[[#This Row],[Order Date]])</f>
        <v>7</v>
      </c>
      <c r="T1402" s="8" t="str">
        <f>TEXT(SalesDataTable[[#This Row],[Order Date]],"mmm")</f>
        <v>Jul</v>
      </c>
    </row>
    <row r="1403" spans="1:20" ht="15.5">
      <c r="A1403" s="2" t="s">
        <v>1454</v>
      </c>
      <c r="B1403" s="3">
        <v>46221</v>
      </c>
      <c r="C1403" s="4" t="s">
        <v>1</v>
      </c>
      <c r="D1403" s="4" t="s">
        <v>2</v>
      </c>
      <c r="E1403" s="4" t="s">
        <v>25</v>
      </c>
      <c r="F1403" s="4" t="s">
        <v>4</v>
      </c>
      <c r="G1403" s="4" t="s">
        <v>49</v>
      </c>
      <c r="H1403" s="4" t="s">
        <v>74</v>
      </c>
      <c r="I1403" s="9">
        <v>2</v>
      </c>
      <c r="J1403" s="6">
        <v>50.73</v>
      </c>
      <c r="K1403" s="7">
        <v>0</v>
      </c>
      <c r="L1403" s="6">
        <v>21.87</v>
      </c>
      <c r="M1403" s="6">
        <f t="shared" si="84"/>
        <v>101.46</v>
      </c>
      <c r="N1403" s="6">
        <f t="shared" si="85"/>
        <v>43.74</v>
      </c>
      <c r="O1403" s="6">
        <f t="shared" si="86"/>
        <v>57.719999999999992</v>
      </c>
      <c r="P1403" s="8">
        <f t="shared" si="87"/>
        <v>0.56889414547604966</v>
      </c>
      <c r="Q1403" s="5">
        <f>YEAR(SalesDataTable[[#This Row],[Order Date]])</f>
        <v>2026</v>
      </c>
      <c r="R1403" s="8" t="str">
        <f>"Q"&amp;ROUNDUP(MONTH(SalesDataTable[[#This Row],[Order Date]])/3,0)</f>
        <v>Q3</v>
      </c>
      <c r="S1403" s="9">
        <f>MONTH(SalesDataTable[[#This Row],[Order Date]])</f>
        <v>7</v>
      </c>
      <c r="T1403" s="8" t="str">
        <f>TEXT(SalesDataTable[[#This Row],[Order Date]],"mmm")</f>
        <v>Jul</v>
      </c>
    </row>
    <row r="1404" spans="1:20" ht="15.5">
      <c r="A1404" s="2" t="s">
        <v>1455</v>
      </c>
      <c r="B1404" s="3">
        <v>46221</v>
      </c>
      <c r="C1404" s="4" t="s">
        <v>27</v>
      </c>
      <c r="D1404" s="4" t="s">
        <v>82</v>
      </c>
      <c r="E1404" s="4" t="s">
        <v>25</v>
      </c>
      <c r="F1404" s="4" t="s">
        <v>16</v>
      </c>
      <c r="G1404" s="4" t="s">
        <v>49</v>
      </c>
      <c r="H1404" s="4" t="s">
        <v>55</v>
      </c>
      <c r="I1404" s="9">
        <v>3</v>
      </c>
      <c r="J1404" s="6">
        <v>121.05</v>
      </c>
      <c r="K1404" s="7">
        <v>0.05</v>
      </c>
      <c r="L1404" s="6">
        <v>68.56</v>
      </c>
      <c r="M1404" s="6">
        <f t="shared" si="84"/>
        <v>344.99249999999995</v>
      </c>
      <c r="N1404" s="6">
        <f t="shared" si="85"/>
        <v>205.68</v>
      </c>
      <c r="O1404" s="6">
        <f t="shared" si="86"/>
        <v>139.31249999999994</v>
      </c>
      <c r="P1404" s="8">
        <f t="shared" si="87"/>
        <v>0.40381312637231231</v>
      </c>
      <c r="Q1404" s="5">
        <f>YEAR(SalesDataTable[[#This Row],[Order Date]])</f>
        <v>2026</v>
      </c>
      <c r="R1404" s="8" t="str">
        <f>"Q"&amp;ROUNDUP(MONTH(SalesDataTable[[#This Row],[Order Date]])/3,0)</f>
        <v>Q3</v>
      </c>
      <c r="S1404" s="9">
        <f>MONTH(SalesDataTable[[#This Row],[Order Date]])</f>
        <v>7</v>
      </c>
      <c r="T1404" s="8" t="str">
        <f>TEXT(SalesDataTable[[#This Row],[Order Date]],"mmm")</f>
        <v>Jul</v>
      </c>
    </row>
    <row r="1405" spans="1:20" ht="15.5">
      <c r="A1405" s="2" t="s">
        <v>1456</v>
      </c>
      <c r="B1405" s="3">
        <v>46221</v>
      </c>
      <c r="C1405" s="4" t="s">
        <v>8</v>
      </c>
      <c r="D1405" s="4" t="s">
        <v>66</v>
      </c>
      <c r="E1405" s="4" t="s">
        <v>3</v>
      </c>
      <c r="F1405" s="4" t="s">
        <v>16</v>
      </c>
      <c r="G1405" s="4" t="s">
        <v>5</v>
      </c>
      <c r="H1405" s="4" t="s">
        <v>6</v>
      </c>
      <c r="I1405" s="9">
        <v>2</v>
      </c>
      <c r="J1405" s="6">
        <v>81.739999999999995</v>
      </c>
      <c r="K1405" s="7">
        <v>0</v>
      </c>
      <c r="L1405" s="6">
        <v>42.75</v>
      </c>
      <c r="M1405" s="6">
        <f t="shared" si="84"/>
        <v>163.47999999999999</v>
      </c>
      <c r="N1405" s="6">
        <f t="shared" si="85"/>
        <v>85.5</v>
      </c>
      <c r="O1405" s="6">
        <f t="shared" si="86"/>
        <v>77.97999999999999</v>
      </c>
      <c r="P1405" s="8">
        <f t="shared" si="87"/>
        <v>0.47700024467824809</v>
      </c>
      <c r="Q1405" s="5">
        <f>YEAR(SalesDataTable[[#This Row],[Order Date]])</f>
        <v>2026</v>
      </c>
      <c r="R1405" s="8" t="str">
        <f>"Q"&amp;ROUNDUP(MONTH(SalesDataTable[[#This Row],[Order Date]])/3,0)</f>
        <v>Q3</v>
      </c>
      <c r="S1405" s="9">
        <f>MONTH(SalesDataTable[[#This Row],[Order Date]])</f>
        <v>7</v>
      </c>
      <c r="T1405" s="8" t="str">
        <f>TEXT(SalesDataTable[[#This Row],[Order Date]],"mmm")</f>
        <v>Jul</v>
      </c>
    </row>
    <row r="1406" spans="1:20" ht="15.5">
      <c r="A1406" s="2" t="s">
        <v>1457</v>
      </c>
      <c r="B1406" s="3">
        <v>46221</v>
      </c>
      <c r="C1406" s="4" t="s">
        <v>8</v>
      </c>
      <c r="D1406" s="4" t="s">
        <v>69</v>
      </c>
      <c r="E1406" s="4" t="s">
        <v>3</v>
      </c>
      <c r="F1406" s="4" t="s">
        <v>4</v>
      </c>
      <c r="G1406" s="4" t="s">
        <v>11</v>
      </c>
      <c r="H1406" s="4" t="s">
        <v>53</v>
      </c>
      <c r="I1406" s="9">
        <v>3</v>
      </c>
      <c r="J1406" s="6">
        <v>154.01</v>
      </c>
      <c r="K1406" s="7">
        <v>0.1</v>
      </c>
      <c r="L1406" s="6">
        <v>78.78</v>
      </c>
      <c r="M1406" s="6">
        <f t="shared" si="84"/>
        <v>415.827</v>
      </c>
      <c r="N1406" s="6">
        <f t="shared" si="85"/>
        <v>236.34</v>
      </c>
      <c r="O1406" s="6">
        <f t="shared" si="86"/>
        <v>179.48699999999999</v>
      </c>
      <c r="P1406" s="8">
        <f t="shared" si="87"/>
        <v>0.43163863818366771</v>
      </c>
      <c r="Q1406" s="5">
        <f>YEAR(SalesDataTable[[#This Row],[Order Date]])</f>
        <v>2026</v>
      </c>
      <c r="R1406" s="8" t="str">
        <f>"Q"&amp;ROUNDUP(MONTH(SalesDataTable[[#This Row],[Order Date]])/3,0)</f>
        <v>Q3</v>
      </c>
      <c r="S1406" s="9">
        <f>MONTH(SalesDataTable[[#This Row],[Order Date]])</f>
        <v>7</v>
      </c>
      <c r="T1406" s="8" t="str">
        <f>TEXT(SalesDataTable[[#This Row],[Order Date]],"mmm")</f>
        <v>Jul</v>
      </c>
    </row>
    <row r="1407" spans="1:20" ht="15.5">
      <c r="A1407" s="2" t="s">
        <v>1458</v>
      </c>
      <c r="B1407" s="3">
        <v>46221</v>
      </c>
      <c r="C1407" s="4" t="s">
        <v>8</v>
      </c>
      <c r="D1407" s="4" t="s">
        <v>69</v>
      </c>
      <c r="E1407" s="4" t="s">
        <v>39</v>
      </c>
      <c r="F1407" s="4" t="s">
        <v>16</v>
      </c>
      <c r="G1407" s="4" t="s">
        <v>5</v>
      </c>
      <c r="H1407" s="4" t="s">
        <v>43</v>
      </c>
      <c r="I1407" s="9">
        <v>4</v>
      </c>
      <c r="J1407" s="6">
        <v>101.61</v>
      </c>
      <c r="K1407" s="7">
        <v>0</v>
      </c>
      <c r="L1407" s="6">
        <v>51.68</v>
      </c>
      <c r="M1407" s="6">
        <f t="shared" si="84"/>
        <v>406.44</v>
      </c>
      <c r="N1407" s="6">
        <f t="shared" si="85"/>
        <v>206.72</v>
      </c>
      <c r="O1407" s="6">
        <f t="shared" si="86"/>
        <v>199.72</v>
      </c>
      <c r="P1407" s="8">
        <f t="shared" si="87"/>
        <v>0.49138864285011319</v>
      </c>
      <c r="Q1407" s="5">
        <f>YEAR(SalesDataTable[[#This Row],[Order Date]])</f>
        <v>2026</v>
      </c>
      <c r="R1407" s="8" t="str">
        <f>"Q"&amp;ROUNDUP(MONTH(SalesDataTable[[#This Row],[Order Date]])/3,0)</f>
        <v>Q3</v>
      </c>
      <c r="S1407" s="9">
        <f>MONTH(SalesDataTable[[#This Row],[Order Date]])</f>
        <v>7</v>
      </c>
      <c r="T1407" s="8" t="str">
        <f>TEXT(SalesDataTable[[#This Row],[Order Date]],"mmm")</f>
        <v>Jul</v>
      </c>
    </row>
    <row r="1408" spans="1:20" ht="15.5">
      <c r="A1408" s="2" t="s">
        <v>1459</v>
      </c>
      <c r="B1408" s="3">
        <v>46221</v>
      </c>
      <c r="C1408" s="4" t="s">
        <v>14</v>
      </c>
      <c r="D1408" s="4" t="s">
        <v>61</v>
      </c>
      <c r="E1408" s="4" t="s">
        <v>25</v>
      </c>
      <c r="F1408" s="4" t="s">
        <v>4</v>
      </c>
      <c r="G1408" s="4" t="s">
        <v>49</v>
      </c>
      <c r="H1408" s="4" t="s">
        <v>67</v>
      </c>
      <c r="I1408" s="9">
        <v>2</v>
      </c>
      <c r="J1408" s="6">
        <v>36.869999999999997</v>
      </c>
      <c r="K1408" s="7">
        <v>0.15</v>
      </c>
      <c r="L1408" s="6">
        <v>13.94</v>
      </c>
      <c r="M1408" s="6">
        <f t="shared" si="84"/>
        <v>62.678999999999995</v>
      </c>
      <c r="N1408" s="6">
        <f t="shared" si="85"/>
        <v>27.88</v>
      </c>
      <c r="O1408" s="6">
        <f t="shared" si="86"/>
        <v>34.798999999999992</v>
      </c>
      <c r="P1408" s="8">
        <f t="shared" si="87"/>
        <v>0.55519392459994565</v>
      </c>
      <c r="Q1408" s="5">
        <f>YEAR(SalesDataTable[[#This Row],[Order Date]])</f>
        <v>2026</v>
      </c>
      <c r="R1408" s="8" t="str">
        <f>"Q"&amp;ROUNDUP(MONTH(SalesDataTable[[#This Row],[Order Date]])/3,0)</f>
        <v>Q3</v>
      </c>
      <c r="S1408" s="9">
        <f>MONTH(SalesDataTable[[#This Row],[Order Date]])</f>
        <v>7</v>
      </c>
      <c r="T1408" s="8" t="str">
        <f>TEXT(SalesDataTable[[#This Row],[Order Date]],"mmm")</f>
        <v>Jul</v>
      </c>
    </row>
    <row r="1409" spans="1:20" ht="15.5">
      <c r="A1409" s="2" t="s">
        <v>1460</v>
      </c>
      <c r="B1409" s="3">
        <v>46221</v>
      </c>
      <c r="C1409" s="4" t="s">
        <v>27</v>
      </c>
      <c r="D1409" s="4" t="s">
        <v>48</v>
      </c>
      <c r="E1409" s="4" t="s">
        <v>3</v>
      </c>
      <c r="F1409" s="4" t="s">
        <v>16</v>
      </c>
      <c r="G1409" s="4" t="s">
        <v>31</v>
      </c>
      <c r="H1409" s="4" t="s">
        <v>90</v>
      </c>
      <c r="I1409" s="9">
        <v>2</v>
      </c>
      <c r="J1409" s="6">
        <v>121.06</v>
      </c>
      <c r="K1409" s="7">
        <v>0</v>
      </c>
      <c r="L1409" s="6">
        <v>59.62</v>
      </c>
      <c r="M1409" s="6">
        <f t="shared" si="84"/>
        <v>242.12</v>
      </c>
      <c r="N1409" s="6">
        <f t="shared" si="85"/>
        <v>119.24</v>
      </c>
      <c r="O1409" s="6">
        <f t="shared" si="86"/>
        <v>122.88000000000001</v>
      </c>
      <c r="P1409" s="8">
        <f t="shared" si="87"/>
        <v>0.50751693375185858</v>
      </c>
      <c r="Q1409" s="5">
        <f>YEAR(SalesDataTable[[#This Row],[Order Date]])</f>
        <v>2026</v>
      </c>
      <c r="R1409" s="8" t="str">
        <f>"Q"&amp;ROUNDUP(MONTH(SalesDataTable[[#This Row],[Order Date]])/3,0)</f>
        <v>Q3</v>
      </c>
      <c r="S1409" s="9">
        <f>MONTH(SalesDataTable[[#This Row],[Order Date]])</f>
        <v>7</v>
      </c>
      <c r="T1409" s="8" t="str">
        <f>TEXT(SalesDataTable[[#This Row],[Order Date]],"mmm")</f>
        <v>Jul</v>
      </c>
    </row>
    <row r="1410" spans="1:20" ht="15.5">
      <c r="A1410" s="2" t="s">
        <v>1461</v>
      </c>
      <c r="B1410" s="3">
        <v>46222</v>
      </c>
      <c r="C1410" s="4" t="s">
        <v>8</v>
      </c>
      <c r="D1410" s="4" t="s">
        <v>69</v>
      </c>
      <c r="E1410" s="4" t="s">
        <v>3</v>
      </c>
      <c r="F1410" s="4" t="s">
        <v>16</v>
      </c>
      <c r="G1410" s="4" t="s">
        <v>11</v>
      </c>
      <c r="H1410" s="4" t="s">
        <v>79</v>
      </c>
      <c r="I1410" s="9">
        <v>2</v>
      </c>
      <c r="J1410" s="6">
        <v>71.81</v>
      </c>
      <c r="K1410" s="7">
        <v>0</v>
      </c>
      <c r="L1410" s="6">
        <v>32.35</v>
      </c>
      <c r="M1410" s="6">
        <f t="shared" ref="M1410:M1473" si="88">I1410*J1410*(1-K1410)</f>
        <v>143.62</v>
      </c>
      <c r="N1410" s="6">
        <f t="shared" ref="N1410:N1473" si="89">I1410*L1410</f>
        <v>64.7</v>
      </c>
      <c r="O1410" s="6">
        <f t="shared" ref="O1410:O1473" si="90">M1410-N1410</f>
        <v>78.92</v>
      </c>
      <c r="P1410" s="8">
        <f t="shared" ref="P1410:P1473" si="91">IFERROR(O1410/M1410,0)</f>
        <v>0.54950563988302459</v>
      </c>
      <c r="Q1410" s="5">
        <f>YEAR(SalesDataTable[[#This Row],[Order Date]])</f>
        <v>2026</v>
      </c>
      <c r="R1410" s="8" t="str">
        <f>"Q"&amp;ROUNDUP(MONTH(SalesDataTable[[#This Row],[Order Date]])/3,0)</f>
        <v>Q3</v>
      </c>
      <c r="S1410" s="9">
        <f>MONTH(SalesDataTable[[#This Row],[Order Date]])</f>
        <v>7</v>
      </c>
      <c r="T1410" s="8" t="str">
        <f>TEXT(SalesDataTable[[#This Row],[Order Date]],"mmm")</f>
        <v>Jul</v>
      </c>
    </row>
    <row r="1411" spans="1:20" ht="15.5">
      <c r="A1411" s="2" t="s">
        <v>1462</v>
      </c>
      <c r="B1411" s="3">
        <v>46222</v>
      </c>
      <c r="C1411" s="4" t="s">
        <v>8</v>
      </c>
      <c r="D1411" s="4" t="s">
        <v>69</v>
      </c>
      <c r="E1411" s="4" t="s">
        <v>3</v>
      </c>
      <c r="F1411" s="4" t="s">
        <v>16</v>
      </c>
      <c r="G1411" s="4" t="s">
        <v>11</v>
      </c>
      <c r="H1411" s="4" t="s">
        <v>21</v>
      </c>
      <c r="I1411" s="9">
        <v>4</v>
      </c>
      <c r="J1411" s="6">
        <v>145.18</v>
      </c>
      <c r="K1411" s="7">
        <v>0</v>
      </c>
      <c r="L1411" s="6">
        <v>79.540000000000006</v>
      </c>
      <c r="M1411" s="6">
        <f t="shared" si="88"/>
        <v>580.72</v>
      </c>
      <c r="N1411" s="6">
        <f t="shared" si="89"/>
        <v>318.16000000000003</v>
      </c>
      <c r="O1411" s="6">
        <f t="shared" si="90"/>
        <v>262.56</v>
      </c>
      <c r="P1411" s="8">
        <f t="shared" si="91"/>
        <v>0.45212839234054275</v>
      </c>
      <c r="Q1411" s="5">
        <f>YEAR(SalesDataTable[[#This Row],[Order Date]])</f>
        <v>2026</v>
      </c>
      <c r="R1411" s="8" t="str">
        <f>"Q"&amp;ROUNDUP(MONTH(SalesDataTable[[#This Row],[Order Date]])/3,0)</f>
        <v>Q3</v>
      </c>
      <c r="S1411" s="9">
        <f>MONTH(SalesDataTable[[#This Row],[Order Date]])</f>
        <v>7</v>
      </c>
      <c r="T1411" s="8" t="str">
        <f>TEXT(SalesDataTable[[#This Row],[Order Date]],"mmm")</f>
        <v>Jul</v>
      </c>
    </row>
    <row r="1412" spans="1:20" ht="15.5">
      <c r="A1412" s="2" t="s">
        <v>1463</v>
      </c>
      <c r="B1412" s="3">
        <v>46222</v>
      </c>
      <c r="C1412" s="4" t="s">
        <v>8</v>
      </c>
      <c r="D1412" s="4" t="s">
        <v>69</v>
      </c>
      <c r="E1412" s="4" t="s">
        <v>3</v>
      </c>
      <c r="F1412" s="4" t="s">
        <v>16</v>
      </c>
      <c r="G1412" s="4" t="s">
        <v>49</v>
      </c>
      <c r="H1412" s="4" t="s">
        <v>67</v>
      </c>
      <c r="I1412" s="9">
        <v>2</v>
      </c>
      <c r="J1412" s="6">
        <v>36.07</v>
      </c>
      <c r="K1412" s="7">
        <v>0</v>
      </c>
      <c r="L1412" s="6">
        <v>13.6</v>
      </c>
      <c r="M1412" s="6">
        <f t="shared" si="88"/>
        <v>72.14</v>
      </c>
      <c r="N1412" s="6">
        <f t="shared" si="89"/>
        <v>27.2</v>
      </c>
      <c r="O1412" s="6">
        <f t="shared" si="90"/>
        <v>44.94</v>
      </c>
      <c r="P1412" s="8">
        <f t="shared" si="91"/>
        <v>0.62295536456889378</v>
      </c>
      <c r="Q1412" s="5">
        <f>YEAR(SalesDataTable[[#This Row],[Order Date]])</f>
        <v>2026</v>
      </c>
      <c r="R1412" s="8" t="str">
        <f>"Q"&amp;ROUNDUP(MONTH(SalesDataTable[[#This Row],[Order Date]])/3,0)</f>
        <v>Q3</v>
      </c>
      <c r="S1412" s="9">
        <f>MONTH(SalesDataTable[[#This Row],[Order Date]])</f>
        <v>7</v>
      </c>
      <c r="T1412" s="8" t="str">
        <f>TEXT(SalesDataTable[[#This Row],[Order Date]],"mmm")</f>
        <v>Jul</v>
      </c>
    </row>
    <row r="1413" spans="1:20" ht="15.5">
      <c r="A1413" s="2" t="s">
        <v>1464</v>
      </c>
      <c r="B1413" s="3">
        <v>46222</v>
      </c>
      <c r="C1413" s="4" t="s">
        <v>8</v>
      </c>
      <c r="D1413" s="4" t="s">
        <v>86</v>
      </c>
      <c r="E1413" s="4" t="s">
        <v>25</v>
      </c>
      <c r="F1413" s="4" t="s">
        <v>16</v>
      </c>
      <c r="G1413" s="4" t="s">
        <v>11</v>
      </c>
      <c r="H1413" s="4" t="s">
        <v>79</v>
      </c>
      <c r="I1413" s="9">
        <v>3</v>
      </c>
      <c r="J1413" s="6">
        <v>72.23</v>
      </c>
      <c r="K1413" s="7">
        <v>0.1</v>
      </c>
      <c r="L1413" s="6">
        <v>31.67</v>
      </c>
      <c r="M1413" s="6">
        <f t="shared" si="88"/>
        <v>195.02100000000002</v>
      </c>
      <c r="N1413" s="6">
        <f t="shared" si="89"/>
        <v>95.01</v>
      </c>
      <c r="O1413" s="6">
        <f t="shared" si="90"/>
        <v>100.01100000000001</v>
      </c>
      <c r="P1413" s="8">
        <f t="shared" si="91"/>
        <v>0.5128216961250327</v>
      </c>
      <c r="Q1413" s="5">
        <f>YEAR(SalesDataTable[[#This Row],[Order Date]])</f>
        <v>2026</v>
      </c>
      <c r="R1413" s="8" t="str">
        <f>"Q"&amp;ROUNDUP(MONTH(SalesDataTable[[#This Row],[Order Date]])/3,0)</f>
        <v>Q3</v>
      </c>
      <c r="S1413" s="9">
        <f>MONTH(SalesDataTable[[#This Row],[Order Date]])</f>
        <v>7</v>
      </c>
      <c r="T1413" s="8" t="str">
        <f>TEXT(SalesDataTable[[#This Row],[Order Date]],"mmm")</f>
        <v>Jul</v>
      </c>
    </row>
    <row r="1414" spans="1:20" ht="15.5">
      <c r="A1414" s="2" t="s">
        <v>1465</v>
      </c>
      <c r="B1414" s="3">
        <v>46222</v>
      </c>
      <c r="C1414" s="4" t="s">
        <v>8</v>
      </c>
      <c r="D1414" s="4" t="s">
        <v>86</v>
      </c>
      <c r="E1414" s="4" t="s">
        <v>25</v>
      </c>
      <c r="F1414" s="4" t="s">
        <v>4</v>
      </c>
      <c r="G1414" s="4" t="s">
        <v>17</v>
      </c>
      <c r="H1414" s="4" t="s">
        <v>18</v>
      </c>
      <c r="I1414" s="9">
        <v>1</v>
      </c>
      <c r="J1414" s="6">
        <v>36.549999999999997</v>
      </c>
      <c r="K1414" s="7">
        <v>0.1</v>
      </c>
      <c r="L1414" s="6">
        <v>13.2</v>
      </c>
      <c r="M1414" s="6">
        <f t="shared" si="88"/>
        <v>32.894999999999996</v>
      </c>
      <c r="N1414" s="6">
        <f t="shared" si="89"/>
        <v>13.2</v>
      </c>
      <c r="O1414" s="6">
        <f t="shared" si="90"/>
        <v>19.694999999999997</v>
      </c>
      <c r="P1414" s="8">
        <f t="shared" si="91"/>
        <v>0.59872321021431829</v>
      </c>
      <c r="Q1414" s="5">
        <f>YEAR(SalesDataTable[[#This Row],[Order Date]])</f>
        <v>2026</v>
      </c>
      <c r="R1414" s="8" t="str">
        <f>"Q"&amp;ROUNDUP(MONTH(SalesDataTable[[#This Row],[Order Date]])/3,0)</f>
        <v>Q3</v>
      </c>
      <c r="S1414" s="9">
        <f>MONTH(SalesDataTable[[#This Row],[Order Date]])</f>
        <v>7</v>
      </c>
      <c r="T1414" s="8" t="str">
        <f>TEXT(SalesDataTable[[#This Row],[Order Date]],"mmm")</f>
        <v>Jul</v>
      </c>
    </row>
    <row r="1415" spans="1:20" ht="15.5">
      <c r="A1415" s="2" t="s">
        <v>1466</v>
      </c>
      <c r="B1415" s="3">
        <v>46222</v>
      </c>
      <c r="C1415" s="4" t="s">
        <v>8</v>
      </c>
      <c r="D1415" s="4" t="s">
        <v>86</v>
      </c>
      <c r="E1415" s="4" t="s">
        <v>3</v>
      </c>
      <c r="F1415" s="4" t="s">
        <v>16</v>
      </c>
      <c r="G1415" s="4" t="s">
        <v>31</v>
      </c>
      <c r="H1415" s="4" t="s">
        <v>90</v>
      </c>
      <c r="I1415" s="9">
        <v>5</v>
      </c>
      <c r="J1415" s="6">
        <v>124.68</v>
      </c>
      <c r="K1415" s="7">
        <v>0.05</v>
      </c>
      <c r="L1415" s="6">
        <v>60.61</v>
      </c>
      <c r="M1415" s="6">
        <f t="shared" si="88"/>
        <v>592.23</v>
      </c>
      <c r="N1415" s="6">
        <f t="shared" si="89"/>
        <v>303.05</v>
      </c>
      <c r="O1415" s="6">
        <f t="shared" si="90"/>
        <v>289.18</v>
      </c>
      <c r="P1415" s="8">
        <f t="shared" si="91"/>
        <v>0.48829002245749115</v>
      </c>
      <c r="Q1415" s="5">
        <f>YEAR(SalesDataTable[[#This Row],[Order Date]])</f>
        <v>2026</v>
      </c>
      <c r="R1415" s="8" t="str">
        <f>"Q"&amp;ROUNDUP(MONTH(SalesDataTable[[#This Row],[Order Date]])/3,0)</f>
        <v>Q3</v>
      </c>
      <c r="S1415" s="9">
        <f>MONTH(SalesDataTable[[#This Row],[Order Date]])</f>
        <v>7</v>
      </c>
      <c r="T1415" s="8" t="str">
        <f>TEXT(SalesDataTable[[#This Row],[Order Date]],"mmm")</f>
        <v>Jul</v>
      </c>
    </row>
    <row r="1416" spans="1:20" ht="15.5">
      <c r="A1416" s="2" t="s">
        <v>1467</v>
      </c>
      <c r="B1416" s="3">
        <v>46222</v>
      </c>
      <c r="C1416" s="4" t="s">
        <v>27</v>
      </c>
      <c r="D1416" s="4" t="s">
        <v>48</v>
      </c>
      <c r="E1416" s="4" t="s">
        <v>3</v>
      </c>
      <c r="F1416" s="4" t="s">
        <v>4</v>
      </c>
      <c r="G1416" s="4" t="s">
        <v>5</v>
      </c>
      <c r="H1416" s="4" t="s">
        <v>43</v>
      </c>
      <c r="I1416" s="9">
        <v>1</v>
      </c>
      <c r="J1416" s="6">
        <v>101.7</v>
      </c>
      <c r="K1416" s="7">
        <v>0.05</v>
      </c>
      <c r="L1416" s="6">
        <v>49.92</v>
      </c>
      <c r="M1416" s="6">
        <f t="shared" si="88"/>
        <v>96.614999999999995</v>
      </c>
      <c r="N1416" s="6">
        <f t="shared" si="89"/>
        <v>49.92</v>
      </c>
      <c r="O1416" s="6">
        <f t="shared" si="90"/>
        <v>46.694999999999993</v>
      </c>
      <c r="P1416" s="8">
        <f t="shared" si="91"/>
        <v>0.48331004502406455</v>
      </c>
      <c r="Q1416" s="5">
        <f>YEAR(SalesDataTable[[#This Row],[Order Date]])</f>
        <v>2026</v>
      </c>
      <c r="R1416" s="8" t="str">
        <f>"Q"&amp;ROUNDUP(MONTH(SalesDataTable[[#This Row],[Order Date]])/3,0)</f>
        <v>Q3</v>
      </c>
      <c r="S1416" s="9">
        <f>MONTH(SalesDataTable[[#This Row],[Order Date]])</f>
        <v>7</v>
      </c>
      <c r="T1416" s="8" t="str">
        <f>TEXT(SalesDataTable[[#This Row],[Order Date]],"mmm")</f>
        <v>Jul</v>
      </c>
    </row>
    <row r="1417" spans="1:20" ht="15.5">
      <c r="A1417" s="2" t="s">
        <v>1468</v>
      </c>
      <c r="B1417" s="3">
        <v>46222</v>
      </c>
      <c r="C1417" s="4" t="s">
        <v>14</v>
      </c>
      <c r="D1417" s="4" t="s">
        <v>126</v>
      </c>
      <c r="E1417" s="4" t="s">
        <v>3</v>
      </c>
      <c r="F1417" s="4" t="s">
        <v>16</v>
      </c>
      <c r="G1417" s="4" t="s">
        <v>49</v>
      </c>
      <c r="H1417" s="4" t="s">
        <v>74</v>
      </c>
      <c r="I1417" s="9">
        <v>2</v>
      </c>
      <c r="J1417" s="6">
        <v>50.24</v>
      </c>
      <c r="K1417" s="7">
        <v>0.05</v>
      </c>
      <c r="L1417" s="6">
        <v>21.88</v>
      </c>
      <c r="M1417" s="6">
        <f t="shared" si="88"/>
        <v>95.456000000000003</v>
      </c>
      <c r="N1417" s="6">
        <f t="shared" si="89"/>
        <v>43.76</v>
      </c>
      <c r="O1417" s="6">
        <f t="shared" si="90"/>
        <v>51.696000000000005</v>
      </c>
      <c r="P1417" s="8">
        <f t="shared" si="91"/>
        <v>0.54156889037881328</v>
      </c>
      <c r="Q1417" s="5">
        <f>YEAR(SalesDataTable[[#This Row],[Order Date]])</f>
        <v>2026</v>
      </c>
      <c r="R1417" s="8" t="str">
        <f>"Q"&amp;ROUNDUP(MONTH(SalesDataTable[[#This Row],[Order Date]])/3,0)</f>
        <v>Q3</v>
      </c>
      <c r="S1417" s="9">
        <f>MONTH(SalesDataTable[[#This Row],[Order Date]])</f>
        <v>7</v>
      </c>
      <c r="T1417" s="8" t="str">
        <f>TEXT(SalesDataTable[[#This Row],[Order Date]],"mmm")</f>
        <v>Jul</v>
      </c>
    </row>
    <row r="1418" spans="1:20" ht="15.5">
      <c r="A1418" s="2" t="s">
        <v>1469</v>
      </c>
      <c r="B1418" s="3">
        <v>46222</v>
      </c>
      <c r="C1418" s="4" t="s">
        <v>27</v>
      </c>
      <c r="D1418" s="4" t="s">
        <v>82</v>
      </c>
      <c r="E1418" s="4" t="s">
        <v>25</v>
      </c>
      <c r="F1418" s="4" t="s">
        <v>4</v>
      </c>
      <c r="G1418" s="4" t="s">
        <v>49</v>
      </c>
      <c r="H1418" s="4" t="s">
        <v>67</v>
      </c>
      <c r="I1418" s="9">
        <v>3</v>
      </c>
      <c r="J1418" s="6">
        <v>35.53</v>
      </c>
      <c r="K1418" s="7">
        <v>0</v>
      </c>
      <c r="L1418" s="6">
        <v>14</v>
      </c>
      <c r="M1418" s="6">
        <f t="shared" si="88"/>
        <v>106.59</v>
      </c>
      <c r="N1418" s="6">
        <f t="shared" si="89"/>
        <v>42</v>
      </c>
      <c r="O1418" s="6">
        <f t="shared" si="90"/>
        <v>64.59</v>
      </c>
      <c r="P1418" s="8">
        <f t="shared" si="91"/>
        <v>0.60596678862932729</v>
      </c>
      <c r="Q1418" s="5">
        <f>YEAR(SalesDataTable[[#This Row],[Order Date]])</f>
        <v>2026</v>
      </c>
      <c r="R1418" s="8" t="str">
        <f>"Q"&amp;ROUNDUP(MONTH(SalesDataTable[[#This Row],[Order Date]])/3,0)</f>
        <v>Q3</v>
      </c>
      <c r="S1418" s="9">
        <f>MONTH(SalesDataTable[[#This Row],[Order Date]])</f>
        <v>7</v>
      </c>
      <c r="T1418" s="8" t="str">
        <f>TEXT(SalesDataTable[[#This Row],[Order Date]],"mmm")</f>
        <v>Jul</v>
      </c>
    </row>
    <row r="1419" spans="1:20" ht="15.5">
      <c r="A1419" s="2" t="s">
        <v>1470</v>
      </c>
      <c r="B1419" s="3">
        <v>46222</v>
      </c>
      <c r="C1419" s="4" t="s">
        <v>14</v>
      </c>
      <c r="D1419" s="4" t="s">
        <v>15</v>
      </c>
      <c r="E1419" s="4" t="s">
        <v>39</v>
      </c>
      <c r="F1419" s="4" t="s">
        <v>16</v>
      </c>
      <c r="G1419" s="4" t="s">
        <v>17</v>
      </c>
      <c r="H1419" s="4" t="s">
        <v>46</v>
      </c>
      <c r="I1419" s="9">
        <v>2</v>
      </c>
      <c r="J1419" s="6">
        <v>46.89</v>
      </c>
      <c r="K1419" s="7">
        <v>0.1</v>
      </c>
      <c r="L1419" s="6">
        <v>18.53</v>
      </c>
      <c r="M1419" s="6">
        <f t="shared" si="88"/>
        <v>84.402000000000001</v>
      </c>
      <c r="N1419" s="6">
        <f t="shared" si="89"/>
        <v>37.06</v>
      </c>
      <c r="O1419" s="6">
        <f t="shared" si="90"/>
        <v>47.341999999999999</v>
      </c>
      <c r="P1419" s="8">
        <f t="shared" si="91"/>
        <v>0.56091087888912583</v>
      </c>
      <c r="Q1419" s="5">
        <f>YEAR(SalesDataTable[[#This Row],[Order Date]])</f>
        <v>2026</v>
      </c>
      <c r="R1419" s="8" t="str">
        <f>"Q"&amp;ROUNDUP(MONTH(SalesDataTable[[#This Row],[Order Date]])/3,0)</f>
        <v>Q3</v>
      </c>
      <c r="S1419" s="9">
        <f>MONTH(SalesDataTable[[#This Row],[Order Date]])</f>
        <v>7</v>
      </c>
      <c r="T1419" s="8" t="str">
        <f>TEXT(SalesDataTable[[#This Row],[Order Date]],"mmm")</f>
        <v>Jul</v>
      </c>
    </row>
    <row r="1420" spans="1:20" ht="15.5">
      <c r="A1420" s="2" t="s">
        <v>1471</v>
      </c>
      <c r="B1420" s="3">
        <v>46222</v>
      </c>
      <c r="C1420" s="4" t="s">
        <v>1</v>
      </c>
      <c r="D1420" s="4" t="s">
        <v>2</v>
      </c>
      <c r="E1420" s="4" t="s">
        <v>25</v>
      </c>
      <c r="F1420" s="4" t="s">
        <v>4</v>
      </c>
      <c r="G1420" s="4" t="s">
        <v>31</v>
      </c>
      <c r="H1420" s="4" t="s">
        <v>41</v>
      </c>
      <c r="I1420" s="9">
        <v>1</v>
      </c>
      <c r="J1420" s="6">
        <v>197.29</v>
      </c>
      <c r="K1420" s="7">
        <v>0.1</v>
      </c>
      <c r="L1420" s="6">
        <v>104.7</v>
      </c>
      <c r="M1420" s="6">
        <f t="shared" si="88"/>
        <v>177.56100000000001</v>
      </c>
      <c r="N1420" s="6">
        <f t="shared" si="89"/>
        <v>104.7</v>
      </c>
      <c r="O1420" s="6">
        <f t="shared" si="90"/>
        <v>72.861000000000004</v>
      </c>
      <c r="P1420" s="8">
        <f t="shared" si="91"/>
        <v>0.4103434875901803</v>
      </c>
      <c r="Q1420" s="5">
        <f>YEAR(SalesDataTable[[#This Row],[Order Date]])</f>
        <v>2026</v>
      </c>
      <c r="R1420" s="8" t="str">
        <f>"Q"&amp;ROUNDUP(MONTH(SalesDataTable[[#This Row],[Order Date]])/3,0)</f>
        <v>Q3</v>
      </c>
      <c r="S1420" s="9">
        <f>MONTH(SalesDataTable[[#This Row],[Order Date]])</f>
        <v>7</v>
      </c>
      <c r="T1420" s="8" t="str">
        <f>TEXT(SalesDataTable[[#This Row],[Order Date]],"mmm")</f>
        <v>Jul</v>
      </c>
    </row>
    <row r="1421" spans="1:20" ht="15.5">
      <c r="A1421" s="2" t="s">
        <v>1472</v>
      </c>
      <c r="B1421" s="3">
        <v>46222</v>
      </c>
      <c r="C1421" s="4" t="s">
        <v>1</v>
      </c>
      <c r="D1421" s="4" t="s">
        <v>52</v>
      </c>
      <c r="E1421" s="4" t="s">
        <v>25</v>
      </c>
      <c r="F1421" s="4" t="s">
        <v>20</v>
      </c>
      <c r="G1421" s="4" t="s">
        <v>11</v>
      </c>
      <c r="H1421" s="4" t="s">
        <v>79</v>
      </c>
      <c r="I1421" s="9">
        <v>1</v>
      </c>
      <c r="J1421" s="6">
        <v>70.52</v>
      </c>
      <c r="K1421" s="7">
        <v>0.1</v>
      </c>
      <c r="L1421" s="6">
        <v>33.28</v>
      </c>
      <c r="M1421" s="6">
        <f t="shared" si="88"/>
        <v>63.467999999999996</v>
      </c>
      <c r="N1421" s="6">
        <f t="shared" si="89"/>
        <v>33.28</v>
      </c>
      <c r="O1421" s="6">
        <f t="shared" si="90"/>
        <v>30.187999999999995</v>
      </c>
      <c r="P1421" s="8">
        <f t="shared" si="91"/>
        <v>0.47564126804058732</v>
      </c>
      <c r="Q1421" s="5">
        <f>YEAR(SalesDataTable[[#This Row],[Order Date]])</f>
        <v>2026</v>
      </c>
      <c r="R1421" s="8" t="str">
        <f>"Q"&amp;ROUNDUP(MONTH(SalesDataTable[[#This Row],[Order Date]])/3,0)</f>
        <v>Q3</v>
      </c>
      <c r="S1421" s="9">
        <f>MONTH(SalesDataTable[[#This Row],[Order Date]])</f>
        <v>7</v>
      </c>
      <c r="T1421" s="8" t="str">
        <f>TEXT(SalesDataTable[[#This Row],[Order Date]],"mmm")</f>
        <v>Jul</v>
      </c>
    </row>
    <row r="1422" spans="1:20" ht="15.5">
      <c r="A1422" s="2" t="s">
        <v>1473</v>
      </c>
      <c r="B1422" s="3">
        <v>46222</v>
      </c>
      <c r="C1422" s="4" t="s">
        <v>8</v>
      </c>
      <c r="D1422" s="4" t="s">
        <v>69</v>
      </c>
      <c r="E1422" s="4" t="s">
        <v>39</v>
      </c>
      <c r="F1422" s="4" t="s">
        <v>16</v>
      </c>
      <c r="G1422" s="4" t="s">
        <v>49</v>
      </c>
      <c r="H1422" s="4" t="s">
        <v>74</v>
      </c>
      <c r="I1422" s="9">
        <v>3</v>
      </c>
      <c r="J1422" s="6">
        <v>49.9</v>
      </c>
      <c r="K1422" s="7">
        <v>0.05</v>
      </c>
      <c r="L1422" s="6">
        <v>22.27</v>
      </c>
      <c r="M1422" s="6">
        <f t="shared" si="88"/>
        <v>142.21499999999997</v>
      </c>
      <c r="N1422" s="6">
        <f t="shared" si="89"/>
        <v>66.81</v>
      </c>
      <c r="O1422" s="6">
        <f t="shared" si="90"/>
        <v>75.404999999999973</v>
      </c>
      <c r="P1422" s="8">
        <f t="shared" si="91"/>
        <v>0.53021833139964125</v>
      </c>
      <c r="Q1422" s="5">
        <f>YEAR(SalesDataTable[[#This Row],[Order Date]])</f>
        <v>2026</v>
      </c>
      <c r="R1422" s="8" t="str">
        <f>"Q"&amp;ROUNDUP(MONTH(SalesDataTable[[#This Row],[Order Date]])/3,0)</f>
        <v>Q3</v>
      </c>
      <c r="S1422" s="9">
        <f>MONTH(SalesDataTable[[#This Row],[Order Date]])</f>
        <v>7</v>
      </c>
      <c r="T1422" s="8" t="str">
        <f>TEXT(SalesDataTable[[#This Row],[Order Date]],"mmm")</f>
        <v>Jul</v>
      </c>
    </row>
    <row r="1423" spans="1:20" ht="15.5">
      <c r="A1423" s="2" t="s">
        <v>1474</v>
      </c>
      <c r="B1423" s="3">
        <v>46223</v>
      </c>
      <c r="C1423" s="4" t="s">
        <v>27</v>
      </c>
      <c r="D1423" s="4" t="s">
        <v>45</v>
      </c>
      <c r="E1423" s="4" t="s">
        <v>25</v>
      </c>
      <c r="F1423" s="4" t="s">
        <v>16</v>
      </c>
      <c r="G1423" s="4" t="s">
        <v>11</v>
      </c>
      <c r="H1423" s="4" t="s">
        <v>53</v>
      </c>
      <c r="I1423" s="9">
        <v>3</v>
      </c>
      <c r="J1423" s="6">
        <v>156.25</v>
      </c>
      <c r="K1423" s="7">
        <v>0</v>
      </c>
      <c r="L1423" s="6">
        <v>79.900000000000006</v>
      </c>
      <c r="M1423" s="6">
        <f t="shared" si="88"/>
        <v>468.75</v>
      </c>
      <c r="N1423" s="6">
        <f t="shared" si="89"/>
        <v>239.70000000000002</v>
      </c>
      <c r="O1423" s="6">
        <f t="shared" si="90"/>
        <v>229.04999999999998</v>
      </c>
      <c r="P1423" s="8">
        <f t="shared" si="91"/>
        <v>0.48863999999999996</v>
      </c>
      <c r="Q1423" s="5">
        <f>YEAR(SalesDataTable[[#This Row],[Order Date]])</f>
        <v>2026</v>
      </c>
      <c r="R1423" s="8" t="str">
        <f>"Q"&amp;ROUNDUP(MONTH(SalesDataTable[[#This Row],[Order Date]])/3,0)</f>
        <v>Q3</v>
      </c>
      <c r="S1423" s="9">
        <f>MONTH(SalesDataTable[[#This Row],[Order Date]])</f>
        <v>7</v>
      </c>
      <c r="T1423" s="8" t="str">
        <f>TEXT(SalesDataTable[[#This Row],[Order Date]],"mmm")</f>
        <v>Jul</v>
      </c>
    </row>
    <row r="1424" spans="1:20" ht="15.5">
      <c r="A1424" s="2" t="s">
        <v>1475</v>
      </c>
      <c r="B1424" s="3">
        <v>46223</v>
      </c>
      <c r="C1424" s="4" t="s">
        <v>14</v>
      </c>
      <c r="D1424" s="4" t="s">
        <v>15</v>
      </c>
      <c r="E1424" s="4" t="s">
        <v>39</v>
      </c>
      <c r="F1424" s="4" t="s">
        <v>4</v>
      </c>
      <c r="G1424" s="4" t="s">
        <v>31</v>
      </c>
      <c r="H1424" s="4" t="s">
        <v>90</v>
      </c>
      <c r="I1424" s="9">
        <v>3</v>
      </c>
      <c r="J1424" s="6">
        <v>120.14</v>
      </c>
      <c r="K1424" s="7">
        <v>0</v>
      </c>
      <c r="L1424" s="6">
        <v>58.9</v>
      </c>
      <c r="M1424" s="6">
        <f t="shared" si="88"/>
        <v>360.42</v>
      </c>
      <c r="N1424" s="6">
        <f t="shared" si="89"/>
        <v>176.7</v>
      </c>
      <c r="O1424" s="6">
        <f t="shared" si="90"/>
        <v>183.72000000000003</v>
      </c>
      <c r="P1424" s="8">
        <f t="shared" si="91"/>
        <v>0.5097386382553688</v>
      </c>
      <c r="Q1424" s="5">
        <f>YEAR(SalesDataTable[[#This Row],[Order Date]])</f>
        <v>2026</v>
      </c>
      <c r="R1424" s="8" t="str">
        <f>"Q"&amp;ROUNDUP(MONTH(SalesDataTable[[#This Row],[Order Date]])/3,0)</f>
        <v>Q3</v>
      </c>
      <c r="S1424" s="9">
        <f>MONTH(SalesDataTable[[#This Row],[Order Date]])</f>
        <v>7</v>
      </c>
      <c r="T1424" s="8" t="str">
        <f>TEXT(SalesDataTable[[#This Row],[Order Date]],"mmm")</f>
        <v>Jul</v>
      </c>
    </row>
    <row r="1425" spans="1:20" ht="15.5">
      <c r="A1425" s="2" t="s">
        <v>1476</v>
      </c>
      <c r="B1425" s="3">
        <v>46223</v>
      </c>
      <c r="C1425" s="4" t="s">
        <v>8</v>
      </c>
      <c r="D1425" s="4" t="s">
        <v>86</v>
      </c>
      <c r="E1425" s="4" t="s">
        <v>25</v>
      </c>
      <c r="F1425" s="4" t="s">
        <v>4</v>
      </c>
      <c r="G1425" s="4" t="s">
        <v>11</v>
      </c>
      <c r="H1425" s="4" t="s">
        <v>21</v>
      </c>
      <c r="I1425" s="9">
        <v>1</v>
      </c>
      <c r="J1425" s="6">
        <v>145.21</v>
      </c>
      <c r="K1425" s="7">
        <v>0</v>
      </c>
      <c r="L1425" s="6">
        <v>80.52</v>
      </c>
      <c r="M1425" s="6">
        <f t="shared" si="88"/>
        <v>145.21</v>
      </c>
      <c r="N1425" s="6">
        <f t="shared" si="89"/>
        <v>80.52</v>
      </c>
      <c r="O1425" s="6">
        <f t="shared" si="90"/>
        <v>64.690000000000012</v>
      </c>
      <c r="P1425" s="8">
        <f t="shared" si="91"/>
        <v>0.44549273466014744</v>
      </c>
      <c r="Q1425" s="5">
        <f>YEAR(SalesDataTable[[#This Row],[Order Date]])</f>
        <v>2026</v>
      </c>
      <c r="R1425" s="8" t="str">
        <f>"Q"&amp;ROUNDUP(MONTH(SalesDataTable[[#This Row],[Order Date]])/3,0)</f>
        <v>Q3</v>
      </c>
      <c r="S1425" s="9">
        <f>MONTH(SalesDataTable[[#This Row],[Order Date]])</f>
        <v>7</v>
      </c>
      <c r="T1425" s="8" t="str">
        <f>TEXT(SalesDataTable[[#This Row],[Order Date]],"mmm")</f>
        <v>Jul</v>
      </c>
    </row>
    <row r="1426" spans="1:20" ht="15.5">
      <c r="A1426" s="2" t="s">
        <v>1477</v>
      </c>
      <c r="B1426" s="3">
        <v>46223</v>
      </c>
      <c r="C1426" s="4" t="s">
        <v>14</v>
      </c>
      <c r="D1426" s="4" t="s">
        <v>15</v>
      </c>
      <c r="E1426" s="4" t="s">
        <v>25</v>
      </c>
      <c r="F1426" s="4" t="s">
        <v>4</v>
      </c>
      <c r="G1426" s="4" t="s">
        <v>5</v>
      </c>
      <c r="H1426" s="4" t="s">
        <v>35</v>
      </c>
      <c r="I1426" s="9">
        <v>2</v>
      </c>
      <c r="J1426" s="6">
        <v>39.78</v>
      </c>
      <c r="K1426" s="7">
        <v>0.1</v>
      </c>
      <c r="L1426" s="6">
        <v>16.260000000000002</v>
      </c>
      <c r="M1426" s="6">
        <f t="shared" si="88"/>
        <v>71.603999999999999</v>
      </c>
      <c r="N1426" s="6">
        <f t="shared" si="89"/>
        <v>32.520000000000003</v>
      </c>
      <c r="O1426" s="6">
        <f t="shared" si="90"/>
        <v>39.083999999999996</v>
      </c>
      <c r="P1426" s="8">
        <f t="shared" si="91"/>
        <v>0.54583542818836928</v>
      </c>
      <c r="Q1426" s="5">
        <f>YEAR(SalesDataTable[[#This Row],[Order Date]])</f>
        <v>2026</v>
      </c>
      <c r="R1426" s="8" t="str">
        <f>"Q"&amp;ROUNDUP(MONTH(SalesDataTable[[#This Row],[Order Date]])/3,0)</f>
        <v>Q3</v>
      </c>
      <c r="S1426" s="9">
        <f>MONTH(SalesDataTable[[#This Row],[Order Date]])</f>
        <v>7</v>
      </c>
      <c r="T1426" s="8" t="str">
        <f>TEXT(SalesDataTable[[#This Row],[Order Date]],"mmm")</f>
        <v>Jul</v>
      </c>
    </row>
    <row r="1427" spans="1:20" ht="15.5">
      <c r="A1427" s="2" t="s">
        <v>1478</v>
      </c>
      <c r="B1427" s="3">
        <v>46223</v>
      </c>
      <c r="C1427" s="4" t="s">
        <v>8</v>
      </c>
      <c r="D1427" s="4" t="s">
        <v>38</v>
      </c>
      <c r="E1427" s="4" t="s">
        <v>3</v>
      </c>
      <c r="F1427" s="4" t="s">
        <v>16</v>
      </c>
      <c r="G1427" s="4" t="s">
        <v>17</v>
      </c>
      <c r="H1427" s="4" t="s">
        <v>83</v>
      </c>
      <c r="I1427" s="9">
        <v>2</v>
      </c>
      <c r="J1427" s="6">
        <v>161.97</v>
      </c>
      <c r="K1427" s="7">
        <v>0.1</v>
      </c>
      <c r="L1427" s="6">
        <v>88.57</v>
      </c>
      <c r="M1427" s="6">
        <f t="shared" si="88"/>
        <v>291.54599999999999</v>
      </c>
      <c r="N1427" s="6">
        <f t="shared" si="89"/>
        <v>177.14</v>
      </c>
      <c r="O1427" s="6">
        <f t="shared" si="90"/>
        <v>114.40600000000001</v>
      </c>
      <c r="P1427" s="8">
        <f t="shared" si="91"/>
        <v>0.39241148909606033</v>
      </c>
      <c r="Q1427" s="5">
        <f>YEAR(SalesDataTable[[#This Row],[Order Date]])</f>
        <v>2026</v>
      </c>
      <c r="R1427" s="8" t="str">
        <f>"Q"&amp;ROUNDUP(MONTH(SalesDataTable[[#This Row],[Order Date]])/3,0)</f>
        <v>Q3</v>
      </c>
      <c r="S1427" s="9">
        <f>MONTH(SalesDataTable[[#This Row],[Order Date]])</f>
        <v>7</v>
      </c>
      <c r="T1427" s="8" t="str">
        <f>TEXT(SalesDataTable[[#This Row],[Order Date]],"mmm")</f>
        <v>Jul</v>
      </c>
    </row>
    <row r="1428" spans="1:20" ht="15.5">
      <c r="A1428" s="2" t="s">
        <v>1479</v>
      </c>
      <c r="B1428" s="3">
        <v>46223</v>
      </c>
      <c r="C1428" s="4" t="s">
        <v>14</v>
      </c>
      <c r="D1428" s="4" t="s">
        <v>24</v>
      </c>
      <c r="E1428" s="4" t="s">
        <v>25</v>
      </c>
      <c r="F1428" s="4" t="s">
        <v>16</v>
      </c>
      <c r="G1428" s="4" t="s">
        <v>49</v>
      </c>
      <c r="H1428" s="4" t="s">
        <v>55</v>
      </c>
      <c r="I1428" s="9">
        <v>2</v>
      </c>
      <c r="J1428" s="6">
        <v>125.37</v>
      </c>
      <c r="K1428" s="7">
        <v>0</v>
      </c>
      <c r="L1428" s="6">
        <v>68.040000000000006</v>
      </c>
      <c r="M1428" s="6">
        <f t="shared" si="88"/>
        <v>250.74</v>
      </c>
      <c r="N1428" s="6">
        <f t="shared" si="89"/>
        <v>136.08000000000001</v>
      </c>
      <c r="O1428" s="6">
        <f t="shared" si="90"/>
        <v>114.66</v>
      </c>
      <c r="P1428" s="8">
        <f t="shared" si="91"/>
        <v>0.457286432160804</v>
      </c>
      <c r="Q1428" s="5">
        <f>YEAR(SalesDataTable[[#This Row],[Order Date]])</f>
        <v>2026</v>
      </c>
      <c r="R1428" s="8" t="str">
        <f>"Q"&amp;ROUNDUP(MONTH(SalesDataTable[[#This Row],[Order Date]])/3,0)</f>
        <v>Q3</v>
      </c>
      <c r="S1428" s="9">
        <f>MONTH(SalesDataTable[[#This Row],[Order Date]])</f>
        <v>7</v>
      </c>
      <c r="T1428" s="8" t="str">
        <f>TEXT(SalesDataTable[[#This Row],[Order Date]],"mmm")</f>
        <v>Jul</v>
      </c>
    </row>
    <row r="1429" spans="1:20" ht="15.5">
      <c r="A1429" s="2" t="s">
        <v>1480</v>
      </c>
      <c r="B1429" s="3">
        <v>46223</v>
      </c>
      <c r="C1429" s="4" t="s">
        <v>1</v>
      </c>
      <c r="D1429" s="4" t="s">
        <v>88</v>
      </c>
      <c r="E1429" s="4" t="s">
        <v>3</v>
      </c>
      <c r="F1429" s="4" t="s">
        <v>16</v>
      </c>
      <c r="G1429" s="4" t="s">
        <v>31</v>
      </c>
      <c r="H1429" s="4" t="s">
        <v>41</v>
      </c>
      <c r="I1429" s="9">
        <v>1</v>
      </c>
      <c r="J1429" s="6">
        <v>196.57</v>
      </c>
      <c r="K1429" s="7">
        <v>0</v>
      </c>
      <c r="L1429" s="6">
        <v>104.78</v>
      </c>
      <c r="M1429" s="6">
        <f t="shared" si="88"/>
        <v>196.57</v>
      </c>
      <c r="N1429" s="6">
        <f t="shared" si="89"/>
        <v>104.78</v>
      </c>
      <c r="O1429" s="6">
        <f t="shared" si="90"/>
        <v>91.789999999999992</v>
      </c>
      <c r="P1429" s="8">
        <f t="shared" si="91"/>
        <v>0.46695833545301924</v>
      </c>
      <c r="Q1429" s="5">
        <f>YEAR(SalesDataTable[[#This Row],[Order Date]])</f>
        <v>2026</v>
      </c>
      <c r="R1429" s="8" t="str">
        <f>"Q"&amp;ROUNDUP(MONTH(SalesDataTable[[#This Row],[Order Date]])/3,0)</f>
        <v>Q3</v>
      </c>
      <c r="S1429" s="9">
        <f>MONTH(SalesDataTable[[#This Row],[Order Date]])</f>
        <v>7</v>
      </c>
      <c r="T1429" s="8" t="str">
        <f>TEXT(SalesDataTable[[#This Row],[Order Date]],"mmm")</f>
        <v>Jul</v>
      </c>
    </row>
    <row r="1430" spans="1:20" ht="15.5">
      <c r="A1430" s="2" t="s">
        <v>1481</v>
      </c>
      <c r="B1430" s="3">
        <v>46223</v>
      </c>
      <c r="C1430" s="4" t="s">
        <v>14</v>
      </c>
      <c r="D1430" s="4" t="s">
        <v>126</v>
      </c>
      <c r="E1430" s="4" t="s">
        <v>3</v>
      </c>
      <c r="F1430" s="4" t="s">
        <v>4</v>
      </c>
      <c r="G1430" s="4" t="s">
        <v>31</v>
      </c>
      <c r="H1430" s="4" t="s">
        <v>41</v>
      </c>
      <c r="I1430" s="9">
        <v>2</v>
      </c>
      <c r="J1430" s="6">
        <v>195.74</v>
      </c>
      <c r="K1430" s="7">
        <v>0.05</v>
      </c>
      <c r="L1430" s="6">
        <v>107.17</v>
      </c>
      <c r="M1430" s="6">
        <f t="shared" si="88"/>
        <v>371.90600000000001</v>
      </c>
      <c r="N1430" s="6">
        <f t="shared" si="89"/>
        <v>214.34</v>
      </c>
      <c r="O1430" s="6">
        <f t="shared" si="90"/>
        <v>157.566</v>
      </c>
      <c r="P1430" s="8">
        <f t="shared" si="91"/>
        <v>0.4236715729243411</v>
      </c>
      <c r="Q1430" s="5">
        <f>YEAR(SalesDataTable[[#This Row],[Order Date]])</f>
        <v>2026</v>
      </c>
      <c r="R1430" s="8" t="str">
        <f>"Q"&amp;ROUNDUP(MONTH(SalesDataTable[[#This Row],[Order Date]])/3,0)</f>
        <v>Q3</v>
      </c>
      <c r="S1430" s="9">
        <f>MONTH(SalesDataTable[[#This Row],[Order Date]])</f>
        <v>7</v>
      </c>
      <c r="T1430" s="8" t="str">
        <f>TEXT(SalesDataTable[[#This Row],[Order Date]],"mmm")</f>
        <v>Jul</v>
      </c>
    </row>
    <row r="1431" spans="1:20" ht="15.5">
      <c r="A1431" s="2" t="s">
        <v>1482</v>
      </c>
      <c r="B1431" s="3">
        <v>46223</v>
      </c>
      <c r="C1431" s="4" t="s">
        <v>8</v>
      </c>
      <c r="D1431" s="4" t="s">
        <v>86</v>
      </c>
      <c r="E1431" s="4" t="s">
        <v>25</v>
      </c>
      <c r="F1431" s="4" t="s">
        <v>16</v>
      </c>
      <c r="G1431" s="4" t="s">
        <v>31</v>
      </c>
      <c r="H1431" s="4" t="s">
        <v>41</v>
      </c>
      <c r="I1431" s="9">
        <v>3</v>
      </c>
      <c r="J1431" s="6">
        <v>192.28</v>
      </c>
      <c r="K1431" s="7">
        <v>0</v>
      </c>
      <c r="L1431" s="6">
        <v>104.3</v>
      </c>
      <c r="M1431" s="6">
        <f t="shared" si="88"/>
        <v>576.84</v>
      </c>
      <c r="N1431" s="6">
        <f t="shared" si="89"/>
        <v>312.89999999999998</v>
      </c>
      <c r="O1431" s="6">
        <f t="shared" si="90"/>
        <v>263.94000000000005</v>
      </c>
      <c r="P1431" s="8">
        <f t="shared" si="91"/>
        <v>0.45756188891200339</v>
      </c>
      <c r="Q1431" s="5">
        <f>YEAR(SalesDataTable[[#This Row],[Order Date]])</f>
        <v>2026</v>
      </c>
      <c r="R1431" s="8" t="str">
        <f>"Q"&amp;ROUNDUP(MONTH(SalesDataTable[[#This Row],[Order Date]])/3,0)</f>
        <v>Q3</v>
      </c>
      <c r="S1431" s="9">
        <f>MONTH(SalesDataTable[[#This Row],[Order Date]])</f>
        <v>7</v>
      </c>
      <c r="T1431" s="8" t="str">
        <f>TEXT(SalesDataTable[[#This Row],[Order Date]],"mmm")</f>
        <v>Jul</v>
      </c>
    </row>
    <row r="1432" spans="1:20" ht="15.5">
      <c r="A1432" s="2" t="s">
        <v>1483</v>
      </c>
      <c r="B1432" s="3">
        <v>46224</v>
      </c>
      <c r="C1432" s="4" t="s">
        <v>8</v>
      </c>
      <c r="D1432" s="4" t="s">
        <v>9</v>
      </c>
      <c r="E1432" s="4" t="s">
        <v>3</v>
      </c>
      <c r="F1432" s="4" t="s">
        <v>4</v>
      </c>
      <c r="G1432" s="4" t="s">
        <v>11</v>
      </c>
      <c r="H1432" s="4" t="s">
        <v>79</v>
      </c>
      <c r="I1432" s="9">
        <v>2</v>
      </c>
      <c r="J1432" s="6">
        <v>70.150000000000006</v>
      </c>
      <c r="K1432" s="7">
        <v>0.05</v>
      </c>
      <c r="L1432" s="6">
        <v>32.950000000000003</v>
      </c>
      <c r="M1432" s="6">
        <f t="shared" si="88"/>
        <v>133.285</v>
      </c>
      <c r="N1432" s="6">
        <f t="shared" si="89"/>
        <v>65.900000000000006</v>
      </c>
      <c r="O1432" s="6">
        <f t="shared" si="90"/>
        <v>67.384999999999991</v>
      </c>
      <c r="P1432" s="8">
        <f t="shared" si="91"/>
        <v>0.50557076940390888</v>
      </c>
      <c r="Q1432" s="5">
        <f>YEAR(SalesDataTable[[#This Row],[Order Date]])</f>
        <v>2026</v>
      </c>
      <c r="R1432" s="8" t="str">
        <f>"Q"&amp;ROUNDUP(MONTH(SalesDataTable[[#This Row],[Order Date]])/3,0)</f>
        <v>Q3</v>
      </c>
      <c r="S1432" s="9">
        <f>MONTH(SalesDataTable[[#This Row],[Order Date]])</f>
        <v>7</v>
      </c>
      <c r="T1432" s="8" t="str">
        <f>TEXT(SalesDataTable[[#This Row],[Order Date]],"mmm")</f>
        <v>Jul</v>
      </c>
    </row>
    <row r="1433" spans="1:20" ht="15.5">
      <c r="A1433" s="2" t="s">
        <v>1484</v>
      </c>
      <c r="B1433" s="3">
        <v>46224</v>
      </c>
      <c r="C1433" s="4" t="s">
        <v>14</v>
      </c>
      <c r="D1433" s="4" t="s">
        <v>15</v>
      </c>
      <c r="E1433" s="4" t="s">
        <v>3</v>
      </c>
      <c r="F1433" s="4" t="s">
        <v>4</v>
      </c>
      <c r="G1433" s="4" t="s">
        <v>31</v>
      </c>
      <c r="H1433" s="4" t="s">
        <v>32</v>
      </c>
      <c r="I1433" s="9">
        <v>2</v>
      </c>
      <c r="J1433" s="6">
        <v>342.38</v>
      </c>
      <c r="K1433" s="7">
        <v>0.05</v>
      </c>
      <c r="L1433" s="6">
        <v>192.01</v>
      </c>
      <c r="M1433" s="6">
        <f t="shared" si="88"/>
        <v>650.52199999999993</v>
      </c>
      <c r="N1433" s="6">
        <f t="shared" si="89"/>
        <v>384.02</v>
      </c>
      <c r="O1433" s="6">
        <f t="shared" si="90"/>
        <v>266.50199999999995</v>
      </c>
      <c r="P1433" s="8">
        <f t="shared" si="91"/>
        <v>0.40967407712575438</v>
      </c>
      <c r="Q1433" s="5">
        <f>YEAR(SalesDataTable[[#This Row],[Order Date]])</f>
        <v>2026</v>
      </c>
      <c r="R1433" s="8" t="str">
        <f>"Q"&amp;ROUNDUP(MONTH(SalesDataTable[[#This Row],[Order Date]])/3,0)</f>
        <v>Q3</v>
      </c>
      <c r="S1433" s="9">
        <f>MONTH(SalesDataTable[[#This Row],[Order Date]])</f>
        <v>7</v>
      </c>
      <c r="T1433" s="8" t="str">
        <f>TEXT(SalesDataTable[[#This Row],[Order Date]],"mmm")</f>
        <v>Jul</v>
      </c>
    </row>
    <row r="1434" spans="1:20" ht="15.5">
      <c r="A1434" s="2" t="s">
        <v>1485</v>
      </c>
      <c r="B1434" s="3">
        <v>46224</v>
      </c>
      <c r="C1434" s="4" t="s">
        <v>8</v>
      </c>
      <c r="D1434" s="4" t="s">
        <v>86</v>
      </c>
      <c r="E1434" s="4" t="s">
        <v>39</v>
      </c>
      <c r="F1434" s="4" t="s">
        <v>16</v>
      </c>
      <c r="G1434" s="4" t="s">
        <v>49</v>
      </c>
      <c r="H1434" s="4" t="s">
        <v>74</v>
      </c>
      <c r="I1434" s="9">
        <v>1</v>
      </c>
      <c r="J1434" s="6">
        <v>50.59</v>
      </c>
      <c r="K1434" s="7">
        <v>0.05</v>
      </c>
      <c r="L1434" s="6">
        <v>22.04</v>
      </c>
      <c r="M1434" s="6">
        <f t="shared" si="88"/>
        <v>48.060499999999998</v>
      </c>
      <c r="N1434" s="6">
        <f t="shared" si="89"/>
        <v>22.04</v>
      </c>
      <c r="O1434" s="6">
        <f t="shared" si="90"/>
        <v>26.020499999999998</v>
      </c>
      <c r="P1434" s="8">
        <f t="shared" si="91"/>
        <v>0.54141134611583319</v>
      </c>
      <c r="Q1434" s="5">
        <f>YEAR(SalesDataTable[[#This Row],[Order Date]])</f>
        <v>2026</v>
      </c>
      <c r="R1434" s="8" t="str">
        <f>"Q"&amp;ROUNDUP(MONTH(SalesDataTable[[#This Row],[Order Date]])/3,0)</f>
        <v>Q3</v>
      </c>
      <c r="S1434" s="9">
        <f>MONTH(SalesDataTable[[#This Row],[Order Date]])</f>
        <v>7</v>
      </c>
      <c r="T1434" s="8" t="str">
        <f>TEXT(SalesDataTable[[#This Row],[Order Date]],"mmm")</f>
        <v>Jul</v>
      </c>
    </row>
    <row r="1435" spans="1:20" ht="15.5">
      <c r="A1435" s="2" t="s">
        <v>1486</v>
      </c>
      <c r="B1435" s="3">
        <v>46224</v>
      </c>
      <c r="C1435" s="4" t="s">
        <v>27</v>
      </c>
      <c r="D1435" s="4" t="s">
        <v>28</v>
      </c>
      <c r="E1435" s="4" t="s">
        <v>25</v>
      </c>
      <c r="F1435" s="4" t="s">
        <v>16</v>
      </c>
      <c r="G1435" s="4" t="s">
        <v>17</v>
      </c>
      <c r="H1435" s="4" t="s">
        <v>46</v>
      </c>
      <c r="I1435" s="9">
        <v>2</v>
      </c>
      <c r="J1435" s="6">
        <v>46.34</v>
      </c>
      <c r="K1435" s="7">
        <v>0.1</v>
      </c>
      <c r="L1435" s="6">
        <v>18.41</v>
      </c>
      <c r="M1435" s="6">
        <f t="shared" si="88"/>
        <v>83.412000000000006</v>
      </c>
      <c r="N1435" s="6">
        <f t="shared" si="89"/>
        <v>36.82</v>
      </c>
      <c r="O1435" s="6">
        <f t="shared" si="90"/>
        <v>46.592000000000006</v>
      </c>
      <c r="P1435" s="8">
        <f t="shared" si="91"/>
        <v>0.55857670359180933</v>
      </c>
      <c r="Q1435" s="5">
        <f>YEAR(SalesDataTable[[#This Row],[Order Date]])</f>
        <v>2026</v>
      </c>
      <c r="R1435" s="8" t="str">
        <f>"Q"&amp;ROUNDUP(MONTH(SalesDataTable[[#This Row],[Order Date]])/3,0)</f>
        <v>Q3</v>
      </c>
      <c r="S1435" s="9">
        <f>MONTH(SalesDataTable[[#This Row],[Order Date]])</f>
        <v>7</v>
      </c>
      <c r="T1435" s="8" t="str">
        <f>TEXT(SalesDataTable[[#This Row],[Order Date]],"mmm")</f>
        <v>Jul</v>
      </c>
    </row>
    <row r="1436" spans="1:20" ht="15.5">
      <c r="A1436" s="2" t="s">
        <v>1487</v>
      </c>
      <c r="B1436" s="3">
        <v>46224</v>
      </c>
      <c r="C1436" s="4" t="s">
        <v>8</v>
      </c>
      <c r="D1436" s="4" t="s">
        <v>38</v>
      </c>
      <c r="E1436" s="4" t="s">
        <v>39</v>
      </c>
      <c r="F1436" s="4" t="s">
        <v>16</v>
      </c>
      <c r="G1436" s="4" t="s">
        <v>11</v>
      </c>
      <c r="H1436" s="4" t="s">
        <v>12</v>
      </c>
      <c r="I1436" s="9">
        <v>1</v>
      </c>
      <c r="J1436" s="6">
        <v>91.45</v>
      </c>
      <c r="K1436" s="7">
        <v>0</v>
      </c>
      <c r="L1436" s="6">
        <v>44.16</v>
      </c>
      <c r="M1436" s="6">
        <f t="shared" si="88"/>
        <v>91.45</v>
      </c>
      <c r="N1436" s="6">
        <f t="shared" si="89"/>
        <v>44.16</v>
      </c>
      <c r="O1436" s="6">
        <f t="shared" si="90"/>
        <v>47.290000000000006</v>
      </c>
      <c r="P1436" s="8">
        <f t="shared" si="91"/>
        <v>0.51711317659923461</v>
      </c>
      <c r="Q1436" s="5">
        <f>YEAR(SalesDataTable[[#This Row],[Order Date]])</f>
        <v>2026</v>
      </c>
      <c r="R1436" s="8" t="str">
        <f>"Q"&amp;ROUNDUP(MONTH(SalesDataTable[[#This Row],[Order Date]])/3,0)</f>
        <v>Q3</v>
      </c>
      <c r="S1436" s="9">
        <f>MONTH(SalesDataTable[[#This Row],[Order Date]])</f>
        <v>7</v>
      </c>
      <c r="T1436" s="8" t="str">
        <f>TEXT(SalesDataTable[[#This Row],[Order Date]],"mmm")</f>
        <v>Jul</v>
      </c>
    </row>
    <row r="1437" spans="1:20" ht="15.5">
      <c r="A1437" s="2" t="s">
        <v>1488</v>
      </c>
      <c r="B1437" s="3">
        <v>46224</v>
      </c>
      <c r="C1437" s="4" t="s">
        <v>27</v>
      </c>
      <c r="D1437" s="4" t="s">
        <v>48</v>
      </c>
      <c r="E1437" s="4" t="s">
        <v>39</v>
      </c>
      <c r="F1437" s="4" t="s">
        <v>4</v>
      </c>
      <c r="G1437" s="4" t="s">
        <v>5</v>
      </c>
      <c r="H1437" s="4" t="s">
        <v>35</v>
      </c>
      <c r="I1437" s="9">
        <v>3</v>
      </c>
      <c r="J1437" s="6">
        <v>40.28</v>
      </c>
      <c r="K1437" s="7">
        <v>0</v>
      </c>
      <c r="L1437" s="6">
        <v>17.12</v>
      </c>
      <c r="M1437" s="6">
        <f t="shared" si="88"/>
        <v>120.84</v>
      </c>
      <c r="N1437" s="6">
        <f t="shared" si="89"/>
        <v>51.36</v>
      </c>
      <c r="O1437" s="6">
        <f t="shared" si="90"/>
        <v>69.48</v>
      </c>
      <c r="P1437" s="8">
        <f t="shared" si="91"/>
        <v>0.57497517378351537</v>
      </c>
      <c r="Q1437" s="5">
        <f>YEAR(SalesDataTable[[#This Row],[Order Date]])</f>
        <v>2026</v>
      </c>
      <c r="R1437" s="8" t="str">
        <f>"Q"&amp;ROUNDUP(MONTH(SalesDataTable[[#This Row],[Order Date]])/3,0)</f>
        <v>Q3</v>
      </c>
      <c r="S1437" s="9">
        <f>MONTH(SalesDataTable[[#This Row],[Order Date]])</f>
        <v>7</v>
      </c>
      <c r="T1437" s="8" t="str">
        <f>TEXT(SalesDataTable[[#This Row],[Order Date]],"mmm")</f>
        <v>Jul</v>
      </c>
    </row>
    <row r="1438" spans="1:20" ht="15.5">
      <c r="A1438" s="2" t="s">
        <v>1489</v>
      </c>
      <c r="B1438" s="3">
        <v>46224</v>
      </c>
      <c r="C1438" s="4" t="s">
        <v>8</v>
      </c>
      <c r="D1438" s="4" t="s">
        <v>86</v>
      </c>
      <c r="E1438" s="4" t="s">
        <v>3</v>
      </c>
      <c r="F1438" s="4" t="s">
        <v>4</v>
      </c>
      <c r="G1438" s="4" t="s">
        <v>49</v>
      </c>
      <c r="H1438" s="4" t="s">
        <v>67</v>
      </c>
      <c r="I1438" s="9">
        <v>2</v>
      </c>
      <c r="J1438" s="6">
        <v>36.93</v>
      </c>
      <c r="K1438" s="7">
        <v>0</v>
      </c>
      <c r="L1438" s="6">
        <v>13.63</v>
      </c>
      <c r="M1438" s="6">
        <f t="shared" si="88"/>
        <v>73.86</v>
      </c>
      <c r="N1438" s="6">
        <f t="shared" si="89"/>
        <v>27.26</v>
      </c>
      <c r="O1438" s="6">
        <f t="shared" si="90"/>
        <v>46.599999999999994</v>
      </c>
      <c r="P1438" s="8">
        <f t="shared" si="91"/>
        <v>0.63092336853506625</v>
      </c>
      <c r="Q1438" s="5">
        <f>YEAR(SalesDataTable[[#This Row],[Order Date]])</f>
        <v>2026</v>
      </c>
      <c r="R1438" s="8" t="str">
        <f>"Q"&amp;ROUNDUP(MONTH(SalesDataTable[[#This Row],[Order Date]])/3,0)</f>
        <v>Q3</v>
      </c>
      <c r="S1438" s="9">
        <f>MONTH(SalesDataTable[[#This Row],[Order Date]])</f>
        <v>7</v>
      </c>
      <c r="T1438" s="8" t="str">
        <f>TEXT(SalesDataTable[[#This Row],[Order Date]],"mmm")</f>
        <v>Jul</v>
      </c>
    </row>
    <row r="1439" spans="1:20" ht="15.5">
      <c r="A1439" s="2" t="s">
        <v>1490</v>
      </c>
      <c r="B1439" s="3">
        <v>46224</v>
      </c>
      <c r="C1439" s="4" t="s">
        <v>14</v>
      </c>
      <c r="D1439" s="4" t="s">
        <v>15</v>
      </c>
      <c r="E1439" s="4" t="s">
        <v>39</v>
      </c>
      <c r="F1439" s="4" t="s">
        <v>4</v>
      </c>
      <c r="G1439" s="4" t="s">
        <v>11</v>
      </c>
      <c r="H1439" s="4" t="s">
        <v>21</v>
      </c>
      <c r="I1439" s="9">
        <v>1</v>
      </c>
      <c r="J1439" s="6">
        <v>143.69</v>
      </c>
      <c r="K1439" s="7">
        <v>0</v>
      </c>
      <c r="L1439" s="6">
        <v>80.87</v>
      </c>
      <c r="M1439" s="6">
        <f t="shared" si="88"/>
        <v>143.69</v>
      </c>
      <c r="N1439" s="6">
        <f t="shared" si="89"/>
        <v>80.87</v>
      </c>
      <c r="O1439" s="6">
        <f t="shared" si="90"/>
        <v>62.819999999999993</v>
      </c>
      <c r="P1439" s="8">
        <f t="shared" si="91"/>
        <v>0.43719117544714309</v>
      </c>
      <c r="Q1439" s="5">
        <f>YEAR(SalesDataTable[[#This Row],[Order Date]])</f>
        <v>2026</v>
      </c>
      <c r="R1439" s="8" t="str">
        <f>"Q"&amp;ROUNDUP(MONTH(SalesDataTable[[#This Row],[Order Date]])/3,0)</f>
        <v>Q3</v>
      </c>
      <c r="S1439" s="9">
        <f>MONTH(SalesDataTable[[#This Row],[Order Date]])</f>
        <v>7</v>
      </c>
      <c r="T1439" s="8" t="str">
        <f>TEXT(SalesDataTable[[#This Row],[Order Date]],"mmm")</f>
        <v>Jul</v>
      </c>
    </row>
    <row r="1440" spans="1:20" ht="15.5">
      <c r="A1440" s="2" t="s">
        <v>1491</v>
      </c>
      <c r="B1440" s="3">
        <v>46224</v>
      </c>
      <c r="C1440" s="4" t="s">
        <v>8</v>
      </c>
      <c r="D1440" s="4" t="s">
        <v>86</v>
      </c>
      <c r="E1440" s="4" t="s">
        <v>39</v>
      </c>
      <c r="F1440" s="4" t="s">
        <v>16</v>
      </c>
      <c r="G1440" s="4" t="s">
        <v>11</v>
      </c>
      <c r="H1440" s="4" t="s">
        <v>21</v>
      </c>
      <c r="I1440" s="9">
        <v>2</v>
      </c>
      <c r="J1440" s="6">
        <v>147.09</v>
      </c>
      <c r="K1440" s="7">
        <v>0</v>
      </c>
      <c r="L1440" s="6">
        <v>81.58</v>
      </c>
      <c r="M1440" s="6">
        <f t="shared" si="88"/>
        <v>294.18</v>
      </c>
      <c r="N1440" s="6">
        <f t="shared" si="89"/>
        <v>163.16</v>
      </c>
      <c r="O1440" s="6">
        <f t="shared" si="90"/>
        <v>131.02000000000001</v>
      </c>
      <c r="P1440" s="8">
        <f t="shared" si="91"/>
        <v>0.44537358080087025</v>
      </c>
      <c r="Q1440" s="5">
        <f>YEAR(SalesDataTable[[#This Row],[Order Date]])</f>
        <v>2026</v>
      </c>
      <c r="R1440" s="8" t="str">
        <f>"Q"&amp;ROUNDUP(MONTH(SalesDataTable[[#This Row],[Order Date]])/3,0)</f>
        <v>Q3</v>
      </c>
      <c r="S1440" s="9">
        <f>MONTH(SalesDataTable[[#This Row],[Order Date]])</f>
        <v>7</v>
      </c>
      <c r="T1440" s="8" t="str">
        <f>TEXT(SalesDataTable[[#This Row],[Order Date]],"mmm")</f>
        <v>Jul</v>
      </c>
    </row>
    <row r="1441" spans="1:20" ht="15.5">
      <c r="A1441" s="2" t="s">
        <v>1492</v>
      </c>
      <c r="B1441" s="3">
        <v>46224</v>
      </c>
      <c r="C1441" s="4" t="s">
        <v>14</v>
      </c>
      <c r="D1441" s="4" t="s">
        <v>34</v>
      </c>
      <c r="E1441" s="4" t="s">
        <v>3</v>
      </c>
      <c r="F1441" s="4" t="s">
        <v>16</v>
      </c>
      <c r="G1441" s="4" t="s">
        <v>11</v>
      </c>
      <c r="H1441" s="4" t="s">
        <v>53</v>
      </c>
      <c r="I1441" s="9">
        <v>1</v>
      </c>
      <c r="J1441" s="6">
        <v>153.88</v>
      </c>
      <c r="K1441" s="7">
        <v>0</v>
      </c>
      <c r="L1441" s="6">
        <v>80.98</v>
      </c>
      <c r="M1441" s="6">
        <f t="shared" si="88"/>
        <v>153.88</v>
      </c>
      <c r="N1441" s="6">
        <f t="shared" si="89"/>
        <v>80.98</v>
      </c>
      <c r="O1441" s="6">
        <f t="shared" si="90"/>
        <v>72.899999999999991</v>
      </c>
      <c r="P1441" s="8">
        <f t="shared" si="91"/>
        <v>0.47374577592929551</v>
      </c>
      <c r="Q1441" s="5">
        <f>YEAR(SalesDataTable[[#This Row],[Order Date]])</f>
        <v>2026</v>
      </c>
      <c r="R1441" s="8" t="str">
        <f>"Q"&amp;ROUNDUP(MONTH(SalesDataTable[[#This Row],[Order Date]])/3,0)</f>
        <v>Q3</v>
      </c>
      <c r="S1441" s="9">
        <f>MONTH(SalesDataTable[[#This Row],[Order Date]])</f>
        <v>7</v>
      </c>
      <c r="T1441" s="8" t="str">
        <f>TEXT(SalesDataTable[[#This Row],[Order Date]],"mmm")</f>
        <v>Jul</v>
      </c>
    </row>
    <row r="1442" spans="1:20" ht="15.5">
      <c r="A1442" s="2" t="s">
        <v>1493</v>
      </c>
      <c r="B1442" s="3">
        <v>46224</v>
      </c>
      <c r="C1442" s="4" t="s">
        <v>27</v>
      </c>
      <c r="D1442" s="4" t="s">
        <v>82</v>
      </c>
      <c r="E1442" s="4" t="s">
        <v>39</v>
      </c>
      <c r="F1442" s="4" t="s">
        <v>16</v>
      </c>
      <c r="G1442" s="4" t="s">
        <v>11</v>
      </c>
      <c r="H1442" s="4" t="s">
        <v>79</v>
      </c>
      <c r="I1442" s="9">
        <v>3</v>
      </c>
      <c r="J1442" s="6">
        <v>72.2</v>
      </c>
      <c r="K1442" s="7">
        <v>0</v>
      </c>
      <c r="L1442" s="6">
        <v>31.45</v>
      </c>
      <c r="M1442" s="6">
        <f t="shared" si="88"/>
        <v>216.60000000000002</v>
      </c>
      <c r="N1442" s="6">
        <f t="shared" si="89"/>
        <v>94.35</v>
      </c>
      <c r="O1442" s="6">
        <f t="shared" si="90"/>
        <v>122.25000000000003</v>
      </c>
      <c r="P1442" s="8">
        <f t="shared" si="91"/>
        <v>0.5644044321329641</v>
      </c>
      <c r="Q1442" s="5">
        <f>YEAR(SalesDataTable[[#This Row],[Order Date]])</f>
        <v>2026</v>
      </c>
      <c r="R1442" s="8" t="str">
        <f>"Q"&amp;ROUNDUP(MONTH(SalesDataTable[[#This Row],[Order Date]])/3,0)</f>
        <v>Q3</v>
      </c>
      <c r="S1442" s="9">
        <f>MONTH(SalesDataTable[[#This Row],[Order Date]])</f>
        <v>7</v>
      </c>
      <c r="T1442" s="8" t="str">
        <f>TEXT(SalesDataTable[[#This Row],[Order Date]],"mmm")</f>
        <v>Jul</v>
      </c>
    </row>
    <row r="1443" spans="1:20" ht="15.5">
      <c r="A1443" s="2" t="s">
        <v>1494</v>
      </c>
      <c r="B1443" s="3">
        <v>46225</v>
      </c>
      <c r="C1443" s="4" t="s">
        <v>27</v>
      </c>
      <c r="D1443" s="4" t="s">
        <v>82</v>
      </c>
      <c r="E1443" s="4" t="s">
        <v>25</v>
      </c>
      <c r="F1443" s="4" t="s">
        <v>20</v>
      </c>
      <c r="G1443" s="4" t="s">
        <v>49</v>
      </c>
      <c r="H1443" s="4" t="s">
        <v>50</v>
      </c>
      <c r="I1443" s="9">
        <v>1</v>
      </c>
      <c r="J1443" s="6">
        <v>40.67</v>
      </c>
      <c r="K1443" s="7">
        <v>0</v>
      </c>
      <c r="L1443" s="6">
        <v>14.28</v>
      </c>
      <c r="M1443" s="6">
        <f t="shared" si="88"/>
        <v>40.67</v>
      </c>
      <c r="N1443" s="6">
        <f t="shared" si="89"/>
        <v>14.28</v>
      </c>
      <c r="O1443" s="6">
        <f t="shared" si="90"/>
        <v>26.39</v>
      </c>
      <c r="P1443" s="8">
        <f t="shared" si="91"/>
        <v>0.64888123924268504</v>
      </c>
      <c r="Q1443" s="5">
        <f>YEAR(SalesDataTable[[#This Row],[Order Date]])</f>
        <v>2026</v>
      </c>
      <c r="R1443" s="8" t="str">
        <f>"Q"&amp;ROUNDUP(MONTH(SalesDataTable[[#This Row],[Order Date]])/3,0)</f>
        <v>Q3</v>
      </c>
      <c r="S1443" s="9">
        <f>MONTH(SalesDataTable[[#This Row],[Order Date]])</f>
        <v>7</v>
      </c>
      <c r="T1443" s="8" t="str">
        <f>TEXT(SalesDataTable[[#This Row],[Order Date]],"mmm")</f>
        <v>Jul</v>
      </c>
    </row>
    <row r="1444" spans="1:20" ht="15.5">
      <c r="A1444" s="2" t="s">
        <v>1495</v>
      </c>
      <c r="B1444" s="3">
        <v>46225</v>
      </c>
      <c r="C1444" s="4" t="s">
        <v>1</v>
      </c>
      <c r="D1444" s="4" t="s">
        <v>2</v>
      </c>
      <c r="E1444" s="4" t="s">
        <v>3</v>
      </c>
      <c r="F1444" s="4" t="s">
        <v>16</v>
      </c>
      <c r="G1444" s="4" t="s">
        <v>11</v>
      </c>
      <c r="H1444" s="4" t="s">
        <v>53</v>
      </c>
      <c r="I1444" s="9">
        <v>3</v>
      </c>
      <c r="J1444" s="6">
        <v>152.53</v>
      </c>
      <c r="K1444" s="7">
        <v>0</v>
      </c>
      <c r="L1444" s="6">
        <v>80.88</v>
      </c>
      <c r="M1444" s="6">
        <f t="shared" si="88"/>
        <v>457.59000000000003</v>
      </c>
      <c r="N1444" s="6">
        <f t="shared" si="89"/>
        <v>242.64</v>
      </c>
      <c r="O1444" s="6">
        <f t="shared" si="90"/>
        <v>214.95000000000005</v>
      </c>
      <c r="P1444" s="8">
        <f t="shared" si="91"/>
        <v>0.46974365698551113</v>
      </c>
      <c r="Q1444" s="5">
        <f>YEAR(SalesDataTable[[#This Row],[Order Date]])</f>
        <v>2026</v>
      </c>
      <c r="R1444" s="8" t="str">
        <f>"Q"&amp;ROUNDUP(MONTH(SalesDataTable[[#This Row],[Order Date]])/3,0)</f>
        <v>Q3</v>
      </c>
      <c r="S1444" s="9">
        <f>MONTH(SalesDataTable[[#This Row],[Order Date]])</f>
        <v>7</v>
      </c>
      <c r="T1444" s="8" t="str">
        <f>TEXT(SalesDataTable[[#This Row],[Order Date]],"mmm")</f>
        <v>Jul</v>
      </c>
    </row>
    <row r="1445" spans="1:20" ht="15.5">
      <c r="A1445" s="2" t="s">
        <v>1496</v>
      </c>
      <c r="B1445" s="3">
        <v>46225</v>
      </c>
      <c r="C1445" s="4" t="s">
        <v>8</v>
      </c>
      <c r="D1445" s="4" t="s">
        <v>66</v>
      </c>
      <c r="E1445" s="4" t="s">
        <v>25</v>
      </c>
      <c r="F1445" s="4" t="s">
        <v>4</v>
      </c>
      <c r="G1445" s="4" t="s">
        <v>17</v>
      </c>
      <c r="H1445" s="4" t="s">
        <v>18</v>
      </c>
      <c r="I1445" s="9">
        <v>2</v>
      </c>
      <c r="J1445" s="6">
        <v>35.39</v>
      </c>
      <c r="K1445" s="7">
        <v>0.05</v>
      </c>
      <c r="L1445" s="6">
        <v>13.39</v>
      </c>
      <c r="M1445" s="6">
        <f t="shared" si="88"/>
        <v>67.241</v>
      </c>
      <c r="N1445" s="6">
        <f t="shared" si="89"/>
        <v>26.78</v>
      </c>
      <c r="O1445" s="6">
        <f t="shared" si="90"/>
        <v>40.460999999999999</v>
      </c>
      <c r="P1445" s="8">
        <f t="shared" si="91"/>
        <v>0.60173108668818132</v>
      </c>
      <c r="Q1445" s="5">
        <f>YEAR(SalesDataTable[[#This Row],[Order Date]])</f>
        <v>2026</v>
      </c>
      <c r="R1445" s="8" t="str">
        <f>"Q"&amp;ROUNDUP(MONTH(SalesDataTable[[#This Row],[Order Date]])/3,0)</f>
        <v>Q3</v>
      </c>
      <c r="S1445" s="9">
        <f>MONTH(SalesDataTable[[#This Row],[Order Date]])</f>
        <v>7</v>
      </c>
      <c r="T1445" s="8" t="str">
        <f>TEXT(SalesDataTable[[#This Row],[Order Date]],"mmm")</f>
        <v>Jul</v>
      </c>
    </row>
    <row r="1446" spans="1:20" ht="15.5">
      <c r="A1446" s="2" t="s">
        <v>1497</v>
      </c>
      <c r="B1446" s="3">
        <v>46225</v>
      </c>
      <c r="C1446" s="4" t="s">
        <v>27</v>
      </c>
      <c r="D1446" s="4" t="s">
        <v>28</v>
      </c>
      <c r="E1446" s="4" t="s">
        <v>3</v>
      </c>
      <c r="F1446" s="4" t="s">
        <v>4</v>
      </c>
      <c r="G1446" s="4" t="s">
        <v>11</v>
      </c>
      <c r="H1446" s="4" t="s">
        <v>12</v>
      </c>
      <c r="I1446" s="9">
        <v>5</v>
      </c>
      <c r="J1446" s="6">
        <v>93.35</v>
      </c>
      <c r="K1446" s="7">
        <v>0</v>
      </c>
      <c r="L1446" s="6">
        <v>46.31</v>
      </c>
      <c r="M1446" s="6">
        <f t="shared" si="88"/>
        <v>466.75</v>
      </c>
      <c r="N1446" s="6">
        <f t="shared" si="89"/>
        <v>231.55</v>
      </c>
      <c r="O1446" s="6">
        <f t="shared" si="90"/>
        <v>235.2</v>
      </c>
      <c r="P1446" s="8">
        <f t="shared" si="91"/>
        <v>0.50391001606855912</v>
      </c>
      <c r="Q1446" s="5">
        <f>YEAR(SalesDataTable[[#This Row],[Order Date]])</f>
        <v>2026</v>
      </c>
      <c r="R1446" s="8" t="str">
        <f>"Q"&amp;ROUNDUP(MONTH(SalesDataTable[[#This Row],[Order Date]])/3,0)</f>
        <v>Q3</v>
      </c>
      <c r="S1446" s="9">
        <f>MONTH(SalesDataTable[[#This Row],[Order Date]])</f>
        <v>7</v>
      </c>
      <c r="T1446" s="8" t="str">
        <f>TEXT(SalesDataTable[[#This Row],[Order Date]],"mmm")</f>
        <v>Jul</v>
      </c>
    </row>
    <row r="1447" spans="1:20" ht="15.5">
      <c r="A1447" s="2" t="s">
        <v>1498</v>
      </c>
      <c r="B1447" s="3">
        <v>46225</v>
      </c>
      <c r="C1447" s="4" t="s">
        <v>8</v>
      </c>
      <c r="D1447" s="4" t="s">
        <v>69</v>
      </c>
      <c r="E1447" s="4" t="s">
        <v>3</v>
      </c>
      <c r="F1447" s="4" t="s">
        <v>4</v>
      </c>
      <c r="G1447" s="4" t="s">
        <v>5</v>
      </c>
      <c r="H1447" s="4" t="s">
        <v>29</v>
      </c>
      <c r="I1447" s="9">
        <v>2</v>
      </c>
      <c r="J1447" s="6">
        <v>51.71</v>
      </c>
      <c r="K1447" s="7">
        <v>0</v>
      </c>
      <c r="L1447" s="6">
        <v>22.75</v>
      </c>
      <c r="M1447" s="6">
        <f t="shared" si="88"/>
        <v>103.42</v>
      </c>
      <c r="N1447" s="6">
        <f t="shared" si="89"/>
        <v>45.5</v>
      </c>
      <c r="O1447" s="6">
        <f t="shared" si="90"/>
        <v>57.92</v>
      </c>
      <c r="P1447" s="8">
        <f t="shared" si="91"/>
        <v>0.5600464126861342</v>
      </c>
      <c r="Q1447" s="5">
        <f>YEAR(SalesDataTable[[#This Row],[Order Date]])</f>
        <v>2026</v>
      </c>
      <c r="R1447" s="8" t="str">
        <f>"Q"&amp;ROUNDUP(MONTH(SalesDataTable[[#This Row],[Order Date]])/3,0)</f>
        <v>Q3</v>
      </c>
      <c r="S1447" s="9">
        <f>MONTH(SalesDataTable[[#This Row],[Order Date]])</f>
        <v>7</v>
      </c>
      <c r="T1447" s="8" t="str">
        <f>TEXT(SalesDataTable[[#This Row],[Order Date]],"mmm")</f>
        <v>Jul</v>
      </c>
    </row>
    <row r="1448" spans="1:20" ht="15.5">
      <c r="A1448" s="2" t="s">
        <v>1499</v>
      </c>
      <c r="B1448" s="3">
        <v>46225</v>
      </c>
      <c r="C1448" s="4" t="s">
        <v>1</v>
      </c>
      <c r="D1448" s="4" t="s">
        <v>2</v>
      </c>
      <c r="E1448" s="4" t="s">
        <v>3</v>
      </c>
      <c r="F1448" s="4" t="s">
        <v>16</v>
      </c>
      <c r="G1448" s="4" t="s">
        <v>5</v>
      </c>
      <c r="H1448" s="4" t="s">
        <v>35</v>
      </c>
      <c r="I1448" s="9">
        <v>1</v>
      </c>
      <c r="J1448" s="6">
        <v>39.86</v>
      </c>
      <c r="K1448" s="7">
        <v>0</v>
      </c>
      <c r="L1448" s="6">
        <v>16.53</v>
      </c>
      <c r="M1448" s="6">
        <f t="shared" si="88"/>
        <v>39.86</v>
      </c>
      <c r="N1448" s="6">
        <f t="shared" si="89"/>
        <v>16.53</v>
      </c>
      <c r="O1448" s="6">
        <f t="shared" si="90"/>
        <v>23.33</v>
      </c>
      <c r="P1448" s="8">
        <f t="shared" si="91"/>
        <v>0.58529854490717503</v>
      </c>
      <c r="Q1448" s="5">
        <f>YEAR(SalesDataTable[[#This Row],[Order Date]])</f>
        <v>2026</v>
      </c>
      <c r="R1448" s="8" t="str">
        <f>"Q"&amp;ROUNDUP(MONTH(SalesDataTable[[#This Row],[Order Date]])/3,0)</f>
        <v>Q3</v>
      </c>
      <c r="S1448" s="9">
        <f>MONTH(SalesDataTable[[#This Row],[Order Date]])</f>
        <v>7</v>
      </c>
      <c r="T1448" s="8" t="str">
        <f>TEXT(SalesDataTable[[#This Row],[Order Date]],"mmm")</f>
        <v>Jul</v>
      </c>
    </row>
    <row r="1449" spans="1:20" ht="15.5">
      <c r="A1449" s="2" t="s">
        <v>1500</v>
      </c>
      <c r="B1449" s="3">
        <v>46225</v>
      </c>
      <c r="C1449" s="4" t="s">
        <v>27</v>
      </c>
      <c r="D1449" s="4" t="s">
        <v>48</v>
      </c>
      <c r="E1449" s="4" t="s">
        <v>3</v>
      </c>
      <c r="F1449" s="4" t="s">
        <v>16</v>
      </c>
      <c r="G1449" s="4" t="s">
        <v>31</v>
      </c>
      <c r="H1449" s="4" t="s">
        <v>64</v>
      </c>
      <c r="I1449" s="9">
        <v>2</v>
      </c>
      <c r="J1449" s="6">
        <v>83.71</v>
      </c>
      <c r="K1449" s="7">
        <v>0</v>
      </c>
      <c r="L1449" s="6">
        <v>39.29</v>
      </c>
      <c r="M1449" s="6">
        <f t="shared" si="88"/>
        <v>167.42</v>
      </c>
      <c r="N1449" s="6">
        <f t="shared" si="89"/>
        <v>78.58</v>
      </c>
      <c r="O1449" s="6">
        <f t="shared" si="90"/>
        <v>88.839999999999989</v>
      </c>
      <c r="P1449" s="8">
        <f t="shared" si="91"/>
        <v>0.53064150041811009</v>
      </c>
      <c r="Q1449" s="5">
        <f>YEAR(SalesDataTable[[#This Row],[Order Date]])</f>
        <v>2026</v>
      </c>
      <c r="R1449" s="8" t="str">
        <f>"Q"&amp;ROUNDUP(MONTH(SalesDataTable[[#This Row],[Order Date]])/3,0)</f>
        <v>Q3</v>
      </c>
      <c r="S1449" s="9">
        <f>MONTH(SalesDataTable[[#This Row],[Order Date]])</f>
        <v>7</v>
      </c>
      <c r="T1449" s="8" t="str">
        <f>TEXT(SalesDataTable[[#This Row],[Order Date]],"mmm")</f>
        <v>Jul</v>
      </c>
    </row>
    <row r="1450" spans="1:20" ht="15.5">
      <c r="A1450" s="2" t="s">
        <v>1501</v>
      </c>
      <c r="B1450" s="3">
        <v>46225</v>
      </c>
      <c r="C1450" s="4" t="s">
        <v>8</v>
      </c>
      <c r="D1450" s="4" t="s">
        <v>86</v>
      </c>
      <c r="E1450" s="4" t="s">
        <v>25</v>
      </c>
      <c r="F1450" s="4" t="s">
        <v>16</v>
      </c>
      <c r="G1450" s="4" t="s">
        <v>17</v>
      </c>
      <c r="H1450" s="4" t="s">
        <v>46</v>
      </c>
      <c r="I1450" s="9">
        <v>1</v>
      </c>
      <c r="J1450" s="6">
        <v>47.62</v>
      </c>
      <c r="K1450" s="7">
        <v>0</v>
      </c>
      <c r="L1450" s="6">
        <v>17.82</v>
      </c>
      <c r="M1450" s="6">
        <f t="shared" si="88"/>
        <v>47.62</v>
      </c>
      <c r="N1450" s="6">
        <f t="shared" si="89"/>
        <v>17.82</v>
      </c>
      <c r="O1450" s="6">
        <f t="shared" si="90"/>
        <v>29.799999999999997</v>
      </c>
      <c r="P1450" s="8">
        <f t="shared" si="91"/>
        <v>0.62578748425031494</v>
      </c>
      <c r="Q1450" s="5">
        <f>YEAR(SalesDataTable[[#This Row],[Order Date]])</f>
        <v>2026</v>
      </c>
      <c r="R1450" s="8" t="str">
        <f>"Q"&amp;ROUNDUP(MONTH(SalesDataTable[[#This Row],[Order Date]])/3,0)</f>
        <v>Q3</v>
      </c>
      <c r="S1450" s="9">
        <f>MONTH(SalesDataTable[[#This Row],[Order Date]])</f>
        <v>7</v>
      </c>
      <c r="T1450" s="8" t="str">
        <f>TEXT(SalesDataTable[[#This Row],[Order Date]],"mmm")</f>
        <v>Jul</v>
      </c>
    </row>
    <row r="1451" spans="1:20" ht="15.5">
      <c r="A1451" s="2" t="s">
        <v>1502</v>
      </c>
      <c r="B1451" s="3">
        <v>46225</v>
      </c>
      <c r="C1451" s="4" t="s">
        <v>8</v>
      </c>
      <c r="D1451" s="4" t="s">
        <v>69</v>
      </c>
      <c r="E1451" s="4" t="s">
        <v>3</v>
      </c>
      <c r="F1451" s="4" t="s">
        <v>4</v>
      </c>
      <c r="G1451" s="4" t="s">
        <v>5</v>
      </c>
      <c r="H1451" s="4" t="s">
        <v>6</v>
      </c>
      <c r="I1451" s="9">
        <v>1</v>
      </c>
      <c r="J1451" s="6">
        <v>80.05</v>
      </c>
      <c r="K1451" s="7">
        <v>0.05</v>
      </c>
      <c r="L1451" s="6">
        <v>43.81</v>
      </c>
      <c r="M1451" s="6">
        <f t="shared" si="88"/>
        <v>76.047499999999999</v>
      </c>
      <c r="N1451" s="6">
        <f t="shared" si="89"/>
        <v>43.81</v>
      </c>
      <c r="O1451" s="6">
        <f t="shared" si="90"/>
        <v>32.237499999999997</v>
      </c>
      <c r="P1451" s="8">
        <f t="shared" si="91"/>
        <v>0.42391268615010352</v>
      </c>
      <c r="Q1451" s="5">
        <f>YEAR(SalesDataTable[[#This Row],[Order Date]])</f>
        <v>2026</v>
      </c>
      <c r="R1451" s="8" t="str">
        <f>"Q"&amp;ROUNDUP(MONTH(SalesDataTable[[#This Row],[Order Date]])/3,0)</f>
        <v>Q3</v>
      </c>
      <c r="S1451" s="9">
        <f>MONTH(SalesDataTable[[#This Row],[Order Date]])</f>
        <v>7</v>
      </c>
      <c r="T1451" s="8" t="str">
        <f>TEXT(SalesDataTable[[#This Row],[Order Date]],"mmm")</f>
        <v>Jul</v>
      </c>
    </row>
    <row r="1452" spans="1:20" ht="15.5">
      <c r="A1452" s="2" t="s">
        <v>1503</v>
      </c>
      <c r="B1452" s="3">
        <v>46226</v>
      </c>
      <c r="C1452" s="4" t="s">
        <v>27</v>
      </c>
      <c r="D1452" s="4" t="s">
        <v>48</v>
      </c>
      <c r="E1452" s="4" t="s">
        <v>25</v>
      </c>
      <c r="F1452" s="4" t="s">
        <v>4</v>
      </c>
      <c r="G1452" s="4" t="s">
        <v>49</v>
      </c>
      <c r="H1452" s="4" t="s">
        <v>74</v>
      </c>
      <c r="I1452" s="9">
        <v>1</v>
      </c>
      <c r="J1452" s="6">
        <v>51.82</v>
      </c>
      <c r="K1452" s="7">
        <v>0</v>
      </c>
      <c r="L1452" s="6">
        <v>21.43</v>
      </c>
      <c r="M1452" s="6">
        <f t="shared" si="88"/>
        <v>51.82</v>
      </c>
      <c r="N1452" s="6">
        <f t="shared" si="89"/>
        <v>21.43</v>
      </c>
      <c r="O1452" s="6">
        <f t="shared" si="90"/>
        <v>30.39</v>
      </c>
      <c r="P1452" s="8">
        <f t="shared" si="91"/>
        <v>0.58645310690852959</v>
      </c>
      <c r="Q1452" s="5">
        <f>YEAR(SalesDataTable[[#This Row],[Order Date]])</f>
        <v>2026</v>
      </c>
      <c r="R1452" s="8" t="str">
        <f>"Q"&amp;ROUNDUP(MONTH(SalesDataTable[[#This Row],[Order Date]])/3,0)</f>
        <v>Q3</v>
      </c>
      <c r="S1452" s="9">
        <f>MONTH(SalesDataTable[[#This Row],[Order Date]])</f>
        <v>7</v>
      </c>
      <c r="T1452" s="8" t="str">
        <f>TEXT(SalesDataTable[[#This Row],[Order Date]],"mmm")</f>
        <v>Jul</v>
      </c>
    </row>
    <row r="1453" spans="1:20" ht="15.5">
      <c r="A1453" s="2" t="s">
        <v>1504</v>
      </c>
      <c r="B1453" s="3">
        <v>46226</v>
      </c>
      <c r="C1453" s="4" t="s">
        <v>8</v>
      </c>
      <c r="D1453" s="4" t="s">
        <v>66</v>
      </c>
      <c r="E1453" s="4" t="s">
        <v>3</v>
      </c>
      <c r="F1453" s="4" t="s">
        <v>20</v>
      </c>
      <c r="G1453" s="4" t="s">
        <v>17</v>
      </c>
      <c r="H1453" s="4" t="s">
        <v>83</v>
      </c>
      <c r="I1453" s="9">
        <v>4</v>
      </c>
      <c r="J1453" s="6">
        <v>161.28</v>
      </c>
      <c r="K1453" s="7">
        <v>0.15</v>
      </c>
      <c r="L1453" s="6">
        <v>89.2</v>
      </c>
      <c r="M1453" s="6">
        <f t="shared" si="88"/>
        <v>548.35199999999998</v>
      </c>
      <c r="N1453" s="6">
        <f t="shared" si="89"/>
        <v>356.8</v>
      </c>
      <c r="O1453" s="6">
        <f t="shared" si="90"/>
        <v>191.55199999999996</v>
      </c>
      <c r="P1453" s="8">
        <f t="shared" si="91"/>
        <v>0.3493230625583566</v>
      </c>
      <c r="Q1453" s="5">
        <f>YEAR(SalesDataTable[[#This Row],[Order Date]])</f>
        <v>2026</v>
      </c>
      <c r="R1453" s="8" t="str">
        <f>"Q"&amp;ROUNDUP(MONTH(SalesDataTable[[#This Row],[Order Date]])/3,0)</f>
        <v>Q3</v>
      </c>
      <c r="S1453" s="9">
        <f>MONTH(SalesDataTable[[#This Row],[Order Date]])</f>
        <v>7</v>
      </c>
      <c r="T1453" s="8" t="str">
        <f>TEXT(SalesDataTable[[#This Row],[Order Date]],"mmm")</f>
        <v>Jul</v>
      </c>
    </row>
    <row r="1454" spans="1:20" ht="15.5">
      <c r="A1454" s="2" t="s">
        <v>1505</v>
      </c>
      <c r="B1454" s="3">
        <v>46226</v>
      </c>
      <c r="C1454" s="4" t="s">
        <v>1</v>
      </c>
      <c r="D1454" s="4" t="s">
        <v>2</v>
      </c>
      <c r="E1454" s="4" t="s">
        <v>3</v>
      </c>
      <c r="F1454" s="4" t="s">
        <v>16</v>
      </c>
      <c r="G1454" s="4" t="s">
        <v>5</v>
      </c>
      <c r="H1454" s="4" t="s">
        <v>35</v>
      </c>
      <c r="I1454" s="9">
        <v>1</v>
      </c>
      <c r="J1454" s="6">
        <v>39.86</v>
      </c>
      <c r="K1454" s="7">
        <v>0.05</v>
      </c>
      <c r="L1454" s="6">
        <v>16.989999999999998</v>
      </c>
      <c r="M1454" s="6">
        <f t="shared" si="88"/>
        <v>37.866999999999997</v>
      </c>
      <c r="N1454" s="6">
        <f t="shared" si="89"/>
        <v>16.989999999999998</v>
      </c>
      <c r="O1454" s="6">
        <f t="shared" si="90"/>
        <v>20.876999999999999</v>
      </c>
      <c r="P1454" s="8">
        <f t="shared" si="91"/>
        <v>0.55132437214461139</v>
      </c>
      <c r="Q1454" s="5">
        <f>YEAR(SalesDataTable[[#This Row],[Order Date]])</f>
        <v>2026</v>
      </c>
      <c r="R1454" s="8" t="str">
        <f>"Q"&amp;ROUNDUP(MONTH(SalesDataTable[[#This Row],[Order Date]])/3,0)</f>
        <v>Q3</v>
      </c>
      <c r="S1454" s="9">
        <f>MONTH(SalesDataTable[[#This Row],[Order Date]])</f>
        <v>7</v>
      </c>
      <c r="T1454" s="8" t="str">
        <f>TEXT(SalesDataTable[[#This Row],[Order Date]],"mmm")</f>
        <v>Jul</v>
      </c>
    </row>
    <row r="1455" spans="1:20" ht="15.5">
      <c r="A1455" s="2" t="s">
        <v>1506</v>
      </c>
      <c r="B1455" s="3">
        <v>46226</v>
      </c>
      <c r="C1455" s="4" t="s">
        <v>27</v>
      </c>
      <c r="D1455" s="4" t="s">
        <v>48</v>
      </c>
      <c r="E1455" s="4" t="s">
        <v>39</v>
      </c>
      <c r="F1455" s="4" t="s">
        <v>16</v>
      </c>
      <c r="G1455" s="4" t="s">
        <v>5</v>
      </c>
      <c r="H1455" s="4" t="s">
        <v>43</v>
      </c>
      <c r="I1455" s="9">
        <v>6</v>
      </c>
      <c r="J1455" s="6">
        <v>102.96</v>
      </c>
      <c r="K1455" s="7">
        <v>0.05</v>
      </c>
      <c r="L1455" s="6">
        <v>51.74</v>
      </c>
      <c r="M1455" s="6">
        <f t="shared" si="88"/>
        <v>586.87199999999996</v>
      </c>
      <c r="N1455" s="6">
        <f t="shared" si="89"/>
        <v>310.44</v>
      </c>
      <c r="O1455" s="6">
        <f t="shared" si="90"/>
        <v>276.43199999999996</v>
      </c>
      <c r="P1455" s="8">
        <f t="shared" si="91"/>
        <v>0.47102604997341835</v>
      </c>
      <c r="Q1455" s="5">
        <f>YEAR(SalesDataTable[[#This Row],[Order Date]])</f>
        <v>2026</v>
      </c>
      <c r="R1455" s="8" t="str">
        <f>"Q"&amp;ROUNDUP(MONTH(SalesDataTable[[#This Row],[Order Date]])/3,0)</f>
        <v>Q3</v>
      </c>
      <c r="S1455" s="9">
        <f>MONTH(SalesDataTable[[#This Row],[Order Date]])</f>
        <v>7</v>
      </c>
      <c r="T1455" s="8" t="str">
        <f>TEXT(SalesDataTable[[#This Row],[Order Date]],"mmm")</f>
        <v>Jul</v>
      </c>
    </row>
    <row r="1456" spans="1:20" ht="15.5">
      <c r="A1456" s="2" t="s">
        <v>1507</v>
      </c>
      <c r="B1456" s="3">
        <v>46226</v>
      </c>
      <c r="C1456" s="4" t="s">
        <v>8</v>
      </c>
      <c r="D1456" s="4" t="s">
        <v>69</v>
      </c>
      <c r="E1456" s="4" t="s">
        <v>39</v>
      </c>
      <c r="F1456" s="4" t="s">
        <v>4</v>
      </c>
      <c r="G1456" s="4" t="s">
        <v>11</v>
      </c>
      <c r="H1456" s="4" t="s">
        <v>12</v>
      </c>
      <c r="I1456" s="9">
        <v>1</v>
      </c>
      <c r="J1456" s="6">
        <v>94.04</v>
      </c>
      <c r="K1456" s="7">
        <v>0</v>
      </c>
      <c r="L1456" s="6">
        <v>44.88</v>
      </c>
      <c r="M1456" s="6">
        <f t="shared" si="88"/>
        <v>94.04</v>
      </c>
      <c r="N1456" s="6">
        <f t="shared" si="89"/>
        <v>44.88</v>
      </c>
      <c r="O1456" s="6">
        <f t="shared" si="90"/>
        <v>49.160000000000004</v>
      </c>
      <c r="P1456" s="8">
        <f t="shared" si="91"/>
        <v>0.52275627392598889</v>
      </c>
      <c r="Q1456" s="5">
        <f>YEAR(SalesDataTable[[#This Row],[Order Date]])</f>
        <v>2026</v>
      </c>
      <c r="R1456" s="8" t="str">
        <f>"Q"&amp;ROUNDUP(MONTH(SalesDataTable[[#This Row],[Order Date]])/3,0)</f>
        <v>Q3</v>
      </c>
      <c r="S1456" s="9">
        <f>MONTH(SalesDataTable[[#This Row],[Order Date]])</f>
        <v>7</v>
      </c>
      <c r="T1456" s="8" t="str">
        <f>TEXT(SalesDataTable[[#This Row],[Order Date]],"mmm")</f>
        <v>Jul</v>
      </c>
    </row>
    <row r="1457" spans="1:20" ht="15.5">
      <c r="A1457" s="2" t="s">
        <v>1508</v>
      </c>
      <c r="B1457" s="3">
        <v>46226</v>
      </c>
      <c r="C1457" s="4" t="s">
        <v>27</v>
      </c>
      <c r="D1457" s="4" t="s">
        <v>48</v>
      </c>
      <c r="E1457" s="4" t="s">
        <v>3</v>
      </c>
      <c r="F1457" s="4" t="s">
        <v>16</v>
      </c>
      <c r="G1457" s="4" t="s">
        <v>11</v>
      </c>
      <c r="H1457" s="4" t="s">
        <v>79</v>
      </c>
      <c r="I1457" s="9">
        <v>2</v>
      </c>
      <c r="J1457" s="6">
        <v>70.790000000000006</v>
      </c>
      <c r="K1457" s="7">
        <v>0</v>
      </c>
      <c r="L1457" s="6">
        <v>32.44</v>
      </c>
      <c r="M1457" s="6">
        <f t="shared" si="88"/>
        <v>141.58000000000001</v>
      </c>
      <c r="N1457" s="6">
        <f t="shared" si="89"/>
        <v>64.88</v>
      </c>
      <c r="O1457" s="6">
        <f t="shared" si="90"/>
        <v>76.700000000000017</v>
      </c>
      <c r="P1457" s="8">
        <f t="shared" si="91"/>
        <v>0.541743184065546</v>
      </c>
      <c r="Q1457" s="5">
        <f>YEAR(SalesDataTable[[#This Row],[Order Date]])</f>
        <v>2026</v>
      </c>
      <c r="R1457" s="8" t="str">
        <f>"Q"&amp;ROUNDUP(MONTH(SalesDataTable[[#This Row],[Order Date]])/3,0)</f>
        <v>Q3</v>
      </c>
      <c r="S1457" s="9">
        <f>MONTH(SalesDataTable[[#This Row],[Order Date]])</f>
        <v>7</v>
      </c>
      <c r="T1457" s="8" t="str">
        <f>TEXT(SalesDataTable[[#This Row],[Order Date]],"mmm")</f>
        <v>Jul</v>
      </c>
    </row>
    <row r="1458" spans="1:20" ht="15.5">
      <c r="A1458" s="2" t="s">
        <v>1509</v>
      </c>
      <c r="B1458" s="3">
        <v>46226</v>
      </c>
      <c r="C1458" s="4" t="s">
        <v>14</v>
      </c>
      <c r="D1458" s="4" t="s">
        <v>61</v>
      </c>
      <c r="E1458" s="4" t="s">
        <v>3</v>
      </c>
      <c r="F1458" s="4" t="s">
        <v>16</v>
      </c>
      <c r="G1458" s="4" t="s">
        <v>17</v>
      </c>
      <c r="H1458" s="4" t="s">
        <v>46</v>
      </c>
      <c r="I1458" s="9">
        <v>2</v>
      </c>
      <c r="J1458" s="6">
        <v>46.41</v>
      </c>
      <c r="K1458" s="7">
        <v>0</v>
      </c>
      <c r="L1458" s="6">
        <v>18.600000000000001</v>
      </c>
      <c r="M1458" s="6">
        <f t="shared" si="88"/>
        <v>92.82</v>
      </c>
      <c r="N1458" s="6">
        <f t="shared" si="89"/>
        <v>37.200000000000003</v>
      </c>
      <c r="O1458" s="6">
        <f t="shared" si="90"/>
        <v>55.61999999999999</v>
      </c>
      <c r="P1458" s="8">
        <f t="shared" si="91"/>
        <v>0.59922430510665803</v>
      </c>
      <c r="Q1458" s="5">
        <f>YEAR(SalesDataTable[[#This Row],[Order Date]])</f>
        <v>2026</v>
      </c>
      <c r="R1458" s="8" t="str">
        <f>"Q"&amp;ROUNDUP(MONTH(SalesDataTable[[#This Row],[Order Date]])/3,0)</f>
        <v>Q3</v>
      </c>
      <c r="S1458" s="9">
        <f>MONTH(SalesDataTable[[#This Row],[Order Date]])</f>
        <v>7</v>
      </c>
      <c r="T1458" s="8" t="str">
        <f>TEXT(SalesDataTable[[#This Row],[Order Date]],"mmm")</f>
        <v>Jul</v>
      </c>
    </row>
    <row r="1459" spans="1:20" ht="15.5">
      <c r="A1459" s="2" t="s">
        <v>1510</v>
      </c>
      <c r="B1459" s="3">
        <v>46226</v>
      </c>
      <c r="C1459" s="4" t="s">
        <v>27</v>
      </c>
      <c r="D1459" s="4" t="s">
        <v>82</v>
      </c>
      <c r="E1459" s="4" t="s">
        <v>39</v>
      </c>
      <c r="F1459" s="4" t="s">
        <v>16</v>
      </c>
      <c r="G1459" s="4" t="s">
        <v>11</v>
      </c>
      <c r="H1459" s="4" t="s">
        <v>79</v>
      </c>
      <c r="I1459" s="9">
        <v>1</v>
      </c>
      <c r="J1459" s="6">
        <v>69.75</v>
      </c>
      <c r="K1459" s="7">
        <v>0</v>
      </c>
      <c r="L1459" s="6">
        <v>33.299999999999997</v>
      </c>
      <c r="M1459" s="6">
        <f t="shared" si="88"/>
        <v>69.75</v>
      </c>
      <c r="N1459" s="6">
        <f t="shared" si="89"/>
        <v>33.299999999999997</v>
      </c>
      <c r="O1459" s="6">
        <f t="shared" si="90"/>
        <v>36.450000000000003</v>
      </c>
      <c r="P1459" s="8">
        <f t="shared" si="91"/>
        <v>0.52258064516129032</v>
      </c>
      <c r="Q1459" s="5">
        <f>YEAR(SalesDataTable[[#This Row],[Order Date]])</f>
        <v>2026</v>
      </c>
      <c r="R1459" s="8" t="str">
        <f>"Q"&amp;ROUNDUP(MONTH(SalesDataTable[[#This Row],[Order Date]])/3,0)</f>
        <v>Q3</v>
      </c>
      <c r="S1459" s="9">
        <f>MONTH(SalesDataTable[[#This Row],[Order Date]])</f>
        <v>7</v>
      </c>
      <c r="T1459" s="8" t="str">
        <f>TEXT(SalesDataTable[[#This Row],[Order Date]],"mmm")</f>
        <v>Jul</v>
      </c>
    </row>
    <row r="1460" spans="1:20" ht="15.5">
      <c r="A1460" s="2" t="s">
        <v>1511</v>
      </c>
      <c r="B1460" s="3">
        <v>46226</v>
      </c>
      <c r="C1460" s="4" t="s">
        <v>1</v>
      </c>
      <c r="D1460" s="4" t="s">
        <v>88</v>
      </c>
      <c r="E1460" s="4" t="s">
        <v>25</v>
      </c>
      <c r="F1460" s="4" t="s">
        <v>20</v>
      </c>
      <c r="G1460" s="4" t="s">
        <v>5</v>
      </c>
      <c r="H1460" s="4" t="s">
        <v>35</v>
      </c>
      <c r="I1460" s="9">
        <v>3</v>
      </c>
      <c r="J1460" s="6">
        <v>40.81</v>
      </c>
      <c r="K1460" s="7">
        <v>0</v>
      </c>
      <c r="L1460" s="6">
        <v>16.86</v>
      </c>
      <c r="M1460" s="6">
        <f t="shared" si="88"/>
        <v>122.43</v>
      </c>
      <c r="N1460" s="6">
        <f t="shared" si="89"/>
        <v>50.58</v>
      </c>
      <c r="O1460" s="6">
        <f t="shared" si="90"/>
        <v>71.850000000000009</v>
      </c>
      <c r="P1460" s="8">
        <f t="shared" si="91"/>
        <v>0.58686596422445481</v>
      </c>
      <c r="Q1460" s="5">
        <f>YEAR(SalesDataTable[[#This Row],[Order Date]])</f>
        <v>2026</v>
      </c>
      <c r="R1460" s="8" t="str">
        <f>"Q"&amp;ROUNDUP(MONTH(SalesDataTable[[#This Row],[Order Date]])/3,0)</f>
        <v>Q3</v>
      </c>
      <c r="S1460" s="9">
        <f>MONTH(SalesDataTable[[#This Row],[Order Date]])</f>
        <v>7</v>
      </c>
      <c r="T1460" s="8" t="str">
        <f>TEXT(SalesDataTable[[#This Row],[Order Date]],"mmm")</f>
        <v>Jul</v>
      </c>
    </row>
    <row r="1461" spans="1:20" ht="15.5">
      <c r="A1461" s="2" t="s">
        <v>1512</v>
      </c>
      <c r="B1461" s="3">
        <v>46226</v>
      </c>
      <c r="C1461" s="4" t="s">
        <v>27</v>
      </c>
      <c r="D1461" s="4" t="s">
        <v>48</v>
      </c>
      <c r="E1461" s="4" t="s">
        <v>39</v>
      </c>
      <c r="F1461" s="4" t="s">
        <v>4</v>
      </c>
      <c r="G1461" s="4" t="s">
        <v>11</v>
      </c>
      <c r="H1461" s="4" t="s">
        <v>53</v>
      </c>
      <c r="I1461" s="9">
        <v>5</v>
      </c>
      <c r="J1461" s="6">
        <v>156.69</v>
      </c>
      <c r="K1461" s="7">
        <v>0</v>
      </c>
      <c r="L1461" s="6">
        <v>80.489999999999995</v>
      </c>
      <c r="M1461" s="6">
        <f t="shared" si="88"/>
        <v>783.45</v>
      </c>
      <c r="N1461" s="6">
        <f t="shared" si="89"/>
        <v>402.45</v>
      </c>
      <c r="O1461" s="6">
        <f t="shared" si="90"/>
        <v>381.00000000000006</v>
      </c>
      <c r="P1461" s="8">
        <f t="shared" si="91"/>
        <v>0.48631054949262881</v>
      </c>
      <c r="Q1461" s="5">
        <f>YEAR(SalesDataTable[[#This Row],[Order Date]])</f>
        <v>2026</v>
      </c>
      <c r="R1461" s="8" t="str">
        <f>"Q"&amp;ROUNDUP(MONTH(SalesDataTable[[#This Row],[Order Date]])/3,0)</f>
        <v>Q3</v>
      </c>
      <c r="S1461" s="9">
        <f>MONTH(SalesDataTable[[#This Row],[Order Date]])</f>
        <v>7</v>
      </c>
      <c r="T1461" s="8" t="str">
        <f>TEXT(SalesDataTable[[#This Row],[Order Date]],"mmm")</f>
        <v>Jul</v>
      </c>
    </row>
    <row r="1462" spans="1:20" ht="15.5">
      <c r="A1462" s="2" t="s">
        <v>1513</v>
      </c>
      <c r="B1462" s="3">
        <v>46226</v>
      </c>
      <c r="C1462" s="4" t="s">
        <v>8</v>
      </c>
      <c r="D1462" s="4" t="s">
        <v>38</v>
      </c>
      <c r="E1462" s="4" t="s">
        <v>39</v>
      </c>
      <c r="F1462" s="4" t="s">
        <v>4</v>
      </c>
      <c r="G1462" s="4" t="s">
        <v>17</v>
      </c>
      <c r="H1462" s="4" t="s">
        <v>83</v>
      </c>
      <c r="I1462" s="9">
        <v>1</v>
      </c>
      <c r="J1462" s="6">
        <v>168.59</v>
      </c>
      <c r="K1462" s="7">
        <v>0.1</v>
      </c>
      <c r="L1462" s="6">
        <v>88.8</v>
      </c>
      <c r="M1462" s="6">
        <f t="shared" si="88"/>
        <v>151.73099999999999</v>
      </c>
      <c r="N1462" s="6">
        <f t="shared" si="89"/>
        <v>88.8</v>
      </c>
      <c r="O1462" s="6">
        <f t="shared" si="90"/>
        <v>62.930999999999997</v>
      </c>
      <c r="P1462" s="8">
        <f t="shared" si="91"/>
        <v>0.41475374181940405</v>
      </c>
      <c r="Q1462" s="5">
        <f>YEAR(SalesDataTable[[#This Row],[Order Date]])</f>
        <v>2026</v>
      </c>
      <c r="R1462" s="8" t="str">
        <f>"Q"&amp;ROUNDUP(MONTH(SalesDataTable[[#This Row],[Order Date]])/3,0)</f>
        <v>Q3</v>
      </c>
      <c r="S1462" s="9">
        <f>MONTH(SalesDataTable[[#This Row],[Order Date]])</f>
        <v>7</v>
      </c>
      <c r="T1462" s="8" t="str">
        <f>TEXT(SalesDataTable[[#This Row],[Order Date]],"mmm")</f>
        <v>Jul</v>
      </c>
    </row>
    <row r="1463" spans="1:20" ht="15.5">
      <c r="A1463" s="2" t="s">
        <v>1514</v>
      </c>
      <c r="B1463" s="3">
        <v>46226</v>
      </c>
      <c r="C1463" s="4" t="s">
        <v>8</v>
      </c>
      <c r="D1463" s="4" t="s">
        <v>69</v>
      </c>
      <c r="E1463" s="4" t="s">
        <v>3</v>
      </c>
      <c r="F1463" s="4" t="s">
        <v>20</v>
      </c>
      <c r="G1463" s="4" t="s">
        <v>17</v>
      </c>
      <c r="H1463" s="4" t="s">
        <v>18</v>
      </c>
      <c r="I1463" s="9">
        <v>5</v>
      </c>
      <c r="J1463" s="6">
        <v>36.880000000000003</v>
      </c>
      <c r="K1463" s="7">
        <v>0.1</v>
      </c>
      <c r="L1463" s="6">
        <v>13.76</v>
      </c>
      <c r="M1463" s="6">
        <f t="shared" si="88"/>
        <v>165.96</v>
      </c>
      <c r="N1463" s="6">
        <f t="shared" si="89"/>
        <v>68.8</v>
      </c>
      <c r="O1463" s="6">
        <f t="shared" si="90"/>
        <v>97.160000000000011</v>
      </c>
      <c r="P1463" s="8">
        <f t="shared" si="91"/>
        <v>0.58544227524704751</v>
      </c>
      <c r="Q1463" s="5">
        <f>YEAR(SalesDataTable[[#This Row],[Order Date]])</f>
        <v>2026</v>
      </c>
      <c r="R1463" s="8" t="str">
        <f>"Q"&amp;ROUNDUP(MONTH(SalesDataTable[[#This Row],[Order Date]])/3,0)</f>
        <v>Q3</v>
      </c>
      <c r="S1463" s="9">
        <f>MONTH(SalesDataTable[[#This Row],[Order Date]])</f>
        <v>7</v>
      </c>
      <c r="T1463" s="8" t="str">
        <f>TEXT(SalesDataTable[[#This Row],[Order Date]],"mmm")</f>
        <v>Jul</v>
      </c>
    </row>
    <row r="1464" spans="1:20" ht="15.5">
      <c r="A1464" s="2" t="s">
        <v>1515</v>
      </c>
      <c r="B1464" s="3">
        <v>46227</v>
      </c>
      <c r="C1464" s="4" t="s">
        <v>1</v>
      </c>
      <c r="D1464" s="4" t="s">
        <v>2</v>
      </c>
      <c r="E1464" s="4" t="s">
        <v>10</v>
      </c>
      <c r="F1464" s="4" t="s">
        <v>20</v>
      </c>
      <c r="G1464" s="4" t="s">
        <v>17</v>
      </c>
      <c r="H1464" s="4" t="s">
        <v>71</v>
      </c>
      <c r="I1464" s="9">
        <v>8</v>
      </c>
      <c r="J1464" s="6">
        <v>136.13</v>
      </c>
      <c r="K1464" s="7">
        <v>0.1</v>
      </c>
      <c r="L1464" s="6">
        <v>66.55</v>
      </c>
      <c r="M1464" s="6">
        <f t="shared" si="88"/>
        <v>980.13599999999997</v>
      </c>
      <c r="N1464" s="6">
        <f t="shared" si="89"/>
        <v>532.4</v>
      </c>
      <c r="O1464" s="6">
        <f t="shared" si="90"/>
        <v>447.73599999999999</v>
      </c>
      <c r="P1464" s="8">
        <f t="shared" si="91"/>
        <v>0.45681007533648393</v>
      </c>
      <c r="Q1464" s="5">
        <f>YEAR(SalesDataTable[[#This Row],[Order Date]])</f>
        <v>2026</v>
      </c>
      <c r="R1464" s="8" t="str">
        <f>"Q"&amp;ROUNDUP(MONTH(SalesDataTable[[#This Row],[Order Date]])/3,0)</f>
        <v>Q3</v>
      </c>
      <c r="S1464" s="9">
        <f>MONTH(SalesDataTable[[#This Row],[Order Date]])</f>
        <v>7</v>
      </c>
      <c r="T1464" s="8" t="str">
        <f>TEXT(SalesDataTable[[#This Row],[Order Date]],"mmm")</f>
        <v>Jul</v>
      </c>
    </row>
    <row r="1465" spans="1:20" ht="15.5">
      <c r="A1465" s="2" t="s">
        <v>1516</v>
      </c>
      <c r="B1465" s="3">
        <v>46227</v>
      </c>
      <c r="C1465" s="4" t="s">
        <v>8</v>
      </c>
      <c r="D1465" s="4" t="s">
        <v>86</v>
      </c>
      <c r="E1465" s="4" t="s">
        <v>39</v>
      </c>
      <c r="F1465" s="4" t="s">
        <v>4</v>
      </c>
      <c r="G1465" s="4" t="s">
        <v>5</v>
      </c>
      <c r="H1465" s="4" t="s">
        <v>35</v>
      </c>
      <c r="I1465" s="9">
        <v>2</v>
      </c>
      <c r="J1465" s="6">
        <v>40.479999999999997</v>
      </c>
      <c r="K1465" s="7">
        <v>0.05</v>
      </c>
      <c r="L1465" s="6">
        <v>16.93</v>
      </c>
      <c r="M1465" s="6">
        <f t="shared" si="88"/>
        <v>76.911999999999992</v>
      </c>
      <c r="N1465" s="6">
        <f t="shared" si="89"/>
        <v>33.86</v>
      </c>
      <c r="O1465" s="6">
        <f t="shared" si="90"/>
        <v>43.051999999999992</v>
      </c>
      <c r="P1465" s="8">
        <f t="shared" si="91"/>
        <v>0.5597566049511129</v>
      </c>
      <c r="Q1465" s="5">
        <f>YEAR(SalesDataTable[[#This Row],[Order Date]])</f>
        <v>2026</v>
      </c>
      <c r="R1465" s="8" t="str">
        <f>"Q"&amp;ROUNDUP(MONTH(SalesDataTable[[#This Row],[Order Date]])/3,0)</f>
        <v>Q3</v>
      </c>
      <c r="S1465" s="9">
        <f>MONTH(SalesDataTable[[#This Row],[Order Date]])</f>
        <v>7</v>
      </c>
      <c r="T1465" s="8" t="str">
        <f>TEXT(SalesDataTable[[#This Row],[Order Date]],"mmm")</f>
        <v>Jul</v>
      </c>
    </row>
    <row r="1466" spans="1:20" ht="15.5">
      <c r="A1466" s="2" t="s">
        <v>1517</v>
      </c>
      <c r="B1466" s="3">
        <v>46227</v>
      </c>
      <c r="C1466" s="4" t="s">
        <v>1</v>
      </c>
      <c r="D1466" s="4" t="s">
        <v>2</v>
      </c>
      <c r="E1466" s="4" t="s">
        <v>3</v>
      </c>
      <c r="F1466" s="4" t="s">
        <v>16</v>
      </c>
      <c r="G1466" s="4" t="s">
        <v>5</v>
      </c>
      <c r="H1466" s="4" t="s">
        <v>29</v>
      </c>
      <c r="I1466" s="9">
        <v>4</v>
      </c>
      <c r="J1466" s="6">
        <v>50.09</v>
      </c>
      <c r="K1466" s="7">
        <v>0</v>
      </c>
      <c r="L1466" s="6">
        <v>22.11</v>
      </c>
      <c r="M1466" s="6">
        <f t="shared" si="88"/>
        <v>200.36</v>
      </c>
      <c r="N1466" s="6">
        <f t="shared" si="89"/>
        <v>88.44</v>
      </c>
      <c r="O1466" s="6">
        <f t="shared" si="90"/>
        <v>111.92000000000002</v>
      </c>
      <c r="P1466" s="8">
        <f t="shared" si="91"/>
        <v>0.55859452984627678</v>
      </c>
      <c r="Q1466" s="5">
        <f>YEAR(SalesDataTable[[#This Row],[Order Date]])</f>
        <v>2026</v>
      </c>
      <c r="R1466" s="8" t="str">
        <f>"Q"&amp;ROUNDUP(MONTH(SalesDataTable[[#This Row],[Order Date]])/3,0)</f>
        <v>Q3</v>
      </c>
      <c r="S1466" s="9">
        <f>MONTH(SalesDataTable[[#This Row],[Order Date]])</f>
        <v>7</v>
      </c>
      <c r="T1466" s="8" t="str">
        <f>TEXT(SalesDataTable[[#This Row],[Order Date]],"mmm")</f>
        <v>Jul</v>
      </c>
    </row>
    <row r="1467" spans="1:20" ht="15.5">
      <c r="A1467" s="2" t="s">
        <v>1518</v>
      </c>
      <c r="B1467" s="3">
        <v>46227</v>
      </c>
      <c r="C1467" s="4" t="s">
        <v>27</v>
      </c>
      <c r="D1467" s="4" t="s">
        <v>48</v>
      </c>
      <c r="E1467" s="4" t="s">
        <v>3</v>
      </c>
      <c r="F1467" s="4" t="s">
        <v>4</v>
      </c>
      <c r="G1467" s="4" t="s">
        <v>11</v>
      </c>
      <c r="H1467" s="4" t="s">
        <v>53</v>
      </c>
      <c r="I1467" s="9">
        <v>1</v>
      </c>
      <c r="J1467" s="6">
        <v>156.54</v>
      </c>
      <c r="K1467" s="7">
        <v>0.1</v>
      </c>
      <c r="L1467" s="6">
        <v>77.38</v>
      </c>
      <c r="M1467" s="6">
        <f t="shared" si="88"/>
        <v>140.886</v>
      </c>
      <c r="N1467" s="6">
        <f t="shared" si="89"/>
        <v>77.38</v>
      </c>
      <c r="O1467" s="6">
        <f t="shared" si="90"/>
        <v>63.506</v>
      </c>
      <c r="P1467" s="8">
        <f t="shared" si="91"/>
        <v>0.4507616086765186</v>
      </c>
      <c r="Q1467" s="5">
        <f>YEAR(SalesDataTable[[#This Row],[Order Date]])</f>
        <v>2026</v>
      </c>
      <c r="R1467" s="8" t="str">
        <f>"Q"&amp;ROUNDUP(MONTH(SalesDataTable[[#This Row],[Order Date]])/3,0)</f>
        <v>Q3</v>
      </c>
      <c r="S1467" s="9">
        <f>MONTH(SalesDataTable[[#This Row],[Order Date]])</f>
        <v>7</v>
      </c>
      <c r="T1467" s="8" t="str">
        <f>TEXT(SalesDataTable[[#This Row],[Order Date]],"mmm")</f>
        <v>Jul</v>
      </c>
    </row>
    <row r="1468" spans="1:20" ht="15.5">
      <c r="A1468" s="2" t="s">
        <v>1519</v>
      </c>
      <c r="B1468" s="3">
        <v>46227</v>
      </c>
      <c r="C1468" s="4" t="s">
        <v>8</v>
      </c>
      <c r="D1468" s="4" t="s">
        <v>38</v>
      </c>
      <c r="E1468" s="4" t="s">
        <v>25</v>
      </c>
      <c r="F1468" s="4" t="s">
        <v>4</v>
      </c>
      <c r="G1468" s="4" t="s">
        <v>11</v>
      </c>
      <c r="H1468" s="4" t="s">
        <v>53</v>
      </c>
      <c r="I1468" s="9">
        <v>1</v>
      </c>
      <c r="J1468" s="6">
        <v>152.1</v>
      </c>
      <c r="K1468" s="7">
        <v>0.1</v>
      </c>
      <c r="L1468" s="6">
        <v>80.459999999999994</v>
      </c>
      <c r="M1468" s="6">
        <f t="shared" si="88"/>
        <v>136.88999999999999</v>
      </c>
      <c r="N1468" s="6">
        <f t="shared" si="89"/>
        <v>80.459999999999994</v>
      </c>
      <c r="O1468" s="6">
        <f t="shared" si="90"/>
        <v>56.429999999999993</v>
      </c>
      <c r="P1468" s="8">
        <f t="shared" si="91"/>
        <v>0.41222879684418146</v>
      </c>
      <c r="Q1468" s="5">
        <f>YEAR(SalesDataTable[[#This Row],[Order Date]])</f>
        <v>2026</v>
      </c>
      <c r="R1468" s="8" t="str">
        <f>"Q"&amp;ROUNDUP(MONTH(SalesDataTable[[#This Row],[Order Date]])/3,0)</f>
        <v>Q3</v>
      </c>
      <c r="S1468" s="9">
        <f>MONTH(SalesDataTable[[#This Row],[Order Date]])</f>
        <v>7</v>
      </c>
      <c r="T1468" s="8" t="str">
        <f>TEXT(SalesDataTable[[#This Row],[Order Date]],"mmm")</f>
        <v>Jul</v>
      </c>
    </row>
    <row r="1469" spans="1:20" ht="15.5">
      <c r="A1469" s="2" t="s">
        <v>1520</v>
      </c>
      <c r="B1469" s="3">
        <v>46228</v>
      </c>
      <c r="C1469" s="4" t="s">
        <v>8</v>
      </c>
      <c r="D1469" s="4" t="s">
        <v>66</v>
      </c>
      <c r="E1469" s="4" t="s">
        <v>3</v>
      </c>
      <c r="F1469" s="4" t="s">
        <v>4</v>
      </c>
      <c r="G1469" s="4" t="s">
        <v>11</v>
      </c>
      <c r="H1469" s="4" t="s">
        <v>53</v>
      </c>
      <c r="I1469" s="9">
        <v>1</v>
      </c>
      <c r="J1469" s="6">
        <v>155.35</v>
      </c>
      <c r="K1469" s="7">
        <v>0</v>
      </c>
      <c r="L1469" s="6">
        <v>80.47</v>
      </c>
      <c r="M1469" s="6">
        <f t="shared" si="88"/>
        <v>155.35</v>
      </c>
      <c r="N1469" s="6">
        <f t="shared" si="89"/>
        <v>80.47</v>
      </c>
      <c r="O1469" s="6">
        <f t="shared" si="90"/>
        <v>74.88</v>
      </c>
      <c r="P1469" s="8">
        <f t="shared" si="91"/>
        <v>0.48200836820083681</v>
      </c>
      <c r="Q1469" s="5">
        <f>YEAR(SalesDataTable[[#This Row],[Order Date]])</f>
        <v>2026</v>
      </c>
      <c r="R1469" s="8" t="str">
        <f>"Q"&amp;ROUNDUP(MONTH(SalesDataTable[[#This Row],[Order Date]])/3,0)</f>
        <v>Q3</v>
      </c>
      <c r="S1469" s="9">
        <f>MONTH(SalesDataTable[[#This Row],[Order Date]])</f>
        <v>7</v>
      </c>
      <c r="T1469" s="8" t="str">
        <f>TEXT(SalesDataTable[[#This Row],[Order Date]],"mmm")</f>
        <v>Jul</v>
      </c>
    </row>
    <row r="1470" spans="1:20" ht="15.5">
      <c r="A1470" s="2" t="s">
        <v>1521</v>
      </c>
      <c r="B1470" s="3">
        <v>46228</v>
      </c>
      <c r="C1470" s="4" t="s">
        <v>14</v>
      </c>
      <c r="D1470" s="4" t="s">
        <v>24</v>
      </c>
      <c r="E1470" s="4" t="s">
        <v>39</v>
      </c>
      <c r="F1470" s="4" t="s">
        <v>16</v>
      </c>
      <c r="G1470" s="4" t="s">
        <v>5</v>
      </c>
      <c r="H1470" s="4" t="s">
        <v>6</v>
      </c>
      <c r="I1470" s="9">
        <v>1</v>
      </c>
      <c r="J1470" s="6">
        <v>81.13</v>
      </c>
      <c r="K1470" s="7">
        <v>0.05</v>
      </c>
      <c r="L1470" s="6">
        <v>42.41</v>
      </c>
      <c r="M1470" s="6">
        <f t="shared" si="88"/>
        <v>77.073499999999996</v>
      </c>
      <c r="N1470" s="6">
        <f t="shared" si="89"/>
        <v>42.41</v>
      </c>
      <c r="O1470" s="6">
        <f t="shared" si="90"/>
        <v>34.663499999999999</v>
      </c>
      <c r="P1470" s="8">
        <f t="shared" si="91"/>
        <v>0.44974602165465433</v>
      </c>
      <c r="Q1470" s="5">
        <f>YEAR(SalesDataTable[[#This Row],[Order Date]])</f>
        <v>2026</v>
      </c>
      <c r="R1470" s="8" t="str">
        <f>"Q"&amp;ROUNDUP(MONTH(SalesDataTable[[#This Row],[Order Date]])/3,0)</f>
        <v>Q3</v>
      </c>
      <c r="S1470" s="9">
        <f>MONTH(SalesDataTable[[#This Row],[Order Date]])</f>
        <v>7</v>
      </c>
      <c r="T1470" s="8" t="str">
        <f>TEXT(SalesDataTable[[#This Row],[Order Date]],"mmm")</f>
        <v>Jul</v>
      </c>
    </row>
    <row r="1471" spans="1:20" ht="15.5">
      <c r="A1471" s="2" t="s">
        <v>1522</v>
      </c>
      <c r="B1471" s="3">
        <v>46228</v>
      </c>
      <c r="C1471" s="4" t="s">
        <v>8</v>
      </c>
      <c r="D1471" s="4" t="s">
        <v>66</v>
      </c>
      <c r="E1471" s="4" t="s">
        <v>3</v>
      </c>
      <c r="F1471" s="4" t="s">
        <v>16</v>
      </c>
      <c r="G1471" s="4" t="s">
        <v>11</v>
      </c>
      <c r="H1471" s="4" t="s">
        <v>21</v>
      </c>
      <c r="I1471" s="9">
        <v>1</v>
      </c>
      <c r="J1471" s="6">
        <v>145.87</v>
      </c>
      <c r="K1471" s="7">
        <v>0</v>
      </c>
      <c r="L1471" s="6">
        <v>81.430000000000007</v>
      </c>
      <c r="M1471" s="6">
        <f t="shared" si="88"/>
        <v>145.87</v>
      </c>
      <c r="N1471" s="6">
        <f t="shared" si="89"/>
        <v>81.430000000000007</v>
      </c>
      <c r="O1471" s="6">
        <f t="shared" si="90"/>
        <v>64.44</v>
      </c>
      <c r="P1471" s="8">
        <f t="shared" si="91"/>
        <v>0.44176321382052508</v>
      </c>
      <c r="Q1471" s="5">
        <f>YEAR(SalesDataTable[[#This Row],[Order Date]])</f>
        <v>2026</v>
      </c>
      <c r="R1471" s="8" t="str">
        <f>"Q"&amp;ROUNDUP(MONTH(SalesDataTable[[#This Row],[Order Date]])/3,0)</f>
        <v>Q3</v>
      </c>
      <c r="S1471" s="9">
        <f>MONTH(SalesDataTable[[#This Row],[Order Date]])</f>
        <v>7</v>
      </c>
      <c r="T1471" s="8" t="str">
        <f>TEXT(SalesDataTable[[#This Row],[Order Date]],"mmm")</f>
        <v>Jul</v>
      </c>
    </row>
    <row r="1472" spans="1:20" ht="15.5">
      <c r="A1472" s="2" t="s">
        <v>1523</v>
      </c>
      <c r="B1472" s="3">
        <v>46228</v>
      </c>
      <c r="C1472" s="4" t="s">
        <v>8</v>
      </c>
      <c r="D1472" s="4" t="s">
        <v>69</v>
      </c>
      <c r="E1472" s="4" t="s">
        <v>3</v>
      </c>
      <c r="F1472" s="4" t="s">
        <v>16</v>
      </c>
      <c r="G1472" s="4" t="s">
        <v>11</v>
      </c>
      <c r="H1472" s="4" t="s">
        <v>53</v>
      </c>
      <c r="I1472" s="9">
        <v>6</v>
      </c>
      <c r="J1472" s="6">
        <v>151.88999999999999</v>
      </c>
      <c r="K1472" s="7">
        <v>0.15</v>
      </c>
      <c r="L1472" s="6">
        <v>76.83</v>
      </c>
      <c r="M1472" s="6">
        <f t="shared" si="88"/>
        <v>774.6389999999999</v>
      </c>
      <c r="N1472" s="6">
        <f t="shared" si="89"/>
        <v>460.98</v>
      </c>
      <c r="O1472" s="6">
        <f t="shared" si="90"/>
        <v>313.65899999999988</v>
      </c>
      <c r="P1472" s="8">
        <f t="shared" si="91"/>
        <v>0.40490989996630677</v>
      </c>
      <c r="Q1472" s="5">
        <f>YEAR(SalesDataTable[[#This Row],[Order Date]])</f>
        <v>2026</v>
      </c>
      <c r="R1472" s="8" t="str">
        <f>"Q"&amp;ROUNDUP(MONTH(SalesDataTable[[#This Row],[Order Date]])/3,0)</f>
        <v>Q3</v>
      </c>
      <c r="S1472" s="9">
        <f>MONTH(SalesDataTable[[#This Row],[Order Date]])</f>
        <v>7</v>
      </c>
      <c r="T1472" s="8" t="str">
        <f>TEXT(SalesDataTable[[#This Row],[Order Date]],"mmm")</f>
        <v>Jul</v>
      </c>
    </row>
    <row r="1473" spans="1:20" ht="15.5">
      <c r="A1473" s="2" t="s">
        <v>1524</v>
      </c>
      <c r="B1473" s="3">
        <v>46228</v>
      </c>
      <c r="C1473" s="4" t="s">
        <v>14</v>
      </c>
      <c r="D1473" s="4" t="s">
        <v>61</v>
      </c>
      <c r="E1473" s="4" t="s">
        <v>3</v>
      </c>
      <c r="F1473" s="4" t="s">
        <v>16</v>
      </c>
      <c r="G1473" s="4" t="s">
        <v>49</v>
      </c>
      <c r="H1473" s="4" t="s">
        <v>50</v>
      </c>
      <c r="I1473" s="9">
        <v>2</v>
      </c>
      <c r="J1473" s="6">
        <v>41.14</v>
      </c>
      <c r="K1473" s="7">
        <v>0.1</v>
      </c>
      <c r="L1473" s="6">
        <v>14.84</v>
      </c>
      <c r="M1473" s="6">
        <f t="shared" si="88"/>
        <v>74.052000000000007</v>
      </c>
      <c r="N1473" s="6">
        <f t="shared" si="89"/>
        <v>29.68</v>
      </c>
      <c r="O1473" s="6">
        <f t="shared" si="90"/>
        <v>44.372000000000007</v>
      </c>
      <c r="P1473" s="8">
        <f t="shared" si="91"/>
        <v>0.59920056176740677</v>
      </c>
      <c r="Q1473" s="5">
        <f>YEAR(SalesDataTable[[#This Row],[Order Date]])</f>
        <v>2026</v>
      </c>
      <c r="R1473" s="8" t="str">
        <f>"Q"&amp;ROUNDUP(MONTH(SalesDataTable[[#This Row],[Order Date]])/3,0)</f>
        <v>Q3</v>
      </c>
      <c r="S1473" s="9">
        <f>MONTH(SalesDataTable[[#This Row],[Order Date]])</f>
        <v>7</v>
      </c>
      <c r="T1473" s="8" t="str">
        <f>TEXT(SalesDataTable[[#This Row],[Order Date]],"mmm")</f>
        <v>Jul</v>
      </c>
    </row>
    <row r="1474" spans="1:20" ht="15.5">
      <c r="A1474" s="2" t="s">
        <v>1525</v>
      </c>
      <c r="B1474" s="3">
        <v>46228</v>
      </c>
      <c r="C1474" s="4" t="s">
        <v>27</v>
      </c>
      <c r="D1474" s="4" t="s">
        <v>28</v>
      </c>
      <c r="E1474" s="4" t="s">
        <v>25</v>
      </c>
      <c r="F1474" s="4" t="s">
        <v>4</v>
      </c>
      <c r="G1474" s="4" t="s">
        <v>5</v>
      </c>
      <c r="H1474" s="4" t="s">
        <v>29</v>
      </c>
      <c r="I1474" s="9">
        <v>1</v>
      </c>
      <c r="J1474" s="6">
        <v>49.5</v>
      </c>
      <c r="K1474" s="7">
        <v>0</v>
      </c>
      <c r="L1474" s="6">
        <v>21.83</v>
      </c>
      <c r="M1474" s="6">
        <f t="shared" ref="M1474:M1537" si="92">I1474*J1474*(1-K1474)</f>
        <v>49.5</v>
      </c>
      <c r="N1474" s="6">
        <f t="shared" ref="N1474:N1537" si="93">I1474*L1474</f>
        <v>21.83</v>
      </c>
      <c r="O1474" s="6">
        <f t="shared" ref="O1474:O1537" si="94">M1474-N1474</f>
        <v>27.67</v>
      </c>
      <c r="P1474" s="8">
        <f t="shared" ref="P1474:P1537" si="95">IFERROR(O1474/M1474,0)</f>
        <v>0.55898989898989904</v>
      </c>
      <c r="Q1474" s="5">
        <f>YEAR(SalesDataTable[[#This Row],[Order Date]])</f>
        <v>2026</v>
      </c>
      <c r="R1474" s="8" t="str">
        <f>"Q"&amp;ROUNDUP(MONTH(SalesDataTable[[#This Row],[Order Date]])/3,0)</f>
        <v>Q3</v>
      </c>
      <c r="S1474" s="9">
        <f>MONTH(SalesDataTable[[#This Row],[Order Date]])</f>
        <v>7</v>
      </c>
      <c r="T1474" s="8" t="str">
        <f>TEXT(SalesDataTable[[#This Row],[Order Date]],"mmm")</f>
        <v>Jul</v>
      </c>
    </row>
    <row r="1475" spans="1:20" ht="15.5">
      <c r="A1475" s="2" t="s">
        <v>1526</v>
      </c>
      <c r="B1475" s="3">
        <v>46228</v>
      </c>
      <c r="C1475" s="4" t="s">
        <v>27</v>
      </c>
      <c r="D1475" s="4" t="s">
        <v>45</v>
      </c>
      <c r="E1475" s="4" t="s">
        <v>3</v>
      </c>
      <c r="F1475" s="4" t="s">
        <v>16</v>
      </c>
      <c r="G1475" s="4" t="s">
        <v>17</v>
      </c>
      <c r="H1475" s="4" t="s">
        <v>46</v>
      </c>
      <c r="I1475" s="9">
        <v>2</v>
      </c>
      <c r="J1475" s="6">
        <v>46.48</v>
      </c>
      <c r="K1475" s="7">
        <v>0.05</v>
      </c>
      <c r="L1475" s="6">
        <v>18.760000000000002</v>
      </c>
      <c r="M1475" s="6">
        <f t="shared" si="92"/>
        <v>88.311999999999983</v>
      </c>
      <c r="N1475" s="6">
        <f t="shared" si="93"/>
        <v>37.520000000000003</v>
      </c>
      <c r="O1475" s="6">
        <f t="shared" si="94"/>
        <v>50.79199999999998</v>
      </c>
      <c r="P1475" s="8">
        <f t="shared" si="95"/>
        <v>0.57514267596702584</v>
      </c>
      <c r="Q1475" s="5">
        <f>YEAR(SalesDataTable[[#This Row],[Order Date]])</f>
        <v>2026</v>
      </c>
      <c r="R1475" s="8" t="str">
        <f>"Q"&amp;ROUNDUP(MONTH(SalesDataTable[[#This Row],[Order Date]])/3,0)</f>
        <v>Q3</v>
      </c>
      <c r="S1475" s="9">
        <f>MONTH(SalesDataTable[[#This Row],[Order Date]])</f>
        <v>7</v>
      </c>
      <c r="T1475" s="8" t="str">
        <f>TEXT(SalesDataTable[[#This Row],[Order Date]],"mmm")</f>
        <v>Jul</v>
      </c>
    </row>
    <row r="1476" spans="1:20" ht="15.5">
      <c r="A1476" s="2" t="s">
        <v>1527</v>
      </c>
      <c r="B1476" s="3">
        <v>46228</v>
      </c>
      <c r="C1476" s="4" t="s">
        <v>14</v>
      </c>
      <c r="D1476" s="4" t="s">
        <v>15</v>
      </c>
      <c r="E1476" s="4" t="s">
        <v>39</v>
      </c>
      <c r="F1476" s="4" t="s">
        <v>4</v>
      </c>
      <c r="G1476" s="4" t="s">
        <v>17</v>
      </c>
      <c r="H1476" s="4" t="s">
        <v>18</v>
      </c>
      <c r="I1476" s="9">
        <v>1</v>
      </c>
      <c r="J1476" s="6">
        <v>36.909999999999997</v>
      </c>
      <c r="K1476" s="7">
        <v>0</v>
      </c>
      <c r="L1476" s="6">
        <v>13.56</v>
      </c>
      <c r="M1476" s="6">
        <f t="shared" si="92"/>
        <v>36.909999999999997</v>
      </c>
      <c r="N1476" s="6">
        <f t="shared" si="93"/>
        <v>13.56</v>
      </c>
      <c r="O1476" s="6">
        <f t="shared" si="94"/>
        <v>23.349999999999994</v>
      </c>
      <c r="P1476" s="8">
        <f t="shared" si="95"/>
        <v>0.63261988620969922</v>
      </c>
      <c r="Q1476" s="5">
        <f>YEAR(SalesDataTable[[#This Row],[Order Date]])</f>
        <v>2026</v>
      </c>
      <c r="R1476" s="8" t="str">
        <f>"Q"&amp;ROUNDUP(MONTH(SalesDataTable[[#This Row],[Order Date]])/3,0)</f>
        <v>Q3</v>
      </c>
      <c r="S1476" s="9">
        <f>MONTH(SalesDataTable[[#This Row],[Order Date]])</f>
        <v>7</v>
      </c>
      <c r="T1476" s="8" t="str">
        <f>TEXT(SalesDataTable[[#This Row],[Order Date]],"mmm")</f>
        <v>Jul</v>
      </c>
    </row>
    <row r="1477" spans="1:20" ht="15.5">
      <c r="A1477" s="2" t="s">
        <v>1528</v>
      </c>
      <c r="B1477" s="3">
        <v>46228</v>
      </c>
      <c r="C1477" s="4" t="s">
        <v>1</v>
      </c>
      <c r="D1477" s="4" t="s">
        <v>2</v>
      </c>
      <c r="E1477" s="4" t="s">
        <v>3</v>
      </c>
      <c r="F1477" s="4" t="s">
        <v>4</v>
      </c>
      <c r="G1477" s="4" t="s">
        <v>17</v>
      </c>
      <c r="H1477" s="4" t="s">
        <v>18</v>
      </c>
      <c r="I1477" s="9">
        <v>1</v>
      </c>
      <c r="J1477" s="6">
        <v>35.6</v>
      </c>
      <c r="K1477" s="7">
        <v>0</v>
      </c>
      <c r="L1477" s="6">
        <v>13.91</v>
      </c>
      <c r="M1477" s="6">
        <f t="shared" si="92"/>
        <v>35.6</v>
      </c>
      <c r="N1477" s="6">
        <f t="shared" si="93"/>
        <v>13.91</v>
      </c>
      <c r="O1477" s="6">
        <f t="shared" si="94"/>
        <v>21.69</v>
      </c>
      <c r="P1477" s="8">
        <f t="shared" si="95"/>
        <v>0.60926966292134832</v>
      </c>
      <c r="Q1477" s="5">
        <f>YEAR(SalesDataTable[[#This Row],[Order Date]])</f>
        <v>2026</v>
      </c>
      <c r="R1477" s="8" t="str">
        <f>"Q"&amp;ROUNDUP(MONTH(SalesDataTable[[#This Row],[Order Date]])/3,0)</f>
        <v>Q3</v>
      </c>
      <c r="S1477" s="9">
        <f>MONTH(SalesDataTable[[#This Row],[Order Date]])</f>
        <v>7</v>
      </c>
      <c r="T1477" s="8" t="str">
        <f>TEXT(SalesDataTable[[#This Row],[Order Date]],"mmm")</f>
        <v>Jul</v>
      </c>
    </row>
    <row r="1478" spans="1:20" ht="15.5">
      <c r="A1478" s="2" t="s">
        <v>1529</v>
      </c>
      <c r="B1478" s="3">
        <v>46228</v>
      </c>
      <c r="C1478" s="4" t="s">
        <v>8</v>
      </c>
      <c r="D1478" s="4" t="s">
        <v>66</v>
      </c>
      <c r="E1478" s="4" t="s">
        <v>25</v>
      </c>
      <c r="F1478" s="4" t="s">
        <v>16</v>
      </c>
      <c r="G1478" s="4" t="s">
        <v>5</v>
      </c>
      <c r="H1478" s="4" t="s">
        <v>6</v>
      </c>
      <c r="I1478" s="9">
        <v>2</v>
      </c>
      <c r="J1478" s="6">
        <v>80.25</v>
      </c>
      <c r="K1478" s="7">
        <v>0.05</v>
      </c>
      <c r="L1478" s="6">
        <v>42.39</v>
      </c>
      <c r="M1478" s="6">
        <f t="shared" si="92"/>
        <v>152.47499999999999</v>
      </c>
      <c r="N1478" s="6">
        <f t="shared" si="93"/>
        <v>84.78</v>
      </c>
      <c r="O1478" s="6">
        <f t="shared" si="94"/>
        <v>67.694999999999993</v>
      </c>
      <c r="P1478" s="8">
        <f t="shared" si="95"/>
        <v>0.44397442203639936</v>
      </c>
      <c r="Q1478" s="5">
        <f>YEAR(SalesDataTable[[#This Row],[Order Date]])</f>
        <v>2026</v>
      </c>
      <c r="R1478" s="8" t="str">
        <f>"Q"&amp;ROUNDUP(MONTH(SalesDataTable[[#This Row],[Order Date]])/3,0)</f>
        <v>Q3</v>
      </c>
      <c r="S1478" s="9">
        <f>MONTH(SalesDataTable[[#This Row],[Order Date]])</f>
        <v>7</v>
      </c>
      <c r="T1478" s="8" t="str">
        <f>TEXT(SalesDataTable[[#This Row],[Order Date]],"mmm")</f>
        <v>Jul</v>
      </c>
    </row>
    <row r="1479" spans="1:20" ht="15.5">
      <c r="A1479" s="2" t="s">
        <v>1530</v>
      </c>
      <c r="B1479" s="3">
        <v>46228</v>
      </c>
      <c r="C1479" s="4" t="s">
        <v>1</v>
      </c>
      <c r="D1479" s="4" t="s">
        <v>2</v>
      </c>
      <c r="E1479" s="4" t="s">
        <v>39</v>
      </c>
      <c r="F1479" s="4" t="s">
        <v>4</v>
      </c>
      <c r="G1479" s="4" t="s">
        <v>17</v>
      </c>
      <c r="H1479" s="4" t="s">
        <v>46</v>
      </c>
      <c r="I1479" s="9">
        <v>2</v>
      </c>
      <c r="J1479" s="6">
        <v>47.52</v>
      </c>
      <c r="K1479" s="7">
        <v>0.1</v>
      </c>
      <c r="L1479" s="6">
        <v>17.86</v>
      </c>
      <c r="M1479" s="6">
        <f t="shared" si="92"/>
        <v>85.536000000000001</v>
      </c>
      <c r="N1479" s="6">
        <f t="shared" si="93"/>
        <v>35.72</v>
      </c>
      <c r="O1479" s="6">
        <f t="shared" si="94"/>
        <v>49.816000000000003</v>
      </c>
      <c r="P1479" s="8">
        <f t="shared" si="95"/>
        <v>0.58239805462027683</v>
      </c>
      <c r="Q1479" s="5">
        <f>YEAR(SalesDataTable[[#This Row],[Order Date]])</f>
        <v>2026</v>
      </c>
      <c r="R1479" s="8" t="str">
        <f>"Q"&amp;ROUNDUP(MONTH(SalesDataTable[[#This Row],[Order Date]])/3,0)</f>
        <v>Q3</v>
      </c>
      <c r="S1479" s="9">
        <f>MONTH(SalesDataTable[[#This Row],[Order Date]])</f>
        <v>7</v>
      </c>
      <c r="T1479" s="8" t="str">
        <f>TEXT(SalesDataTable[[#This Row],[Order Date]],"mmm")</f>
        <v>Jul</v>
      </c>
    </row>
    <row r="1480" spans="1:20" ht="15.5">
      <c r="A1480" s="2" t="s">
        <v>1531</v>
      </c>
      <c r="B1480" s="3">
        <v>46228</v>
      </c>
      <c r="C1480" s="4" t="s">
        <v>27</v>
      </c>
      <c r="D1480" s="4" t="s">
        <v>82</v>
      </c>
      <c r="E1480" s="4" t="s">
        <v>3</v>
      </c>
      <c r="F1480" s="4" t="s">
        <v>16</v>
      </c>
      <c r="G1480" s="4" t="s">
        <v>17</v>
      </c>
      <c r="H1480" s="4" t="s">
        <v>83</v>
      </c>
      <c r="I1480" s="9">
        <v>2</v>
      </c>
      <c r="J1480" s="6">
        <v>164.58</v>
      </c>
      <c r="K1480" s="7">
        <v>0.1</v>
      </c>
      <c r="L1480" s="6">
        <v>86.55</v>
      </c>
      <c r="M1480" s="6">
        <f t="shared" si="92"/>
        <v>296.24400000000003</v>
      </c>
      <c r="N1480" s="6">
        <f t="shared" si="93"/>
        <v>173.1</v>
      </c>
      <c r="O1480" s="6">
        <f t="shared" si="94"/>
        <v>123.14400000000003</v>
      </c>
      <c r="P1480" s="8">
        <f t="shared" si="95"/>
        <v>0.41568436829100341</v>
      </c>
      <c r="Q1480" s="5">
        <f>YEAR(SalesDataTable[[#This Row],[Order Date]])</f>
        <v>2026</v>
      </c>
      <c r="R1480" s="8" t="str">
        <f>"Q"&amp;ROUNDUP(MONTH(SalesDataTable[[#This Row],[Order Date]])/3,0)</f>
        <v>Q3</v>
      </c>
      <c r="S1480" s="9">
        <f>MONTH(SalesDataTable[[#This Row],[Order Date]])</f>
        <v>7</v>
      </c>
      <c r="T1480" s="8" t="str">
        <f>TEXT(SalesDataTable[[#This Row],[Order Date]],"mmm")</f>
        <v>Jul</v>
      </c>
    </row>
    <row r="1481" spans="1:20" ht="15.5">
      <c r="A1481" s="2" t="s">
        <v>1532</v>
      </c>
      <c r="B1481" s="3">
        <v>46229</v>
      </c>
      <c r="C1481" s="4" t="s">
        <v>1</v>
      </c>
      <c r="D1481" s="4" t="s">
        <v>52</v>
      </c>
      <c r="E1481" s="4" t="s">
        <v>3</v>
      </c>
      <c r="F1481" s="4" t="s">
        <v>16</v>
      </c>
      <c r="G1481" s="4" t="s">
        <v>5</v>
      </c>
      <c r="H1481" s="4" t="s">
        <v>35</v>
      </c>
      <c r="I1481" s="9">
        <v>1</v>
      </c>
      <c r="J1481" s="6">
        <v>39.99</v>
      </c>
      <c r="K1481" s="7">
        <v>0.05</v>
      </c>
      <c r="L1481" s="6">
        <v>16.739999999999998</v>
      </c>
      <c r="M1481" s="6">
        <f t="shared" si="92"/>
        <v>37.990499999999997</v>
      </c>
      <c r="N1481" s="6">
        <f t="shared" si="93"/>
        <v>16.739999999999998</v>
      </c>
      <c r="O1481" s="6">
        <f t="shared" si="94"/>
        <v>21.250499999999999</v>
      </c>
      <c r="P1481" s="8">
        <f t="shared" si="95"/>
        <v>0.55936352509179932</v>
      </c>
      <c r="Q1481" s="5">
        <f>YEAR(SalesDataTable[[#This Row],[Order Date]])</f>
        <v>2026</v>
      </c>
      <c r="R1481" s="8" t="str">
        <f>"Q"&amp;ROUNDUP(MONTH(SalesDataTable[[#This Row],[Order Date]])/3,0)</f>
        <v>Q3</v>
      </c>
      <c r="S1481" s="9">
        <f>MONTH(SalesDataTable[[#This Row],[Order Date]])</f>
        <v>7</v>
      </c>
      <c r="T1481" s="8" t="str">
        <f>TEXT(SalesDataTable[[#This Row],[Order Date]],"mmm")</f>
        <v>Jul</v>
      </c>
    </row>
    <row r="1482" spans="1:20" ht="15.5">
      <c r="A1482" s="2" t="s">
        <v>1533</v>
      </c>
      <c r="B1482" s="3">
        <v>46229</v>
      </c>
      <c r="C1482" s="4" t="s">
        <v>8</v>
      </c>
      <c r="D1482" s="4" t="s">
        <v>69</v>
      </c>
      <c r="E1482" s="4" t="s">
        <v>25</v>
      </c>
      <c r="F1482" s="4" t="s">
        <v>16</v>
      </c>
      <c r="G1482" s="4" t="s">
        <v>11</v>
      </c>
      <c r="H1482" s="4" t="s">
        <v>21</v>
      </c>
      <c r="I1482" s="9">
        <v>1</v>
      </c>
      <c r="J1482" s="6">
        <v>140.44</v>
      </c>
      <c r="K1482" s="7">
        <v>0</v>
      </c>
      <c r="L1482" s="6">
        <v>77.08</v>
      </c>
      <c r="M1482" s="6">
        <f t="shared" si="92"/>
        <v>140.44</v>
      </c>
      <c r="N1482" s="6">
        <f t="shared" si="93"/>
        <v>77.08</v>
      </c>
      <c r="O1482" s="6">
        <f t="shared" si="94"/>
        <v>63.36</v>
      </c>
      <c r="P1482" s="8">
        <f t="shared" si="95"/>
        <v>0.45115351751637711</v>
      </c>
      <c r="Q1482" s="5">
        <f>YEAR(SalesDataTable[[#This Row],[Order Date]])</f>
        <v>2026</v>
      </c>
      <c r="R1482" s="8" t="str">
        <f>"Q"&amp;ROUNDUP(MONTH(SalesDataTable[[#This Row],[Order Date]])/3,0)</f>
        <v>Q3</v>
      </c>
      <c r="S1482" s="9">
        <f>MONTH(SalesDataTable[[#This Row],[Order Date]])</f>
        <v>7</v>
      </c>
      <c r="T1482" s="8" t="str">
        <f>TEXT(SalesDataTable[[#This Row],[Order Date]],"mmm")</f>
        <v>Jul</v>
      </c>
    </row>
    <row r="1483" spans="1:20" ht="15.5">
      <c r="A1483" s="2" t="s">
        <v>1534</v>
      </c>
      <c r="B1483" s="3">
        <v>46229</v>
      </c>
      <c r="C1483" s="4" t="s">
        <v>14</v>
      </c>
      <c r="D1483" s="4" t="s">
        <v>61</v>
      </c>
      <c r="E1483" s="4" t="s">
        <v>39</v>
      </c>
      <c r="F1483" s="4" t="s">
        <v>16</v>
      </c>
      <c r="G1483" s="4" t="s">
        <v>49</v>
      </c>
      <c r="H1483" s="4" t="s">
        <v>55</v>
      </c>
      <c r="I1483" s="9">
        <v>2</v>
      </c>
      <c r="J1483" s="6">
        <v>123.73</v>
      </c>
      <c r="K1483" s="7">
        <v>0.05</v>
      </c>
      <c r="L1483" s="6">
        <v>68.22</v>
      </c>
      <c r="M1483" s="6">
        <f t="shared" si="92"/>
        <v>235.08699999999999</v>
      </c>
      <c r="N1483" s="6">
        <f t="shared" si="93"/>
        <v>136.44</v>
      </c>
      <c r="O1483" s="6">
        <f t="shared" si="94"/>
        <v>98.646999999999991</v>
      </c>
      <c r="P1483" s="8">
        <f t="shared" si="95"/>
        <v>0.41961911973014243</v>
      </c>
      <c r="Q1483" s="5">
        <f>YEAR(SalesDataTable[[#This Row],[Order Date]])</f>
        <v>2026</v>
      </c>
      <c r="R1483" s="8" t="str">
        <f>"Q"&amp;ROUNDUP(MONTH(SalesDataTable[[#This Row],[Order Date]])/3,0)</f>
        <v>Q3</v>
      </c>
      <c r="S1483" s="9">
        <f>MONTH(SalesDataTable[[#This Row],[Order Date]])</f>
        <v>7</v>
      </c>
      <c r="T1483" s="8" t="str">
        <f>TEXT(SalesDataTable[[#This Row],[Order Date]],"mmm")</f>
        <v>Jul</v>
      </c>
    </row>
    <row r="1484" spans="1:20" ht="15.5">
      <c r="A1484" s="2" t="s">
        <v>1535</v>
      </c>
      <c r="B1484" s="3">
        <v>46229</v>
      </c>
      <c r="C1484" s="4" t="s">
        <v>27</v>
      </c>
      <c r="D1484" s="4" t="s">
        <v>82</v>
      </c>
      <c r="E1484" s="4" t="s">
        <v>10</v>
      </c>
      <c r="F1484" s="4" t="s">
        <v>16</v>
      </c>
      <c r="G1484" s="4" t="s">
        <v>17</v>
      </c>
      <c r="H1484" s="4" t="s">
        <v>71</v>
      </c>
      <c r="I1484" s="9">
        <v>3</v>
      </c>
      <c r="J1484" s="6">
        <v>132.68</v>
      </c>
      <c r="K1484" s="7">
        <v>0.15</v>
      </c>
      <c r="L1484" s="6">
        <v>67.38</v>
      </c>
      <c r="M1484" s="6">
        <f t="shared" si="92"/>
        <v>338.334</v>
      </c>
      <c r="N1484" s="6">
        <f t="shared" si="93"/>
        <v>202.14</v>
      </c>
      <c r="O1484" s="6">
        <f t="shared" si="94"/>
        <v>136.19400000000002</v>
      </c>
      <c r="P1484" s="8">
        <f t="shared" si="95"/>
        <v>0.40254304917625783</v>
      </c>
      <c r="Q1484" s="5">
        <f>YEAR(SalesDataTable[[#This Row],[Order Date]])</f>
        <v>2026</v>
      </c>
      <c r="R1484" s="8" t="str">
        <f>"Q"&amp;ROUNDUP(MONTH(SalesDataTable[[#This Row],[Order Date]])/3,0)</f>
        <v>Q3</v>
      </c>
      <c r="S1484" s="9">
        <f>MONTH(SalesDataTable[[#This Row],[Order Date]])</f>
        <v>7</v>
      </c>
      <c r="T1484" s="8" t="str">
        <f>TEXT(SalesDataTable[[#This Row],[Order Date]],"mmm")</f>
        <v>Jul</v>
      </c>
    </row>
    <row r="1485" spans="1:20" ht="15.5">
      <c r="A1485" s="2" t="s">
        <v>1536</v>
      </c>
      <c r="B1485" s="3">
        <v>46229</v>
      </c>
      <c r="C1485" s="4" t="s">
        <v>27</v>
      </c>
      <c r="D1485" s="4" t="s">
        <v>45</v>
      </c>
      <c r="E1485" s="4" t="s">
        <v>25</v>
      </c>
      <c r="F1485" s="4" t="s">
        <v>16</v>
      </c>
      <c r="G1485" s="4" t="s">
        <v>49</v>
      </c>
      <c r="H1485" s="4" t="s">
        <v>67</v>
      </c>
      <c r="I1485" s="9">
        <v>1</v>
      </c>
      <c r="J1485" s="6">
        <v>35.479999999999997</v>
      </c>
      <c r="K1485" s="7">
        <v>0.05</v>
      </c>
      <c r="L1485" s="6">
        <v>14.15</v>
      </c>
      <c r="M1485" s="6">
        <f t="shared" si="92"/>
        <v>33.705999999999996</v>
      </c>
      <c r="N1485" s="6">
        <f t="shared" si="93"/>
        <v>14.15</v>
      </c>
      <c r="O1485" s="6">
        <f t="shared" si="94"/>
        <v>19.555999999999997</v>
      </c>
      <c r="P1485" s="8">
        <f t="shared" si="95"/>
        <v>0.58019343737020113</v>
      </c>
      <c r="Q1485" s="5">
        <f>YEAR(SalesDataTable[[#This Row],[Order Date]])</f>
        <v>2026</v>
      </c>
      <c r="R1485" s="8" t="str">
        <f>"Q"&amp;ROUNDUP(MONTH(SalesDataTable[[#This Row],[Order Date]])/3,0)</f>
        <v>Q3</v>
      </c>
      <c r="S1485" s="9">
        <f>MONTH(SalesDataTable[[#This Row],[Order Date]])</f>
        <v>7</v>
      </c>
      <c r="T1485" s="8" t="str">
        <f>TEXT(SalesDataTable[[#This Row],[Order Date]],"mmm")</f>
        <v>Jul</v>
      </c>
    </row>
    <row r="1486" spans="1:20" ht="15.5">
      <c r="A1486" s="2" t="s">
        <v>1537</v>
      </c>
      <c r="B1486" s="3">
        <v>46229</v>
      </c>
      <c r="C1486" s="4" t="s">
        <v>27</v>
      </c>
      <c r="D1486" s="4" t="s">
        <v>45</v>
      </c>
      <c r="E1486" s="4" t="s">
        <v>3</v>
      </c>
      <c r="F1486" s="4" t="s">
        <v>20</v>
      </c>
      <c r="G1486" s="4" t="s">
        <v>17</v>
      </c>
      <c r="H1486" s="4" t="s">
        <v>71</v>
      </c>
      <c r="I1486" s="9">
        <v>3</v>
      </c>
      <c r="J1486" s="6">
        <v>134.63</v>
      </c>
      <c r="K1486" s="7">
        <v>0</v>
      </c>
      <c r="L1486" s="6">
        <v>67.2</v>
      </c>
      <c r="M1486" s="6">
        <f t="shared" si="92"/>
        <v>403.89</v>
      </c>
      <c r="N1486" s="6">
        <f t="shared" si="93"/>
        <v>201.60000000000002</v>
      </c>
      <c r="O1486" s="6">
        <f t="shared" si="94"/>
        <v>202.28999999999996</v>
      </c>
      <c r="P1486" s="8">
        <f t="shared" si="95"/>
        <v>0.50085419297333422</v>
      </c>
      <c r="Q1486" s="5">
        <f>YEAR(SalesDataTable[[#This Row],[Order Date]])</f>
        <v>2026</v>
      </c>
      <c r="R1486" s="8" t="str">
        <f>"Q"&amp;ROUNDUP(MONTH(SalesDataTable[[#This Row],[Order Date]])/3,0)</f>
        <v>Q3</v>
      </c>
      <c r="S1486" s="9">
        <f>MONTH(SalesDataTable[[#This Row],[Order Date]])</f>
        <v>7</v>
      </c>
      <c r="T1486" s="8" t="str">
        <f>TEXT(SalesDataTable[[#This Row],[Order Date]],"mmm")</f>
        <v>Jul</v>
      </c>
    </row>
    <row r="1487" spans="1:20" ht="15.5">
      <c r="A1487" s="2" t="s">
        <v>1538</v>
      </c>
      <c r="B1487" s="3">
        <v>46230</v>
      </c>
      <c r="C1487" s="4" t="s">
        <v>1</v>
      </c>
      <c r="D1487" s="4" t="s">
        <v>52</v>
      </c>
      <c r="E1487" s="4" t="s">
        <v>39</v>
      </c>
      <c r="F1487" s="4" t="s">
        <v>16</v>
      </c>
      <c r="G1487" s="4" t="s">
        <v>11</v>
      </c>
      <c r="H1487" s="4" t="s">
        <v>79</v>
      </c>
      <c r="I1487" s="9">
        <v>3</v>
      </c>
      <c r="J1487" s="6">
        <v>72.03</v>
      </c>
      <c r="K1487" s="7">
        <v>0</v>
      </c>
      <c r="L1487" s="6">
        <v>32.46</v>
      </c>
      <c r="M1487" s="6">
        <f t="shared" si="92"/>
        <v>216.09</v>
      </c>
      <c r="N1487" s="6">
        <f t="shared" si="93"/>
        <v>97.38</v>
      </c>
      <c r="O1487" s="6">
        <f t="shared" si="94"/>
        <v>118.71000000000001</v>
      </c>
      <c r="P1487" s="8">
        <f t="shared" si="95"/>
        <v>0.54935443565181175</v>
      </c>
      <c r="Q1487" s="5">
        <f>YEAR(SalesDataTable[[#This Row],[Order Date]])</f>
        <v>2026</v>
      </c>
      <c r="R1487" s="8" t="str">
        <f>"Q"&amp;ROUNDUP(MONTH(SalesDataTable[[#This Row],[Order Date]])/3,0)</f>
        <v>Q3</v>
      </c>
      <c r="S1487" s="9">
        <f>MONTH(SalesDataTable[[#This Row],[Order Date]])</f>
        <v>7</v>
      </c>
      <c r="T1487" s="8" t="str">
        <f>TEXT(SalesDataTable[[#This Row],[Order Date]],"mmm")</f>
        <v>Jul</v>
      </c>
    </row>
    <row r="1488" spans="1:20" ht="15.5">
      <c r="A1488" s="2" t="s">
        <v>1539</v>
      </c>
      <c r="B1488" s="3">
        <v>46230</v>
      </c>
      <c r="C1488" s="4" t="s">
        <v>27</v>
      </c>
      <c r="D1488" s="4" t="s">
        <v>45</v>
      </c>
      <c r="E1488" s="4" t="s">
        <v>39</v>
      </c>
      <c r="F1488" s="4" t="s">
        <v>4</v>
      </c>
      <c r="G1488" s="4" t="s">
        <v>49</v>
      </c>
      <c r="H1488" s="4" t="s">
        <v>50</v>
      </c>
      <c r="I1488" s="9">
        <v>1</v>
      </c>
      <c r="J1488" s="6">
        <v>40.24</v>
      </c>
      <c r="K1488" s="7">
        <v>0</v>
      </c>
      <c r="L1488" s="6">
        <v>15.05</v>
      </c>
      <c r="M1488" s="6">
        <f t="shared" si="92"/>
        <v>40.24</v>
      </c>
      <c r="N1488" s="6">
        <f t="shared" si="93"/>
        <v>15.05</v>
      </c>
      <c r="O1488" s="6">
        <f t="shared" si="94"/>
        <v>25.19</v>
      </c>
      <c r="P1488" s="8">
        <f t="shared" si="95"/>
        <v>0.62599403578528823</v>
      </c>
      <c r="Q1488" s="5">
        <f>YEAR(SalesDataTable[[#This Row],[Order Date]])</f>
        <v>2026</v>
      </c>
      <c r="R1488" s="8" t="str">
        <f>"Q"&amp;ROUNDUP(MONTH(SalesDataTable[[#This Row],[Order Date]])/3,0)</f>
        <v>Q3</v>
      </c>
      <c r="S1488" s="9">
        <f>MONTH(SalesDataTable[[#This Row],[Order Date]])</f>
        <v>7</v>
      </c>
      <c r="T1488" s="8" t="str">
        <f>TEXT(SalesDataTable[[#This Row],[Order Date]],"mmm")</f>
        <v>Jul</v>
      </c>
    </row>
    <row r="1489" spans="1:20" ht="15.5">
      <c r="A1489" s="2" t="s">
        <v>1540</v>
      </c>
      <c r="B1489" s="3">
        <v>46230</v>
      </c>
      <c r="C1489" s="4" t="s">
        <v>14</v>
      </c>
      <c r="D1489" s="4" t="s">
        <v>34</v>
      </c>
      <c r="E1489" s="4" t="s">
        <v>25</v>
      </c>
      <c r="F1489" s="4" t="s">
        <v>4</v>
      </c>
      <c r="G1489" s="4" t="s">
        <v>17</v>
      </c>
      <c r="H1489" s="4" t="s">
        <v>18</v>
      </c>
      <c r="I1489" s="9">
        <v>1</v>
      </c>
      <c r="J1489" s="6">
        <v>36.14</v>
      </c>
      <c r="K1489" s="7">
        <v>0</v>
      </c>
      <c r="L1489" s="6">
        <v>13.52</v>
      </c>
      <c r="M1489" s="6">
        <f t="shared" si="92"/>
        <v>36.14</v>
      </c>
      <c r="N1489" s="6">
        <f t="shared" si="93"/>
        <v>13.52</v>
      </c>
      <c r="O1489" s="6">
        <f t="shared" si="94"/>
        <v>22.62</v>
      </c>
      <c r="P1489" s="8">
        <f t="shared" si="95"/>
        <v>0.62589928057553956</v>
      </c>
      <c r="Q1489" s="5">
        <f>YEAR(SalesDataTable[[#This Row],[Order Date]])</f>
        <v>2026</v>
      </c>
      <c r="R1489" s="8" t="str">
        <f>"Q"&amp;ROUNDUP(MONTH(SalesDataTable[[#This Row],[Order Date]])/3,0)</f>
        <v>Q3</v>
      </c>
      <c r="S1489" s="9">
        <f>MONTH(SalesDataTable[[#This Row],[Order Date]])</f>
        <v>7</v>
      </c>
      <c r="T1489" s="8" t="str">
        <f>TEXT(SalesDataTable[[#This Row],[Order Date]],"mmm")</f>
        <v>Jul</v>
      </c>
    </row>
    <row r="1490" spans="1:20" ht="15.5">
      <c r="A1490" s="2" t="s">
        <v>1541</v>
      </c>
      <c r="B1490" s="3">
        <v>46230</v>
      </c>
      <c r="C1490" s="4" t="s">
        <v>8</v>
      </c>
      <c r="D1490" s="4" t="s">
        <v>66</v>
      </c>
      <c r="E1490" s="4" t="s">
        <v>3</v>
      </c>
      <c r="F1490" s="4" t="s">
        <v>16</v>
      </c>
      <c r="G1490" s="4" t="s">
        <v>49</v>
      </c>
      <c r="H1490" s="4" t="s">
        <v>50</v>
      </c>
      <c r="I1490" s="9">
        <v>2</v>
      </c>
      <c r="J1490" s="6">
        <v>40.22</v>
      </c>
      <c r="K1490" s="7">
        <v>0.05</v>
      </c>
      <c r="L1490" s="6">
        <v>14.72</v>
      </c>
      <c r="M1490" s="6">
        <f t="shared" si="92"/>
        <v>76.417999999999992</v>
      </c>
      <c r="N1490" s="6">
        <f t="shared" si="93"/>
        <v>29.44</v>
      </c>
      <c r="O1490" s="6">
        <f t="shared" si="94"/>
        <v>46.977999999999994</v>
      </c>
      <c r="P1490" s="8">
        <f t="shared" si="95"/>
        <v>0.61475045146431473</v>
      </c>
      <c r="Q1490" s="5">
        <f>YEAR(SalesDataTable[[#This Row],[Order Date]])</f>
        <v>2026</v>
      </c>
      <c r="R1490" s="8" t="str">
        <f>"Q"&amp;ROUNDUP(MONTH(SalesDataTable[[#This Row],[Order Date]])/3,0)</f>
        <v>Q3</v>
      </c>
      <c r="S1490" s="9">
        <f>MONTH(SalesDataTable[[#This Row],[Order Date]])</f>
        <v>7</v>
      </c>
      <c r="T1490" s="8" t="str">
        <f>TEXT(SalesDataTable[[#This Row],[Order Date]],"mmm")</f>
        <v>Jul</v>
      </c>
    </row>
    <row r="1491" spans="1:20" ht="15.5">
      <c r="A1491" s="2" t="s">
        <v>1542</v>
      </c>
      <c r="B1491" s="3">
        <v>46230</v>
      </c>
      <c r="C1491" s="4" t="s">
        <v>27</v>
      </c>
      <c r="D1491" s="4" t="s">
        <v>45</v>
      </c>
      <c r="E1491" s="4" t="s">
        <v>3</v>
      </c>
      <c r="F1491" s="4" t="s">
        <v>4</v>
      </c>
      <c r="G1491" s="4" t="s">
        <v>49</v>
      </c>
      <c r="H1491" s="4" t="s">
        <v>67</v>
      </c>
      <c r="I1491" s="9">
        <v>3</v>
      </c>
      <c r="J1491" s="6">
        <v>37.130000000000003</v>
      </c>
      <c r="K1491" s="7">
        <v>0.05</v>
      </c>
      <c r="L1491" s="6">
        <v>14.29</v>
      </c>
      <c r="M1491" s="6">
        <f t="shared" si="92"/>
        <v>105.82050000000001</v>
      </c>
      <c r="N1491" s="6">
        <f t="shared" si="93"/>
        <v>42.87</v>
      </c>
      <c r="O1491" s="6">
        <f t="shared" si="94"/>
        <v>62.950500000000012</v>
      </c>
      <c r="P1491" s="8">
        <f t="shared" si="95"/>
        <v>0.59488000907196625</v>
      </c>
      <c r="Q1491" s="5">
        <f>YEAR(SalesDataTable[[#This Row],[Order Date]])</f>
        <v>2026</v>
      </c>
      <c r="R1491" s="8" t="str">
        <f>"Q"&amp;ROUNDUP(MONTH(SalesDataTable[[#This Row],[Order Date]])/3,0)</f>
        <v>Q3</v>
      </c>
      <c r="S1491" s="9">
        <f>MONTH(SalesDataTable[[#This Row],[Order Date]])</f>
        <v>7</v>
      </c>
      <c r="T1491" s="8" t="str">
        <f>TEXT(SalesDataTable[[#This Row],[Order Date]],"mmm")</f>
        <v>Jul</v>
      </c>
    </row>
    <row r="1492" spans="1:20" ht="15.5">
      <c r="A1492" s="2" t="s">
        <v>1543</v>
      </c>
      <c r="B1492" s="3">
        <v>46230</v>
      </c>
      <c r="C1492" s="4" t="s">
        <v>1</v>
      </c>
      <c r="D1492" s="4" t="s">
        <v>52</v>
      </c>
      <c r="E1492" s="4" t="s">
        <v>3</v>
      </c>
      <c r="F1492" s="4" t="s">
        <v>16</v>
      </c>
      <c r="G1492" s="4" t="s">
        <v>31</v>
      </c>
      <c r="H1492" s="4" t="s">
        <v>90</v>
      </c>
      <c r="I1492" s="9">
        <v>4</v>
      </c>
      <c r="J1492" s="6">
        <v>125.07</v>
      </c>
      <c r="K1492" s="7">
        <v>0.05</v>
      </c>
      <c r="L1492" s="6">
        <v>60</v>
      </c>
      <c r="M1492" s="6">
        <f t="shared" si="92"/>
        <v>475.26599999999996</v>
      </c>
      <c r="N1492" s="6">
        <f t="shared" si="93"/>
        <v>240</v>
      </c>
      <c r="O1492" s="6">
        <f t="shared" si="94"/>
        <v>235.26599999999996</v>
      </c>
      <c r="P1492" s="8">
        <f t="shared" si="95"/>
        <v>0.4950196311118405</v>
      </c>
      <c r="Q1492" s="5">
        <f>YEAR(SalesDataTable[[#This Row],[Order Date]])</f>
        <v>2026</v>
      </c>
      <c r="R1492" s="8" t="str">
        <f>"Q"&amp;ROUNDUP(MONTH(SalesDataTable[[#This Row],[Order Date]])/3,0)</f>
        <v>Q3</v>
      </c>
      <c r="S1492" s="9">
        <f>MONTH(SalesDataTable[[#This Row],[Order Date]])</f>
        <v>7</v>
      </c>
      <c r="T1492" s="8" t="str">
        <f>TEXT(SalesDataTable[[#This Row],[Order Date]],"mmm")</f>
        <v>Jul</v>
      </c>
    </row>
    <row r="1493" spans="1:20" ht="15.5">
      <c r="A1493" s="2" t="s">
        <v>1544</v>
      </c>
      <c r="B1493" s="3">
        <v>46230</v>
      </c>
      <c r="C1493" s="4" t="s">
        <v>27</v>
      </c>
      <c r="D1493" s="4" t="s">
        <v>82</v>
      </c>
      <c r="E1493" s="4" t="s">
        <v>10</v>
      </c>
      <c r="F1493" s="4" t="s">
        <v>4</v>
      </c>
      <c r="G1493" s="4" t="s">
        <v>49</v>
      </c>
      <c r="H1493" s="4" t="s">
        <v>55</v>
      </c>
      <c r="I1493" s="9">
        <v>5</v>
      </c>
      <c r="J1493" s="6">
        <v>122.14</v>
      </c>
      <c r="K1493" s="7">
        <v>0.05</v>
      </c>
      <c r="L1493" s="6">
        <v>70.64</v>
      </c>
      <c r="M1493" s="6">
        <f t="shared" si="92"/>
        <v>580.16499999999996</v>
      </c>
      <c r="N1493" s="6">
        <f t="shared" si="93"/>
        <v>353.2</v>
      </c>
      <c r="O1493" s="6">
        <f t="shared" si="94"/>
        <v>226.96499999999997</v>
      </c>
      <c r="P1493" s="8">
        <f t="shared" si="95"/>
        <v>0.39120767367903958</v>
      </c>
      <c r="Q1493" s="5">
        <f>YEAR(SalesDataTable[[#This Row],[Order Date]])</f>
        <v>2026</v>
      </c>
      <c r="R1493" s="8" t="str">
        <f>"Q"&amp;ROUNDUP(MONTH(SalesDataTable[[#This Row],[Order Date]])/3,0)</f>
        <v>Q3</v>
      </c>
      <c r="S1493" s="9">
        <f>MONTH(SalesDataTable[[#This Row],[Order Date]])</f>
        <v>7</v>
      </c>
      <c r="T1493" s="8" t="str">
        <f>TEXT(SalesDataTable[[#This Row],[Order Date]],"mmm")</f>
        <v>Jul</v>
      </c>
    </row>
    <row r="1494" spans="1:20" ht="15.5">
      <c r="A1494" s="2" t="s">
        <v>1545</v>
      </c>
      <c r="B1494" s="3">
        <v>46231</v>
      </c>
      <c r="C1494" s="4" t="s">
        <v>8</v>
      </c>
      <c r="D1494" s="4" t="s">
        <v>66</v>
      </c>
      <c r="E1494" s="4" t="s">
        <v>3</v>
      </c>
      <c r="F1494" s="4" t="s">
        <v>20</v>
      </c>
      <c r="G1494" s="4" t="s">
        <v>31</v>
      </c>
      <c r="H1494" s="4" t="s">
        <v>90</v>
      </c>
      <c r="I1494" s="9">
        <v>1</v>
      </c>
      <c r="J1494" s="6">
        <v>120.09</v>
      </c>
      <c r="K1494" s="7">
        <v>0</v>
      </c>
      <c r="L1494" s="6">
        <v>62.18</v>
      </c>
      <c r="M1494" s="6">
        <f t="shared" si="92"/>
        <v>120.09</v>
      </c>
      <c r="N1494" s="6">
        <f t="shared" si="93"/>
        <v>62.18</v>
      </c>
      <c r="O1494" s="6">
        <f t="shared" si="94"/>
        <v>57.910000000000004</v>
      </c>
      <c r="P1494" s="8">
        <f t="shared" si="95"/>
        <v>0.48222166708302111</v>
      </c>
      <c r="Q1494" s="5">
        <f>YEAR(SalesDataTable[[#This Row],[Order Date]])</f>
        <v>2026</v>
      </c>
      <c r="R1494" s="8" t="str">
        <f>"Q"&amp;ROUNDUP(MONTH(SalesDataTable[[#This Row],[Order Date]])/3,0)</f>
        <v>Q3</v>
      </c>
      <c r="S1494" s="9">
        <f>MONTH(SalesDataTable[[#This Row],[Order Date]])</f>
        <v>7</v>
      </c>
      <c r="T1494" s="8" t="str">
        <f>TEXT(SalesDataTable[[#This Row],[Order Date]],"mmm")</f>
        <v>Jul</v>
      </c>
    </row>
    <row r="1495" spans="1:20" ht="15.5">
      <c r="A1495" s="2" t="s">
        <v>1546</v>
      </c>
      <c r="B1495" s="3">
        <v>46231</v>
      </c>
      <c r="C1495" s="4" t="s">
        <v>27</v>
      </c>
      <c r="D1495" s="4" t="s">
        <v>28</v>
      </c>
      <c r="E1495" s="4" t="s">
        <v>39</v>
      </c>
      <c r="F1495" s="4" t="s">
        <v>4</v>
      </c>
      <c r="G1495" s="4" t="s">
        <v>5</v>
      </c>
      <c r="H1495" s="4" t="s">
        <v>43</v>
      </c>
      <c r="I1495" s="9">
        <v>6</v>
      </c>
      <c r="J1495" s="6">
        <v>102.75</v>
      </c>
      <c r="K1495" s="7">
        <v>0</v>
      </c>
      <c r="L1495" s="6">
        <v>51.55</v>
      </c>
      <c r="M1495" s="6">
        <f t="shared" si="92"/>
        <v>616.5</v>
      </c>
      <c r="N1495" s="6">
        <f t="shared" si="93"/>
        <v>309.29999999999995</v>
      </c>
      <c r="O1495" s="6">
        <f t="shared" si="94"/>
        <v>307.20000000000005</v>
      </c>
      <c r="P1495" s="8">
        <f t="shared" si="95"/>
        <v>0.49829683698296845</v>
      </c>
      <c r="Q1495" s="5">
        <f>YEAR(SalesDataTable[[#This Row],[Order Date]])</f>
        <v>2026</v>
      </c>
      <c r="R1495" s="8" t="str">
        <f>"Q"&amp;ROUNDUP(MONTH(SalesDataTable[[#This Row],[Order Date]])/3,0)</f>
        <v>Q3</v>
      </c>
      <c r="S1495" s="9">
        <f>MONTH(SalesDataTable[[#This Row],[Order Date]])</f>
        <v>7</v>
      </c>
      <c r="T1495" s="8" t="str">
        <f>TEXT(SalesDataTable[[#This Row],[Order Date]],"mmm")</f>
        <v>Jul</v>
      </c>
    </row>
    <row r="1496" spans="1:20" ht="15.5">
      <c r="A1496" s="2" t="s">
        <v>1547</v>
      </c>
      <c r="B1496" s="3">
        <v>46231</v>
      </c>
      <c r="C1496" s="4" t="s">
        <v>14</v>
      </c>
      <c r="D1496" s="4" t="s">
        <v>15</v>
      </c>
      <c r="E1496" s="4" t="s">
        <v>3</v>
      </c>
      <c r="F1496" s="4" t="s">
        <v>4</v>
      </c>
      <c r="G1496" s="4" t="s">
        <v>31</v>
      </c>
      <c r="H1496" s="4" t="s">
        <v>41</v>
      </c>
      <c r="I1496" s="9">
        <v>4</v>
      </c>
      <c r="J1496" s="6">
        <v>191.15</v>
      </c>
      <c r="K1496" s="7">
        <v>0</v>
      </c>
      <c r="L1496" s="6">
        <v>105.01</v>
      </c>
      <c r="M1496" s="6">
        <f t="shared" si="92"/>
        <v>764.6</v>
      </c>
      <c r="N1496" s="6">
        <f t="shared" si="93"/>
        <v>420.04</v>
      </c>
      <c r="O1496" s="6">
        <f t="shared" si="94"/>
        <v>344.56</v>
      </c>
      <c r="P1496" s="8">
        <f t="shared" si="95"/>
        <v>0.45064085796494896</v>
      </c>
      <c r="Q1496" s="5">
        <f>YEAR(SalesDataTable[[#This Row],[Order Date]])</f>
        <v>2026</v>
      </c>
      <c r="R1496" s="8" t="str">
        <f>"Q"&amp;ROUNDUP(MONTH(SalesDataTable[[#This Row],[Order Date]])/3,0)</f>
        <v>Q3</v>
      </c>
      <c r="S1496" s="9">
        <f>MONTH(SalesDataTable[[#This Row],[Order Date]])</f>
        <v>7</v>
      </c>
      <c r="T1496" s="8" t="str">
        <f>TEXT(SalesDataTable[[#This Row],[Order Date]],"mmm")</f>
        <v>Jul</v>
      </c>
    </row>
    <row r="1497" spans="1:20" ht="15.5">
      <c r="A1497" s="2" t="s">
        <v>1548</v>
      </c>
      <c r="B1497" s="3">
        <v>46231</v>
      </c>
      <c r="C1497" s="4" t="s">
        <v>1</v>
      </c>
      <c r="D1497" s="4" t="s">
        <v>52</v>
      </c>
      <c r="E1497" s="4" t="s">
        <v>3</v>
      </c>
      <c r="F1497" s="4" t="s">
        <v>20</v>
      </c>
      <c r="G1497" s="4" t="s">
        <v>49</v>
      </c>
      <c r="H1497" s="4" t="s">
        <v>50</v>
      </c>
      <c r="I1497" s="9">
        <v>2</v>
      </c>
      <c r="J1497" s="6">
        <v>40.15</v>
      </c>
      <c r="K1497" s="7">
        <v>0.1</v>
      </c>
      <c r="L1497" s="6">
        <v>14.86</v>
      </c>
      <c r="M1497" s="6">
        <f t="shared" si="92"/>
        <v>72.27</v>
      </c>
      <c r="N1497" s="6">
        <f t="shared" si="93"/>
        <v>29.72</v>
      </c>
      <c r="O1497" s="6">
        <f t="shared" si="94"/>
        <v>42.55</v>
      </c>
      <c r="P1497" s="8">
        <f t="shared" si="95"/>
        <v>0.58876435588764353</v>
      </c>
      <c r="Q1497" s="5">
        <f>YEAR(SalesDataTable[[#This Row],[Order Date]])</f>
        <v>2026</v>
      </c>
      <c r="R1497" s="8" t="str">
        <f>"Q"&amp;ROUNDUP(MONTH(SalesDataTable[[#This Row],[Order Date]])/3,0)</f>
        <v>Q3</v>
      </c>
      <c r="S1497" s="9">
        <f>MONTH(SalesDataTable[[#This Row],[Order Date]])</f>
        <v>7</v>
      </c>
      <c r="T1497" s="8" t="str">
        <f>TEXT(SalesDataTable[[#This Row],[Order Date]],"mmm")</f>
        <v>Jul</v>
      </c>
    </row>
    <row r="1498" spans="1:20" ht="15.5">
      <c r="A1498" s="2" t="s">
        <v>1549</v>
      </c>
      <c r="B1498" s="3">
        <v>46231</v>
      </c>
      <c r="C1498" s="4" t="s">
        <v>8</v>
      </c>
      <c r="D1498" s="4" t="s">
        <v>66</v>
      </c>
      <c r="E1498" s="4" t="s">
        <v>39</v>
      </c>
      <c r="F1498" s="4" t="s">
        <v>20</v>
      </c>
      <c r="G1498" s="4" t="s">
        <v>31</v>
      </c>
      <c r="H1498" s="4" t="s">
        <v>64</v>
      </c>
      <c r="I1498" s="9">
        <v>1</v>
      </c>
      <c r="J1498" s="6">
        <v>83.05</v>
      </c>
      <c r="K1498" s="7">
        <v>0</v>
      </c>
      <c r="L1498" s="6">
        <v>38.86</v>
      </c>
      <c r="M1498" s="6">
        <f t="shared" si="92"/>
        <v>83.05</v>
      </c>
      <c r="N1498" s="6">
        <f t="shared" si="93"/>
        <v>38.86</v>
      </c>
      <c r="O1498" s="6">
        <f t="shared" si="94"/>
        <v>44.19</v>
      </c>
      <c r="P1498" s="8">
        <f t="shared" si="95"/>
        <v>0.53208910295003009</v>
      </c>
      <c r="Q1498" s="5">
        <f>YEAR(SalesDataTable[[#This Row],[Order Date]])</f>
        <v>2026</v>
      </c>
      <c r="R1498" s="8" t="str">
        <f>"Q"&amp;ROUNDUP(MONTH(SalesDataTable[[#This Row],[Order Date]])/3,0)</f>
        <v>Q3</v>
      </c>
      <c r="S1498" s="9">
        <f>MONTH(SalesDataTable[[#This Row],[Order Date]])</f>
        <v>7</v>
      </c>
      <c r="T1498" s="8" t="str">
        <f>TEXT(SalesDataTable[[#This Row],[Order Date]],"mmm")</f>
        <v>Jul</v>
      </c>
    </row>
    <row r="1499" spans="1:20" ht="15.5">
      <c r="A1499" s="2" t="s">
        <v>1550</v>
      </c>
      <c r="B1499" s="3">
        <v>46231</v>
      </c>
      <c r="C1499" s="4" t="s">
        <v>1</v>
      </c>
      <c r="D1499" s="4" t="s">
        <v>52</v>
      </c>
      <c r="E1499" s="4" t="s">
        <v>3</v>
      </c>
      <c r="F1499" s="4" t="s">
        <v>4</v>
      </c>
      <c r="G1499" s="4" t="s">
        <v>11</v>
      </c>
      <c r="H1499" s="4" t="s">
        <v>21</v>
      </c>
      <c r="I1499" s="9">
        <v>2</v>
      </c>
      <c r="J1499" s="6">
        <v>146.22999999999999</v>
      </c>
      <c r="K1499" s="7">
        <v>0</v>
      </c>
      <c r="L1499" s="6">
        <v>79.040000000000006</v>
      </c>
      <c r="M1499" s="6">
        <f t="shared" si="92"/>
        <v>292.45999999999998</v>
      </c>
      <c r="N1499" s="6">
        <f t="shared" si="93"/>
        <v>158.08000000000001</v>
      </c>
      <c r="O1499" s="6">
        <f t="shared" si="94"/>
        <v>134.37999999999997</v>
      </c>
      <c r="P1499" s="8">
        <f t="shared" si="95"/>
        <v>0.45948163851466861</v>
      </c>
      <c r="Q1499" s="5">
        <f>YEAR(SalesDataTable[[#This Row],[Order Date]])</f>
        <v>2026</v>
      </c>
      <c r="R1499" s="8" t="str">
        <f>"Q"&amp;ROUNDUP(MONTH(SalesDataTable[[#This Row],[Order Date]])/3,0)</f>
        <v>Q3</v>
      </c>
      <c r="S1499" s="9">
        <f>MONTH(SalesDataTable[[#This Row],[Order Date]])</f>
        <v>7</v>
      </c>
      <c r="T1499" s="8" t="str">
        <f>TEXT(SalesDataTable[[#This Row],[Order Date]],"mmm")</f>
        <v>Jul</v>
      </c>
    </row>
    <row r="1500" spans="1:20" ht="15.5">
      <c r="A1500" s="2" t="s">
        <v>1551</v>
      </c>
      <c r="B1500" s="3">
        <v>46231</v>
      </c>
      <c r="C1500" s="4" t="s">
        <v>8</v>
      </c>
      <c r="D1500" s="4" t="s">
        <v>86</v>
      </c>
      <c r="E1500" s="4" t="s">
        <v>3</v>
      </c>
      <c r="F1500" s="4" t="s">
        <v>4</v>
      </c>
      <c r="G1500" s="4" t="s">
        <v>11</v>
      </c>
      <c r="H1500" s="4" t="s">
        <v>21</v>
      </c>
      <c r="I1500" s="9">
        <v>2</v>
      </c>
      <c r="J1500" s="6">
        <v>144.09</v>
      </c>
      <c r="K1500" s="7">
        <v>0</v>
      </c>
      <c r="L1500" s="6">
        <v>77.67</v>
      </c>
      <c r="M1500" s="6">
        <f t="shared" si="92"/>
        <v>288.18</v>
      </c>
      <c r="N1500" s="6">
        <f t="shared" si="93"/>
        <v>155.34</v>
      </c>
      <c r="O1500" s="6">
        <f t="shared" si="94"/>
        <v>132.84</v>
      </c>
      <c r="P1500" s="8">
        <f t="shared" si="95"/>
        <v>0.46096189881324173</v>
      </c>
      <c r="Q1500" s="5">
        <f>YEAR(SalesDataTable[[#This Row],[Order Date]])</f>
        <v>2026</v>
      </c>
      <c r="R1500" s="8" t="str">
        <f>"Q"&amp;ROUNDUP(MONTH(SalesDataTable[[#This Row],[Order Date]])/3,0)</f>
        <v>Q3</v>
      </c>
      <c r="S1500" s="9">
        <f>MONTH(SalesDataTable[[#This Row],[Order Date]])</f>
        <v>7</v>
      </c>
      <c r="T1500" s="8" t="str">
        <f>TEXT(SalesDataTable[[#This Row],[Order Date]],"mmm")</f>
        <v>Jul</v>
      </c>
    </row>
    <row r="1501" spans="1:20" ht="15.5">
      <c r="A1501" s="2" t="s">
        <v>1552</v>
      </c>
      <c r="B1501" s="3">
        <v>46231</v>
      </c>
      <c r="C1501" s="4" t="s">
        <v>14</v>
      </c>
      <c r="D1501" s="4" t="s">
        <v>61</v>
      </c>
      <c r="E1501" s="4" t="s">
        <v>25</v>
      </c>
      <c r="F1501" s="4" t="s">
        <v>20</v>
      </c>
      <c r="G1501" s="4" t="s">
        <v>11</v>
      </c>
      <c r="H1501" s="4" t="s">
        <v>12</v>
      </c>
      <c r="I1501" s="9">
        <v>3</v>
      </c>
      <c r="J1501" s="6">
        <v>93.01</v>
      </c>
      <c r="K1501" s="7">
        <v>0.15</v>
      </c>
      <c r="L1501" s="6">
        <v>46.68</v>
      </c>
      <c r="M1501" s="6">
        <f t="shared" si="92"/>
        <v>237.17550000000003</v>
      </c>
      <c r="N1501" s="6">
        <f t="shared" si="93"/>
        <v>140.04</v>
      </c>
      <c r="O1501" s="6">
        <f t="shared" si="94"/>
        <v>97.135500000000036</v>
      </c>
      <c r="P1501" s="8">
        <f t="shared" si="95"/>
        <v>0.4095511551572571</v>
      </c>
      <c r="Q1501" s="5">
        <f>YEAR(SalesDataTable[[#This Row],[Order Date]])</f>
        <v>2026</v>
      </c>
      <c r="R1501" s="8" t="str">
        <f>"Q"&amp;ROUNDUP(MONTH(SalesDataTable[[#This Row],[Order Date]])/3,0)</f>
        <v>Q3</v>
      </c>
      <c r="S1501" s="9">
        <f>MONTH(SalesDataTable[[#This Row],[Order Date]])</f>
        <v>7</v>
      </c>
      <c r="T1501" s="8" t="str">
        <f>TEXT(SalesDataTable[[#This Row],[Order Date]],"mmm")</f>
        <v>Jul</v>
      </c>
    </row>
    <row r="1502" spans="1:20" ht="15.5">
      <c r="A1502" s="2" t="s">
        <v>1553</v>
      </c>
      <c r="B1502" s="3">
        <v>46231</v>
      </c>
      <c r="C1502" s="4" t="s">
        <v>1</v>
      </c>
      <c r="D1502" s="4" t="s">
        <v>2</v>
      </c>
      <c r="E1502" s="4" t="s">
        <v>25</v>
      </c>
      <c r="F1502" s="4" t="s">
        <v>16</v>
      </c>
      <c r="G1502" s="4" t="s">
        <v>31</v>
      </c>
      <c r="H1502" s="4" t="s">
        <v>90</v>
      </c>
      <c r="I1502" s="9">
        <v>1</v>
      </c>
      <c r="J1502" s="6">
        <v>121.61</v>
      </c>
      <c r="K1502" s="7">
        <v>0.1</v>
      </c>
      <c r="L1502" s="6">
        <v>60.58</v>
      </c>
      <c r="M1502" s="6">
        <f t="shared" si="92"/>
        <v>109.449</v>
      </c>
      <c r="N1502" s="6">
        <f t="shared" si="93"/>
        <v>60.58</v>
      </c>
      <c r="O1502" s="6">
        <f t="shared" si="94"/>
        <v>48.869</v>
      </c>
      <c r="P1502" s="8">
        <f t="shared" si="95"/>
        <v>0.4465001964385239</v>
      </c>
      <c r="Q1502" s="5">
        <f>YEAR(SalesDataTable[[#This Row],[Order Date]])</f>
        <v>2026</v>
      </c>
      <c r="R1502" s="8" t="str">
        <f>"Q"&amp;ROUNDUP(MONTH(SalesDataTable[[#This Row],[Order Date]])/3,0)</f>
        <v>Q3</v>
      </c>
      <c r="S1502" s="9">
        <f>MONTH(SalesDataTable[[#This Row],[Order Date]])</f>
        <v>7</v>
      </c>
      <c r="T1502" s="8" t="str">
        <f>TEXT(SalesDataTable[[#This Row],[Order Date]],"mmm")</f>
        <v>Jul</v>
      </c>
    </row>
    <row r="1503" spans="1:20" ht="15.5">
      <c r="A1503" s="2" t="s">
        <v>1554</v>
      </c>
      <c r="B1503" s="3">
        <v>46232</v>
      </c>
      <c r="C1503" s="4" t="s">
        <v>27</v>
      </c>
      <c r="D1503" s="4" t="s">
        <v>28</v>
      </c>
      <c r="E1503" s="4" t="s">
        <v>3</v>
      </c>
      <c r="F1503" s="4" t="s">
        <v>20</v>
      </c>
      <c r="G1503" s="4" t="s">
        <v>31</v>
      </c>
      <c r="H1503" s="4" t="s">
        <v>41</v>
      </c>
      <c r="I1503" s="9">
        <v>2</v>
      </c>
      <c r="J1503" s="6">
        <v>195.09</v>
      </c>
      <c r="K1503" s="7">
        <v>0</v>
      </c>
      <c r="L1503" s="6">
        <v>106.82</v>
      </c>
      <c r="M1503" s="6">
        <f t="shared" si="92"/>
        <v>390.18</v>
      </c>
      <c r="N1503" s="6">
        <f t="shared" si="93"/>
        <v>213.64</v>
      </c>
      <c r="O1503" s="6">
        <f t="shared" si="94"/>
        <v>176.54000000000002</v>
      </c>
      <c r="P1503" s="8">
        <f t="shared" si="95"/>
        <v>0.45245783997129535</v>
      </c>
      <c r="Q1503" s="5">
        <f>YEAR(SalesDataTable[[#This Row],[Order Date]])</f>
        <v>2026</v>
      </c>
      <c r="R1503" s="8" t="str">
        <f>"Q"&amp;ROUNDUP(MONTH(SalesDataTable[[#This Row],[Order Date]])/3,0)</f>
        <v>Q3</v>
      </c>
      <c r="S1503" s="9">
        <f>MONTH(SalesDataTable[[#This Row],[Order Date]])</f>
        <v>7</v>
      </c>
      <c r="T1503" s="8" t="str">
        <f>TEXT(SalesDataTable[[#This Row],[Order Date]],"mmm")</f>
        <v>Jul</v>
      </c>
    </row>
    <row r="1504" spans="1:20" ht="15.5">
      <c r="A1504" s="2" t="s">
        <v>1555</v>
      </c>
      <c r="B1504" s="3">
        <v>46232</v>
      </c>
      <c r="C1504" s="4" t="s">
        <v>14</v>
      </c>
      <c r="D1504" s="4" t="s">
        <v>61</v>
      </c>
      <c r="E1504" s="4" t="s">
        <v>25</v>
      </c>
      <c r="F1504" s="4" t="s">
        <v>4</v>
      </c>
      <c r="G1504" s="4" t="s">
        <v>17</v>
      </c>
      <c r="H1504" s="4" t="s">
        <v>83</v>
      </c>
      <c r="I1504" s="9">
        <v>3</v>
      </c>
      <c r="J1504" s="6">
        <v>167.52</v>
      </c>
      <c r="K1504" s="7">
        <v>0</v>
      </c>
      <c r="L1504" s="6">
        <v>87.26</v>
      </c>
      <c r="M1504" s="6">
        <f t="shared" si="92"/>
        <v>502.56000000000006</v>
      </c>
      <c r="N1504" s="6">
        <f t="shared" si="93"/>
        <v>261.78000000000003</v>
      </c>
      <c r="O1504" s="6">
        <f t="shared" si="94"/>
        <v>240.78000000000003</v>
      </c>
      <c r="P1504" s="8">
        <f t="shared" si="95"/>
        <v>0.4791069723018147</v>
      </c>
      <c r="Q1504" s="5">
        <f>YEAR(SalesDataTable[[#This Row],[Order Date]])</f>
        <v>2026</v>
      </c>
      <c r="R1504" s="8" t="str">
        <f>"Q"&amp;ROUNDUP(MONTH(SalesDataTable[[#This Row],[Order Date]])/3,0)</f>
        <v>Q3</v>
      </c>
      <c r="S1504" s="9">
        <f>MONTH(SalesDataTable[[#This Row],[Order Date]])</f>
        <v>7</v>
      </c>
      <c r="T1504" s="8" t="str">
        <f>TEXT(SalesDataTable[[#This Row],[Order Date]],"mmm")</f>
        <v>Jul</v>
      </c>
    </row>
    <row r="1505" spans="1:20" ht="15.5">
      <c r="A1505" s="2" t="s">
        <v>1556</v>
      </c>
      <c r="B1505" s="3">
        <v>46232</v>
      </c>
      <c r="C1505" s="4" t="s">
        <v>8</v>
      </c>
      <c r="D1505" s="4" t="s">
        <v>86</v>
      </c>
      <c r="E1505" s="4" t="s">
        <v>39</v>
      </c>
      <c r="F1505" s="4" t="s">
        <v>16</v>
      </c>
      <c r="G1505" s="4" t="s">
        <v>5</v>
      </c>
      <c r="H1505" s="4" t="s">
        <v>29</v>
      </c>
      <c r="I1505" s="9">
        <v>3</v>
      </c>
      <c r="J1505" s="6">
        <v>50.98</v>
      </c>
      <c r="K1505" s="7">
        <v>0</v>
      </c>
      <c r="L1505" s="6">
        <v>22.63</v>
      </c>
      <c r="M1505" s="6">
        <f t="shared" si="92"/>
        <v>152.94</v>
      </c>
      <c r="N1505" s="6">
        <f t="shared" si="93"/>
        <v>67.89</v>
      </c>
      <c r="O1505" s="6">
        <f t="shared" si="94"/>
        <v>85.05</v>
      </c>
      <c r="P1505" s="8">
        <f t="shared" si="95"/>
        <v>0.55610043154178113</v>
      </c>
      <c r="Q1505" s="5">
        <f>YEAR(SalesDataTable[[#This Row],[Order Date]])</f>
        <v>2026</v>
      </c>
      <c r="R1505" s="8" t="str">
        <f>"Q"&amp;ROUNDUP(MONTH(SalesDataTable[[#This Row],[Order Date]])/3,0)</f>
        <v>Q3</v>
      </c>
      <c r="S1505" s="9">
        <f>MONTH(SalesDataTable[[#This Row],[Order Date]])</f>
        <v>7</v>
      </c>
      <c r="T1505" s="8" t="str">
        <f>TEXT(SalesDataTable[[#This Row],[Order Date]],"mmm")</f>
        <v>Jul</v>
      </c>
    </row>
    <row r="1506" spans="1:20" ht="15.5">
      <c r="A1506" s="2" t="s">
        <v>1557</v>
      </c>
      <c r="B1506" s="3">
        <v>46232</v>
      </c>
      <c r="C1506" s="4" t="s">
        <v>8</v>
      </c>
      <c r="D1506" s="4" t="s">
        <v>66</v>
      </c>
      <c r="E1506" s="4" t="s">
        <v>39</v>
      </c>
      <c r="F1506" s="4" t="s">
        <v>16</v>
      </c>
      <c r="G1506" s="4" t="s">
        <v>49</v>
      </c>
      <c r="H1506" s="4" t="s">
        <v>74</v>
      </c>
      <c r="I1506" s="9">
        <v>2</v>
      </c>
      <c r="J1506" s="6">
        <v>49.98</v>
      </c>
      <c r="K1506" s="7">
        <v>0.1</v>
      </c>
      <c r="L1506" s="6">
        <v>21.91</v>
      </c>
      <c r="M1506" s="6">
        <f t="shared" si="92"/>
        <v>89.963999999999999</v>
      </c>
      <c r="N1506" s="6">
        <f t="shared" si="93"/>
        <v>43.82</v>
      </c>
      <c r="O1506" s="6">
        <f t="shared" si="94"/>
        <v>46.143999999999998</v>
      </c>
      <c r="P1506" s="8">
        <f t="shared" si="95"/>
        <v>0.51291627762215997</v>
      </c>
      <c r="Q1506" s="5">
        <f>YEAR(SalesDataTable[[#This Row],[Order Date]])</f>
        <v>2026</v>
      </c>
      <c r="R1506" s="8" t="str">
        <f>"Q"&amp;ROUNDUP(MONTH(SalesDataTable[[#This Row],[Order Date]])/3,0)</f>
        <v>Q3</v>
      </c>
      <c r="S1506" s="9">
        <f>MONTH(SalesDataTable[[#This Row],[Order Date]])</f>
        <v>7</v>
      </c>
      <c r="T1506" s="8" t="str">
        <f>TEXT(SalesDataTable[[#This Row],[Order Date]],"mmm")</f>
        <v>Jul</v>
      </c>
    </row>
    <row r="1507" spans="1:20" ht="15.5">
      <c r="A1507" s="2" t="s">
        <v>1558</v>
      </c>
      <c r="B1507" s="3">
        <v>46232</v>
      </c>
      <c r="C1507" s="4" t="s">
        <v>27</v>
      </c>
      <c r="D1507" s="4" t="s">
        <v>28</v>
      </c>
      <c r="E1507" s="4" t="s">
        <v>10</v>
      </c>
      <c r="F1507" s="4" t="s">
        <v>20</v>
      </c>
      <c r="G1507" s="4" t="s">
        <v>17</v>
      </c>
      <c r="H1507" s="4" t="s">
        <v>18</v>
      </c>
      <c r="I1507" s="9">
        <v>4</v>
      </c>
      <c r="J1507" s="6">
        <v>36.44</v>
      </c>
      <c r="K1507" s="7">
        <v>0.15</v>
      </c>
      <c r="L1507" s="6">
        <v>13.32</v>
      </c>
      <c r="M1507" s="6">
        <f t="shared" si="92"/>
        <v>123.89599999999999</v>
      </c>
      <c r="N1507" s="6">
        <f t="shared" si="93"/>
        <v>53.28</v>
      </c>
      <c r="O1507" s="6">
        <f t="shared" si="94"/>
        <v>70.615999999999985</v>
      </c>
      <c r="P1507" s="8">
        <f t="shared" si="95"/>
        <v>0.5699619035319945</v>
      </c>
      <c r="Q1507" s="5">
        <f>YEAR(SalesDataTable[[#This Row],[Order Date]])</f>
        <v>2026</v>
      </c>
      <c r="R1507" s="8" t="str">
        <f>"Q"&amp;ROUNDUP(MONTH(SalesDataTable[[#This Row],[Order Date]])/3,0)</f>
        <v>Q3</v>
      </c>
      <c r="S1507" s="9">
        <f>MONTH(SalesDataTable[[#This Row],[Order Date]])</f>
        <v>7</v>
      </c>
      <c r="T1507" s="8" t="str">
        <f>TEXT(SalesDataTable[[#This Row],[Order Date]],"mmm")</f>
        <v>Jul</v>
      </c>
    </row>
    <row r="1508" spans="1:20" ht="15.5">
      <c r="A1508" s="2" t="s">
        <v>1559</v>
      </c>
      <c r="B1508" s="3">
        <v>46232</v>
      </c>
      <c r="C1508" s="4" t="s">
        <v>1</v>
      </c>
      <c r="D1508" s="4" t="s">
        <v>2</v>
      </c>
      <c r="E1508" s="4" t="s">
        <v>3</v>
      </c>
      <c r="F1508" s="4" t="s">
        <v>4</v>
      </c>
      <c r="G1508" s="4" t="s">
        <v>31</v>
      </c>
      <c r="H1508" s="4" t="s">
        <v>41</v>
      </c>
      <c r="I1508" s="9">
        <v>1</v>
      </c>
      <c r="J1508" s="6">
        <v>195.34</v>
      </c>
      <c r="K1508" s="7">
        <v>0.05</v>
      </c>
      <c r="L1508" s="6">
        <v>106.6</v>
      </c>
      <c r="M1508" s="6">
        <f t="shared" si="92"/>
        <v>185.57300000000001</v>
      </c>
      <c r="N1508" s="6">
        <f t="shared" si="93"/>
        <v>106.6</v>
      </c>
      <c r="O1508" s="6">
        <f t="shared" si="94"/>
        <v>78.973000000000013</v>
      </c>
      <c r="P1508" s="8">
        <f t="shared" si="95"/>
        <v>0.42556298599472991</v>
      </c>
      <c r="Q1508" s="5">
        <f>YEAR(SalesDataTable[[#This Row],[Order Date]])</f>
        <v>2026</v>
      </c>
      <c r="R1508" s="8" t="str">
        <f>"Q"&amp;ROUNDUP(MONTH(SalesDataTable[[#This Row],[Order Date]])/3,0)</f>
        <v>Q3</v>
      </c>
      <c r="S1508" s="9">
        <f>MONTH(SalesDataTable[[#This Row],[Order Date]])</f>
        <v>7</v>
      </c>
      <c r="T1508" s="8" t="str">
        <f>TEXT(SalesDataTable[[#This Row],[Order Date]],"mmm")</f>
        <v>Jul</v>
      </c>
    </row>
    <row r="1509" spans="1:20" ht="15.5">
      <c r="A1509" s="2" t="s">
        <v>1560</v>
      </c>
      <c r="B1509" s="3">
        <v>46232</v>
      </c>
      <c r="C1509" s="4" t="s">
        <v>14</v>
      </c>
      <c r="D1509" s="4" t="s">
        <v>34</v>
      </c>
      <c r="E1509" s="4" t="s">
        <v>3</v>
      </c>
      <c r="F1509" s="4" t="s">
        <v>20</v>
      </c>
      <c r="G1509" s="4" t="s">
        <v>5</v>
      </c>
      <c r="H1509" s="4" t="s">
        <v>43</v>
      </c>
      <c r="I1509" s="9">
        <v>1</v>
      </c>
      <c r="J1509" s="6">
        <v>103.31</v>
      </c>
      <c r="K1509" s="7">
        <v>0</v>
      </c>
      <c r="L1509" s="6">
        <v>50.93</v>
      </c>
      <c r="M1509" s="6">
        <f t="shared" si="92"/>
        <v>103.31</v>
      </c>
      <c r="N1509" s="6">
        <f t="shared" si="93"/>
        <v>50.93</v>
      </c>
      <c r="O1509" s="6">
        <f t="shared" si="94"/>
        <v>52.38</v>
      </c>
      <c r="P1509" s="8">
        <f t="shared" si="95"/>
        <v>0.50701771367728199</v>
      </c>
      <c r="Q1509" s="5">
        <f>YEAR(SalesDataTable[[#This Row],[Order Date]])</f>
        <v>2026</v>
      </c>
      <c r="R1509" s="8" t="str">
        <f>"Q"&amp;ROUNDUP(MONTH(SalesDataTable[[#This Row],[Order Date]])/3,0)</f>
        <v>Q3</v>
      </c>
      <c r="S1509" s="9">
        <f>MONTH(SalesDataTable[[#This Row],[Order Date]])</f>
        <v>7</v>
      </c>
      <c r="T1509" s="8" t="str">
        <f>TEXT(SalesDataTable[[#This Row],[Order Date]],"mmm")</f>
        <v>Jul</v>
      </c>
    </row>
    <row r="1510" spans="1:20" ht="15.5">
      <c r="A1510" s="2" t="s">
        <v>1561</v>
      </c>
      <c r="B1510" s="3">
        <v>46232</v>
      </c>
      <c r="C1510" s="4" t="s">
        <v>1</v>
      </c>
      <c r="D1510" s="4" t="s">
        <v>2</v>
      </c>
      <c r="E1510" s="4" t="s">
        <v>3</v>
      </c>
      <c r="F1510" s="4" t="s">
        <v>16</v>
      </c>
      <c r="G1510" s="4" t="s">
        <v>31</v>
      </c>
      <c r="H1510" s="4" t="s">
        <v>90</v>
      </c>
      <c r="I1510" s="9">
        <v>3</v>
      </c>
      <c r="J1510" s="6">
        <v>123.31</v>
      </c>
      <c r="K1510" s="7">
        <v>0</v>
      </c>
      <c r="L1510" s="6">
        <v>59.16</v>
      </c>
      <c r="M1510" s="6">
        <f t="shared" si="92"/>
        <v>369.93</v>
      </c>
      <c r="N1510" s="6">
        <f t="shared" si="93"/>
        <v>177.48</v>
      </c>
      <c r="O1510" s="6">
        <f t="shared" si="94"/>
        <v>192.45000000000002</v>
      </c>
      <c r="P1510" s="8">
        <f t="shared" si="95"/>
        <v>0.52023355770010549</v>
      </c>
      <c r="Q1510" s="5">
        <f>YEAR(SalesDataTable[[#This Row],[Order Date]])</f>
        <v>2026</v>
      </c>
      <c r="R1510" s="8" t="str">
        <f>"Q"&amp;ROUNDUP(MONTH(SalesDataTable[[#This Row],[Order Date]])/3,0)</f>
        <v>Q3</v>
      </c>
      <c r="S1510" s="9">
        <f>MONTH(SalesDataTable[[#This Row],[Order Date]])</f>
        <v>7</v>
      </c>
      <c r="T1510" s="8" t="str">
        <f>TEXT(SalesDataTable[[#This Row],[Order Date]],"mmm")</f>
        <v>Jul</v>
      </c>
    </row>
    <row r="1511" spans="1:20" ht="15.5">
      <c r="A1511" s="2" t="s">
        <v>1562</v>
      </c>
      <c r="B1511" s="3">
        <v>46232</v>
      </c>
      <c r="C1511" s="4" t="s">
        <v>1</v>
      </c>
      <c r="D1511" s="4" t="s">
        <v>88</v>
      </c>
      <c r="E1511" s="4" t="s">
        <v>3</v>
      </c>
      <c r="F1511" s="4" t="s">
        <v>16</v>
      </c>
      <c r="G1511" s="4" t="s">
        <v>49</v>
      </c>
      <c r="H1511" s="4" t="s">
        <v>50</v>
      </c>
      <c r="I1511" s="9">
        <v>1</v>
      </c>
      <c r="J1511" s="6">
        <v>40.36</v>
      </c>
      <c r="K1511" s="7">
        <v>0.1</v>
      </c>
      <c r="L1511" s="6">
        <v>14.82</v>
      </c>
      <c r="M1511" s="6">
        <f t="shared" si="92"/>
        <v>36.323999999999998</v>
      </c>
      <c r="N1511" s="6">
        <f t="shared" si="93"/>
        <v>14.82</v>
      </c>
      <c r="O1511" s="6">
        <f t="shared" si="94"/>
        <v>21.503999999999998</v>
      </c>
      <c r="P1511" s="8">
        <f t="shared" si="95"/>
        <v>0.59200528576148004</v>
      </c>
      <c r="Q1511" s="5">
        <f>YEAR(SalesDataTable[[#This Row],[Order Date]])</f>
        <v>2026</v>
      </c>
      <c r="R1511" s="8" t="str">
        <f>"Q"&amp;ROUNDUP(MONTH(SalesDataTable[[#This Row],[Order Date]])/3,0)</f>
        <v>Q3</v>
      </c>
      <c r="S1511" s="9">
        <f>MONTH(SalesDataTable[[#This Row],[Order Date]])</f>
        <v>7</v>
      </c>
      <c r="T1511" s="8" t="str">
        <f>TEXT(SalesDataTable[[#This Row],[Order Date]],"mmm")</f>
        <v>Jul</v>
      </c>
    </row>
    <row r="1512" spans="1:20" ht="15.5">
      <c r="A1512" s="2" t="s">
        <v>1563</v>
      </c>
      <c r="B1512" s="3">
        <v>46232</v>
      </c>
      <c r="C1512" s="4" t="s">
        <v>1</v>
      </c>
      <c r="D1512" s="4" t="s">
        <v>88</v>
      </c>
      <c r="E1512" s="4" t="s">
        <v>25</v>
      </c>
      <c r="F1512" s="4" t="s">
        <v>16</v>
      </c>
      <c r="G1512" s="4" t="s">
        <v>31</v>
      </c>
      <c r="H1512" s="4" t="s">
        <v>64</v>
      </c>
      <c r="I1512" s="9">
        <v>2</v>
      </c>
      <c r="J1512" s="6">
        <v>83.06</v>
      </c>
      <c r="K1512" s="7">
        <v>0</v>
      </c>
      <c r="L1512" s="6">
        <v>38.74</v>
      </c>
      <c r="M1512" s="6">
        <f t="shared" si="92"/>
        <v>166.12</v>
      </c>
      <c r="N1512" s="6">
        <f t="shared" si="93"/>
        <v>77.48</v>
      </c>
      <c r="O1512" s="6">
        <f t="shared" si="94"/>
        <v>88.64</v>
      </c>
      <c r="P1512" s="8">
        <f t="shared" si="95"/>
        <v>0.5335901757765471</v>
      </c>
      <c r="Q1512" s="5">
        <f>YEAR(SalesDataTable[[#This Row],[Order Date]])</f>
        <v>2026</v>
      </c>
      <c r="R1512" s="8" t="str">
        <f>"Q"&amp;ROUNDUP(MONTH(SalesDataTable[[#This Row],[Order Date]])/3,0)</f>
        <v>Q3</v>
      </c>
      <c r="S1512" s="9">
        <f>MONTH(SalesDataTable[[#This Row],[Order Date]])</f>
        <v>7</v>
      </c>
      <c r="T1512" s="8" t="str">
        <f>TEXT(SalesDataTable[[#This Row],[Order Date]],"mmm")</f>
        <v>Jul</v>
      </c>
    </row>
    <row r="1513" spans="1:20" ht="15.5">
      <c r="A1513" s="2" t="s">
        <v>1564</v>
      </c>
      <c r="B1513" s="3">
        <v>46232</v>
      </c>
      <c r="C1513" s="4" t="s">
        <v>14</v>
      </c>
      <c r="D1513" s="4" t="s">
        <v>24</v>
      </c>
      <c r="E1513" s="4" t="s">
        <v>3</v>
      </c>
      <c r="F1513" s="4" t="s">
        <v>4</v>
      </c>
      <c r="G1513" s="4" t="s">
        <v>11</v>
      </c>
      <c r="H1513" s="4" t="s">
        <v>53</v>
      </c>
      <c r="I1513" s="9">
        <v>2</v>
      </c>
      <c r="J1513" s="6">
        <v>151.72999999999999</v>
      </c>
      <c r="K1513" s="7">
        <v>0</v>
      </c>
      <c r="L1513" s="6">
        <v>81.209999999999994</v>
      </c>
      <c r="M1513" s="6">
        <f t="shared" si="92"/>
        <v>303.45999999999998</v>
      </c>
      <c r="N1513" s="6">
        <f t="shared" si="93"/>
        <v>162.41999999999999</v>
      </c>
      <c r="O1513" s="6">
        <f t="shared" si="94"/>
        <v>141.04</v>
      </c>
      <c r="P1513" s="8">
        <f t="shared" si="95"/>
        <v>0.46477295195412904</v>
      </c>
      <c r="Q1513" s="5">
        <f>YEAR(SalesDataTable[[#This Row],[Order Date]])</f>
        <v>2026</v>
      </c>
      <c r="R1513" s="8" t="str">
        <f>"Q"&amp;ROUNDUP(MONTH(SalesDataTable[[#This Row],[Order Date]])/3,0)</f>
        <v>Q3</v>
      </c>
      <c r="S1513" s="9">
        <f>MONTH(SalesDataTable[[#This Row],[Order Date]])</f>
        <v>7</v>
      </c>
      <c r="T1513" s="8" t="str">
        <f>TEXT(SalesDataTable[[#This Row],[Order Date]],"mmm")</f>
        <v>Jul</v>
      </c>
    </row>
    <row r="1514" spans="1:20" ht="15.5">
      <c r="A1514" s="2" t="s">
        <v>1565</v>
      </c>
      <c r="B1514" s="3">
        <v>46232</v>
      </c>
      <c r="C1514" s="4" t="s">
        <v>27</v>
      </c>
      <c r="D1514" s="4" t="s">
        <v>48</v>
      </c>
      <c r="E1514" s="4" t="s">
        <v>3</v>
      </c>
      <c r="F1514" s="4" t="s">
        <v>16</v>
      </c>
      <c r="G1514" s="4" t="s">
        <v>11</v>
      </c>
      <c r="H1514" s="4" t="s">
        <v>79</v>
      </c>
      <c r="I1514" s="9">
        <v>4</v>
      </c>
      <c r="J1514" s="6">
        <v>72.010000000000005</v>
      </c>
      <c r="K1514" s="7">
        <v>0.05</v>
      </c>
      <c r="L1514" s="6">
        <v>32.36</v>
      </c>
      <c r="M1514" s="6">
        <f t="shared" si="92"/>
        <v>273.63800000000003</v>
      </c>
      <c r="N1514" s="6">
        <f t="shared" si="93"/>
        <v>129.44</v>
      </c>
      <c r="O1514" s="6">
        <f t="shared" si="94"/>
        <v>144.19800000000004</v>
      </c>
      <c r="P1514" s="8">
        <f t="shared" si="95"/>
        <v>0.52696628392255473</v>
      </c>
      <c r="Q1514" s="5">
        <f>YEAR(SalesDataTable[[#This Row],[Order Date]])</f>
        <v>2026</v>
      </c>
      <c r="R1514" s="8" t="str">
        <f>"Q"&amp;ROUNDUP(MONTH(SalesDataTable[[#This Row],[Order Date]])/3,0)</f>
        <v>Q3</v>
      </c>
      <c r="S1514" s="9">
        <f>MONTH(SalesDataTable[[#This Row],[Order Date]])</f>
        <v>7</v>
      </c>
      <c r="T1514" s="8" t="str">
        <f>TEXT(SalesDataTable[[#This Row],[Order Date]],"mmm")</f>
        <v>Jul</v>
      </c>
    </row>
    <row r="1515" spans="1:20" ht="15.5">
      <c r="A1515" s="2" t="s">
        <v>1566</v>
      </c>
      <c r="B1515" s="3">
        <v>46232</v>
      </c>
      <c r="C1515" s="4" t="s">
        <v>8</v>
      </c>
      <c r="D1515" s="4" t="s">
        <v>66</v>
      </c>
      <c r="E1515" s="4" t="s">
        <v>3</v>
      </c>
      <c r="F1515" s="4" t="s">
        <v>20</v>
      </c>
      <c r="G1515" s="4" t="s">
        <v>11</v>
      </c>
      <c r="H1515" s="4" t="s">
        <v>53</v>
      </c>
      <c r="I1515" s="9">
        <v>1</v>
      </c>
      <c r="J1515" s="6">
        <v>154.87</v>
      </c>
      <c r="K1515" s="7">
        <v>0</v>
      </c>
      <c r="L1515" s="6">
        <v>80.459999999999994</v>
      </c>
      <c r="M1515" s="6">
        <f t="shared" si="92"/>
        <v>154.87</v>
      </c>
      <c r="N1515" s="6">
        <f t="shared" si="93"/>
        <v>80.459999999999994</v>
      </c>
      <c r="O1515" s="6">
        <f t="shared" si="94"/>
        <v>74.410000000000011</v>
      </c>
      <c r="P1515" s="8">
        <f t="shared" si="95"/>
        <v>0.48046748886162594</v>
      </c>
      <c r="Q1515" s="5">
        <f>YEAR(SalesDataTable[[#This Row],[Order Date]])</f>
        <v>2026</v>
      </c>
      <c r="R1515" s="8" t="str">
        <f>"Q"&amp;ROUNDUP(MONTH(SalesDataTable[[#This Row],[Order Date]])/3,0)</f>
        <v>Q3</v>
      </c>
      <c r="S1515" s="9">
        <f>MONTH(SalesDataTable[[#This Row],[Order Date]])</f>
        <v>7</v>
      </c>
      <c r="T1515" s="8" t="str">
        <f>TEXT(SalesDataTable[[#This Row],[Order Date]],"mmm")</f>
        <v>Jul</v>
      </c>
    </row>
    <row r="1516" spans="1:20" ht="15.5">
      <c r="A1516" s="2" t="s">
        <v>1567</v>
      </c>
      <c r="B1516" s="3">
        <v>46233</v>
      </c>
      <c r="C1516" s="4" t="s">
        <v>8</v>
      </c>
      <c r="D1516" s="4" t="s">
        <v>9</v>
      </c>
      <c r="E1516" s="4" t="s">
        <v>3</v>
      </c>
      <c r="F1516" s="4" t="s">
        <v>16</v>
      </c>
      <c r="G1516" s="4" t="s">
        <v>17</v>
      </c>
      <c r="H1516" s="4" t="s">
        <v>71</v>
      </c>
      <c r="I1516" s="9">
        <v>3</v>
      </c>
      <c r="J1516" s="6">
        <v>134.61000000000001</v>
      </c>
      <c r="K1516" s="7">
        <v>0.1</v>
      </c>
      <c r="L1516" s="6">
        <v>65.77</v>
      </c>
      <c r="M1516" s="6">
        <f t="shared" si="92"/>
        <v>363.44700000000006</v>
      </c>
      <c r="N1516" s="6">
        <f t="shared" si="93"/>
        <v>197.31</v>
      </c>
      <c r="O1516" s="6">
        <f t="shared" si="94"/>
        <v>166.13700000000006</v>
      </c>
      <c r="P1516" s="8">
        <f t="shared" si="95"/>
        <v>0.45711479252820914</v>
      </c>
      <c r="Q1516" s="5">
        <f>YEAR(SalesDataTable[[#This Row],[Order Date]])</f>
        <v>2026</v>
      </c>
      <c r="R1516" s="8" t="str">
        <f>"Q"&amp;ROUNDUP(MONTH(SalesDataTable[[#This Row],[Order Date]])/3,0)</f>
        <v>Q3</v>
      </c>
      <c r="S1516" s="9">
        <f>MONTH(SalesDataTable[[#This Row],[Order Date]])</f>
        <v>7</v>
      </c>
      <c r="T1516" s="8" t="str">
        <f>TEXT(SalesDataTable[[#This Row],[Order Date]],"mmm")</f>
        <v>Jul</v>
      </c>
    </row>
    <row r="1517" spans="1:20" ht="15.5">
      <c r="A1517" s="2" t="s">
        <v>1568</v>
      </c>
      <c r="B1517" s="3">
        <v>46233</v>
      </c>
      <c r="C1517" s="4" t="s">
        <v>27</v>
      </c>
      <c r="D1517" s="4" t="s">
        <v>82</v>
      </c>
      <c r="E1517" s="4" t="s">
        <v>3</v>
      </c>
      <c r="F1517" s="4" t="s">
        <v>4</v>
      </c>
      <c r="G1517" s="4" t="s">
        <v>5</v>
      </c>
      <c r="H1517" s="4" t="s">
        <v>6</v>
      </c>
      <c r="I1517" s="9">
        <v>3</v>
      </c>
      <c r="J1517" s="6">
        <v>81.5</v>
      </c>
      <c r="K1517" s="7">
        <v>0.05</v>
      </c>
      <c r="L1517" s="6">
        <v>43.85</v>
      </c>
      <c r="M1517" s="6">
        <f t="shared" si="92"/>
        <v>232.27499999999998</v>
      </c>
      <c r="N1517" s="6">
        <f t="shared" si="93"/>
        <v>131.55000000000001</v>
      </c>
      <c r="O1517" s="6">
        <f t="shared" si="94"/>
        <v>100.72499999999997</v>
      </c>
      <c r="P1517" s="8">
        <f t="shared" si="95"/>
        <v>0.43364546335163051</v>
      </c>
      <c r="Q1517" s="5">
        <f>YEAR(SalesDataTable[[#This Row],[Order Date]])</f>
        <v>2026</v>
      </c>
      <c r="R1517" s="8" t="str">
        <f>"Q"&amp;ROUNDUP(MONTH(SalesDataTable[[#This Row],[Order Date]])/3,0)</f>
        <v>Q3</v>
      </c>
      <c r="S1517" s="9">
        <f>MONTH(SalesDataTable[[#This Row],[Order Date]])</f>
        <v>7</v>
      </c>
      <c r="T1517" s="8" t="str">
        <f>TEXT(SalesDataTable[[#This Row],[Order Date]],"mmm")</f>
        <v>Jul</v>
      </c>
    </row>
    <row r="1518" spans="1:20" ht="15.5">
      <c r="A1518" s="2" t="s">
        <v>1569</v>
      </c>
      <c r="B1518" s="3">
        <v>46233</v>
      </c>
      <c r="C1518" s="4" t="s">
        <v>1</v>
      </c>
      <c r="D1518" s="4" t="s">
        <v>2</v>
      </c>
      <c r="E1518" s="4" t="s">
        <v>39</v>
      </c>
      <c r="F1518" s="4" t="s">
        <v>20</v>
      </c>
      <c r="G1518" s="4" t="s">
        <v>17</v>
      </c>
      <c r="H1518" s="4" t="s">
        <v>71</v>
      </c>
      <c r="I1518" s="9">
        <v>2</v>
      </c>
      <c r="J1518" s="6">
        <v>135.63</v>
      </c>
      <c r="K1518" s="7">
        <v>0</v>
      </c>
      <c r="L1518" s="6">
        <v>66.63</v>
      </c>
      <c r="M1518" s="6">
        <f t="shared" si="92"/>
        <v>271.26</v>
      </c>
      <c r="N1518" s="6">
        <f t="shared" si="93"/>
        <v>133.26</v>
      </c>
      <c r="O1518" s="6">
        <f t="shared" si="94"/>
        <v>138</v>
      </c>
      <c r="P1518" s="8">
        <f t="shared" si="95"/>
        <v>0.50873700508737008</v>
      </c>
      <c r="Q1518" s="5">
        <f>YEAR(SalesDataTable[[#This Row],[Order Date]])</f>
        <v>2026</v>
      </c>
      <c r="R1518" s="8" t="str">
        <f>"Q"&amp;ROUNDUP(MONTH(SalesDataTable[[#This Row],[Order Date]])/3,0)</f>
        <v>Q3</v>
      </c>
      <c r="S1518" s="9">
        <f>MONTH(SalesDataTable[[#This Row],[Order Date]])</f>
        <v>7</v>
      </c>
      <c r="T1518" s="8" t="str">
        <f>TEXT(SalesDataTable[[#This Row],[Order Date]],"mmm")</f>
        <v>Jul</v>
      </c>
    </row>
    <row r="1519" spans="1:20" ht="15.5">
      <c r="A1519" s="2" t="s">
        <v>1570</v>
      </c>
      <c r="B1519" s="3">
        <v>46233</v>
      </c>
      <c r="C1519" s="4" t="s">
        <v>1</v>
      </c>
      <c r="D1519" s="4" t="s">
        <v>52</v>
      </c>
      <c r="E1519" s="4" t="s">
        <v>10</v>
      </c>
      <c r="F1519" s="4" t="s">
        <v>20</v>
      </c>
      <c r="G1519" s="4" t="s">
        <v>17</v>
      </c>
      <c r="H1519" s="4" t="s">
        <v>71</v>
      </c>
      <c r="I1519" s="9">
        <v>15</v>
      </c>
      <c r="J1519" s="6">
        <v>133.44999999999999</v>
      </c>
      <c r="K1519" s="7">
        <v>0.2</v>
      </c>
      <c r="L1519" s="6">
        <v>65.819999999999993</v>
      </c>
      <c r="M1519" s="6">
        <f t="shared" si="92"/>
        <v>1601.3999999999999</v>
      </c>
      <c r="N1519" s="6">
        <f t="shared" si="93"/>
        <v>987.3</v>
      </c>
      <c r="O1519" s="6">
        <f t="shared" si="94"/>
        <v>614.09999999999991</v>
      </c>
      <c r="P1519" s="8">
        <f t="shared" si="95"/>
        <v>0.3834769576620457</v>
      </c>
      <c r="Q1519" s="5">
        <f>YEAR(SalesDataTable[[#This Row],[Order Date]])</f>
        <v>2026</v>
      </c>
      <c r="R1519" s="8" t="str">
        <f>"Q"&amp;ROUNDUP(MONTH(SalesDataTable[[#This Row],[Order Date]])/3,0)</f>
        <v>Q3</v>
      </c>
      <c r="S1519" s="9">
        <f>MONTH(SalesDataTable[[#This Row],[Order Date]])</f>
        <v>7</v>
      </c>
      <c r="T1519" s="8" t="str">
        <f>TEXT(SalesDataTable[[#This Row],[Order Date]],"mmm")</f>
        <v>Jul</v>
      </c>
    </row>
    <row r="1520" spans="1:20" ht="15.5">
      <c r="A1520" s="2" t="s">
        <v>1571</v>
      </c>
      <c r="B1520" s="3">
        <v>46233</v>
      </c>
      <c r="C1520" s="4" t="s">
        <v>1</v>
      </c>
      <c r="D1520" s="4" t="s">
        <v>88</v>
      </c>
      <c r="E1520" s="4" t="s">
        <v>3</v>
      </c>
      <c r="F1520" s="4" t="s">
        <v>20</v>
      </c>
      <c r="G1520" s="4" t="s">
        <v>31</v>
      </c>
      <c r="H1520" s="4" t="s">
        <v>90</v>
      </c>
      <c r="I1520" s="9">
        <v>1</v>
      </c>
      <c r="J1520" s="6">
        <v>120.94</v>
      </c>
      <c r="K1520" s="7">
        <v>0</v>
      </c>
      <c r="L1520" s="6">
        <v>62.24</v>
      </c>
      <c r="M1520" s="6">
        <f t="shared" si="92"/>
        <v>120.94</v>
      </c>
      <c r="N1520" s="6">
        <f t="shared" si="93"/>
        <v>62.24</v>
      </c>
      <c r="O1520" s="6">
        <f t="shared" si="94"/>
        <v>58.699999999999996</v>
      </c>
      <c r="P1520" s="8">
        <f t="shared" si="95"/>
        <v>0.48536464362493797</v>
      </c>
      <c r="Q1520" s="5">
        <f>YEAR(SalesDataTable[[#This Row],[Order Date]])</f>
        <v>2026</v>
      </c>
      <c r="R1520" s="8" t="str">
        <f>"Q"&amp;ROUNDUP(MONTH(SalesDataTable[[#This Row],[Order Date]])/3,0)</f>
        <v>Q3</v>
      </c>
      <c r="S1520" s="9">
        <f>MONTH(SalesDataTable[[#This Row],[Order Date]])</f>
        <v>7</v>
      </c>
      <c r="T1520" s="8" t="str">
        <f>TEXT(SalesDataTable[[#This Row],[Order Date]],"mmm")</f>
        <v>Jul</v>
      </c>
    </row>
    <row r="1521" spans="1:20" ht="15.5">
      <c r="A1521" s="2" t="s">
        <v>1572</v>
      </c>
      <c r="B1521" s="3">
        <v>46233</v>
      </c>
      <c r="C1521" s="4" t="s">
        <v>8</v>
      </c>
      <c r="D1521" s="4" t="s">
        <v>66</v>
      </c>
      <c r="E1521" s="4" t="s">
        <v>3</v>
      </c>
      <c r="F1521" s="4" t="s">
        <v>4</v>
      </c>
      <c r="G1521" s="4" t="s">
        <v>31</v>
      </c>
      <c r="H1521" s="4" t="s">
        <v>32</v>
      </c>
      <c r="I1521" s="9">
        <v>2</v>
      </c>
      <c r="J1521" s="6">
        <v>332.99</v>
      </c>
      <c r="K1521" s="7">
        <v>0.15</v>
      </c>
      <c r="L1521" s="6">
        <v>199.09</v>
      </c>
      <c r="M1521" s="6">
        <f t="shared" si="92"/>
        <v>566.08299999999997</v>
      </c>
      <c r="N1521" s="6">
        <f t="shared" si="93"/>
        <v>398.18</v>
      </c>
      <c r="O1521" s="6">
        <f t="shared" si="94"/>
        <v>167.90299999999996</v>
      </c>
      <c r="P1521" s="8">
        <f t="shared" si="95"/>
        <v>0.29660491482697759</v>
      </c>
      <c r="Q1521" s="5">
        <f>YEAR(SalesDataTable[[#This Row],[Order Date]])</f>
        <v>2026</v>
      </c>
      <c r="R1521" s="8" t="str">
        <f>"Q"&amp;ROUNDUP(MONTH(SalesDataTable[[#This Row],[Order Date]])/3,0)</f>
        <v>Q3</v>
      </c>
      <c r="S1521" s="9">
        <f>MONTH(SalesDataTable[[#This Row],[Order Date]])</f>
        <v>7</v>
      </c>
      <c r="T1521" s="8" t="str">
        <f>TEXT(SalesDataTable[[#This Row],[Order Date]],"mmm")</f>
        <v>Jul</v>
      </c>
    </row>
    <row r="1522" spans="1:20" ht="15.5">
      <c r="A1522" s="2" t="s">
        <v>1573</v>
      </c>
      <c r="B1522" s="3">
        <v>46233</v>
      </c>
      <c r="C1522" s="4" t="s">
        <v>1</v>
      </c>
      <c r="D1522" s="4" t="s">
        <v>88</v>
      </c>
      <c r="E1522" s="4" t="s">
        <v>3</v>
      </c>
      <c r="F1522" s="4" t="s">
        <v>4</v>
      </c>
      <c r="G1522" s="4" t="s">
        <v>31</v>
      </c>
      <c r="H1522" s="4" t="s">
        <v>90</v>
      </c>
      <c r="I1522" s="9">
        <v>3</v>
      </c>
      <c r="J1522" s="6">
        <v>120.88</v>
      </c>
      <c r="K1522" s="7">
        <v>0</v>
      </c>
      <c r="L1522" s="6">
        <v>60.97</v>
      </c>
      <c r="M1522" s="6">
        <f t="shared" si="92"/>
        <v>362.64</v>
      </c>
      <c r="N1522" s="6">
        <f t="shared" si="93"/>
        <v>182.91</v>
      </c>
      <c r="O1522" s="6">
        <f t="shared" si="94"/>
        <v>179.73</v>
      </c>
      <c r="P1522" s="8">
        <f t="shared" si="95"/>
        <v>0.49561548643282594</v>
      </c>
      <c r="Q1522" s="5">
        <f>YEAR(SalesDataTable[[#This Row],[Order Date]])</f>
        <v>2026</v>
      </c>
      <c r="R1522" s="8" t="str">
        <f>"Q"&amp;ROUNDUP(MONTH(SalesDataTable[[#This Row],[Order Date]])/3,0)</f>
        <v>Q3</v>
      </c>
      <c r="S1522" s="9">
        <f>MONTH(SalesDataTable[[#This Row],[Order Date]])</f>
        <v>7</v>
      </c>
      <c r="T1522" s="8" t="str">
        <f>TEXT(SalesDataTable[[#This Row],[Order Date]],"mmm")</f>
        <v>Jul</v>
      </c>
    </row>
    <row r="1523" spans="1:20" ht="15.5">
      <c r="A1523" s="2" t="s">
        <v>1574</v>
      </c>
      <c r="B1523" s="3">
        <v>46233</v>
      </c>
      <c r="C1523" s="4" t="s">
        <v>27</v>
      </c>
      <c r="D1523" s="4" t="s">
        <v>48</v>
      </c>
      <c r="E1523" s="4" t="s">
        <v>3</v>
      </c>
      <c r="F1523" s="4" t="s">
        <v>4</v>
      </c>
      <c r="G1523" s="4" t="s">
        <v>5</v>
      </c>
      <c r="H1523" s="4" t="s">
        <v>43</v>
      </c>
      <c r="I1523" s="9">
        <v>1</v>
      </c>
      <c r="J1523" s="6">
        <v>101.73</v>
      </c>
      <c r="K1523" s="7">
        <v>0.05</v>
      </c>
      <c r="L1523" s="6">
        <v>51.63</v>
      </c>
      <c r="M1523" s="6">
        <f t="shared" si="92"/>
        <v>96.643500000000003</v>
      </c>
      <c r="N1523" s="6">
        <f t="shared" si="93"/>
        <v>51.63</v>
      </c>
      <c r="O1523" s="6">
        <f t="shared" si="94"/>
        <v>45.013500000000001</v>
      </c>
      <c r="P1523" s="8">
        <f t="shared" si="95"/>
        <v>0.46576852038678235</v>
      </c>
      <c r="Q1523" s="5">
        <f>YEAR(SalesDataTable[[#This Row],[Order Date]])</f>
        <v>2026</v>
      </c>
      <c r="R1523" s="8" t="str">
        <f>"Q"&amp;ROUNDUP(MONTH(SalesDataTable[[#This Row],[Order Date]])/3,0)</f>
        <v>Q3</v>
      </c>
      <c r="S1523" s="9">
        <f>MONTH(SalesDataTable[[#This Row],[Order Date]])</f>
        <v>7</v>
      </c>
      <c r="T1523" s="8" t="str">
        <f>TEXT(SalesDataTable[[#This Row],[Order Date]],"mmm")</f>
        <v>Jul</v>
      </c>
    </row>
    <row r="1524" spans="1:20" ht="15.5">
      <c r="A1524" s="2" t="s">
        <v>1575</v>
      </c>
      <c r="B1524" s="3">
        <v>46233</v>
      </c>
      <c r="C1524" s="4" t="s">
        <v>27</v>
      </c>
      <c r="D1524" s="4" t="s">
        <v>45</v>
      </c>
      <c r="E1524" s="4" t="s">
        <v>3</v>
      </c>
      <c r="F1524" s="4" t="s">
        <v>4</v>
      </c>
      <c r="G1524" s="4" t="s">
        <v>17</v>
      </c>
      <c r="H1524" s="4" t="s">
        <v>18</v>
      </c>
      <c r="I1524" s="9">
        <v>2</v>
      </c>
      <c r="J1524" s="6">
        <v>36.21</v>
      </c>
      <c r="K1524" s="7">
        <v>0</v>
      </c>
      <c r="L1524" s="6">
        <v>13.5</v>
      </c>
      <c r="M1524" s="6">
        <f t="shared" si="92"/>
        <v>72.42</v>
      </c>
      <c r="N1524" s="6">
        <f t="shared" si="93"/>
        <v>27</v>
      </c>
      <c r="O1524" s="6">
        <f t="shared" si="94"/>
        <v>45.42</v>
      </c>
      <c r="P1524" s="8">
        <f t="shared" si="95"/>
        <v>0.62717481358740679</v>
      </c>
      <c r="Q1524" s="5">
        <f>YEAR(SalesDataTable[[#This Row],[Order Date]])</f>
        <v>2026</v>
      </c>
      <c r="R1524" s="8" t="str">
        <f>"Q"&amp;ROUNDUP(MONTH(SalesDataTable[[#This Row],[Order Date]])/3,0)</f>
        <v>Q3</v>
      </c>
      <c r="S1524" s="9">
        <f>MONTH(SalesDataTable[[#This Row],[Order Date]])</f>
        <v>7</v>
      </c>
      <c r="T1524" s="8" t="str">
        <f>TEXT(SalesDataTable[[#This Row],[Order Date]],"mmm")</f>
        <v>Jul</v>
      </c>
    </row>
    <row r="1525" spans="1:20" ht="15.5">
      <c r="A1525" s="2" t="s">
        <v>1576</v>
      </c>
      <c r="B1525" s="3">
        <v>46234</v>
      </c>
      <c r="C1525" s="4" t="s">
        <v>27</v>
      </c>
      <c r="D1525" s="4" t="s">
        <v>45</v>
      </c>
      <c r="E1525" s="4" t="s">
        <v>3</v>
      </c>
      <c r="F1525" s="4" t="s">
        <v>20</v>
      </c>
      <c r="G1525" s="4" t="s">
        <v>5</v>
      </c>
      <c r="H1525" s="4" t="s">
        <v>43</v>
      </c>
      <c r="I1525" s="9">
        <v>5</v>
      </c>
      <c r="J1525" s="6">
        <v>104.65</v>
      </c>
      <c r="K1525" s="7">
        <v>0</v>
      </c>
      <c r="L1525" s="6">
        <v>49.2</v>
      </c>
      <c r="M1525" s="6">
        <f t="shared" si="92"/>
        <v>523.25</v>
      </c>
      <c r="N1525" s="6">
        <f t="shared" si="93"/>
        <v>246</v>
      </c>
      <c r="O1525" s="6">
        <f t="shared" si="94"/>
        <v>277.25</v>
      </c>
      <c r="P1525" s="8">
        <f t="shared" si="95"/>
        <v>0.52986144290492121</v>
      </c>
      <c r="Q1525" s="5">
        <f>YEAR(SalesDataTable[[#This Row],[Order Date]])</f>
        <v>2026</v>
      </c>
      <c r="R1525" s="8" t="str">
        <f>"Q"&amp;ROUNDUP(MONTH(SalesDataTable[[#This Row],[Order Date]])/3,0)</f>
        <v>Q3</v>
      </c>
      <c r="S1525" s="9">
        <f>MONTH(SalesDataTable[[#This Row],[Order Date]])</f>
        <v>7</v>
      </c>
      <c r="T1525" s="8" t="str">
        <f>TEXT(SalesDataTable[[#This Row],[Order Date]],"mmm")</f>
        <v>Jul</v>
      </c>
    </row>
    <row r="1526" spans="1:20" ht="15.5">
      <c r="A1526" s="2" t="s">
        <v>1577</v>
      </c>
      <c r="B1526" s="3">
        <v>46234</v>
      </c>
      <c r="C1526" s="4" t="s">
        <v>14</v>
      </c>
      <c r="D1526" s="4" t="s">
        <v>34</v>
      </c>
      <c r="E1526" s="4" t="s">
        <v>10</v>
      </c>
      <c r="F1526" s="4" t="s">
        <v>4</v>
      </c>
      <c r="G1526" s="4" t="s">
        <v>31</v>
      </c>
      <c r="H1526" s="4" t="s">
        <v>41</v>
      </c>
      <c r="I1526" s="9">
        <v>5</v>
      </c>
      <c r="J1526" s="6">
        <v>198.35</v>
      </c>
      <c r="K1526" s="7">
        <v>0.05</v>
      </c>
      <c r="L1526" s="6">
        <v>104.96</v>
      </c>
      <c r="M1526" s="6">
        <f t="shared" si="92"/>
        <v>942.16249999999991</v>
      </c>
      <c r="N1526" s="6">
        <f t="shared" si="93"/>
        <v>524.79999999999995</v>
      </c>
      <c r="O1526" s="6">
        <f t="shared" si="94"/>
        <v>417.36249999999995</v>
      </c>
      <c r="P1526" s="8">
        <f t="shared" si="95"/>
        <v>0.44298356175288234</v>
      </c>
      <c r="Q1526" s="5">
        <f>YEAR(SalesDataTable[[#This Row],[Order Date]])</f>
        <v>2026</v>
      </c>
      <c r="R1526" s="8" t="str">
        <f>"Q"&amp;ROUNDUP(MONTH(SalesDataTable[[#This Row],[Order Date]])/3,0)</f>
        <v>Q3</v>
      </c>
      <c r="S1526" s="9">
        <f>MONTH(SalesDataTable[[#This Row],[Order Date]])</f>
        <v>7</v>
      </c>
      <c r="T1526" s="8" t="str">
        <f>TEXT(SalesDataTable[[#This Row],[Order Date]],"mmm")</f>
        <v>Jul</v>
      </c>
    </row>
    <row r="1527" spans="1:20" ht="15.5">
      <c r="A1527" s="2" t="s">
        <v>1578</v>
      </c>
      <c r="B1527" s="3">
        <v>46234</v>
      </c>
      <c r="C1527" s="4" t="s">
        <v>1</v>
      </c>
      <c r="D1527" s="4" t="s">
        <v>2</v>
      </c>
      <c r="E1527" s="4" t="s">
        <v>39</v>
      </c>
      <c r="F1527" s="4" t="s">
        <v>4</v>
      </c>
      <c r="G1527" s="4" t="s">
        <v>49</v>
      </c>
      <c r="H1527" s="4" t="s">
        <v>67</v>
      </c>
      <c r="I1527" s="9">
        <v>2</v>
      </c>
      <c r="J1527" s="6">
        <v>36.56</v>
      </c>
      <c r="K1527" s="7">
        <v>0.05</v>
      </c>
      <c r="L1527" s="6">
        <v>13.76</v>
      </c>
      <c r="M1527" s="6">
        <f t="shared" si="92"/>
        <v>69.463999999999999</v>
      </c>
      <c r="N1527" s="6">
        <f t="shared" si="93"/>
        <v>27.52</v>
      </c>
      <c r="O1527" s="6">
        <f t="shared" si="94"/>
        <v>41.944000000000003</v>
      </c>
      <c r="P1527" s="8">
        <f t="shared" si="95"/>
        <v>0.60382356328457909</v>
      </c>
      <c r="Q1527" s="5">
        <f>YEAR(SalesDataTable[[#This Row],[Order Date]])</f>
        <v>2026</v>
      </c>
      <c r="R1527" s="8" t="str">
        <f>"Q"&amp;ROUNDUP(MONTH(SalesDataTable[[#This Row],[Order Date]])/3,0)</f>
        <v>Q3</v>
      </c>
      <c r="S1527" s="9">
        <f>MONTH(SalesDataTable[[#This Row],[Order Date]])</f>
        <v>7</v>
      </c>
      <c r="T1527" s="8" t="str">
        <f>TEXT(SalesDataTable[[#This Row],[Order Date]],"mmm")</f>
        <v>Jul</v>
      </c>
    </row>
    <row r="1528" spans="1:20" ht="15.5">
      <c r="A1528" s="2" t="s">
        <v>1579</v>
      </c>
      <c r="B1528" s="3">
        <v>46234</v>
      </c>
      <c r="C1528" s="4" t="s">
        <v>8</v>
      </c>
      <c r="D1528" s="4" t="s">
        <v>86</v>
      </c>
      <c r="E1528" s="4" t="s">
        <v>3</v>
      </c>
      <c r="F1528" s="4" t="s">
        <v>4</v>
      </c>
      <c r="G1528" s="4" t="s">
        <v>11</v>
      </c>
      <c r="H1528" s="4" t="s">
        <v>12</v>
      </c>
      <c r="I1528" s="9">
        <v>5</v>
      </c>
      <c r="J1528" s="6">
        <v>92.41</v>
      </c>
      <c r="K1528" s="7">
        <v>0</v>
      </c>
      <c r="L1528" s="6">
        <v>44.29</v>
      </c>
      <c r="M1528" s="6">
        <f t="shared" si="92"/>
        <v>462.04999999999995</v>
      </c>
      <c r="N1528" s="6">
        <f t="shared" si="93"/>
        <v>221.45</v>
      </c>
      <c r="O1528" s="6">
        <f t="shared" si="94"/>
        <v>240.59999999999997</v>
      </c>
      <c r="P1528" s="8">
        <f t="shared" si="95"/>
        <v>0.52072286549074775</v>
      </c>
      <c r="Q1528" s="5">
        <f>YEAR(SalesDataTable[[#This Row],[Order Date]])</f>
        <v>2026</v>
      </c>
      <c r="R1528" s="8" t="str">
        <f>"Q"&amp;ROUNDUP(MONTH(SalesDataTable[[#This Row],[Order Date]])/3,0)</f>
        <v>Q3</v>
      </c>
      <c r="S1528" s="9">
        <f>MONTH(SalesDataTable[[#This Row],[Order Date]])</f>
        <v>7</v>
      </c>
      <c r="T1528" s="8" t="str">
        <f>TEXT(SalesDataTable[[#This Row],[Order Date]],"mmm")</f>
        <v>Jul</v>
      </c>
    </row>
    <row r="1529" spans="1:20" ht="15.5">
      <c r="A1529" s="2" t="s">
        <v>1580</v>
      </c>
      <c r="B1529" s="3">
        <v>46235</v>
      </c>
      <c r="C1529" s="4" t="s">
        <v>27</v>
      </c>
      <c r="D1529" s="4" t="s">
        <v>82</v>
      </c>
      <c r="E1529" s="4" t="s">
        <v>3</v>
      </c>
      <c r="F1529" s="4" t="s">
        <v>4</v>
      </c>
      <c r="G1529" s="4" t="s">
        <v>31</v>
      </c>
      <c r="H1529" s="4" t="s">
        <v>90</v>
      </c>
      <c r="I1529" s="9">
        <v>4</v>
      </c>
      <c r="J1529" s="6">
        <v>121.87</v>
      </c>
      <c r="K1529" s="7">
        <v>0</v>
      </c>
      <c r="L1529" s="6">
        <v>59.89</v>
      </c>
      <c r="M1529" s="6">
        <f t="shared" si="92"/>
        <v>487.48</v>
      </c>
      <c r="N1529" s="6">
        <f t="shared" si="93"/>
        <v>239.56</v>
      </c>
      <c r="O1529" s="6">
        <f t="shared" si="94"/>
        <v>247.92000000000002</v>
      </c>
      <c r="P1529" s="8">
        <f t="shared" si="95"/>
        <v>0.50857471075736438</v>
      </c>
      <c r="Q1529" s="5">
        <f>YEAR(SalesDataTable[[#This Row],[Order Date]])</f>
        <v>2026</v>
      </c>
      <c r="R1529" s="8" t="str">
        <f>"Q"&amp;ROUNDUP(MONTH(SalesDataTable[[#This Row],[Order Date]])/3,0)</f>
        <v>Q3</v>
      </c>
      <c r="S1529" s="9">
        <f>MONTH(SalesDataTable[[#This Row],[Order Date]])</f>
        <v>8</v>
      </c>
      <c r="T1529" s="8" t="str">
        <f>TEXT(SalesDataTable[[#This Row],[Order Date]],"mmm")</f>
        <v>Aug</v>
      </c>
    </row>
    <row r="1530" spans="1:20" ht="15.5">
      <c r="A1530" s="2" t="s">
        <v>1581</v>
      </c>
      <c r="B1530" s="3">
        <v>46235</v>
      </c>
      <c r="C1530" s="4" t="s">
        <v>27</v>
      </c>
      <c r="D1530" s="4" t="s">
        <v>48</v>
      </c>
      <c r="E1530" s="4" t="s">
        <v>3</v>
      </c>
      <c r="F1530" s="4" t="s">
        <v>4</v>
      </c>
      <c r="G1530" s="4" t="s">
        <v>17</v>
      </c>
      <c r="H1530" s="4" t="s">
        <v>71</v>
      </c>
      <c r="I1530" s="9">
        <v>2</v>
      </c>
      <c r="J1530" s="6">
        <v>130.9</v>
      </c>
      <c r="K1530" s="7">
        <v>0.05</v>
      </c>
      <c r="L1530" s="6">
        <v>67.959999999999994</v>
      </c>
      <c r="M1530" s="6">
        <f t="shared" si="92"/>
        <v>248.71</v>
      </c>
      <c r="N1530" s="6">
        <f t="shared" si="93"/>
        <v>135.91999999999999</v>
      </c>
      <c r="O1530" s="6">
        <f t="shared" si="94"/>
        <v>112.79000000000002</v>
      </c>
      <c r="P1530" s="8">
        <f t="shared" si="95"/>
        <v>0.45350006031120588</v>
      </c>
      <c r="Q1530" s="5">
        <f>YEAR(SalesDataTable[[#This Row],[Order Date]])</f>
        <v>2026</v>
      </c>
      <c r="R1530" s="8" t="str">
        <f>"Q"&amp;ROUNDUP(MONTH(SalesDataTable[[#This Row],[Order Date]])/3,0)</f>
        <v>Q3</v>
      </c>
      <c r="S1530" s="9">
        <f>MONTH(SalesDataTable[[#This Row],[Order Date]])</f>
        <v>8</v>
      </c>
      <c r="T1530" s="8" t="str">
        <f>TEXT(SalesDataTable[[#This Row],[Order Date]],"mmm")</f>
        <v>Aug</v>
      </c>
    </row>
    <row r="1531" spans="1:20" ht="15.5">
      <c r="A1531" s="2" t="s">
        <v>1582</v>
      </c>
      <c r="B1531" s="3">
        <v>46235</v>
      </c>
      <c r="C1531" s="4" t="s">
        <v>14</v>
      </c>
      <c r="D1531" s="4" t="s">
        <v>15</v>
      </c>
      <c r="E1531" s="4" t="s">
        <v>25</v>
      </c>
      <c r="F1531" s="4" t="s">
        <v>16</v>
      </c>
      <c r="G1531" s="4" t="s">
        <v>5</v>
      </c>
      <c r="H1531" s="4" t="s">
        <v>29</v>
      </c>
      <c r="I1531" s="9">
        <v>1</v>
      </c>
      <c r="J1531" s="6">
        <v>50.98</v>
      </c>
      <c r="K1531" s="7">
        <v>0</v>
      </c>
      <c r="L1531" s="6">
        <v>22.92</v>
      </c>
      <c r="M1531" s="6">
        <f t="shared" si="92"/>
        <v>50.98</v>
      </c>
      <c r="N1531" s="6">
        <f t="shared" si="93"/>
        <v>22.92</v>
      </c>
      <c r="O1531" s="6">
        <f t="shared" si="94"/>
        <v>28.059999999999995</v>
      </c>
      <c r="P1531" s="8">
        <f t="shared" si="95"/>
        <v>0.55041192624558644</v>
      </c>
      <c r="Q1531" s="5">
        <f>YEAR(SalesDataTable[[#This Row],[Order Date]])</f>
        <v>2026</v>
      </c>
      <c r="R1531" s="8" t="str">
        <f>"Q"&amp;ROUNDUP(MONTH(SalesDataTable[[#This Row],[Order Date]])/3,0)</f>
        <v>Q3</v>
      </c>
      <c r="S1531" s="9">
        <f>MONTH(SalesDataTable[[#This Row],[Order Date]])</f>
        <v>8</v>
      </c>
      <c r="T1531" s="8" t="str">
        <f>TEXT(SalesDataTable[[#This Row],[Order Date]],"mmm")</f>
        <v>Aug</v>
      </c>
    </row>
    <row r="1532" spans="1:20" ht="15.5">
      <c r="A1532" s="2" t="s">
        <v>1583</v>
      </c>
      <c r="B1532" s="3">
        <v>46235</v>
      </c>
      <c r="C1532" s="4" t="s">
        <v>14</v>
      </c>
      <c r="D1532" s="4" t="s">
        <v>15</v>
      </c>
      <c r="E1532" s="4" t="s">
        <v>3</v>
      </c>
      <c r="F1532" s="4" t="s">
        <v>4</v>
      </c>
      <c r="G1532" s="4" t="s">
        <v>11</v>
      </c>
      <c r="H1532" s="4" t="s">
        <v>12</v>
      </c>
      <c r="I1532" s="9">
        <v>2</v>
      </c>
      <c r="J1532" s="6">
        <v>91.11</v>
      </c>
      <c r="K1532" s="7">
        <v>0</v>
      </c>
      <c r="L1532" s="6">
        <v>44.19</v>
      </c>
      <c r="M1532" s="6">
        <f t="shared" si="92"/>
        <v>182.22</v>
      </c>
      <c r="N1532" s="6">
        <f t="shared" si="93"/>
        <v>88.38</v>
      </c>
      <c r="O1532" s="6">
        <f t="shared" si="94"/>
        <v>93.84</v>
      </c>
      <c r="P1532" s="8">
        <f t="shared" si="95"/>
        <v>0.51498189002304906</v>
      </c>
      <c r="Q1532" s="5">
        <f>YEAR(SalesDataTable[[#This Row],[Order Date]])</f>
        <v>2026</v>
      </c>
      <c r="R1532" s="8" t="str">
        <f>"Q"&amp;ROUNDUP(MONTH(SalesDataTable[[#This Row],[Order Date]])/3,0)</f>
        <v>Q3</v>
      </c>
      <c r="S1532" s="9">
        <f>MONTH(SalesDataTable[[#This Row],[Order Date]])</f>
        <v>8</v>
      </c>
      <c r="T1532" s="8" t="str">
        <f>TEXT(SalesDataTable[[#This Row],[Order Date]],"mmm")</f>
        <v>Aug</v>
      </c>
    </row>
    <row r="1533" spans="1:20" ht="15.5">
      <c r="A1533" s="2" t="s">
        <v>1584</v>
      </c>
      <c r="B1533" s="3">
        <v>46235</v>
      </c>
      <c r="C1533" s="4" t="s">
        <v>1</v>
      </c>
      <c r="D1533" s="4" t="s">
        <v>2</v>
      </c>
      <c r="E1533" s="4" t="s">
        <v>39</v>
      </c>
      <c r="F1533" s="4" t="s">
        <v>4</v>
      </c>
      <c r="G1533" s="4" t="s">
        <v>17</v>
      </c>
      <c r="H1533" s="4" t="s">
        <v>18</v>
      </c>
      <c r="I1533" s="9">
        <v>3</v>
      </c>
      <c r="J1533" s="6">
        <v>35.619999999999997</v>
      </c>
      <c r="K1533" s="7">
        <v>0.05</v>
      </c>
      <c r="L1533" s="6">
        <v>13.47</v>
      </c>
      <c r="M1533" s="6">
        <f t="shared" si="92"/>
        <v>101.51699999999998</v>
      </c>
      <c r="N1533" s="6">
        <f t="shared" si="93"/>
        <v>40.410000000000004</v>
      </c>
      <c r="O1533" s="6">
        <f t="shared" si="94"/>
        <v>61.106999999999978</v>
      </c>
      <c r="P1533" s="8">
        <f t="shared" si="95"/>
        <v>0.60193859156594454</v>
      </c>
      <c r="Q1533" s="5">
        <f>YEAR(SalesDataTable[[#This Row],[Order Date]])</f>
        <v>2026</v>
      </c>
      <c r="R1533" s="8" t="str">
        <f>"Q"&amp;ROUNDUP(MONTH(SalesDataTable[[#This Row],[Order Date]])/3,0)</f>
        <v>Q3</v>
      </c>
      <c r="S1533" s="9">
        <f>MONTH(SalesDataTable[[#This Row],[Order Date]])</f>
        <v>8</v>
      </c>
      <c r="T1533" s="8" t="str">
        <f>TEXT(SalesDataTable[[#This Row],[Order Date]],"mmm")</f>
        <v>Aug</v>
      </c>
    </row>
    <row r="1534" spans="1:20" ht="15.5">
      <c r="A1534" s="2" t="s">
        <v>1585</v>
      </c>
      <c r="B1534" s="3">
        <v>46235</v>
      </c>
      <c r="C1534" s="4" t="s">
        <v>27</v>
      </c>
      <c r="D1534" s="4" t="s">
        <v>82</v>
      </c>
      <c r="E1534" s="4" t="s">
        <v>3</v>
      </c>
      <c r="F1534" s="4" t="s">
        <v>16</v>
      </c>
      <c r="G1534" s="4" t="s">
        <v>11</v>
      </c>
      <c r="H1534" s="4" t="s">
        <v>12</v>
      </c>
      <c r="I1534" s="9">
        <v>1</v>
      </c>
      <c r="J1534" s="6">
        <v>91.95</v>
      </c>
      <c r="K1534" s="7">
        <v>0.05</v>
      </c>
      <c r="L1534" s="6">
        <v>46.47</v>
      </c>
      <c r="M1534" s="6">
        <f t="shared" si="92"/>
        <v>87.352499999999992</v>
      </c>
      <c r="N1534" s="6">
        <f t="shared" si="93"/>
        <v>46.47</v>
      </c>
      <c r="O1534" s="6">
        <f t="shared" si="94"/>
        <v>40.882499999999993</v>
      </c>
      <c r="P1534" s="8">
        <f t="shared" si="95"/>
        <v>0.46801751523997592</v>
      </c>
      <c r="Q1534" s="5">
        <f>YEAR(SalesDataTable[[#This Row],[Order Date]])</f>
        <v>2026</v>
      </c>
      <c r="R1534" s="8" t="str">
        <f>"Q"&amp;ROUNDUP(MONTH(SalesDataTable[[#This Row],[Order Date]])/3,0)</f>
        <v>Q3</v>
      </c>
      <c r="S1534" s="9">
        <f>MONTH(SalesDataTable[[#This Row],[Order Date]])</f>
        <v>8</v>
      </c>
      <c r="T1534" s="8" t="str">
        <f>TEXT(SalesDataTable[[#This Row],[Order Date]],"mmm")</f>
        <v>Aug</v>
      </c>
    </row>
    <row r="1535" spans="1:20" ht="15.5">
      <c r="A1535" s="2" t="s">
        <v>1586</v>
      </c>
      <c r="B1535" s="3">
        <v>46235</v>
      </c>
      <c r="C1535" s="4" t="s">
        <v>1</v>
      </c>
      <c r="D1535" s="4" t="s">
        <v>52</v>
      </c>
      <c r="E1535" s="4" t="s">
        <v>3</v>
      </c>
      <c r="F1535" s="4" t="s">
        <v>4</v>
      </c>
      <c r="G1535" s="4" t="s">
        <v>49</v>
      </c>
      <c r="H1535" s="4" t="s">
        <v>74</v>
      </c>
      <c r="I1535" s="9">
        <v>1</v>
      </c>
      <c r="J1535" s="6">
        <v>49.46</v>
      </c>
      <c r="K1535" s="7">
        <v>0</v>
      </c>
      <c r="L1535" s="6">
        <v>21.47</v>
      </c>
      <c r="M1535" s="6">
        <f t="shared" si="92"/>
        <v>49.46</v>
      </c>
      <c r="N1535" s="6">
        <f t="shared" si="93"/>
        <v>21.47</v>
      </c>
      <c r="O1535" s="6">
        <f t="shared" si="94"/>
        <v>27.990000000000002</v>
      </c>
      <c r="P1535" s="8">
        <f t="shared" si="95"/>
        <v>0.5659118479579458</v>
      </c>
      <c r="Q1535" s="5">
        <f>YEAR(SalesDataTable[[#This Row],[Order Date]])</f>
        <v>2026</v>
      </c>
      <c r="R1535" s="8" t="str">
        <f>"Q"&amp;ROUNDUP(MONTH(SalesDataTable[[#This Row],[Order Date]])/3,0)</f>
        <v>Q3</v>
      </c>
      <c r="S1535" s="9">
        <f>MONTH(SalesDataTable[[#This Row],[Order Date]])</f>
        <v>8</v>
      </c>
      <c r="T1535" s="8" t="str">
        <f>TEXT(SalesDataTable[[#This Row],[Order Date]],"mmm")</f>
        <v>Aug</v>
      </c>
    </row>
    <row r="1536" spans="1:20" ht="15.5">
      <c r="A1536" s="2" t="s">
        <v>1587</v>
      </c>
      <c r="B1536" s="3">
        <v>46235</v>
      </c>
      <c r="C1536" s="4" t="s">
        <v>1</v>
      </c>
      <c r="D1536" s="4" t="s">
        <v>88</v>
      </c>
      <c r="E1536" s="4" t="s">
        <v>3</v>
      </c>
      <c r="F1536" s="4" t="s">
        <v>16</v>
      </c>
      <c r="G1536" s="4" t="s">
        <v>5</v>
      </c>
      <c r="H1536" s="4" t="s">
        <v>35</v>
      </c>
      <c r="I1536" s="9">
        <v>1</v>
      </c>
      <c r="J1536" s="6">
        <v>41.25</v>
      </c>
      <c r="K1536" s="7">
        <v>0.05</v>
      </c>
      <c r="L1536" s="6">
        <v>16.98</v>
      </c>
      <c r="M1536" s="6">
        <f t="shared" si="92"/>
        <v>39.1875</v>
      </c>
      <c r="N1536" s="6">
        <f t="shared" si="93"/>
        <v>16.98</v>
      </c>
      <c r="O1536" s="6">
        <f t="shared" si="94"/>
        <v>22.2075</v>
      </c>
      <c r="P1536" s="8">
        <f t="shared" si="95"/>
        <v>0.56669856459330148</v>
      </c>
      <c r="Q1536" s="5">
        <f>YEAR(SalesDataTable[[#This Row],[Order Date]])</f>
        <v>2026</v>
      </c>
      <c r="R1536" s="8" t="str">
        <f>"Q"&amp;ROUNDUP(MONTH(SalesDataTable[[#This Row],[Order Date]])/3,0)</f>
        <v>Q3</v>
      </c>
      <c r="S1536" s="9">
        <f>MONTH(SalesDataTable[[#This Row],[Order Date]])</f>
        <v>8</v>
      </c>
      <c r="T1536" s="8" t="str">
        <f>TEXT(SalesDataTable[[#This Row],[Order Date]],"mmm")</f>
        <v>Aug</v>
      </c>
    </row>
    <row r="1537" spans="1:20" ht="15.5">
      <c r="A1537" s="2" t="s">
        <v>1588</v>
      </c>
      <c r="B1537" s="3">
        <v>46236</v>
      </c>
      <c r="C1537" s="4" t="s">
        <v>14</v>
      </c>
      <c r="D1537" s="4" t="s">
        <v>34</v>
      </c>
      <c r="E1537" s="4" t="s">
        <v>3</v>
      </c>
      <c r="F1537" s="4" t="s">
        <v>4</v>
      </c>
      <c r="G1537" s="4" t="s">
        <v>17</v>
      </c>
      <c r="H1537" s="4" t="s">
        <v>71</v>
      </c>
      <c r="I1537" s="9">
        <v>4</v>
      </c>
      <c r="J1537" s="6">
        <v>133.65</v>
      </c>
      <c r="K1537" s="7">
        <v>0</v>
      </c>
      <c r="L1537" s="6">
        <v>66</v>
      </c>
      <c r="M1537" s="6">
        <f t="shared" si="92"/>
        <v>534.6</v>
      </c>
      <c r="N1537" s="6">
        <f t="shared" si="93"/>
        <v>264</v>
      </c>
      <c r="O1537" s="6">
        <f t="shared" si="94"/>
        <v>270.60000000000002</v>
      </c>
      <c r="P1537" s="8">
        <f t="shared" si="95"/>
        <v>0.50617283950617287</v>
      </c>
      <c r="Q1537" s="5">
        <f>YEAR(SalesDataTable[[#This Row],[Order Date]])</f>
        <v>2026</v>
      </c>
      <c r="R1537" s="8" t="str">
        <f>"Q"&amp;ROUNDUP(MONTH(SalesDataTable[[#This Row],[Order Date]])/3,0)</f>
        <v>Q3</v>
      </c>
      <c r="S1537" s="9">
        <f>MONTH(SalesDataTable[[#This Row],[Order Date]])</f>
        <v>8</v>
      </c>
      <c r="T1537" s="8" t="str">
        <f>TEXT(SalesDataTable[[#This Row],[Order Date]],"mmm")</f>
        <v>Aug</v>
      </c>
    </row>
    <row r="1538" spans="1:20" ht="15.5">
      <c r="A1538" s="2" t="s">
        <v>1589</v>
      </c>
      <c r="B1538" s="3">
        <v>46236</v>
      </c>
      <c r="C1538" s="4" t="s">
        <v>27</v>
      </c>
      <c r="D1538" s="4" t="s">
        <v>28</v>
      </c>
      <c r="E1538" s="4" t="s">
        <v>3</v>
      </c>
      <c r="F1538" s="4" t="s">
        <v>4</v>
      </c>
      <c r="G1538" s="4" t="s">
        <v>31</v>
      </c>
      <c r="H1538" s="4" t="s">
        <v>41</v>
      </c>
      <c r="I1538" s="9">
        <v>2</v>
      </c>
      <c r="J1538" s="6">
        <v>200.45</v>
      </c>
      <c r="K1538" s="7">
        <v>0.05</v>
      </c>
      <c r="L1538" s="6">
        <v>105.42</v>
      </c>
      <c r="M1538" s="6">
        <f t="shared" ref="M1538:M1601" si="96">I1538*J1538*(1-K1538)</f>
        <v>380.85499999999996</v>
      </c>
      <c r="N1538" s="6">
        <f t="shared" ref="N1538:N1601" si="97">I1538*L1538</f>
        <v>210.84</v>
      </c>
      <c r="O1538" s="6">
        <f t="shared" ref="O1538:O1601" si="98">M1538-N1538</f>
        <v>170.01499999999996</v>
      </c>
      <c r="P1538" s="8">
        <f t="shared" ref="P1538:P1601" si="99">IFERROR(O1538/M1538,0)</f>
        <v>0.44640348689133652</v>
      </c>
      <c r="Q1538" s="5">
        <f>YEAR(SalesDataTable[[#This Row],[Order Date]])</f>
        <v>2026</v>
      </c>
      <c r="R1538" s="8" t="str">
        <f>"Q"&amp;ROUNDUP(MONTH(SalesDataTable[[#This Row],[Order Date]])/3,0)</f>
        <v>Q3</v>
      </c>
      <c r="S1538" s="9">
        <f>MONTH(SalesDataTable[[#This Row],[Order Date]])</f>
        <v>8</v>
      </c>
      <c r="T1538" s="8" t="str">
        <f>TEXT(SalesDataTable[[#This Row],[Order Date]],"mmm")</f>
        <v>Aug</v>
      </c>
    </row>
    <row r="1539" spans="1:20" ht="15.5">
      <c r="A1539" s="2" t="s">
        <v>1590</v>
      </c>
      <c r="B1539" s="3">
        <v>46236</v>
      </c>
      <c r="C1539" s="4" t="s">
        <v>1</v>
      </c>
      <c r="D1539" s="4" t="s">
        <v>2</v>
      </c>
      <c r="E1539" s="4" t="s">
        <v>39</v>
      </c>
      <c r="F1539" s="4" t="s">
        <v>4</v>
      </c>
      <c r="G1539" s="4" t="s">
        <v>5</v>
      </c>
      <c r="H1539" s="4" t="s">
        <v>29</v>
      </c>
      <c r="I1539" s="9">
        <v>2</v>
      </c>
      <c r="J1539" s="6">
        <v>51.87</v>
      </c>
      <c r="K1539" s="7">
        <v>0.05</v>
      </c>
      <c r="L1539" s="6">
        <v>21.98</v>
      </c>
      <c r="M1539" s="6">
        <f t="shared" si="96"/>
        <v>98.552999999999997</v>
      </c>
      <c r="N1539" s="6">
        <f t="shared" si="97"/>
        <v>43.96</v>
      </c>
      <c r="O1539" s="6">
        <f t="shared" si="98"/>
        <v>54.592999999999996</v>
      </c>
      <c r="P1539" s="8">
        <f t="shared" si="99"/>
        <v>0.55394559272675614</v>
      </c>
      <c r="Q1539" s="5">
        <f>YEAR(SalesDataTable[[#This Row],[Order Date]])</f>
        <v>2026</v>
      </c>
      <c r="R1539" s="8" t="str">
        <f>"Q"&amp;ROUNDUP(MONTH(SalesDataTable[[#This Row],[Order Date]])/3,0)</f>
        <v>Q3</v>
      </c>
      <c r="S1539" s="9">
        <f>MONTH(SalesDataTable[[#This Row],[Order Date]])</f>
        <v>8</v>
      </c>
      <c r="T1539" s="8" t="str">
        <f>TEXT(SalesDataTable[[#This Row],[Order Date]],"mmm")</f>
        <v>Aug</v>
      </c>
    </row>
    <row r="1540" spans="1:20" ht="15.5">
      <c r="A1540" s="2" t="s">
        <v>1591</v>
      </c>
      <c r="B1540" s="3">
        <v>46236</v>
      </c>
      <c r="C1540" s="4" t="s">
        <v>27</v>
      </c>
      <c r="D1540" s="4" t="s">
        <v>82</v>
      </c>
      <c r="E1540" s="4" t="s">
        <v>3</v>
      </c>
      <c r="F1540" s="4" t="s">
        <v>4</v>
      </c>
      <c r="G1540" s="4" t="s">
        <v>31</v>
      </c>
      <c r="H1540" s="4" t="s">
        <v>64</v>
      </c>
      <c r="I1540" s="9">
        <v>1</v>
      </c>
      <c r="J1540" s="6">
        <v>83.6</v>
      </c>
      <c r="K1540" s="7">
        <v>0.05</v>
      </c>
      <c r="L1540" s="6">
        <v>38.51</v>
      </c>
      <c r="M1540" s="6">
        <f t="shared" si="96"/>
        <v>79.419999999999987</v>
      </c>
      <c r="N1540" s="6">
        <f t="shared" si="97"/>
        <v>38.51</v>
      </c>
      <c r="O1540" s="6">
        <f t="shared" si="98"/>
        <v>40.909999999999989</v>
      </c>
      <c r="P1540" s="8">
        <f t="shared" si="99"/>
        <v>0.51510954419541677</v>
      </c>
      <c r="Q1540" s="5">
        <f>YEAR(SalesDataTable[[#This Row],[Order Date]])</f>
        <v>2026</v>
      </c>
      <c r="R1540" s="8" t="str">
        <f>"Q"&amp;ROUNDUP(MONTH(SalesDataTable[[#This Row],[Order Date]])/3,0)</f>
        <v>Q3</v>
      </c>
      <c r="S1540" s="9">
        <f>MONTH(SalesDataTable[[#This Row],[Order Date]])</f>
        <v>8</v>
      </c>
      <c r="T1540" s="8" t="str">
        <f>TEXT(SalesDataTable[[#This Row],[Order Date]],"mmm")</f>
        <v>Aug</v>
      </c>
    </row>
    <row r="1541" spans="1:20" ht="15.5">
      <c r="A1541" s="2" t="s">
        <v>1592</v>
      </c>
      <c r="B1541" s="3">
        <v>46236</v>
      </c>
      <c r="C1541" s="4" t="s">
        <v>14</v>
      </c>
      <c r="D1541" s="4" t="s">
        <v>126</v>
      </c>
      <c r="E1541" s="4" t="s">
        <v>3</v>
      </c>
      <c r="F1541" s="4" t="s">
        <v>16</v>
      </c>
      <c r="G1541" s="4" t="s">
        <v>17</v>
      </c>
      <c r="H1541" s="4" t="s">
        <v>18</v>
      </c>
      <c r="I1541" s="9">
        <v>1</v>
      </c>
      <c r="J1541" s="6">
        <v>35.74</v>
      </c>
      <c r="K1541" s="7">
        <v>0</v>
      </c>
      <c r="L1541" s="6">
        <v>13.49</v>
      </c>
      <c r="M1541" s="6">
        <f t="shared" si="96"/>
        <v>35.74</v>
      </c>
      <c r="N1541" s="6">
        <f t="shared" si="97"/>
        <v>13.49</v>
      </c>
      <c r="O1541" s="6">
        <f t="shared" si="98"/>
        <v>22.25</v>
      </c>
      <c r="P1541" s="8">
        <f t="shared" si="99"/>
        <v>0.62255176273083379</v>
      </c>
      <c r="Q1541" s="5">
        <f>YEAR(SalesDataTable[[#This Row],[Order Date]])</f>
        <v>2026</v>
      </c>
      <c r="R1541" s="8" t="str">
        <f>"Q"&amp;ROUNDUP(MONTH(SalesDataTable[[#This Row],[Order Date]])/3,0)</f>
        <v>Q3</v>
      </c>
      <c r="S1541" s="9">
        <f>MONTH(SalesDataTable[[#This Row],[Order Date]])</f>
        <v>8</v>
      </c>
      <c r="T1541" s="8" t="str">
        <f>TEXT(SalesDataTable[[#This Row],[Order Date]],"mmm")</f>
        <v>Aug</v>
      </c>
    </row>
    <row r="1542" spans="1:20" ht="15.5">
      <c r="A1542" s="2" t="s">
        <v>1593</v>
      </c>
      <c r="B1542" s="3">
        <v>46236</v>
      </c>
      <c r="C1542" s="4" t="s">
        <v>27</v>
      </c>
      <c r="D1542" s="4" t="s">
        <v>28</v>
      </c>
      <c r="E1542" s="4" t="s">
        <v>3</v>
      </c>
      <c r="F1542" s="4" t="s">
        <v>4</v>
      </c>
      <c r="G1542" s="4" t="s">
        <v>5</v>
      </c>
      <c r="H1542" s="4" t="s">
        <v>6</v>
      </c>
      <c r="I1542" s="9">
        <v>1</v>
      </c>
      <c r="J1542" s="6">
        <v>79.849999999999994</v>
      </c>
      <c r="K1542" s="7">
        <v>0.1</v>
      </c>
      <c r="L1542" s="6">
        <v>43.11</v>
      </c>
      <c r="M1542" s="6">
        <f t="shared" si="96"/>
        <v>71.864999999999995</v>
      </c>
      <c r="N1542" s="6">
        <f t="shared" si="97"/>
        <v>43.11</v>
      </c>
      <c r="O1542" s="6">
        <f t="shared" si="98"/>
        <v>28.754999999999995</v>
      </c>
      <c r="P1542" s="8">
        <f t="shared" si="99"/>
        <v>0.40012523481527862</v>
      </c>
      <c r="Q1542" s="5">
        <f>YEAR(SalesDataTable[[#This Row],[Order Date]])</f>
        <v>2026</v>
      </c>
      <c r="R1542" s="8" t="str">
        <f>"Q"&amp;ROUNDUP(MONTH(SalesDataTable[[#This Row],[Order Date]])/3,0)</f>
        <v>Q3</v>
      </c>
      <c r="S1542" s="9">
        <f>MONTH(SalesDataTable[[#This Row],[Order Date]])</f>
        <v>8</v>
      </c>
      <c r="T1542" s="8" t="str">
        <f>TEXT(SalesDataTable[[#This Row],[Order Date]],"mmm")</f>
        <v>Aug</v>
      </c>
    </row>
    <row r="1543" spans="1:20" ht="15.5">
      <c r="A1543" s="2" t="s">
        <v>1594</v>
      </c>
      <c r="B1543" s="3">
        <v>46236</v>
      </c>
      <c r="C1543" s="4" t="s">
        <v>1</v>
      </c>
      <c r="D1543" s="4" t="s">
        <v>88</v>
      </c>
      <c r="E1543" s="4" t="s">
        <v>3</v>
      </c>
      <c r="F1543" s="4" t="s">
        <v>4</v>
      </c>
      <c r="G1543" s="4" t="s">
        <v>17</v>
      </c>
      <c r="H1543" s="4" t="s">
        <v>46</v>
      </c>
      <c r="I1543" s="9">
        <v>2</v>
      </c>
      <c r="J1543" s="6">
        <v>46.44</v>
      </c>
      <c r="K1543" s="7">
        <v>0</v>
      </c>
      <c r="L1543" s="6">
        <v>18.489999999999998</v>
      </c>
      <c r="M1543" s="6">
        <f t="shared" si="96"/>
        <v>92.88</v>
      </c>
      <c r="N1543" s="6">
        <f t="shared" si="97"/>
        <v>36.979999999999997</v>
      </c>
      <c r="O1543" s="6">
        <f t="shared" si="98"/>
        <v>55.9</v>
      </c>
      <c r="P1543" s="8">
        <f t="shared" si="99"/>
        <v>0.60185185185185186</v>
      </c>
      <c r="Q1543" s="5">
        <f>YEAR(SalesDataTable[[#This Row],[Order Date]])</f>
        <v>2026</v>
      </c>
      <c r="R1543" s="8" t="str">
        <f>"Q"&amp;ROUNDUP(MONTH(SalesDataTable[[#This Row],[Order Date]])/3,0)</f>
        <v>Q3</v>
      </c>
      <c r="S1543" s="9">
        <f>MONTH(SalesDataTable[[#This Row],[Order Date]])</f>
        <v>8</v>
      </c>
      <c r="T1543" s="8" t="str">
        <f>TEXT(SalesDataTable[[#This Row],[Order Date]],"mmm")</f>
        <v>Aug</v>
      </c>
    </row>
    <row r="1544" spans="1:20" ht="15.5">
      <c r="A1544" s="2" t="s">
        <v>1595</v>
      </c>
      <c r="B1544" s="3">
        <v>46236</v>
      </c>
      <c r="C1544" s="4" t="s">
        <v>27</v>
      </c>
      <c r="D1544" s="4" t="s">
        <v>48</v>
      </c>
      <c r="E1544" s="4" t="s">
        <v>25</v>
      </c>
      <c r="F1544" s="4" t="s">
        <v>4</v>
      </c>
      <c r="G1544" s="4" t="s">
        <v>5</v>
      </c>
      <c r="H1544" s="4" t="s">
        <v>29</v>
      </c>
      <c r="I1544" s="9">
        <v>2</v>
      </c>
      <c r="J1544" s="6">
        <v>50.44</v>
      </c>
      <c r="K1544" s="7">
        <v>0</v>
      </c>
      <c r="L1544" s="6">
        <v>22.99</v>
      </c>
      <c r="M1544" s="6">
        <f t="shared" si="96"/>
        <v>100.88</v>
      </c>
      <c r="N1544" s="6">
        <f t="shared" si="97"/>
        <v>45.98</v>
      </c>
      <c r="O1544" s="6">
        <f t="shared" si="98"/>
        <v>54.9</v>
      </c>
      <c r="P1544" s="8">
        <f t="shared" si="99"/>
        <v>0.54421094369547984</v>
      </c>
      <c r="Q1544" s="5">
        <f>YEAR(SalesDataTable[[#This Row],[Order Date]])</f>
        <v>2026</v>
      </c>
      <c r="R1544" s="8" t="str">
        <f>"Q"&amp;ROUNDUP(MONTH(SalesDataTable[[#This Row],[Order Date]])/3,0)</f>
        <v>Q3</v>
      </c>
      <c r="S1544" s="9">
        <f>MONTH(SalesDataTable[[#This Row],[Order Date]])</f>
        <v>8</v>
      </c>
      <c r="T1544" s="8" t="str">
        <f>TEXT(SalesDataTable[[#This Row],[Order Date]],"mmm")</f>
        <v>Aug</v>
      </c>
    </row>
    <row r="1545" spans="1:20" ht="15.5">
      <c r="A1545" s="2" t="s">
        <v>1596</v>
      </c>
      <c r="B1545" s="3">
        <v>46236</v>
      </c>
      <c r="C1545" s="4" t="s">
        <v>27</v>
      </c>
      <c r="D1545" s="4" t="s">
        <v>48</v>
      </c>
      <c r="E1545" s="4" t="s">
        <v>3</v>
      </c>
      <c r="F1545" s="4" t="s">
        <v>4</v>
      </c>
      <c r="G1545" s="4" t="s">
        <v>5</v>
      </c>
      <c r="H1545" s="4" t="s">
        <v>6</v>
      </c>
      <c r="I1545" s="9">
        <v>2</v>
      </c>
      <c r="J1545" s="6">
        <v>81.38</v>
      </c>
      <c r="K1545" s="7">
        <v>0</v>
      </c>
      <c r="L1545" s="6">
        <v>42.19</v>
      </c>
      <c r="M1545" s="6">
        <f t="shared" si="96"/>
        <v>162.76</v>
      </c>
      <c r="N1545" s="6">
        <f t="shared" si="97"/>
        <v>84.38</v>
      </c>
      <c r="O1545" s="6">
        <f t="shared" si="98"/>
        <v>78.38</v>
      </c>
      <c r="P1545" s="8">
        <f t="shared" si="99"/>
        <v>0.4815679528139592</v>
      </c>
      <c r="Q1545" s="5">
        <f>YEAR(SalesDataTable[[#This Row],[Order Date]])</f>
        <v>2026</v>
      </c>
      <c r="R1545" s="8" t="str">
        <f>"Q"&amp;ROUNDUP(MONTH(SalesDataTable[[#This Row],[Order Date]])/3,0)</f>
        <v>Q3</v>
      </c>
      <c r="S1545" s="9">
        <f>MONTH(SalesDataTable[[#This Row],[Order Date]])</f>
        <v>8</v>
      </c>
      <c r="T1545" s="8" t="str">
        <f>TEXT(SalesDataTable[[#This Row],[Order Date]],"mmm")</f>
        <v>Aug</v>
      </c>
    </row>
    <row r="1546" spans="1:20" ht="15.5">
      <c r="A1546" s="2" t="s">
        <v>1597</v>
      </c>
      <c r="B1546" s="3">
        <v>46237</v>
      </c>
      <c r="C1546" s="4" t="s">
        <v>14</v>
      </c>
      <c r="D1546" s="4" t="s">
        <v>126</v>
      </c>
      <c r="E1546" s="4" t="s">
        <v>3</v>
      </c>
      <c r="F1546" s="4" t="s">
        <v>4</v>
      </c>
      <c r="G1546" s="4" t="s">
        <v>49</v>
      </c>
      <c r="H1546" s="4" t="s">
        <v>50</v>
      </c>
      <c r="I1546" s="9">
        <v>1</v>
      </c>
      <c r="J1546" s="6">
        <v>41.3</v>
      </c>
      <c r="K1546" s="7">
        <v>0</v>
      </c>
      <c r="L1546" s="6">
        <v>14.52</v>
      </c>
      <c r="M1546" s="6">
        <f t="shared" si="96"/>
        <v>41.3</v>
      </c>
      <c r="N1546" s="6">
        <f t="shared" si="97"/>
        <v>14.52</v>
      </c>
      <c r="O1546" s="6">
        <f t="shared" si="98"/>
        <v>26.779999999999998</v>
      </c>
      <c r="P1546" s="8">
        <f t="shared" si="99"/>
        <v>0.64842615012106541</v>
      </c>
      <c r="Q1546" s="5">
        <f>YEAR(SalesDataTable[[#This Row],[Order Date]])</f>
        <v>2026</v>
      </c>
      <c r="R1546" s="8" t="str">
        <f>"Q"&amp;ROUNDUP(MONTH(SalesDataTable[[#This Row],[Order Date]])/3,0)</f>
        <v>Q3</v>
      </c>
      <c r="S1546" s="9">
        <f>MONTH(SalesDataTable[[#This Row],[Order Date]])</f>
        <v>8</v>
      </c>
      <c r="T1546" s="8" t="str">
        <f>TEXT(SalesDataTable[[#This Row],[Order Date]],"mmm")</f>
        <v>Aug</v>
      </c>
    </row>
    <row r="1547" spans="1:20" ht="15.5">
      <c r="A1547" s="2" t="s">
        <v>1598</v>
      </c>
      <c r="B1547" s="3">
        <v>46237</v>
      </c>
      <c r="C1547" s="4" t="s">
        <v>27</v>
      </c>
      <c r="D1547" s="4" t="s">
        <v>48</v>
      </c>
      <c r="E1547" s="4" t="s">
        <v>39</v>
      </c>
      <c r="F1547" s="4" t="s">
        <v>4</v>
      </c>
      <c r="G1547" s="4" t="s">
        <v>17</v>
      </c>
      <c r="H1547" s="4" t="s">
        <v>18</v>
      </c>
      <c r="I1547" s="9">
        <v>2</v>
      </c>
      <c r="J1547" s="6">
        <v>36.15</v>
      </c>
      <c r="K1547" s="7">
        <v>0.1</v>
      </c>
      <c r="L1547" s="6">
        <v>13.19</v>
      </c>
      <c r="M1547" s="6">
        <f t="shared" si="96"/>
        <v>65.069999999999993</v>
      </c>
      <c r="N1547" s="6">
        <f t="shared" si="97"/>
        <v>26.38</v>
      </c>
      <c r="O1547" s="6">
        <f t="shared" si="98"/>
        <v>38.69</v>
      </c>
      <c r="P1547" s="8">
        <f t="shared" si="99"/>
        <v>0.59459044106347014</v>
      </c>
      <c r="Q1547" s="5">
        <f>YEAR(SalesDataTable[[#This Row],[Order Date]])</f>
        <v>2026</v>
      </c>
      <c r="R1547" s="8" t="str">
        <f>"Q"&amp;ROUNDUP(MONTH(SalesDataTable[[#This Row],[Order Date]])/3,0)</f>
        <v>Q3</v>
      </c>
      <c r="S1547" s="9">
        <f>MONTH(SalesDataTable[[#This Row],[Order Date]])</f>
        <v>8</v>
      </c>
      <c r="T1547" s="8" t="str">
        <f>TEXT(SalesDataTable[[#This Row],[Order Date]],"mmm")</f>
        <v>Aug</v>
      </c>
    </row>
    <row r="1548" spans="1:20" ht="15.5">
      <c r="A1548" s="2" t="s">
        <v>1599</v>
      </c>
      <c r="B1548" s="3">
        <v>46237</v>
      </c>
      <c r="C1548" s="4" t="s">
        <v>8</v>
      </c>
      <c r="D1548" s="4" t="s">
        <v>69</v>
      </c>
      <c r="E1548" s="4" t="s">
        <v>3</v>
      </c>
      <c r="F1548" s="4" t="s">
        <v>4</v>
      </c>
      <c r="G1548" s="4" t="s">
        <v>17</v>
      </c>
      <c r="H1548" s="4" t="s">
        <v>71</v>
      </c>
      <c r="I1548" s="9">
        <v>3</v>
      </c>
      <c r="J1548" s="6">
        <v>132.59</v>
      </c>
      <c r="K1548" s="7">
        <v>0.1</v>
      </c>
      <c r="L1548" s="6">
        <v>66.040000000000006</v>
      </c>
      <c r="M1548" s="6">
        <f t="shared" si="96"/>
        <v>357.99299999999999</v>
      </c>
      <c r="N1548" s="6">
        <f t="shared" si="97"/>
        <v>198.12</v>
      </c>
      <c r="O1548" s="6">
        <f t="shared" si="98"/>
        <v>159.87299999999999</v>
      </c>
      <c r="P1548" s="8">
        <f t="shared" si="99"/>
        <v>0.44658135773604507</v>
      </c>
      <c r="Q1548" s="5">
        <f>YEAR(SalesDataTable[[#This Row],[Order Date]])</f>
        <v>2026</v>
      </c>
      <c r="R1548" s="8" t="str">
        <f>"Q"&amp;ROUNDUP(MONTH(SalesDataTable[[#This Row],[Order Date]])/3,0)</f>
        <v>Q3</v>
      </c>
      <c r="S1548" s="9">
        <f>MONTH(SalesDataTable[[#This Row],[Order Date]])</f>
        <v>8</v>
      </c>
      <c r="T1548" s="8" t="str">
        <f>TEXT(SalesDataTable[[#This Row],[Order Date]],"mmm")</f>
        <v>Aug</v>
      </c>
    </row>
    <row r="1549" spans="1:20" ht="15.5">
      <c r="A1549" s="2" t="s">
        <v>1600</v>
      </c>
      <c r="B1549" s="3">
        <v>46237</v>
      </c>
      <c r="C1549" s="4" t="s">
        <v>14</v>
      </c>
      <c r="D1549" s="4" t="s">
        <v>24</v>
      </c>
      <c r="E1549" s="4" t="s">
        <v>3</v>
      </c>
      <c r="F1549" s="4" t="s">
        <v>16</v>
      </c>
      <c r="G1549" s="4" t="s">
        <v>11</v>
      </c>
      <c r="H1549" s="4" t="s">
        <v>21</v>
      </c>
      <c r="I1549" s="9">
        <v>3</v>
      </c>
      <c r="J1549" s="6">
        <v>144</v>
      </c>
      <c r="K1549" s="7">
        <v>0</v>
      </c>
      <c r="L1549" s="6">
        <v>78.89</v>
      </c>
      <c r="M1549" s="6">
        <f t="shared" si="96"/>
        <v>432</v>
      </c>
      <c r="N1549" s="6">
        <f t="shared" si="97"/>
        <v>236.67000000000002</v>
      </c>
      <c r="O1549" s="6">
        <f t="shared" si="98"/>
        <v>195.32999999999998</v>
      </c>
      <c r="P1549" s="8">
        <f t="shared" si="99"/>
        <v>0.45215277777777774</v>
      </c>
      <c r="Q1549" s="5">
        <f>YEAR(SalesDataTable[[#This Row],[Order Date]])</f>
        <v>2026</v>
      </c>
      <c r="R1549" s="8" t="str">
        <f>"Q"&amp;ROUNDUP(MONTH(SalesDataTable[[#This Row],[Order Date]])/3,0)</f>
        <v>Q3</v>
      </c>
      <c r="S1549" s="9">
        <f>MONTH(SalesDataTable[[#This Row],[Order Date]])</f>
        <v>8</v>
      </c>
      <c r="T1549" s="8" t="str">
        <f>TEXT(SalesDataTable[[#This Row],[Order Date]],"mmm")</f>
        <v>Aug</v>
      </c>
    </row>
    <row r="1550" spans="1:20" ht="15.5">
      <c r="A1550" s="2" t="s">
        <v>1601</v>
      </c>
      <c r="B1550" s="3">
        <v>46237</v>
      </c>
      <c r="C1550" s="4" t="s">
        <v>1</v>
      </c>
      <c r="D1550" s="4" t="s">
        <v>2</v>
      </c>
      <c r="E1550" s="4" t="s">
        <v>3</v>
      </c>
      <c r="F1550" s="4" t="s">
        <v>4</v>
      </c>
      <c r="G1550" s="4" t="s">
        <v>17</v>
      </c>
      <c r="H1550" s="4" t="s">
        <v>46</v>
      </c>
      <c r="I1550" s="9">
        <v>2</v>
      </c>
      <c r="J1550" s="6">
        <v>45.45</v>
      </c>
      <c r="K1550" s="7">
        <v>0.05</v>
      </c>
      <c r="L1550" s="6">
        <v>18.829999999999998</v>
      </c>
      <c r="M1550" s="6">
        <f t="shared" si="96"/>
        <v>86.355000000000004</v>
      </c>
      <c r="N1550" s="6">
        <f t="shared" si="97"/>
        <v>37.659999999999997</v>
      </c>
      <c r="O1550" s="6">
        <f t="shared" si="98"/>
        <v>48.695000000000007</v>
      </c>
      <c r="P1550" s="8">
        <f t="shared" si="99"/>
        <v>0.56389323142840608</v>
      </c>
      <c r="Q1550" s="5">
        <f>YEAR(SalesDataTable[[#This Row],[Order Date]])</f>
        <v>2026</v>
      </c>
      <c r="R1550" s="8" t="str">
        <f>"Q"&amp;ROUNDUP(MONTH(SalesDataTable[[#This Row],[Order Date]])/3,0)</f>
        <v>Q3</v>
      </c>
      <c r="S1550" s="9">
        <f>MONTH(SalesDataTable[[#This Row],[Order Date]])</f>
        <v>8</v>
      </c>
      <c r="T1550" s="8" t="str">
        <f>TEXT(SalesDataTable[[#This Row],[Order Date]],"mmm")</f>
        <v>Aug</v>
      </c>
    </row>
    <row r="1551" spans="1:20" ht="15.5">
      <c r="A1551" s="2" t="s">
        <v>1602</v>
      </c>
      <c r="B1551" s="3">
        <v>46237</v>
      </c>
      <c r="C1551" s="4" t="s">
        <v>8</v>
      </c>
      <c r="D1551" s="4" t="s">
        <v>38</v>
      </c>
      <c r="E1551" s="4" t="s">
        <v>3</v>
      </c>
      <c r="F1551" s="4" t="s">
        <v>4</v>
      </c>
      <c r="G1551" s="4" t="s">
        <v>5</v>
      </c>
      <c r="H1551" s="4" t="s">
        <v>35</v>
      </c>
      <c r="I1551" s="9">
        <v>1</v>
      </c>
      <c r="J1551" s="6">
        <v>41.16</v>
      </c>
      <c r="K1551" s="7">
        <v>0.05</v>
      </c>
      <c r="L1551" s="6">
        <v>16.66</v>
      </c>
      <c r="M1551" s="6">
        <f t="shared" si="96"/>
        <v>39.101999999999997</v>
      </c>
      <c r="N1551" s="6">
        <f t="shared" si="97"/>
        <v>16.66</v>
      </c>
      <c r="O1551" s="6">
        <f t="shared" si="98"/>
        <v>22.441999999999997</v>
      </c>
      <c r="P1551" s="8">
        <f t="shared" si="99"/>
        <v>0.57393483709273174</v>
      </c>
      <c r="Q1551" s="5">
        <f>YEAR(SalesDataTable[[#This Row],[Order Date]])</f>
        <v>2026</v>
      </c>
      <c r="R1551" s="8" t="str">
        <f>"Q"&amp;ROUNDUP(MONTH(SalesDataTable[[#This Row],[Order Date]])/3,0)</f>
        <v>Q3</v>
      </c>
      <c r="S1551" s="9">
        <f>MONTH(SalesDataTable[[#This Row],[Order Date]])</f>
        <v>8</v>
      </c>
      <c r="T1551" s="8" t="str">
        <f>TEXT(SalesDataTable[[#This Row],[Order Date]],"mmm")</f>
        <v>Aug</v>
      </c>
    </row>
    <row r="1552" spans="1:20" ht="15.5">
      <c r="A1552" s="2" t="s">
        <v>1603</v>
      </c>
      <c r="B1552" s="3">
        <v>46237</v>
      </c>
      <c r="C1552" s="4" t="s">
        <v>1</v>
      </c>
      <c r="D1552" s="4" t="s">
        <v>2</v>
      </c>
      <c r="E1552" s="4" t="s">
        <v>25</v>
      </c>
      <c r="F1552" s="4" t="s">
        <v>4</v>
      </c>
      <c r="G1552" s="4" t="s">
        <v>17</v>
      </c>
      <c r="H1552" s="4" t="s">
        <v>83</v>
      </c>
      <c r="I1552" s="9">
        <v>1</v>
      </c>
      <c r="J1552" s="6">
        <v>162.78</v>
      </c>
      <c r="K1552" s="7">
        <v>0</v>
      </c>
      <c r="L1552" s="6">
        <v>85.08</v>
      </c>
      <c r="M1552" s="6">
        <f t="shared" si="96"/>
        <v>162.78</v>
      </c>
      <c r="N1552" s="6">
        <f t="shared" si="97"/>
        <v>85.08</v>
      </c>
      <c r="O1552" s="6">
        <f t="shared" si="98"/>
        <v>77.7</v>
      </c>
      <c r="P1552" s="8">
        <f t="shared" si="99"/>
        <v>0.47733136748986366</v>
      </c>
      <c r="Q1552" s="5">
        <f>YEAR(SalesDataTable[[#This Row],[Order Date]])</f>
        <v>2026</v>
      </c>
      <c r="R1552" s="8" t="str">
        <f>"Q"&amp;ROUNDUP(MONTH(SalesDataTable[[#This Row],[Order Date]])/3,0)</f>
        <v>Q3</v>
      </c>
      <c r="S1552" s="9">
        <f>MONTH(SalesDataTable[[#This Row],[Order Date]])</f>
        <v>8</v>
      </c>
      <c r="T1552" s="8" t="str">
        <f>TEXT(SalesDataTable[[#This Row],[Order Date]],"mmm")</f>
        <v>Aug</v>
      </c>
    </row>
    <row r="1553" spans="1:20" ht="15.5">
      <c r="A1553" s="2" t="s">
        <v>1604</v>
      </c>
      <c r="B1553" s="3">
        <v>46237</v>
      </c>
      <c r="C1553" s="4" t="s">
        <v>14</v>
      </c>
      <c r="D1553" s="4" t="s">
        <v>126</v>
      </c>
      <c r="E1553" s="4" t="s">
        <v>25</v>
      </c>
      <c r="F1553" s="4" t="s">
        <v>16</v>
      </c>
      <c r="G1553" s="4" t="s">
        <v>5</v>
      </c>
      <c r="H1553" s="4" t="s">
        <v>6</v>
      </c>
      <c r="I1553" s="9">
        <v>1</v>
      </c>
      <c r="J1553" s="6">
        <v>80.040000000000006</v>
      </c>
      <c r="K1553" s="7">
        <v>0.1</v>
      </c>
      <c r="L1553" s="6">
        <v>41.88</v>
      </c>
      <c r="M1553" s="6">
        <f t="shared" si="96"/>
        <v>72.036000000000001</v>
      </c>
      <c r="N1553" s="6">
        <f t="shared" si="97"/>
        <v>41.88</v>
      </c>
      <c r="O1553" s="6">
        <f t="shared" si="98"/>
        <v>30.155999999999999</v>
      </c>
      <c r="P1553" s="8">
        <f t="shared" si="99"/>
        <v>0.41862402132267196</v>
      </c>
      <c r="Q1553" s="5">
        <f>YEAR(SalesDataTable[[#This Row],[Order Date]])</f>
        <v>2026</v>
      </c>
      <c r="R1553" s="8" t="str">
        <f>"Q"&amp;ROUNDUP(MONTH(SalesDataTable[[#This Row],[Order Date]])/3,0)</f>
        <v>Q3</v>
      </c>
      <c r="S1553" s="9">
        <f>MONTH(SalesDataTable[[#This Row],[Order Date]])</f>
        <v>8</v>
      </c>
      <c r="T1553" s="8" t="str">
        <f>TEXT(SalesDataTable[[#This Row],[Order Date]],"mmm")</f>
        <v>Aug</v>
      </c>
    </row>
    <row r="1554" spans="1:20" ht="15.5">
      <c r="A1554" s="2" t="s">
        <v>1605</v>
      </c>
      <c r="B1554" s="3">
        <v>46237</v>
      </c>
      <c r="C1554" s="4" t="s">
        <v>14</v>
      </c>
      <c r="D1554" s="4" t="s">
        <v>34</v>
      </c>
      <c r="E1554" s="4" t="s">
        <v>3</v>
      </c>
      <c r="F1554" s="4" t="s">
        <v>16</v>
      </c>
      <c r="G1554" s="4" t="s">
        <v>11</v>
      </c>
      <c r="H1554" s="4" t="s">
        <v>12</v>
      </c>
      <c r="I1554" s="9">
        <v>1</v>
      </c>
      <c r="J1554" s="6">
        <v>90.21</v>
      </c>
      <c r="K1554" s="7">
        <v>0</v>
      </c>
      <c r="L1554" s="6">
        <v>46.31</v>
      </c>
      <c r="M1554" s="6">
        <f t="shared" si="96"/>
        <v>90.21</v>
      </c>
      <c r="N1554" s="6">
        <f t="shared" si="97"/>
        <v>46.31</v>
      </c>
      <c r="O1554" s="6">
        <f t="shared" si="98"/>
        <v>43.899999999999991</v>
      </c>
      <c r="P1554" s="8">
        <f t="shared" si="99"/>
        <v>0.48664227912648261</v>
      </c>
      <c r="Q1554" s="5">
        <f>YEAR(SalesDataTable[[#This Row],[Order Date]])</f>
        <v>2026</v>
      </c>
      <c r="R1554" s="8" t="str">
        <f>"Q"&amp;ROUNDUP(MONTH(SalesDataTable[[#This Row],[Order Date]])/3,0)</f>
        <v>Q3</v>
      </c>
      <c r="S1554" s="9">
        <f>MONTH(SalesDataTable[[#This Row],[Order Date]])</f>
        <v>8</v>
      </c>
      <c r="T1554" s="8" t="str">
        <f>TEXT(SalesDataTable[[#This Row],[Order Date]],"mmm")</f>
        <v>Aug</v>
      </c>
    </row>
    <row r="1555" spans="1:20" ht="15.5">
      <c r="A1555" s="2" t="s">
        <v>1606</v>
      </c>
      <c r="B1555" s="3">
        <v>46238</v>
      </c>
      <c r="C1555" s="4" t="s">
        <v>1</v>
      </c>
      <c r="D1555" s="4" t="s">
        <v>52</v>
      </c>
      <c r="E1555" s="4" t="s">
        <v>25</v>
      </c>
      <c r="F1555" s="4" t="s">
        <v>20</v>
      </c>
      <c r="G1555" s="4" t="s">
        <v>17</v>
      </c>
      <c r="H1555" s="4" t="s">
        <v>71</v>
      </c>
      <c r="I1555" s="9">
        <v>1</v>
      </c>
      <c r="J1555" s="6">
        <v>133.6</v>
      </c>
      <c r="K1555" s="7">
        <v>0.1</v>
      </c>
      <c r="L1555" s="6">
        <v>67.3</v>
      </c>
      <c r="M1555" s="6">
        <f t="shared" si="96"/>
        <v>120.24</v>
      </c>
      <c r="N1555" s="6">
        <f t="shared" si="97"/>
        <v>67.3</v>
      </c>
      <c r="O1555" s="6">
        <f t="shared" si="98"/>
        <v>52.94</v>
      </c>
      <c r="P1555" s="8">
        <f t="shared" si="99"/>
        <v>0.44028609447771122</v>
      </c>
      <c r="Q1555" s="5">
        <f>YEAR(SalesDataTable[[#This Row],[Order Date]])</f>
        <v>2026</v>
      </c>
      <c r="R1555" s="8" t="str">
        <f>"Q"&amp;ROUNDUP(MONTH(SalesDataTable[[#This Row],[Order Date]])/3,0)</f>
        <v>Q3</v>
      </c>
      <c r="S1555" s="9">
        <f>MONTH(SalesDataTable[[#This Row],[Order Date]])</f>
        <v>8</v>
      </c>
      <c r="T1555" s="8" t="str">
        <f>TEXT(SalesDataTable[[#This Row],[Order Date]],"mmm")</f>
        <v>Aug</v>
      </c>
    </row>
    <row r="1556" spans="1:20" ht="15.5">
      <c r="A1556" s="2" t="s">
        <v>1607</v>
      </c>
      <c r="B1556" s="3">
        <v>46238</v>
      </c>
      <c r="C1556" s="4" t="s">
        <v>27</v>
      </c>
      <c r="D1556" s="4" t="s">
        <v>28</v>
      </c>
      <c r="E1556" s="4" t="s">
        <v>3</v>
      </c>
      <c r="F1556" s="4" t="s">
        <v>4</v>
      </c>
      <c r="G1556" s="4" t="s">
        <v>17</v>
      </c>
      <c r="H1556" s="4" t="s">
        <v>46</v>
      </c>
      <c r="I1556" s="9">
        <v>1</v>
      </c>
      <c r="J1556" s="6">
        <v>47.53</v>
      </c>
      <c r="K1556" s="7">
        <v>0</v>
      </c>
      <c r="L1556" s="6">
        <v>18.04</v>
      </c>
      <c r="M1556" s="6">
        <f t="shared" si="96"/>
        <v>47.53</v>
      </c>
      <c r="N1556" s="6">
        <f t="shared" si="97"/>
        <v>18.04</v>
      </c>
      <c r="O1556" s="6">
        <f t="shared" si="98"/>
        <v>29.490000000000002</v>
      </c>
      <c r="P1556" s="8">
        <f t="shared" si="99"/>
        <v>0.62045024195245113</v>
      </c>
      <c r="Q1556" s="5">
        <f>YEAR(SalesDataTable[[#This Row],[Order Date]])</f>
        <v>2026</v>
      </c>
      <c r="R1556" s="8" t="str">
        <f>"Q"&amp;ROUNDUP(MONTH(SalesDataTable[[#This Row],[Order Date]])/3,0)</f>
        <v>Q3</v>
      </c>
      <c r="S1556" s="9">
        <f>MONTH(SalesDataTable[[#This Row],[Order Date]])</f>
        <v>8</v>
      </c>
      <c r="T1556" s="8" t="str">
        <f>TEXT(SalesDataTable[[#This Row],[Order Date]],"mmm")</f>
        <v>Aug</v>
      </c>
    </row>
    <row r="1557" spans="1:20" ht="15.5">
      <c r="A1557" s="2" t="s">
        <v>1608</v>
      </c>
      <c r="B1557" s="3">
        <v>46238</v>
      </c>
      <c r="C1557" s="4" t="s">
        <v>1</v>
      </c>
      <c r="D1557" s="4" t="s">
        <v>88</v>
      </c>
      <c r="E1557" s="4" t="s">
        <v>3</v>
      </c>
      <c r="F1557" s="4" t="s">
        <v>4</v>
      </c>
      <c r="G1557" s="4" t="s">
        <v>17</v>
      </c>
      <c r="H1557" s="4" t="s">
        <v>46</v>
      </c>
      <c r="I1557" s="9">
        <v>2</v>
      </c>
      <c r="J1557" s="6">
        <v>46.71</v>
      </c>
      <c r="K1557" s="7">
        <v>0</v>
      </c>
      <c r="L1557" s="6">
        <v>18.41</v>
      </c>
      <c r="M1557" s="6">
        <f t="shared" si="96"/>
        <v>93.42</v>
      </c>
      <c r="N1557" s="6">
        <f t="shared" si="97"/>
        <v>36.82</v>
      </c>
      <c r="O1557" s="6">
        <f t="shared" si="98"/>
        <v>56.6</v>
      </c>
      <c r="P1557" s="8">
        <f t="shared" si="99"/>
        <v>0.60586598158852489</v>
      </c>
      <c r="Q1557" s="5">
        <f>YEAR(SalesDataTable[[#This Row],[Order Date]])</f>
        <v>2026</v>
      </c>
      <c r="R1557" s="8" t="str">
        <f>"Q"&amp;ROUNDUP(MONTH(SalesDataTable[[#This Row],[Order Date]])/3,0)</f>
        <v>Q3</v>
      </c>
      <c r="S1557" s="9">
        <f>MONTH(SalesDataTable[[#This Row],[Order Date]])</f>
        <v>8</v>
      </c>
      <c r="T1557" s="8" t="str">
        <f>TEXT(SalesDataTable[[#This Row],[Order Date]],"mmm")</f>
        <v>Aug</v>
      </c>
    </row>
    <row r="1558" spans="1:20" ht="15.5">
      <c r="A1558" s="2" t="s">
        <v>1609</v>
      </c>
      <c r="B1558" s="3">
        <v>46238</v>
      </c>
      <c r="C1558" s="4" t="s">
        <v>14</v>
      </c>
      <c r="D1558" s="4" t="s">
        <v>126</v>
      </c>
      <c r="E1558" s="4" t="s">
        <v>39</v>
      </c>
      <c r="F1558" s="4" t="s">
        <v>16</v>
      </c>
      <c r="G1558" s="4" t="s">
        <v>31</v>
      </c>
      <c r="H1558" s="4" t="s">
        <v>41</v>
      </c>
      <c r="I1558" s="9">
        <v>1</v>
      </c>
      <c r="J1558" s="6">
        <v>197.26</v>
      </c>
      <c r="K1558" s="7">
        <v>0</v>
      </c>
      <c r="L1558" s="6">
        <v>104.09</v>
      </c>
      <c r="M1558" s="6">
        <f t="shared" si="96"/>
        <v>197.26</v>
      </c>
      <c r="N1558" s="6">
        <f t="shared" si="97"/>
        <v>104.09</v>
      </c>
      <c r="O1558" s="6">
        <f t="shared" si="98"/>
        <v>93.169999999999987</v>
      </c>
      <c r="P1558" s="8">
        <f t="shared" si="99"/>
        <v>0.47232079488999285</v>
      </c>
      <c r="Q1558" s="5">
        <f>YEAR(SalesDataTable[[#This Row],[Order Date]])</f>
        <v>2026</v>
      </c>
      <c r="R1558" s="8" t="str">
        <f>"Q"&amp;ROUNDUP(MONTH(SalesDataTable[[#This Row],[Order Date]])/3,0)</f>
        <v>Q3</v>
      </c>
      <c r="S1558" s="9">
        <f>MONTH(SalesDataTable[[#This Row],[Order Date]])</f>
        <v>8</v>
      </c>
      <c r="T1558" s="8" t="str">
        <f>TEXT(SalesDataTable[[#This Row],[Order Date]],"mmm")</f>
        <v>Aug</v>
      </c>
    </row>
    <row r="1559" spans="1:20" ht="15.5">
      <c r="A1559" s="2" t="s">
        <v>1610</v>
      </c>
      <c r="B1559" s="3">
        <v>46238</v>
      </c>
      <c r="C1559" s="4" t="s">
        <v>14</v>
      </c>
      <c r="D1559" s="4" t="s">
        <v>126</v>
      </c>
      <c r="E1559" s="4" t="s">
        <v>39</v>
      </c>
      <c r="F1559" s="4" t="s">
        <v>16</v>
      </c>
      <c r="G1559" s="4" t="s">
        <v>11</v>
      </c>
      <c r="H1559" s="4" t="s">
        <v>79</v>
      </c>
      <c r="I1559" s="9">
        <v>1</v>
      </c>
      <c r="J1559" s="6">
        <v>70.56</v>
      </c>
      <c r="K1559" s="7">
        <v>0</v>
      </c>
      <c r="L1559" s="6">
        <v>32.11</v>
      </c>
      <c r="M1559" s="6">
        <f t="shared" si="96"/>
        <v>70.56</v>
      </c>
      <c r="N1559" s="6">
        <f t="shared" si="97"/>
        <v>32.11</v>
      </c>
      <c r="O1559" s="6">
        <f t="shared" si="98"/>
        <v>38.450000000000003</v>
      </c>
      <c r="P1559" s="8">
        <f t="shared" si="99"/>
        <v>0.54492630385487528</v>
      </c>
      <c r="Q1559" s="5">
        <f>YEAR(SalesDataTable[[#This Row],[Order Date]])</f>
        <v>2026</v>
      </c>
      <c r="R1559" s="8" t="str">
        <f>"Q"&amp;ROUNDUP(MONTH(SalesDataTable[[#This Row],[Order Date]])/3,0)</f>
        <v>Q3</v>
      </c>
      <c r="S1559" s="9">
        <f>MONTH(SalesDataTable[[#This Row],[Order Date]])</f>
        <v>8</v>
      </c>
      <c r="T1559" s="8" t="str">
        <f>TEXT(SalesDataTable[[#This Row],[Order Date]],"mmm")</f>
        <v>Aug</v>
      </c>
    </row>
    <row r="1560" spans="1:20" ht="15.5">
      <c r="A1560" s="2" t="s">
        <v>1611</v>
      </c>
      <c r="B1560" s="3">
        <v>46238</v>
      </c>
      <c r="C1560" s="4" t="s">
        <v>8</v>
      </c>
      <c r="D1560" s="4" t="s">
        <v>69</v>
      </c>
      <c r="E1560" s="4" t="s">
        <v>3</v>
      </c>
      <c r="F1560" s="4" t="s">
        <v>20</v>
      </c>
      <c r="G1560" s="4" t="s">
        <v>49</v>
      </c>
      <c r="H1560" s="4" t="s">
        <v>67</v>
      </c>
      <c r="I1560" s="9">
        <v>1</v>
      </c>
      <c r="J1560" s="6">
        <v>36.58</v>
      </c>
      <c r="K1560" s="7">
        <v>0</v>
      </c>
      <c r="L1560" s="6">
        <v>13.98</v>
      </c>
      <c r="M1560" s="6">
        <f t="shared" si="96"/>
        <v>36.58</v>
      </c>
      <c r="N1560" s="6">
        <f t="shared" si="97"/>
        <v>13.98</v>
      </c>
      <c r="O1560" s="6">
        <f t="shared" si="98"/>
        <v>22.599999999999998</v>
      </c>
      <c r="P1560" s="8">
        <f t="shared" si="99"/>
        <v>0.61782394751230174</v>
      </c>
      <c r="Q1560" s="5">
        <f>YEAR(SalesDataTable[[#This Row],[Order Date]])</f>
        <v>2026</v>
      </c>
      <c r="R1560" s="8" t="str">
        <f>"Q"&amp;ROUNDUP(MONTH(SalesDataTable[[#This Row],[Order Date]])/3,0)</f>
        <v>Q3</v>
      </c>
      <c r="S1560" s="9">
        <f>MONTH(SalesDataTable[[#This Row],[Order Date]])</f>
        <v>8</v>
      </c>
      <c r="T1560" s="8" t="str">
        <f>TEXT(SalesDataTable[[#This Row],[Order Date]],"mmm")</f>
        <v>Aug</v>
      </c>
    </row>
    <row r="1561" spans="1:20" ht="15.5">
      <c r="A1561" s="2" t="s">
        <v>1612</v>
      </c>
      <c r="B1561" s="3">
        <v>46238</v>
      </c>
      <c r="C1561" s="4" t="s">
        <v>27</v>
      </c>
      <c r="D1561" s="4" t="s">
        <v>82</v>
      </c>
      <c r="E1561" s="4" t="s">
        <v>10</v>
      </c>
      <c r="F1561" s="4" t="s">
        <v>20</v>
      </c>
      <c r="G1561" s="4" t="s">
        <v>5</v>
      </c>
      <c r="H1561" s="4" t="s">
        <v>6</v>
      </c>
      <c r="I1561" s="9">
        <v>4</v>
      </c>
      <c r="J1561" s="6">
        <v>82.98</v>
      </c>
      <c r="K1561" s="7">
        <v>0.05</v>
      </c>
      <c r="L1561" s="6">
        <v>43.79</v>
      </c>
      <c r="M1561" s="6">
        <f t="shared" si="96"/>
        <v>315.32400000000001</v>
      </c>
      <c r="N1561" s="6">
        <f t="shared" si="97"/>
        <v>175.16</v>
      </c>
      <c r="O1561" s="6">
        <f t="shared" si="98"/>
        <v>140.16400000000002</v>
      </c>
      <c r="P1561" s="8">
        <f t="shared" si="99"/>
        <v>0.44450787126891711</v>
      </c>
      <c r="Q1561" s="5">
        <f>YEAR(SalesDataTable[[#This Row],[Order Date]])</f>
        <v>2026</v>
      </c>
      <c r="R1561" s="8" t="str">
        <f>"Q"&amp;ROUNDUP(MONTH(SalesDataTable[[#This Row],[Order Date]])/3,0)</f>
        <v>Q3</v>
      </c>
      <c r="S1561" s="9">
        <f>MONTH(SalesDataTable[[#This Row],[Order Date]])</f>
        <v>8</v>
      </c>
      <c r="T1561" s="8" t="str">
        <f>TEXT(SalesDataTable[[#This Row],[Order Date]],"mmm")</f>
        <v>Aug</v>
      </c>
    </row>
    <row r="1562" spans="1:20" ht="15.5">
      <c r="A1562" s="2" t="s">
        <v>1613</v>
      </c>
      <c r="B1562" s="3">
        <v>46238</v>
      </c>
      <c r="C1562" s="4" t="s">
        <v>1</v>
      </c>
      <c r="D1562" s="4" t="s">
        <v>2</v>
      </c>
      <c r="E1562" s="4" t="s">
        <v>3</v>
      </c>
      <c r="F1562" s="4" t="s">
        <v>16</v>
      </c>
      <c r="G1562" s="4" t="s">
        <v>5</v>
      </c>
      <c r="H1562" s="4" t="s">
        <v>35</v>
      </c>
      <c r="I1562" s="9">
        <v>1</v>
      </c>
      <c r="J1562" s="6">
        <v>41.25</v>
      </c>
      <c r="K1562" s="7">
        <v>0</v>
      </c>
      <c r="L1562" s="6">
        <v>17.02</v>
      </c>
      <c r="M1562" s="6">
        <f t="shared" si="96"/>
        <v>41.25</v>
      </c>
      <c r="N1562" s="6">
        <f t="shared" si="97"/>
        <v>17.02</v>
      </c>
      <c r="O1562" s="6">
        <f t="shared" si="98"/>
        <v>24.23</v>
      </c>
      <c r="P1562" s="8">
        <f t="shared" si="99"/>
        <v>0.58739393939393936</v>
      </c>
      <c r="Q1562" s="5">
        <f>YEAR(SalesDataTable[[#This Row],[Order Date]])</f>
        <v>2026</v>
      </c>
      <c r="R1562" s="8" t="str">
        <f>"Q"&amp;ROUNDUP(MONTH(SalesDataTable[[#This Row],[Order Date]])/3,0)</f>
        <v>Q3</v>
      </c>
      <c r="S1562" s="9">
        <f>MONTH(SalesDataTable[[#This Row],[Order Date]])</f>
        <v>8</v>
      </c>
      <c r="T1562" s="8" t="str">
        <f>TEXT(SalesDataTable[[#This Row],[Order Date]],"mmm")</f>
        <v>Aug</v>
      </c>
    </row>
    <row r="1563" spans="1:20" ht="15.5">
      <c r="A1563" s="2" t="s">
        <v>1614</v>
      </c>
      <c r="B1563" s="3">
        <v>46238</v>
      </c>
      <c r="C1563" s="4" t="s">
        <v>14</v>
      </c>
      <c r="D1563" s="4" t="s">
        <v>24</v>
      </c>
      <c r="E1563" s="4" t="s">
        <v>3</v>
      </c>
      <c r="F1563" s="4" t="s">
        <v>4</v>
      </c>
      <c r="G1563" s="4" t="s">
        <v>5</v>
      </c>
      <c r="H1563" s="4" t="s">
        <v>43</v>
      </c>
      <c r="I1563" s="9">
        <v>1</v>
      </c>
      <c r="J1563" s="6">
        <v>101.37</v>
      </c>
      <c r="K1563" s="7">
        <v>0</v>
      </c>
      <c r="L1563" s="6">
        <v>51.56</v>
      </c>
      <c r="M1563" s="6">
        <f t="shared" si="96"/>
        <v>101.37</v>
      </c>
      <c r="N1563" s="6">
        <f t="shared" si="97"/>
        <v>51.56</v>
      </c>
      <c r="O1563" s="6">
        <f t="shared" si="98"/>
        <v>49.81</v>
      </c>
      <c r="P1563" s="8">
        <f t="shared" si="99"/>
        <v>0.49136825490776365</v>
      </c>
      <c r="Q1563" s="5">
        <f>YEAR(SalesDataTable[[#This Row],[Order Date]])</f>
        <v>2026</v>
      </c>
      <c r="R1563" s="8" t="str">
        <f>"Q"&amp;ROUNDUP(MONTH(SalesDataTable[[#This Row],[Order Date]])/3,0)</f>
        <v>Q3</v>
      </c>
      <c r="S1563" s="9">
        <f>MONTH(SalesDataTable[[#This Row],[Order Date]])</f>
        <v>8</v>
      </c>
      <c r="T1563" s="8" t="str">
        <f>TEXT(SalesDataTable[[#This Row],[Order Date]],"mmm")</f>
        <v>Aug</v>
      </c>
    </row>
    <row r="1564" spans="1:20" ht="15.5">
      <c r="A1564" s="2" t="s">
        <v>1615</v>
      </c>
      <c r="B1564" s="3">
        <v>46238</v>
      </c>
      <c r="C1564" s="4" t="s">
        <v>14</v>
      </c>
      <c r="D1564" s="4" t="s">
        <v>126</v>
      </c>
      <c r="E1564" s="4" t="s">
        <v>3</v>
      </c>
      <c r="F1564" s="4" t="s">
        <v>4</v>
      </c>
      <c r="G1564" s="4" t="s">
        <v>31</v>
      </c>
      <c r="H1564" s="4" t="s">
        <v>32</v>
      </c>
      <c r="I1564" s="9">
        <v>1</v>
      </c>
      <c r="J1564" s="6">
        <v>340.66</v>
      </c>
      <c r="K1564" s="7">
        <v>0.05</v>
      </c>
      <c r="L1564" s="6">
        <v>194.13</v>
      </c>
      <c r="M1564" s="6">
        <f t="shared" si="96"/>
        <v>323.62700000000001</v>
      </c>
      <c r="N1564" s="6">
        <f t="shared" si="97"/>
        <v>194.13</v>
      </c>
      <c r="O1564" s="6">
        <f t="shared" si="98"/>
        <v>129.49700000000001</v>
      </c>
      <c r="P1564" s="8">
        <f t="shared" si="99"/>
        <v>0.40014275693931595</v>
      </c>
      <c r="Q1564" s="5">
        <f>YEAR(SalesDataTable[[#This Row],[Order Date]])</f>
        <v>2026</v>
      </c>
      <c r="R1564" s="8" t="str">
        <f>"Q"&amp;ROUNDUP(MONTH(SalesDataTable[[#This Row],[Order Date]])/3,0)</f>
        <v>Q3</v>
      </c>
      <c r="S1564" s="9">
        <f>MONTH(SalesDataTable[[#This Row],[Order Date]])</f>
        <v>8</v>
      </c>
      <c r="T1564" s="8" t="str">
        <f>TEXT(SalesDataTable[[#This Row],[Order Date]],"mmm")</f>
        <v>Aug</v>
      </c>
    </row>
    <row r="1565" spans="1:20" ht="15.5">
      <c r="A1565" s="2" t="s">
        <v>1616</v>
      </c>
      <c r="B1565" s="3">
        <v>46238</v>
      </c>
      <c r="C1565" s="4" t="s">
        <v>14</v>
      </c>
      <c r="D1565" s="4" t="s">
        <v>15</v>
      </c>
      <c r="E1565" s="4" t="s">
        <v>39</v>
      </c>
      <c r="F1565" s="4" t="s">
        <v>20</v>
      </c>
      <c r="G1565" s="4" t="s">
        <v>5</v>
      </c>
      <c r="H1565" s="4" t="s">
        <v>29</v>
      </c>
      <c r="I1565" s="9">
        <v>1</v>
      </c>
      <c r="J1565" s="6">
        <v>50.43</v>
      </c>
      <c r="K1565" s="7">
        <v>0.15</v>
      </c>
      <c r="L1565" s="6">
        <v>22.94</v>
      </c>
      <c r="M1565" s="6">
        <f t="shared" si="96"/>
        <v>42.865499999999997</v>
      </c>
      <c r="N1565" s="6">
        <f t="shared" si="97"/>
        <v>22.94</v>
      </c>
      <c r="O1565" s="6">
        <f t="shared" si="98"/>
        <v>19.925499999999996</v>
      </c>
      <c r="P1565" s="8">
        <f t="shared" si="99"/>
        <v>0.46483768998378644</v>
      </c>
      <c r="Q1565" s="5">
        <f>YEAR(SalesDataTable[[#This Row],[Order Date]])</f>
        <v>2026</v>
      </c>
      <c r="R1565" s="8" t="str">
        <f>"Q"&amp;ROUNDUP(MONTH(SalesDataTable[[#This Row],[Order Date]])/3,0)</f>
        <v>Q3</v>
      </c>
      <c r="S1565" s="9">
        <f>MONTH(SalesDataTable[[#This Row],[Order Date]])</f>
        <v>8</v>
      </c>
      <c r="T1565" s="8" t="str">
        <f>TEXT(SalesDataTable[[#This Row],[Order Date]],"mmm")</f>
        <v>Aug</v>
      </c>
    </row>
    <row r="1566" spans="1:20" ht="15.5">
      <c r="A1566" s="2" t="s">
        <v>1617</v>
      </c>
      <c r="B1566" s="3">
        <v>46239</v>
      </c>
      <c r="C1566" s="4" t="s">
        <v>27</v>
      </c>
      <c r="D1566" s="4" t="s">
        <v>48</v>
      </c>
      <c r="E1566" s="4" t="s">
        <v>3</v>
      </c>
      <c r="F1566" s="4" t="s">
        <v>16</v>
      </c>
      <c r="G1566" s="4" t="s">
        <v>49</v>
      </c>
      <c r="H1566" s="4" t="s">
        <v>50</v>
      </c>
      <c r="I1566" s="9">
        <v>1</v>
      </c>
      <c r="J1566" s="6">
        <v>40.42</v>
      </c>
      <c r="K1566" s="7">
        <v>0.05</v>
      </c>
      <c r="L1566" s="6">
        <v>14.33</v>
      </c>
      <c r="M1566" s="6">
        <f t="shared" si="96"/>
        <v>38.399000000000001</v>
      </c>
      <c r="N1566" s="6">
        <f t="shared" si="97"/>
        <v>14.33</v>
      </c>
      <c r="O1566" s="6">
        <f t="shared" si="98"/>
        <v>24.069000000000003</v>
      </c>
      <c r="P1566" s="8">
        <f t="shared" si="99"/>
        <v>0.62681319826037141</v>
      </c>
      <c r="Q1566" s="5">
        <f>YEAR(SalesDataTable[[#This Row],[Order Date]])</f>
        <v>2026</v>
      </c>
      <c r="R1566" s="8" t="str">
        <f>"Q"&amp;ROUNDUP(MONTH(SalesDataTable[[#This Row],[Order Date]])/3,0)</f>
        <v>Q3</v>
      </c>
      <c r="S1566" s="9">
        <f>MONTH(SalesDataTable[[#This Row],[Order Date]])</f>
        <v>8</v>
      </c>
      <c r="T1566" s="8" t="str">
        <f>TEXT(SalesDataTable[[#This Row],[Order Date]],"mmm")</f>
        <v>Aug</v>
      </c>
    </row>
    <row r="1567" spans="1:20" ht="15.5">
      <c r="A1567" s="2" t="s">
        <v>1618</v>
      </c>
      <c r="B1567" s="3">
        <v>46239</v>
      </c>
      <c r="C1567" s="4" t="s">
        <v>1</v>
      </c>
      <c r="D1567" s="4" t="s">
        <v>2</v>
      </c>
      <c r="E1567" s="4" t="s">
        <v>3</v>
      </c>
      <c r="F1567" s="4" t="s">
        <v>16</v>
      </c>
      <c r="G1567" s="4" t="s">
        <v>5</v>
      </c>
      <c r="H1567" s="4" t="s">
        <v>29</v>
      </c>
      <c r="I1567" s="9">
        <v>1</v>
      </c>
      <c r="J1567" s="6">
        <v>51.81</v>
      </c>
      <c r="K1567" s="7">
        <v>0.05</v>
      </c>
      <c r="L1567" s="6">
        <v>22.28</v>
      </c>
      <c r="M1567" s="6">
        <f t="shared" si="96"/>
        <v>49.219499999999996</v>
      </c>
      <c r="N1567" s="6">
        <f t="shared" si="97"/>
        <v>22.28</v>
      </c>
      <c r="O1567" s="6">
        <f t="shared" si="98"/>
        <v>26.939499999999995</v>
      </c>
      <c r="P1567" s="8">
        <f t="shared" si="99"/>
        <v>0.54733388189640275</v>
      </c>
      <c r="Q1567" s="5">
        <f>YEAR(SalesDataTable[[#This Row],[Order Date]])</f>
        <v>2026</v>
      </c>
      <c r="R1567" s="8" t="str">
        <f>"Q"&amp;ROUNDUP(MONTH(SalesDataTable[[#This Row],[Order Date]])/3,0)</f>
        <v>Q3</v>
      </c>
      <c r="S1567" s="9">
        <f>MONTH(SalesDataTable[[#This Row],[Order Date]])</f>
        <v>8</v>
      </c>
      <c r="T1567" s="8" t="str">
        <f>TEXT(SalesDataTable[[#This Row],[Order Date]],"mmm")</f>
        <v>Aug</v>
      </c>
    </row>
    <row r="1568" spans="1:20" ht="15.5">
      <c r="A1568" s="2" t="s">
        <v>1619</v>
      </c>
      <c r="B1568" s="3">
        <v>46239</v>
      </c>
      <c r="C1568" s="4" t="s">
        <v>14</v>
      </c>
      <c r="D1568" s="4" t="s">
        <v>15</v>
      </c>
      <c r="E1568" s="4" t="s">
        <v>25</v>
      </c>
      <c r="F1568" s="4" t="s">
        <v>16</v>
      </c>
      <c r="G1568" s="4" t="s">
        <v>49</v>
      </c>
      <c r="H1568" s="4" t="s">
        <v>67</v>
      </c>
      <c r="I1568" s="9">
        <v>3</v>
      </c>
      <c r="J1568" s="6">
        <v>35.9</v>
      </c>
      <c r="K1568" s="7">
        <v>0</v>
      </c>
      <c r="L1568" s="6">
        <v>14.11</v>
      </c>
      <c r="M1568" s="6">
        <f t="shared" si="96"/>
        <v>107.69999999999999</v>
      </c>
      <c r="N1568" s="6">
        <f t="shared" si="97"/>
        <v>42.33</v>
      </c>
      <c r="O1568" s="6">
        <f t="shared" si="98"/>
        <v>65.36999999999999</v>
      </c>
      <c r="P1568" s="8">
        <f t="shared" si="99"/>
        <v>0.60696378830083564</v>
      </c>
      <c r="Q1568" s="5">
        <f>YEAR(SalesDataTable[[#This Row],[Order Date]])</f>
        <v>2026</v>
      </c>
      <c r="R1568" s="8" t="str">
        <f>"Q"&amp;ROUNDUP(MONTH(SalesDataTable[[#This Row],[Order Date]])/3,0)</f>
        <v>Q3</v>
      </c>
      <c r="S1568" s="9">
        <f>MONTH(SalesDataTable[[#This Row],[Order Date]])</f>
        <v>8</v>
      </c>
      <c r="T1568" s="8" t="str">
        <f>TEXT(SalesDataTable[[#This Row],[Order Date]],"mmm")</f>
        <v>Aug</v>
      </c>
    </row>
    <row r="1569" spans="1:20" ht="15.5">
      <c r="A1569" s="2" t="s">
        <v>1620</v>
      </c>
      <c r="B1569" s="3">
        <v>46239</v>
      </c>
      <c r="C1569" s="4" t="s">
        <v>8</v>
      </c>
      <c r="D1569" s="4" t="s">
        <v>86</v>
      </c>
      <c r="E1569" s="4" t="s">
        <v>25</v>
      </c>
      <c r="F1569" s="4" t="s">
        <v>20</v>
      </c>
      <c r="G1569" s="4" t="s">
        <v>11</v>
      </c>
      <c r="H1569" s="4" t="s">
        <v>12</v>
      </c>
      <c r="I1569" s="9">
        <v>2</v>
      </c>
      <c r="J1569" s="6">
        <v>90.27</v>
      </c>
      <c r="K1569" s="7">
        <v>0.05</v>
      </c>
      <c r="L1569" s="6">
        <v>46.38</v>
      </c>
      <c r="M1569" s="6">
        <f t="shared" si="96"/>
        <v>171.51299999999998</v>
      </c>
      <c r="N1569" s="6">
        <f t="shared" si="97"/>
        <v>92.76</v>
      </c>
      <c r="O1569" s="6">
        <f t="shared" si="98"/>
        <v>78.752999999999972</v>
      </c>
      <c r="P1569" s="8">
        <f t="shared" si="99"/>
        <v>0.45916636056742044</v>
      </c>
      <c r="Q1569" s="5">
        <f>YEAR(SalesDataTable[[#This Row],[Order Date]])</f>
        <v>2026</v>
      </c>
      <c r="R1569" s="8" t="str">
        <f>"Q"&amp;ROUNDUP(MONTH(SalesDataTable[[#This Row],[Order Date]])/3,0)</f>
        <v>Q3</v>
      </c>
      <c r="S1569" s="9">
        <f>MONTH(SalesDataTable[[#This Row],[Order Date]])</f>
        <v>8</v>
      </c>
      <c r="T1569" s="8" t="str">
        <f>TEXT(SalesDataTable[[#This Row],[Order Date]],"mmm")</f>
        <v>Aug</v>
      </c>
    </row>
    <row r="1570" spans="1:20" ht="15.5">
      <c r="A1570" s="2" t="s">
        <v>1621</v>
      </c>
      <c r="B1570" s="3">
        <v>46239</v>
      </c>
      <c r="C1570" s="4" t="s">
        <v>8</v>
      </c>
      <c r="D1570" s="4" t="s">
        <v>66</v>
      </c>
      <c r="E1570" s="4" t="s">
        <v>3</v>
      </c>
      <c r="F1570" s="4" t="s">
        <v>16</v>
      </c>
      <c r="G1570" s="4" t="s">
        <v>5</v>
      </c>
      <c r="H1570" s="4" t="s">
        <v>29</v>
      </c>
      <c r="I1570" s="9">
        <v>1</v>
      </c>
      <c r="J1570" s="6">
        <v>49.68</v>
      </c>
      <c r="K1570" s="7">
        <v>0.05</v>
      </c>
      <c r="L1570" s="6">
        <v>22.02</v>
      </c>
      <c r="M1570" s="6">
        <f t="shared" si="96"/>
        <v>47.195999999999998</v>
      </c>
      <c r="N1570" s="6">
        <f t="shared" si="97"/>
        <v>22.02</v>
      </c>
      <c r="O1570" s="6">
        <f t="shared" si="98"/>
        <v>25.175999999999998</v>
      </c>
      <c r="P1570" s="8">
        <f t="shared" si="99"/>
        <v>0.53343503686753113</v>
      </c>
      <c r="Q1570" s="5">
        <f>YEAR(SalesDataTable[[#This Row],[Order Date]])</f>
        <v>2026</v>
      </c>
      <c r="R1570" s="8" t="str">
        <f>"Q"&amp;ROUNDUP(MONTH(SalesDataTable[[#This Row],[Order Date]])/3,0)</f>
        <v>Q3</v>
      </c>
      <c r="S1570" s="9">
        <f>MONTH(SalesDataTable[[#This Row],[Order Date]])</f>
        <v>8</v>
      </c>
      <c r="T1570" s="8" t="str">
        <f>TEXT(SalesDataTable[[#This Row],[Order Date]],"mmm")</f>
        <v>Aug</v>
      </c>
    </row>
    <row r="1571" spans="1:20" ht="15.5">
      <c r="A1571" s="2" t="s">
        <v>1622</v>
      </c>
      <c r="B1571" s="3">
        <v>46239</v>
      </c>
      <c r="C1571" s="4" t="s">
        <v>8</v>
      </c>
      <c r="D1571" s="4" t="s">
        <v>69</v>
      </c>
      <c r="E1571" s="4" t="s">
        <v>3</v>
      </c>
      <c r="F1571" s="4" t="s">
        <v>16</v>
      </c>
      <c r="G1571" s="4" t="s">
        <v>17</v>
      </c>
      <c r="H1571" s="4" t="s">
        <v>71</v>
      </c>
      <c r="I1571" s="9">
        <v>2</v>
      </c>
      <c r="J1571" s="6">
        <v>131.25</v>
      </c>
      <c r="K1571" s="7">
        <v>0.05</v>
      </c>
      <c r="L1571" s="6">
        <v>65.42</v>
      </c>
      <c r="M1571" s="6">
        <f t="shared" si="96"/>
        <v>249.375</v>
      </c>
      <c r="N1571" s="6">
        <f t="shared" si="97"/>
        <v>130.84</v>
      </c>
      <c r="O1571" s="6">
        <f t="shared" si="98"/>
        <v>118.535</v>
      </c>
      <c r="P1571" s="8">
        <f t="shared" si="99"/>
        <v>0.47532832080200499</v>
      </c>
      <c r="Q1571" s="5">
        <f>YEAR(SalesDataTable[[#This Row],[Order Date]])</f>
        <v>2026</v>
      </c>
      <c r="R1571" s="8" t="str">
        <f>"Q"&amp;ROUNDUP(MONTH(SalesDataTable[[#This Row],[Order Date]])/3,0)</f>
        <v>Q3</v>
      </c>
      <c r="S1571" s="9">
        <f>MONTH(SalesDataTable[[#This Row],[Order Date]])</f>
        <v>8</v>
      </c>
      <c r="T1571" s="8" t="str">
        <f>TEXT(SalesDataTable[[#This Row],[Order Date]],"mmm")</f>
        <v>Aug</v>
      </c>
    </row>
    <row r="1572" spans="1:20" ht="15.5">
      <c r="A1572" s="2" t="s">
        <v>1623</v>
      </c>
      <c r="B1572" s="3">
        <v>46239</v>
      </c>
      <c r="C1572" s="4" t="s">
        <v>27</v>
      </c>
      <c r="D1572" s="4" t="s">
        <v>28</v>
      </c>
      <c r="E1572" s="4" t="s">
        <v>25</v>
      </c>
      <c r="F1572" s="4" t="s">
        <v>16</v>
      </c>
      <c r="G1572" s="4" t="s">
        <v>49</v>
      </c>
      <c r="H1572" s="4" t="s">
        <v>67</v>
      </c>
      <c r="I1572" s="9">
        <v>2</v>
      </c>
      <c r="J1572" s="6">
        <v>36.78</v>
      </c>
      <c r="K1572" s="7">
        <v>0.05</v>
      </c>
      <c r="L1572" s="6">
        <v>13.85</v>
      </c>
      <c r="M1572" s="6">
        <f t="shared" si="96"/>
        <v>69.882000000000005</v>
      </c>
      <c r="N1572" s="6">
        <f t="shared" si="97"/>
        <v>27.7</v>
      </c>
      <c r="O1572" s="6">
        <f t="shared" si="98"/>
        <v>42.182000000000002</v>
      </c>
      <c r="P1572" s="8">
        <f t="shared" si="99"/>
        <v>0.60361752668784519</v>
      </c>
      <c r="Q1572" s="5">
        <f>YEAR(SalesDataTable[[#This Row],[Order Date]])</f>
        <v>2026</v>
      </c>
      <c r="R1572" s="8" t="str">
        <f>"Q"&amp;ROUNDUP(MONTH(SalesDataTable[[#This Row],[Order Date]])/3,0)</f>
        <v>Q3</v>
      </c>
      <c r="S1572" s="9">
        <f>MONTH(SalesDataTable[[#This Row],[Order Date]])</f>
        <v>8</v>
      </c>
      <c r="T1572" s="8" t="str">
        <f>TEXT(SalesDataTable[[#This Row],[Order Date]],"mmm")</f>
        <v>Aug</v>
      </c>
    </row>
    <row r="1573" spans="1:20" ht="15.5">
      <c r="A1573" s="2" t="s">
        <v>1624</v>
      </c>
      <c r="B1573" s="3">
        <v>46239</v>
      </c>
      <c r="C1573" s="4" t="s">
        <v>14</v>
      </c>
      <c r="D1573" s="4" t="s">
        <v>15</v>
      </c>
      <c r="E1573" s="4" t="s">
        <v>25</v>
      </c>
      <c r="F1573" s="4" t="s">
        <v>4</v>
      </c>
      <c r="G1573" s="4" t="s">
        <v>5</v>
      </c>
      <c r="H1573" s="4" t="s">
        <v>6</v>
      </c>
      <c r="I1573" s="9">
        <v>1</v>
      </c>
      <c r="J1573" s="6">
        <v>80.790000000000006</v>
      </c>
      <c r="K1573" s="7">
        <v>0.1</v>
      </c>
      <c r="L1573" s="6">
        <v>43.65</v>
      </c>
      <c r="M1573" s="6">
        <f t="shared" si="96"/>
        <v>72.711000000000013</v>
      </c>
      <c r="N1573" s="6">
        <f t="shared" si="97"/>
        <v>43.65</v>
      </c>
      <c r="O1573" s="6">
        <f t="shared" si="98"/>
        <v>29.061000000000014</v>
      </c>
      <c r="P1573" s="8">
        <f t="shared" si="99"/>
        <v>0.39967817799232591</v>
      </c>
      <c r="Q1573" s="5">
        <f>YEAR(SalesDataTable[[#This Row],[Order Date]])</f>
        <v>2026</v>
      </c>
      <c r="R1573" s="8" t="str">
        <f>"Q"&amp;ROUNDUP(MONTH(SalesDataTable[[#This Row],[Order Date]])/3,0)</f>
        <v>Q3</v>
      </c>
      <c r="S1573" s="9">
        <f>MONTH(SalesDataTable[[#This Row],[Order Date]])</f>
        <v>8</v>
      </c>
      <c r="T1573" s="8" t="str">
        <f>TEXT(SalesDataTable[[#This Row],[Order Date]],"mmm")</f>
        <v>Aug</v>
      </c>
    </row>
    <row r="1574" spans="1:20" ht="15.5">
      <c r="A1574" s="2" t="s">
        <v>1625</v>
      </c>
      <c r="B1574" s="3">
        <v>46239</v>
      </c>
      <c r="C1574" s="4" t="s">
        <v>1</v>
      </c>
      <c r="D1574" s="4" t="s">
        <v>52</v>
      </c>
      <c r="E1574" s="4" t="s">
        <v>3</v>
      </c>
      <c r="F1574" s="4" t="s">
        <v>4</v>
      </c>
      <c r="G1574" s="4" t="s">
        <v>5</v>
      </c>
      <c r="H1574" s="4" t="s">
        <v>35</v>
      </c>
      <c r="I1574" s="9">
        <v>2</v>
      </c>
      <c r="J1574" s="6">
        <v>40.53</v>
      </c>
      <c r="K1574" s="7">
        <v>0.05</v>
      </c>
      <c r="L1574" s="6">
        <v>17.100000000000001</v>
      </c>
      <c r="M1574" s="6">
        <f t="shared" si="96"/>
        <v>77.007000000000005</v>
      </c>
      <c r="N1574" s="6">
        <f t="shared" si="97"/>
        <v>34.200000000000003</v>
      </c>
      <c r="O1574" s="6">
        <f t="shared" si="98"/>
        <v>42.807000000000002</v>
      </c>
      <c r="P1574" s="8">
        <f t="shared" si="99"/>
        <v>0.55588452997779425</v>
      </c>
      <c r="Q1574" s="5">
        <f>YEAR(SalesDataTable[[#This Row],[Order Date]])</f>
        <v>2026</v>
      </c>
      <c r="R1574" s="8" t="str">
        <f>"Q"&amp;ROUNDUP(MONTH(SalesDataTable[[#This Row],[Order Date]])/3,0)</f>
        <v>Q3</v>
      </c>
      <c r="S1574" s="9">
        <f>MONTH(SalesDataTable[[#This Row],[Order Date]])</f>
        <v>8</v>
      </c>
      <c r="T1574" s="8" t="str">
        <f>TEXT(SalesDataTable[[#This Row],[Order Date]],"mmm")</f>
        <v>Aug</v>
      </c>
    </row>
    <row r="1575" spans="1:20" ht="15.5">
      <c r="A1575" s="2" t="s">
        <v>1626</v>
      </c>
      <c r="B1575" s="3">
        <v>46239</v>
      </c>
      <c r="C1575" s="4" t="s">
        <v>14</v>
      </c>
      <c r="D1575" s="4" t="s">
        <v>15</v>
      </c>
      <c r="E1575" s="4" t="s">
        <v>39</v>
      </c>
      <c r="F1575" s="4" t="s">
        <v>16</v>
      </c>
      <c r="G1575" s="4" t="s">
        <v>5</v>
      </c>
      <c r="H1575" s="4" t="s">
        <v>6</v>
      </c>
      <c r="I1575" s="9">
        <v>2</v>
      </c>
      <c r="J1575" s="6">
        <v>81.66</v>
      </c>
      <c r="K1575" s="7">
        <v>0</v>
      </c>
      <c r="L1575" s="6">
        <v>42.11</v>
      </c>
      <c r="M1575" s="6">
        <f t="shared" si="96"/>
        <v>163.32</v>
      </c>
      <c r="N1575" s="6">
        <f t="shared" si="97"/>
        <v>84.22</v>
      </c>
      <c r="O1575" s="6">
        <f t="shared" si="98"/>
        <v>79.099999999999994</v>
      </c>
      <c r="P1575" s="8">
        <f t="shared" si="99"/>
        <v>0.48432525104090129</v>
      </c>
      <c r="Q1575" s="5">
        <f>YEAR(SalesDataTable[[#This Row],[Order Date]])</f>
        <v>2026</v>
      </c>
      <c r="R1575" s="8" t="str">
        <f>"Q"&amp;ROUNDUP(MONTH(SalesDataTable[[#This Row],[Order Date]])/3,0)</f>
        <v>Q3</v>
      </c>
      <c r="S1575" s="9">
        <f>MONTH(SalesDataTable[[#This Row],[Order Date]])</f>
        <v>8</v>
      </c>
      <c r="T1575" s="8" t="str">
        <f>TEXT(SalesDataTable[[#This Row],[Order Date]],"mmm")</f>
        <v>Aug</v>
      </c>
    </row>
    <row r="1576" spans="1:20" ht="15.5">
      <c r="A1576" s="2" t="s">
        <v>1627</v>
      </c>
      <c r="B1576" s="3">
        <v>46239</v>
      </c>
      <c r="C1576" s="4" t="s">
        <v>8</v>
      </c>
      <c r="D1576" s="4" t="s">
        <v>69</v>
      </c>
      <c r="E1576" s="4" t="s">
        <v>39</v>
      </c>
      <c r="F1576" s="4" t="s">
        <v>4</v>
      </c>
      <c r="G1576" s="4" t="s">
        <v>11</v>
      </c>
      <c r="H1576" s="4" t="s">
        <v>21</v>
      </c>
      <c r="I1576" s="9">
        <v>1</v>
      </c>
      <c r="J1576" s="6">
        <v>146.55000000000001</v>
      </c>
      <c r="K1576" s="7">
        <v>0</v>
      </c>
      <c r="L1576" s="6">
        <v>78.8</v>
      </c>
      <c r="M1576" s="6">
        <f t="shared" si="96"/>
        <v>146.55000000000001</v>
      </c>
      <c r="N1576" s="6">
        <f t="shared" si="97"/>
        <v>78.8</v>
      </c>
      <c r="O1576" s="6">
        <f t="shared" si="98"/>
        <v>67.750000000000014</v>
      </c>
      <c r="P1576" s="8">
        <f t="shared" si="99"/>
        <v>0.46229955646537024</v>
      </c>
      <c r="Q1576" s="5">
        <f>YEAR(SalesDataTable[[#This Row],[Order Date]])</f>
        <v>2026</v>
      </c>
      <c r="R1576" s="8" t="str">
        <f>"Q"&amp;ROUNDUP(MONTH(SalesDataTable[[#This Row],[Order Date]])/3,0)</f>
        <v>Q3</v>
      </c>
      <c r="S1576" s="9">
        <f>MONTH(SalesDataTable[[#This Row],[Order Date]])</f>
        <v>8</v>
      </c>
      <c r="T1576" s="8" t="str">
        <f>TEXT(SalesDataTable[[#This Row],[Order Date]],"mmm")</f>
        <v>Aug</v>
      </c>
    </row>
    <row r="1577" spans="1:20" ht="15.5">
      <c r="A1577" s="2" t="s">
        <v>1628</v>
      </c>
      <c r="B1577" s="3">
        <v>46239</v>
      </c>
      <c r="C1577" s="4" t="s">
        <v>8</v>
      </c>
      <c r="D1577" s="4" t="s">
        <v>9</v>
      </c>
      <c r="E1577" s="4" t="s">
        <v>25</v>
      </c>
      <c r="F1577" s="4" t="s">
        <v>4</v>
      </c>
      <c r="G1577" s="4" t="s">
        <v>17</v>
      </c>
      <c r="H1577" s="4" t="s">
        <v>83</v>
      </c>
      <c r="I1577" s="9">
        <v>2</v>
      </c>
      <c r="J1577" s="6">
        <v>161.75</v>
      </c>
      <c r="K1577" s="7">
        <v>0.1</v>
      </c>
      <c r="L1577" s="6">
        <v>85.85</v>
      </c>
      <c r="M1577" s="6">
        <f t="shared" si="96"/>
        <v>291.15000000000003</v>
      </c>
      <c r="N1577" s="6">
        <f t="shared" si="97"/>
        <v>171.7</v>
      </c>
      <c r="O1577" s="6">
        <f t="shared" si="98"/>
        <v>119.45000000000005</v>
      </c>
      <c r="P1577" s="8">
        <f t="shared" si="99"/>
        <v>0.41026962047054794</v>
      </c>
      <c r="Q1577" s="5">
        <f>YEAR(SalesDataTable[[#This Row],[Order Date]])</f>
        <v>2026</v>
      </c>
      <c r="R1577" s="8" t="str">
        <f>"Q"&amp;ROUNDUP(MONTH(SalesDataTable[[#This Row],[Order Date]])/3,0)</f>
        <v>Q3</v>
      </c>
      <c r="S1577" s="9">
        <f>MONTH(SalesDataTable[[#This Row],[Order Date]])</f>
        <v>8</v>
      </c>
      <c r="T1577" s="8" t="str">
        <f>TEXT(SalesDataTable[[#This Row],[Order Date]],"mmm")</f>
        <v>Aug</v>
      </c>
    </row>
    <row r="1578" spans="1:20" ht="15.5">
      <c r="A1578" s="2" t="s">
        <v>1629</v>
      </c>
      <c r="B1578" s="3">
        <v>46239</v>
      </c>
      <c r="C1578" s="4" t="s">
        <v>8</v>
      </c>
      <c r="D1578" s="4" t="s">
        <v>9</v>
      </c>
      <c r="E1578" s="4" t="s">
        <v>39</v>
      </c>
      <c r="F1578" s="4" t="s">
        <v>4</v>
      </c>
      <c r="G1578" s="4" t="s">
        <v>31</v>
      </c>
      <c r="H1578" s="4" t="s">
        <v>90</v>
      </c>
      <c r="I1578" s="9">
        <v>2</v>
      </c>
      <c r="J1578" s="6">
        <v>122.47</v>
      </c>
      <c r="K1578" s="7">
        <v>0</v>
      </c>
      <c r="L1578" s="6">
        <v>59.73</v>
      </c>
      <c r="M1578" s="6">
        <f t="shared" si="96"/>
        <v>244.94</v>
      </c>
      <c r="N1578" s="6">
        <f t="shared" si="97"/>
        <v>119.46</v>
      </c>
      <c r="O1578" s="6">
        <f t="shared" si="98"/>
        <v>125.48</v>
      </c>
      <c r="P1578" s="8">
        <f t="shared" si="99"/>
        <v>0.5122887237690863</v>
      </c>
      <c r="Q1578" s="5">
        <f>YEAR(SalesDataTable[[#This Row],[Order Date]])</f>
        <v>2026</v>
      </c>
      <c r="R1578" s="8" t="str">
        <f>"Q"&amp;ROUNDUP(MONTH(SalesDataTable[[#This Row],[Order Date]])/3,0)</f>
        <v>Q3</v>
      </c>
      <c r="S1578" s="9">
        <f>MONTH(SalesDataTable[[#This Row],[Order Date]])</f>
        <v>8</v>
      </c>
      <c r="T1578" s="8" t="str">
        <f>TEXT(SalesDataTable[[#This Row],[Order Date]],"mmm")</f>
        <v>Aug</v>
      </c>
    </row>
    <row r="1579" spans="1:20" ht="15.5">
      <c r="A1579" s="2" t="s">
        <v>1630</v>
      </c>
      <c r="B1579" s="3">
        <v>46240</v>
      </c>
      <c r="C1579" s="4" t="s">
        <v>27</v>
      </c>
      <c r="D1579" s="4" t="s">
        <v>45</v>
      </c>
      <c r="E1579" s="4" t="s">
        <v>39</v>
      </c>
      <c r="F1579" s="4" t="s">
        <v>4</v>
      </c>
      <c r="G1579" s="4" t="s">
        <v>11</v>
      </c>
      <c r="H1579" s="4" t="s">
        <v>79</v>
      </c>
      <c r="I1579" s="9">
        <v>3</v>
      </c>
      <c r="J1579" s="6">
        <v>70.930000000000007</v>
      </c>
      <c r="K1579" s="7">
        <v>0</v>
      </c>
      <c r="L1579" s="6">
        <v>32.9</v>
      </c>
      <c r="M1579" s="6">
        <f t="shared" si="96"/>
        <v>212.79000000000002</v>
      </c>
      <c r="N1579" s="6">
        <f t="shared" si="97"/>
        <v>98.699999999999989</v>
      </c>
      <c r="O1579" s="6">
        <f t="shared" si="98"/>
        <v>114.09000000000003</v>
      </c>
      <c r="P1579" s="8">
        <f t="shared" si="99"/>
        <v>0.53616241364725792</v>
      </c>
      <c r="Q1579" s="5">
        <f>YEAR(SalesDataTable[[#This Row],[Order Date]])</f>
        <v>2026</v>
      </c>
      <c r="R1579" s="8" t="str">
        <f>"Q"&amp;ROUNDUP(MONTH(SalesDataTable[[#This Row],[Order Date]])/3,0)</f>
        <v>Q3</v>
      </c>
      <c r="S1579" s="9">
        <f>MONTH(SalesDataTable[[#This Row],[Order Date]])</f>
        <v>8</v>
      </c>
      <c r="T1579" s="8" t="str">
        <f>TEXT(SalesDataTable[[#This Row],[Order Date]],"mmm")</f>
        <v>Aug</v>
      </c>
    </row>
    <row r="1580" spans="1:20" ht="15.5">
      <c r="A1580" s="2" t="s">
        <v>1631</v>
      </c>
      <c r="B1580" s="3">
        <v>46240</v>
      </c>
      <c r="C1580" s="4" t="s">
        <v>1</v>
      </c>
      <c r="D1580" s="4" t="s">
        <v>88</v>
      </c>
      <c r="E1580" s="4" t="s">
        <v>3</v>
      </c>
      <c r="F1580" s="4" t="s">
        <v>4</v>
      </c>
      <c r="G1580" s="4" t="s">
        <v>31</v>
      </c>
      <c r="H1580" s="4" t="s">
        <v>41</v>
      </c>
      <c r="I1580" s="9">
        <v>1</v>
      </c>
      <c r="J1580" s="6">
        <v>191.44</v>
      </c>
      <c r="K1580" s="7">
        <v>0</v>
      </c>
      <c r="L1580" s="6">
        <v>102.13</v>
      </c>
      <c r="M1580" s="6">
        <f t="shared" si="96"/>
        <v>191.44</v>
      </c>
      <c r="N1580" s="6">
        <f t="shared" si="97"/>
        <v>102.13</v>
      </c>
      <c r="O1580" s="6">
        <f t="shared" si="98"/>
        <v>89.31</v>
      </c>
      <c r="P1580" s="8">
        <f t="shared" si="99"/>
        <v>0.46651692436272463</v>
      </c>
      <c r="Q1580" s="5">
        <f>YEAR(SalesDataTable[[#This Row],[Order Date]])</f>
        <v>2026</v>
      </c>
      <c r="R1580" s="8" t="str">
        <f>"Q"&amp;ROUNDUP(MONTH(SalesDataTable[[#This Row],[Order Date]])/3,0)</f>
        <v>Q3</v>
      </c>
      <c r="S1580" s="9">
        <f>MONTH(SalesDataTable[[#This Row],[Order Date]])</f>
        <v>8</v>
      </c>
      <c r="T1580" s="8" t="str">
        <f>TEXT(SalesDataTable[[#This Row],[Order Date]],"mmm")</f>
        <v>Aug</v>
      </c>
    </row>
    <row r="1581" spans="1:20" ht="15.5">
      <c r="A1581" s="2" t="s">
        <v>1632</v>
      </c>
      <c r="B1581" s="3">
        <v>46240</v>
      </c>
      <c r="C1581" s="4" t="s">
        <v>27</v>
      </c>
      <c r="D1581" s="4" t="s">
        <v>48</v>
      </c>
      <c r="E1581" s="4" t="s">
        <v>3</v>
      </c>
      <c r="F1581" s="4" t="s">
        <v>4</v>
      </c>
      <c r="G1581" s="4" t="s">
        <v>5</v>
      </c>
      <c r="H1581" s="4" t="s">
        <v>6</v>
      </c>
      <c r="I1581" s="9">
        <v>2</v>
      </c>
      <c r="J1581" s="6">
        <v>82.92</v>
      </c>
      <c r="K1581" s="7">
        <v>0</v>
      </c>
      <c r="L1581" s="6">
        <v>41.64</v>
      </c>
      <c r="M1581" s="6">
        <f t="shared" si="96"/>
        <v>165.84</v>
      </c>
      <c r="N1581" s="6">
        <f t="shared" si="97"/>
        <v>83.28</v>
      </c>
      <c r="O1581" s="6">
        <f t="shared" si="98"/>
        <v>82.56</v>
      </c>
      <c r="P1581" s="8">
        <f t="shared" si="99"/>
        <v>0.49782923299565845</v>
      </c>
      <c r="Q1581" s="5">
        <f>YEAR(SalesDataTable[[#This Row],[Order Date]])</f>
        <v>2026</v>
      </c>
      <c r="R1581" s="8" t="str">
        <f>"Q"&amp;ROUNDUP(MONTH(SalesDataTable[[#This Row],[Order Date]])/3,0)</f>
        <v>Q3</v>
      </c>
      <c r="S1581" s="9">
        <f>MONTH(SalesDataTable[[#This Row],[Order Date]])</f>
        <v>8</v>
      </c>
      <c r="T1581" s="8" t="str">
        <f>TEXT(SalesDataTable[[#This Row],[Order Date]],"mmm")</f>
        <v>Aug</v>
      </c>
    </row>
    <row r="1582" spans="1:20" ht="15.5">
      <c r="A1582" s="2" t="s">
        <v>1633</v>
      </c>
      <c r="B1582" s="3">
        <v>46240</v>
      </c>
      <c r="C1582" s="4" t="s">
        <v>14</v>
      </c>
      <c r="D1582" s="4" t="s">
        <v>24</v>
      </c>
      <c r="E1582" s="4" t="s">
        <v>25</v>
      </c>
      <c r="F1582" s="4" t="s">
        <v>4</v>
      </c>
      <c r="G1582" s="4" t="s">
        <v>31</v>
      </c>
      <c r="H1582" s="4" t="s">
        <v>64</v>
      </c>
      <c r="I1582" s="9">
        <v>1</v>
      </c>
      <c r="J1582" s="6">
        <v>82.82</v>
      </c>
      <c r="K1582" s="7">
        <v>0</v>
      </c>
      <c r="L1582" s="6">
        <v>38.83</v>
      </c>
      <c r="M1582" s="6">
        <f t="shared" si="96"/>
        <v>82.82</v>
      </c>
      <c r="N1582" s="6">
        <f t="shared" si="97"/>
        <v>38.83</v>
      </c>
      <c r="O1582" s="6">
        <f t="shared" si="98"/>
        <v>43.989999999999995</v>
      </c>
      <c r="P1582" s="8">
        <f t="shared" si="99"/>
        <v>0.53115189567737264</v>
      </c>
      <c r="Q1582" s="5">
        <f>YEAR(SalesDataTable[[#This Row],[Order Date]])</f>
        <v>2026</v>
      </c>
      <c r="R1582" s="8" t="str">
        <f>"Q"&amp;ROUNDUP(MONTH(SalesDataTable[[#This Row],[Order Date]])/3,0)</f>
        <v>Q3</v>
      </c>
      <c r="S1582" s="9">
        <f>MONTH(SalesDataTable[[#This Row],[Order Date]])</f>
        <v>8</v>
      </c>
      <c r="T1582" s="8" t="str">
        <f>TEXT(SalesDataTable[[#This Row],[Order Date]],"mmm")</f>
        <v>Aug</v>
      </c>
    </row>
    <row r="1583" spans="1:20" ht="15.5">
      <c r="A1583" s="2" t="s">
        <v>1634</v>
      </c>
      <c r="B1583" s="3">
        <v>46240</v>
      </c>
      <c r="C1583" s="4" t="s">
        <v>27</v>
      </c>
      <c r="D1583" s="4" t="s">
        <v>48</v>
      </c>
      <c r="E1583" s="4" t="s">
        <v>3</v>
      </c>
      <c r="F1583" s="4" t="s">
        <v>16</v>
      </c>
      <c r="G1583" s="4" t="s">
        <v>31</v>
      </c>
      <c r="H1583" s="4" t="s">
        <v>32</v>
      </c>
      <c r="I1583" s="9">
        <v>1</v>
      </c>
      <c r="J1583" s="6">
        <v>335.26</v>
      </c>
      <c r="K1583" s="7">
        <v>0.05</v>
      </c>
      <c r="L1583" s="6">
        <v>193.73</v>
      </c>
      <c r="M1583" s="6">
        <f t="shared" si="96"/>
        <v>318.49699999999996</v>
      </c>
      <c r="N1583" s="6">
        <f t="shared" si="97"/>
        <v>193.73</v>
      </c>
      <c r="O1583" s="6">
        <f t="shared" si="98"/>
        <v>124.76699999999997</v>
      </c>
      <c r="P1583" s="8">
        <f t="shared" si="99"/>
        <v>0.39173681384754011</v>
      </c>
      <c r="Q1583" s="5">
        <f>YEAR(SalesDataTable[[#This Row],[Order Date]])</f>
        <v>2026</v>
      </c>
      <c r="R1583" s="8" t="str">
        <f>"Q"&amp;ROUNDUP(MONTH(SalesDataTable[[#This Row],[Order Date]])/3,0)</f>
        <v>Q3</v>
      </c>
      <c r="S1583" s="9">
        <f>MONTH(SalesDataTable[[#This Row],[Order Date]])</f>
        <v>8</v>
      </c>
      <c r="T1583" s="8" t="str">
        <f>TEXT(SalesDataTable[[#This Row],[Order Date]],"mmm")</f>
        <v>Aug</v>
      </c>
    </row>
    <row r="1584" spans="1:20" ht="15.5">
      <c r="A1584" s="2" t="s">
        <v>1635</v>
      </c>
      <c r="B1584" s="3">
        <v>46240</v>
      </c>
      <c r="C1584" s="4" t="s">
        <v>14</v>
      </c>
      <c r="D1584" s="4" t="s">
        <v>126</v>
      </c>
      <c r="E1584" s="4" t="s">
        <v>39</v>
      </c>
      <c r="F1584" s="4" t="s">
        <v>20</v>
      </c>
      <c r="G1584" s="4" t="s">
        <v>17</v>
      </c>
      <c r="H1584" s="4" t="s">
        <v>46</v>
      </c>
      <c r="I1584" s="9">
        <v>1</v>
      </c>
      <c r="J1584" s="6">
        <v>47.19</v>
      </c>
      <c r="K1584" s="7">
        <v>0.05</v>
      </c>
      <c r="L1584" s="6">
        <v>18.11</v>
      </c>
      <c r="M1584" s="6">
        <f t="shared" si="96"/>
        <v>44.830499999999994</v>
      </c>
      <c r="N1584" s="6">
        <f t="shared" si="97"/>
        <v>18.11</v>
      </c>
      <c r="O1584" s="6">
        <f t="shared" si="98"/>
        <v>26.720499999999994</v>
      </c>
      <c r="P1584" s="8">
        <f t="shared" si="99"/>
        <v>0.59603395010093574</v>
      </c>
      <c r="Q1584" s="5">
        <f>YEAR(SalesDataTable[[#This Row],[Order Date]])</f>
        <v>2026</v>
      </c>
      <c r="R1584" s="8" t="str">
        <f>"Q"&amp;ROUNDUP(MONTH(SalesDataTable[[#This Row],[Order Date]])/3,0)</f>
        <v>Q3</v>
      </c>
      <c r="S1584" s="9">
        <f>MONTH(SalesDataTable[[#This Row],[Order Date]])</f>
        <v>8</v>
      </c>
      <c r="T1584" s="8" t="str">
        <f>TEXT(SalesDataTable[[#This Row],[Order Date]],"mmm")</f>
        <v>Aug</v>
      </c>
    </row>
    <row r="1585" spans="1:20" ht="15.5">
      <c r="A1585" s="2" t="s">
        <v>1636</v>
      </c>
      <c r="B1585" s="3">
        <v>46240</v>
      </c>
      <c r="C1585" s="4" t="s">
        <v>14</v>
      </c>
      <c r="D1585" s="4" t="s">
        <v>126</v>
      </c>
      <c r="E1585" s="4" t="s">
        <v>39</v>
      </c>
      <c r="F1585" s="4" t="s">
        <v>4</v>
      </c>
      <c r="G1585" s="4" t="s">
        <v>11</v>
      </c>
      <c r="H1585" s="4" t="s">
        <v>12</v>
      </c>
      <c r="I1585" s="9">
        <v>3</v>
      </c>
      <c r="J1585" s="6">
        <v>91.57</v>
      </c>
      <c r="K1585" s="7">
        <v>0</v>
      </c>
      <c r="L1585" s="6">
        <v>44.52</v>
      </c>
      <c r="M1585" s="6">
        <f t="shared" si="96"/>
        <v>274.70999999999998</v>
      </c>
      <c r="N1585" s="6">
        <f t="shared" si="97"/>
        <v>133.56</v>
      </c>
      <c r="O1585" s="6">
        <f t="shared" si="98"/>
        <v>141.14999999999998</v>
      </c>
      <c r="P1585" s="8">
        <f t="shared" si="99"/>
        <v>0.51381456808998571</v>
      </c>
      <c r="Q1585" s="5">
        <f>YEAR(SalesDataTable[[#This Row],[Order Date]])</f>
        <v>2026</v>
      </c>
      <c r="R1585" s="8" t="str">
        <f>"Q"&amp;ROUNDUP(MONTH(SalesDataTable[[#This Row],[Order Date]])/3,0)</f>
        <v>Q3</v>
      </c>
      <c r="S1585" s="9">
        <f>MONTH(SalesDataTable[[#This Row],[Order Date]])</f>
        <v>8</v>
      </c>
      <c r="T1585" s="8" t="str">
        <f>TEXT(SalesDataTable[[#This Row],[Order Date]],"mmm")</f>
        <v>Aug</v>
      </c>
    </row>
    <row r="1586" spans="1:20" ht="15.5">
      <c r="A1586" s="2" t="s">
        <v>1637</v>
      </c>
      <c r="B1586" s="3">
        <v>46240</v>
      </c>
      <c r="C1586" s="4" t="s">
        <v>27</v>
      </c>
      <c r="D1586" s="4" t="s">
        <v>82</v>
      </c>
      <c r="E1586" s="4" t="s">
        <v>3</v>
      </c>
      <c r="F1586" s="4" t="s">
        <v>16</v>
      </c>
      <c r="G1586" s="4" t="s">
        <v>11</v>
      </c>
      <c r="H1586" s="4" t="s">
        <v>53</v>
      </c>
      <c r="I1586" s="9">
        <v>4</v>
      </c>
      <c r="J1586" s="6">
        <v>154.41999999999999</v>
      </c>
      <c r="K1586" s="7">
        <v>0</v>
      </c>
      <c r="L1586" s="6">
        <v>77.86</v>
      </c>
      <c r="M1586" s="6">
        <f t="shared" si="96"/>
        <v>617.67999999999995</v>
      </c>
      <c r="N1586" s="6">
        <f t="shared" si="97"/>
        <v>311.44</v>
      </c>
      <c r="O1586" s="6">
        <f t="shared" si="98"/>
        <v>306.23999999999995</v>
      </c>
      <c r="P1586" s="8">
        <f t="shared" si="99"/>
        <v>0.49579070068643954</v>
      </c>
      <c r="Q1586" s="5">
        <f>YEAR(SalesDataTable[[#This Row],[Order Date]])</f>
        <v>2026</v>
      </c>
      <c r="R1586" s="8" t="str">
        <f>"Q"&amp;ROUNDUP(MONTH(SalesDataTable[[#This Row],[Order Date]])/3,0)</f>
        <v>Q3</v>
      </c>
      <c r="S1586" s="9">
        <f>MONTH(SalesDataTable[[#This Row],[Order Date]])</f>
        <v>8</v>
      </c>
      <c r="T1586" s="8" t="str">
        <f>TEXT(SalesDataTable[[#This Row],[Order Date]],"mmm")</f>
        <v>Aug</v>
      </c>
    </row>
    <row r="1587" spans="1:20" ht="15.5">
      <c r="A1587" s="2" t="s">
        <v>1638</v>
      </c>
      <c r="B1587" s="3">
        <v>46240</v>
      </c>
      <c r="C1587" s="4" t="s">
        <v>1</v>
      </c>
      <c r="D1587" s="4" t="s">
        <v>2</v>
      </c>
      <c r="E1587" s="4" t="s">
        <v>39</v>
      </c>
      <c r="F1587" s="4" t="s">
        <v>4</v>
      </c>
      <c r="G1587" s="4" t="s">
        <v>5</v>
      </c>
      <c r="H1587" s="4" t="s">
        <v>29</v>
      </c>
      <c r="I1587" s="9">
        <v>2</v>
      </c>
      <c r="J1587" s="6">
        <v>49.91</v>
      </c>
      <c r="K1587" s="7">
        <v>0.05</v>
      </c>
      <c r="L1587" s="6">
        <v>21.86</v>
      </c>
      <c r="M1587" s="6">
        <f t="shared" si="96"/>
        <v>94.828999999999994</v>
      </c>
      <c r="N1587" s="6">
        <f t="shared" si="97"/>
        <v>43.72</v>
      </c>
      <c r="O1587" s="6">
        <f t="shared" si="98"/>
        <v>51.108999999999995</v>
      </c>
      <c r="P1587" s="8">
        <f t="shared" si="99"/>
        <v>0.53895960096594919</v>
      </c>
      <c r="Q1587" s="5">
        <f>YEAR(SalesDataTable[[#This Row],[Order Date]])</f>
        <v>2026</v>
      </c>
      <c r="R1587" s="8" t="str">
        <f>"Q"&amp;ROUNDUP(MONTH(SalesDataTable[[#This Row],[Order Date]])/3,0)</f>
        <v>Q3</v>
      </c>
      <c r="S1587" s="9">
        <f>MONTH(SalesDataTable[[#This Row],[Order Date]])</f>
        <v>8</v>
      </c>
      <c r="T1587" s="8" t="str">
        <f>TEXT(SalesDataTable[[#This Row],[Order Date]],"mmm")</f>
        <v>Aug</v>
      </c>
    </row>
    <row r="1588" spans="1:20" ht="15.5">
      <c r="A1588" s="2" t="s">
        <v>1639</v>
      </c>
      <c r="B1588" s="3">
        <v>46240</v>
      </c>
      <c r="C1588" s="4" t="s">
        <v>27</v>
      </c>
      <c r="D1588" s="4" t="s">
        <v>48</v>
      </c>
      <c r="E1588" s="4" t="s">
        <v>39</v>
      </c>
      <c r="F1588" s="4" t="s">
        <v>4</v>
      </c>
      <c r="G1588" s="4" t="s">
        <v>11</v>
      </c>
      <c r="H1588" s="4" t="s">
        <v>12</v>
      </c>
      <c r="I1588" s="9">
        <v>1</v>
      </c>
      <c r="J1588" s="6">
        <v>91.58</v>
      </c>
      <c r="K1588" s="7">
        <v>0.1</v>
      </c>
      <c r="L1588" s="6">
        <v>44.87</v>
      </c>
      <c r="M1588" s="6">
        <f t="shared" si="96"/>
        <v>82.421999999999997</v>
      </c>
      <c r="N1588" s="6">
        <f t="shared" si="97"/>
        <v>44.87</v>
      </c>
      <c r="O1588" s="6">
        <f t="shared" si="98"/>
        <v>37.552</v>
      </c>
      <c r="P1588" s="8">
        <f t="shared" si="99"/>
        <v>0.45560651282424597</v>
      </c>
      <c r="Q1588" s="5">
        <f>YEAR(SalesDataTable[[#This Row],[Order Date]])</f>
        <v>2026</v>
      </c>
      <c r="R1588" s="8" t="str">
        <f>"Q"&amp;ROUNDUP(MONTH(SalesDataTable[[#This Row],[Order Date]])/3,0)</f>
        <v>Q3</v>
      </c>
      <c r="S1588" s="9">
        <f>MONTH(SalesDataTable[[#This Row],[Order Date]])</f>
        <v>8</v>
      </c>
      <c r="T1588" s="8" t="str">
        <f>TEXT(SalesDataTable[[#This Row],[Order Date]],"mmm")</f>
        <v>Aug</v>
      </c>
    </row>
    <row r="1589" spans="1:20" ht="15.5">
      <c r="A1589" s="2" t="s">
        <v>1640</v>
      </c>
      <c r="B1589" s="3">
        <v>46240</v>
      </c>
      <c r="C1589" s="4" t="s">
        <v>14</v>
      </c>
      <c r="D1589" s="4" t="s">
        <v>61</v>
      </c>
      <c r="E1589" s="4" t="s">
        <v>3</v>
      </c>
      <c r="F1589" s="4" t="s">
        <v>16</v>
      </c>
      <c r="G1589" s="4" t="s">
        <v>49</v>
      </c>
      <c r="H1589" s="4" t="s">
        <v>50</v>
      </c>
      <c r="I1589" s="9">
        <v>3</v>
      </c>
      <c r="J1589" s="6">
        <v>41.11</v>
      </c>
      <c r="K1589" s="7">
        <v>0</v>
      </c>
      <c r="L1589" s="6">
        <v>14.49</v>
      </c>
      <c r="M1589" s="6">
        <f t="shared" si="96"/>
        <v>123.33</v>
      </c>
      <c r="N1589" s="6">
        <f t="shared" si="97"/>
        <v>43.47</v>
      </c>
      <c r="O1589" s="6">
        <f t="shared" si="98"/>
        <v>79.86</v>
      </c>
      <c r="P1589" s="8">
        <f t="shared" si="99"/>
        <v>0.64753101435173921</v>
      </c>
      <c r="Q1589" s="5">
        <f>YEAR(SalesDataTable[[#This Row],[Order Date]])</f>
        <v>2026</v>
      </c>
      <c r="R1589" s="8" t="str">
        <f>"Q"&amp;ROUNDUP(MONTH(SalesDataTable[[#This Row],[Order Date]])/3,0)</f>
        <v>Q3</v>
      </c>
      <c r="S1589" s="9">
        <f>MONTH(SalesDataTable[[#This Row],[Order Date]])</f>
        <v>8</v>
      </c>
      <c r="T1589" s="8" t="str">
        <f>TEXT(SalesDataTable[[#This Row],[Order Date]],"mmm")</f>
        <v>Aug</v>
      </c>
    </row>
    <row r="1590" spans="1:20" ht="15.5">
      <c r="A1590" s="2" t="s">
        <v>1641</v>
      </c>
      <c r="B1590" s="3">
        <v>46240</v>
      </c>
      <c r="C1590" s="4" t="s">
        <v>8</v>
      </c>
      <c r="D1590" s="4" t="s">
        <v>69</v>
      </c>
      <c r="E1590" s="4" t="s">
        <v>3</v>
      </c>
      <c r="F1590" s="4" t="s">
        <v>4</v>
      </c>
      <c r="G1590" s="4" t="s">
        <v>17</v>
      </c>
      <c r="H1590" s="4" t="s">
        <v>18</v>
      </c>
      <c r="I1590" s="9">
        <v>4</v>
      </c>
      <c r="J1590" s="6">
        <v>35.9</v>
      </c>
      <c r="K1590" s="7">
        <v>0</v>
      </c>
      <c r="L1590" s="6">
        <v>13.49</v>
      </c>
      <c r="M1590" s="6">
        <f t="shared" si="96"/>
        <v>143.6</v>
      </c>
      <c r="N1590" s="6">
        <f t="shared" si="97"/>
        <v>53.96</v>
      </c>
      <c r="O1590" s="6">
        <f t="shared" si="98"/>
        <v>89.639999999999986</v>
      </c>
      <c r="P1590" s="8">
        <f t="shared" si="99"/>
        <v>0.62423398328690805</v>
      </c>
      <c r="Q1590" s="5">
        <f>YEAR(SalesDataTable[[#This Row],[Order Date]])</f>
        <v>2026</v>
      </c>
      <c r="R1590" s="8" t="str">
        <f>"Q"&amp;ROUNDUP(MONTH(SalesDataTable[[#This Row],[Order Date]])/3,0)</f>
        <v>Q3</v>
      </c>
      <c r="S1590" s="9">
        <f>MONTH(SalesDataTable[[#This Row],[Order Date]])</f>
        <v>8</v>
      </c>
      <c r="T1590" s="8" t="str">
        <f>TEXT(SalesDataTable[[#This Row],[Order Date]],"mmm")</f>
        <v>Aug</v>
      </c>
    </row>
    <row r="1591" spans="1:20" ht="15.5">
      <c r="A1591" s="2" t="s">
        <v>1642</v>
      </c>
      <c r="B1591" s="3">
        <v>46241</v>
      </c>
      <c r="C1591" s="4" t="s">
        <v>14</v>
      </c>
      <c r="D1591" s="4" t="s">
        <v>126</v>
      </c>
      <c r="E1591" s="4" t="s">
        <v>3</v>
      </c>
      <c r="F1591" s="4" t="s">
        <v>4</v>
      </c>
      <c r="G1591" s="4" t="s">
        <v>49</v>
      </c>
      <c r="H1591" s="4" t="s">
        <v>67</v>
      </c>
      <c r="I1591" s="9">
        <v>1</v>
      </c>
      <c r="J1591" s="6">
        <v>36.33</v>
      </c>
      <c r="K1591" s="7">
        <v>0.05</v>
      </c>
      <c r="L1591" s="6">
        <v>13.78</v>
      </c>
      <c r="M1591" s="6">
        <f t="shared" si="96"/>
        <v>34.513499999999993</v>
      </c>
      <c r="N1591" s="6">
        <f t="shared" si="97"/>
        <v>13.78</v>
      </c>
      <c r="O1591" s="6">
        <f t="shared" si="98"/>
        <v>20.733499999999992</v>
      </c>
      <c r="P1591" s="8">
        <f t="shared" si="99"/>
        <v>0.60073594390600771</v>
      </c>
      <c r="Q1591" s="5">
        <f>YEAR(SalesDataTable[[#This Row],[Order Date]])</f>
        <v>2026</v>
      </c>
      <c r="R1591" s="8" t="str">
        <f>"Q"&amp;ROUNDUP(MONTH(SalesDataTable[[#This Row],[Order Date]])/3,0)</f>
        <v>Q3</v>
      </c>
      <c r="S1591" s="9">
        <f>MONTH(SalesDataTable[[#This Row],[Order Date]])</f>
        <v>8</v>
      </c>
      <c r="T1591" s="8" t="str">
        <f>TEXT(SalesDataTable[[#This Row],[Order Date]],"mmm")</f>
        <v>Aug</v>
      </c>
    </row>
    <row r="1592" spans="1:20" ht="15.5">
      <c r="A1592" s="2" t="s">
        <v>1643</v>
      </c>
      <c r="B1592" s="3">
        <v>46241</v>
      </c>
      <c r="C1592" s="4" t="s">
        <v>8</v>
      </c>
      <c r="D1592" s="4" t="s">
        <v>86</v>
      </c>
      <c r="E1592" s="4" t="s">
        <v>39</v>
      </c>
      <c r="F1592" s="4" t="s">
        <v>16</v>
      </c>
      <c r="G1592" s="4" t="s">
        <v>17</v>
      </c>
      <c r="H1592" s="4" t="s">
        <v>46</v>
      </c>
      <c r="I1592" s="9">
        <v>5</v>
      </c>
      <c r="J1592" s="6">
        <v>45.94</v>
      </c>
      <c r="K1592" s="7">
        <v>0.05</v>
      </c>
      <c r="L1592" s="6">
        <v>18.059999999999999</v>
      </c>
      <c r="M1592" s="6">
        <f t="shared" si="96"/>
        <v>218.21499999999997</v>
      </c>
      <c r="N1592" s="6">
        <f t="shared" si="97"/>
        <v>90.3</v>
      </c>
      <c r="O1592" s="6">
        <f t="shared" si="98"/>
        <v>127.91499999999998</v>
      </c>
      <c r="P1592" s="8">
        <f t="shared" si="99"/>
        <v>0.5861879339183832</v>
      </c>
      <c r="Q1592" s="5">
        <f>YEAR(SalesDataTable[[#This Row],[Order Date]])</f>
        <v>2026</v>
      </c>
      <c r="R1592" s="8" t="str">
        <f>"Q"&amp;ROUNDUP(MONTH(SalesDataTable[[#This Row],[Order Date]])/3,0)</f>
        <v>Q3</v>
      </c>
      <c r="S1592" s="9">
        <f>MONTH(SalesDataTable[[#This Row],[Order Date]])</f>
        <v>8</v>
      </c>
      <c r="T1592" s="8" t="str">
        <f>TEXT(SalesDataTable[[#This Row],[Order Date]],"mmm")</f>
        <v>Aug</v>
      </c>
    </row>
    <row r="1593" spans="1:20" ht="15.5">
      <c r="A1593" s="2" t="s">
        <v>1644</v>
      </c>
      <c r="B1593" s="3">
        <v>46241</v>
      </c>
      <c r="C1593" s="4" t="s">
        <v>1</v>
      </c>
      <c r="D1593" s="4" t="s">
        <v>88</v>
      </c>
      <c r="E1593" s="4" t="s">
        <v>25</v>
      </c>
      <c r="F1593" s="4" t="s">
        <v>4</v>
      </c>
      <c r="G1593" s="4" t="s">
        <v>49</v>
      </c>
      <c r="H1593" s="4" t="s">
        <v>67</v>
      </c>
      <c r="I1593" s="9">
        <v>1</v>
      </c>
      <c r="J1593" s="6">
        <v>36.630000000000003</v>
      </c>
      <c r="K1593" s="7">
        <v>0</v>
      </c>
      <c r="L1593" s="6">
        <v>13.7</v>
      </c>
      <c r="M1593" s="6">
        <f t="shared" si="96"/>
        <v>36.630000000000003</v>
      </c>
      <c r="N1593" s="6">
        <f t="shared" si="97"/>
        <v>13.7</v>
      </c>
      <c r="O1593" s="6">
        <f t="shared" si="98"/>
        <v>22.930000000000003</v>
      </c>
      <c r="P1593" s="8">
        <f t="shared" si="99"/>
        <v>0.62598962598962604</v>
      </c>
      <c r="Q1593" s="5">
        <f>YEAR(SalesDataTable[[#This Row],[Order Date]])</f>
        <v>2026</v>
      </c>
      <c r="R1593" s="8" t="str">
        <f>"Q"&amp;ROUNDUP(MONTH(SalesDataTable[[#This Row],[Order Date]])/3,0)</f>
        <v>Q3</v>
      </c>
      <c r="S1593" s="9">
        <f>MONTH(SalesDataTable[[#This Row],[Order Date]])</f>
        <v>8</v>
      </c>
      <c r="T1593" s="8" t="str">
        <f>TEXT(SalesDataTable[[#This Row],[Order Date]],"mmm")</f>
        <v>Aug</v>
      </c>
    </row>
    <row r="1594" spans="1:20" ht="15.5">
      <c r="A1594" s="2" t="s">
        <v>1645</v>
      </c>
      <c r="B1594" s="3">
        <v>46241</v>
      </c>
      <c r="C1594" s="4" t="s">
        <v>8</v>
      </c>
      <c r="D1594" s="4" t="s">
        <v>9</v>
      </c>
      <c r="E1594" s="4" t="s">
        <v>3</v>
      </c>
      <c r="F1594" s="4" t="s">
        <v>4</v>
      </c>
      <c r="G1594" s="4" t="s">
        <v>11</v>
      </c>
      <c r="H1594" s="4" t="s">
        <v>21</v>
      </c>
      <c r="I1594" s="9">
        <v>1</v>
      </c>
      <c r="J1594" s="6">
        <v>141.38</v>
      </c>
      <c r="K1594" s="7">
        <v>0.05</v>
      </c>
      <c r="L1594" s="6">
        <v>77.14</v>
      </c>
      <c r="M1594" s="6">
        <f t="shared" si="96"/>
        <v>134.31099999999998</v>
      </c>
      <c r="N1594" s="6">
        <f t="shared" si="97"/>
        <v>77.14</v>
      </c>
      <c r="O1594" s="6">
        <f t="shared" si="98"/>
        <v>57.170999999999978</v>
      </c>
      <c r="P1594" s="8">
        <f t="shared" si="99"/>
        <v>0.42566133823737434</v>
      </c>
      <c r="Q1594" s="5">
        <f>YEAR(SalesDataTable[[#This Row],[Order Date]])</f>
        <v>2026</v>
      </c>
      <c r="R1594" s="8" t="str">
        <f>"Q"&amp;ROUNDUP(MONTH(SalesDataTable[[#This Row],[Order Date]])/3,0)</f>
        <v>Q3</v>
      </c>
      <c r="S1594" s="9">
        <f>MONTH(SalesDataTable[[#This Row],[Order Date]])</f>
        <v>8</v>
      </c>
      <c r="T1594" s="8" t="str">
        <f>TEXT(SalesDataTable[[#This Row],[Order Date]],"mmm")</f>
        <v>Aug</v>
      </c>
    </row>
    <row r="1595" spans="1:20" ht="15.5">
      <c r="A1595" s="2" t="s">
        <v>1646</v>
      </c>
      <c r="B1595" s="3">
        <v>46241</v>
      </c>
      <c r="C1595" s="4" t="s">
        <v>8</v>
      </c>
      <c r="D1595" s="4" t="s">
        <v>86</v>
      </c>
      <c r="E1595" s="4" t="s">
        <v>25</v>
      </c>
      <c r="F1595" s="4" t="s">
        <v>4</v>
      </c>
      <c r="G1595" s="4" t="s">
        <v>31</v>
      </c>
      <c r="H1595" s="4" t="s">
        <v>32</v>
      </c>
      <c r="I1595" s="9">
        <v>3</v>
      </c>
      <c r="J1595" s="6">
        <v>343.45</v>
      </c>
      <c r="K1595" s="7">
        <v>0.05</v>
      </c>
      <c r="L1595" s="6">
        <v>195.73</v>
      </c>
      <c r="M1595" s="6">
        <f t="shared" si="96"/>
        <v>978.83249999999987</v>
      </c>
      <c r="N1595" s="6">
        <f t="shared" si="97"/>
        <v>587.18999999999994</v>
      </c>
      <c r="O1595" s="6">
        <f t="shared" si="98"/>
        <v>391.64249999999993</v>
      </c>
      <c r="P1595" s="8">
        <f t="shared" si="99"/>
        <v>0.40011186796515236</v>
      </c>
      <c r="Q1595" s="5">
        <f>YEAR(SalesDataTable[[#This Row],[Order Date]])</f>
        <v>2026</v>
      </c>
      <c r="R1595" s="8" t="str">
        <f>"Q"&amp;ROUNDUP(MONTH(SalesDataTable[[#This Row],[Order Date]])/3,0)</f>
        <v>Q3</v>
      </c>
      <c r="S1595" s="9">
        <f>MONTH(SalesDataTable[[#This Row],[Order Date]])</f>
        <v>8</v>
      </c>
      <c r="T1595" s="8" t="str">
        <f>TEXT(SalesDataTable[[#This Row],[Order Date]],"mmm")</f>
        <v>Aug</v>
      </c>
    </row>
    <row r="1596" spans="1:20" ht="15.5">
      <c r="A1596" s="2" t="s">
        <v>1647</v>
      </c>
      <c r="B1596" s="3">
        <v>46242</v>
      </c>
      <c r="C1596" s="4" t="s">
        <v>27</v>
      </c>
      <c r="D1596" s="4" t="s">
        <v>48</v>
      </c>
      <c r="E1596" s="4" t="s">
        <v>3</v>
      </c>
      <c r="F1596" s="4" t="s">
        <v>4</v>
      </c>
      <c r="G1596" s="4" t="s">
        <v>5</v>
      </c>
      <c r="H1596" s="4" t="s">
        <v>43</v>
      </c>
      <c r="I1596" s="9">
        <v>1</v>
      </c>
      <c r="J1596" s="6">
        <v>104.69</v>
      </c>
      <c r="K1596" s="7">
        <v>0</v>
      </c>
      <c r="L1596" s="6">
        <v>49.06</v>
      </c>
      <c r="M1596" s="6">
        <f t="shared" si="96"/>
        <v>104.69</v>
      </c>
      <c r="N1596" s="6">
        <f t="shared" si="97"/>
        <v>49.06</v>
      </c>
      <c r="O1596" s="6">
        <f t="shared" si="98"/>
        <v>55.629999999999995</v>
      </c>
      <c r="P1596" s="8">
        <f t="shared" si="99"/>
        <v>0.53137835514375775</v>
      </c>
      <c r="Q1596" s="5">
        <f>YEAR(SalesDataTable[[#This Row],[Order Date]])</f>
        <v>2026</v>
      </c>
      <c r="R1596" s="8" t="str">
        <f>"Q"&amp;ROUNDUP(MONTH(SalesDataTable[[#This Row],[Order Date]])/3,0)</f>
        <v>Q3</v>
      </c>
      <c r="S1596" s="9">
        <f>MONTH(SalesDataTable[[#This Row],[Order Date]])</f>
        <v>8</v>
      </c>
      <c r="T1596" s="8" t="str">
        <f>TEXT(SalesDataTable[[#This Row],[Order Date]],"mmm")</f>
        <v>Aug</v>
      </c>
    </row>
    <row r="1597" spans="1:20" ht="15.5">
      <c r="A1597" s="2" t="s">
        <v>1648</v>
      </c>
      <c r="B1597" s="3">
        <v>46242</v>
      </c>
      <c r="C1597" s="4" t="s">
        <v>27</v>
      </c>
      <c r="D1597" s="4" t="s">
        <v>48</v>
      </c>
      <c r="E1597" s="4" t="s">
        <v>3</v>
      </c>
      <c r="F1597" s="4" t="s">
        <v>16</v>
      </c>
      <c r="G1597" s="4" t="s">
        <v>31</v>
      </c>
      <c r="H1597" s="4" t="s">
        <v>32</v>
      </c>
      <c r="I1597" s="9">
        <v>2</v>
      </c>
      <c r="J1597" s="6">
        <v>341.23</v>
      </c>
      <c r="K1597" s="7">
        <v>0.05</v>
      </c>
      <c r="L1597" s="6">
        <v>192.5</v>
      </c>
      <c r="M1597" s="6">
        <f t="shared" si="96"/>
        <v>648.33699999999999</v>
      </c>
      <c r="N1597" s="6">
        <f t="shared" si="97"/>
        <v>385</v>
      </c>
      <c r="O1597" s="6">
        <f t="shared" si="98"/>
        <v>263.33699999999999</v>
      </c>
      <c r="P1597" s="8">
        <f t="shared" si="99"/>
        <v>0.40617302421425894</v>
      </c>
      <c r="Q1597" s="5">
        <f>YEAR(SalesDataTable[[#This Row],[Order Date]])</f>
        <v>2026</v>
      </c>
      <c r="R1597" s="8" t="str">
        <f>"Q"&amp;ROUNDUP(MONTH(SalesDataTable[[#This Row],[Order Date]])/3,0)</f>
        <v>Q3</v>
      </c>
      <c r="S1597" s="9">
        <f>MONTH(SalesDataTable[[#This Row],[Order Date]])</f>
        <v>8</v>
      </c>
      <c r="T1597" s="8" t="str">
        <f>TEXT(SalesDataTable[[#This Row],[Order Date]],"mmm")</f>
        <v>Aug</v>
      </c>
    </row>
    <row r="1598" spans="1:20" ht="15.5">
      <c r="A1598" s="2" t="s">
        <v>1649</v>
      </c>
      <c r="B1598" s="3">
        <v>46242</v>
      </c>
      <c r="C1598" s="4" t="s">
        <v>27</v>
      </c>
      <c r="D1598" s="4" t="s">
        <v>48</v>
      </c>
      <c r="E1598" s="4" t="s">
        <v>25</v>
      </c>
      <c r="F1598" s="4" t="s">
        <v>16</v>
      </c>
      <c r="G1598" s="4" t="s">
        <v>31</v>
      </c>
      <c r="H1598" s="4" t="s">
        <v>90</v>
      </c>
      <c r="I1598" s="9">
        <v>1</v>
      </c>
      <c r="J1598" s="6">
        <v>125.95</v>
      </c>
      <c r="K1598" s="7">
        <v>0.05</v>
      </c>
      <c r="L1598" s="6">
        <v>61.9</v>
      </c>
      <c r="M1598" s="6">
        <f t="shared" si="96"/>
        <v>119.6525</v>
      </c>
      <c r="N1598" s="6">
        <f t="shared" si="97"/>
        <v>61.9</v>
      </c>
      <c r="O1598" s="6">
        <f t="shared" si="98"/>
        <v>57.752500000000005</v>
      </c>
      <c r="P1598" s="8">
        <f t="shared" si="99"/>
        <v>0.48266856104134892</v>
      </c>
      <c r="Q1598" s="5">
        <f>YEAR(SalesDataTable[[#This Row],[Order Date]])</f>
        <v>2026</v>
      </c>
      <c r="R1598" s="8" t="str">
        <f>"Q"&amp;ROUNDUP(MONTH(SalesDataTable[[#This Row],[Order Date]])/3,0)</f>
        <v>Q3</v>
      </c>
      <c r="S1598" s="9">
        <f>MONTH(SalesDataTable[[#This Row],[Order Date]])</f>
        <v>8</v>
      </c>
      <c r="T1598" s="8" t="str">
        <f>TEXT(SalesDataTable[[#This Row],[Order Date]],"mmm")</f>
        <v>Aug</v>
      </c>
    </row>
    <row r="1599" spans="1:20" ht="15.5">
      <c r="A1599" s="2" t="s">
        <v>1650</v>
      </c>
      <c r="B1599" s="3">
        <v>46242</v>
      </c>
      <c r="C1599" s="4" t="s">
        <v>8</v>
      </c>
      <c r="D1599" s="4" t="s">
        <v>9</v>
      </c>
      <c r="E1599" s="4" t="s">
        <v>3</v>
      </c>
      <c r="F1599" s="4" t="s">
        <v>4</v>
      </c>
      <c r="G1599" s="4" t="s">
        <v>11</v>
      </c>
      <c r="H1599" s="4" t="s">
        <v>12</v>
      </c>
      <c r="I1599" s="9">
        <v>6</v>
      </c>
      <c r="J1599" s="6">
        <v>91.9</v>
      </c>
      <c r="K1599" s="7">
        <v>0.05</v>
      </c>
      <c r="L1599" s="6">
        <v>44.69</v>
      </c>
      <c r="M1599" s="6">
        <f t="shared" si="96"/>
        <v>523.83000000000004</v>
      </c>
      <c r="N1599" s="6">
        <f t="shared" si="97"/>
        <v>268.14</v>
      </c>
      <c r="O1599" s="6">
        <f t="shared" si="98"/>
        <v>255.69000000000005</v>
      </c>
      <c r="P1599" s="8">
        <f t="shared" si="99"/>
        <v>0.48811637363266713</v>
      </c>
      <c r="Q1599" s="5">
        <f>YEAR(SalesDataTable[[#This Row],[Order Date]])</f>
        <v>2026</v>
      </c>
      <c r="R1599" s="8" t="str">
        <f>"Q"&amp;ROUNDUP(MONTH(SalesDataTable[[#This Row],[Order Date]])/3,0)</f>
        <v>Q3</v>
      </c>
      <c r="S1599" s="9">
        <f>MONTH(SalesDataTable[[#This Row],[Order Date]])</f>
        <v>8</v>
      </c>
      <c r="T1599" s="8" t="str">
        <f>TEXT(SalesDataTable[[#This Row],[Order Date]],"mmm")</f>
        <v>Aug</v>
      </c>
    </row>
    <row r="1600" spans="1:20" ht="15.5">
      <c r="A1600" s="2" t="s">
        <v>1651</v>
      </c>
      <c r="B1600" s="3">
        <v>46242</v>
      </c>
      <c r="C1600" s="4" t="s">
        <v>27</v>
      </c>
      <c r="D1600" s="4" t="s">
        <v>48</v>
      </c>
      <c r="E1600" s="4" t="s">
        <v>25</v>
      </c>
      <c r="F1600" s="4" t="s">
        <v>4</v>
      </c>
      <c r="G1600" s="4" t="s">
        <v>31</v>
      </c>
      <c r="H1600" s="4" t="s">
        <v>64</v>
      </c>
      <c r="I1600" s="9">
        <v>1</v>
      </c>
      <c r="J1600" s="6">
        <v>81.22</v>
      </c>
      <c r="K1600" s="7">
        <v>0</v>
      </c>
      <c r="L1600" s="6">
        <v>39.18</v>
      </c>
      <c r="M1600" s="6">
        <f t="shared" si="96"/>
        <v>81.22</v>
      </c>
      <c r="N1600" s="6">
        <f t="shared" si="97"/>
        <v>39.18</v>
      </c>
      <c r="O1600" s="6">
        <f t="shared" si="98"/>
        <v>42.04</v>
      </c>
      <c r="P1600" s="8">
        <f t="shared" si="99"/>
        <v>0.51760650086185667</v>
      </c>
      <c r="Q1600" s="5">
        <f>YEAR(SalesDataTable[[#This Row],[Order Date]])</f>
        <v>2026</v>
      </c>
      <c r="R1600" s="8" t="str">
        <f>"Q"&amp;ROUNDUP(MONTH(SalesDataTable[[#This Row],[Order Date]])/3,0)</f>
        <v>Q3</v>
      </c>
      <c r="S1600" s="9">
        <f>MONTH(SalesDataTable[[#This Row],[Order Date]])</f>
        <v>8</v>
      </c>
      <c r="T1600" s="8" t="str">
        <f>TEXT(SalesDataTable[[#This Row],[Order Date]],"mmm")</f>
        <v>Aug</v>
      </c>
    </row>
    <row r="1601" spans="1:20" ht="15.5">
      <c r="A1601" s="2" t="s">
        <v>1652</v>
      </c>
      <c r="B1601" s="3">
        <v>46242</v>
      </c>
      <c r="C1601" s="4" t="s">
        <v>1</v>
      </c>
      <c r="D1601" s="4" t="s">
        <v>2</v>
      </c>
      <c r="E1601" s="4" t="s">
        <v>3</v>
      </c>
      <c r="F1601" s="4" t="s">
        <v>20</v>
      </c>
      <c r="G1601" s="4" t="s">
        <v>11</v>
      </c>
      <c r="H1601" s="4" t="s">
        <v>79</v>
      </c>
      <c r="I1601" s="9">
        <v>2</v>
      </c>
      <c r="J1601" s="6">
        <v>72.31</v>
      </c>
      <c r="K1601" s="7">
        <v>0</v>
      </c>
      <c r="L1601" s="6">
        <v>31.75</v>
      </c>
      <c r="M1601" s="6">
        <f t="shared" si="96"/>
        <v>144.62</v>
      </c>
      <c r="N1601" s="6">
        <f t="shared" si="97"/>
        <v>63.5</v>
      </c>
      <c r="O1601" s="6">
        <f t="shared" si="98"/>
        <v>81.12</v>
      </c>
      <c r="P1601" s="8">
        <f t="shared" si="99"/>
        <v>0.56091826856589688</v>
      </c>
      <c r="Q1601" s="5">
        <f>YEAR(SalesDataTable[[#This Row],[Order Date]])</f>
        <v>2026</v>
      </c>
      <c r="R1601" s="8" t="str">
        <f>"Q"&amp;ROUNDUP(MONTH(SalesDataTable[[#This Row],[Order Date]])/3,0)</f>
        <v>Q3</v>
      </c>
      <c r="S1601" s="9">
        <f>MONTH(SalesDataTable[[#This Row],[Order Date]])</f>
        <v>8</v>
      </c>
      <c r="T1601" s="8" t="str">
        <f>TEXT(SalesDataTable[[#This Row],[Order Date]],"mmm")</f>
        <v>Aug</v>
      </c>
    </row>
    <row r="1602" spans="1:20" ht="15.5">
      <c r="A1602" s="2" t="s">
        <v>1653</v>
      </c>
      <c r="B1602" s="3">
        <v>46242</v>
      </c>
      <c r="C1602" s="4" t="s">
        <v>14</v>
      </c>
      <c r="D1602" s="4" t="s">
        <v>15</v>
      </c>
      <c r="E1602" s="4" t="s">
        <v>25</v>
      </c>
      <c r="F1602" s="4" t="s">
        <v>4</v>
      </c>
      <c r="G1602" s="4" t="s">
        <v>31</v>
      </c>
      <c r="H1602" s="4" t="s">
        <v>64</v>
      </c>
      <c r="I1602" s="9">
        <v>1</v>
      </c>
      <c r="J1602" s="6">
        <v>79.989999999999995</v>
      </c>
      <c r="K1602" s="7">
        <v>0.05</v>
      </c>
      <c r="L1602" s="6">
        <v>40.25</v>
      </c>
      <c r="M1602" s="6">
        <f t="shared" ref="M1602:M1665" si="100">I1602*J1602*(1-K1602)</f>
        <v>75.990499999999997</v>
      </c>
      <c r="N1602" s="6">
        <f t="shared" ref="N1602:N1665" si="101">I1602*L1602</f>
        <v>40.25</v>
      </c>
      <c r="O1602" s="6">
        <f t="shared" ref="O1602:O1665" si="102">M1602-N1602</f>
        <v>35.740499999999997</v>
      </c>
      <c r="P1602" s="8">
        <f t="shared" ref="P1602:P1665" si="103">IFERROR(O1602/M1602,0)</f>
        <v>0.47032852790809376</v>
      </c>
      <c r="Q1602" s="5">
        <f>YEAR(SalesDataTable[[#This Row],[Order Date]])</f>
        <v>2026</v>
      </c>
      <c r="R1602" s="8" t="str">
        <f>"Q"&amp;ROUNDUP(MONTH(SalesDataTable[[#This Row],[Order Date]])/3,0)</f>
        <v>Q3</v>
      </c>
      <c r="S1602" s="9">
        <f>MONTH(SalesDataTable[[#This Row],[Order Date]])</f>
        <v>8</v>
      </c>
      <c r="T1602" s="8" t="str">
        <f>TEXT(SalesDataTable[[#This Row],[Order Date]],"mmm")</f>
        <v>Aug</v>
      </c>
    </row>
    <row r="1603" spans="1:20" ht="15.5">
      <c r="A1603" s="2" t="s">
        <v>1654</v>
      </c>
      <c r="B1603" s="3">
        <v>46242</v>
      </c>
      <c r="C1603" s="4" t="s">
        <v>27</v>
      </c>
      <c r="D1603" s="4" t="s">
        <v>82</v>
      </c>
      <c r="E1603" s="4" t="s">
        <v>3</v>
      </c>
      <c r="F1603" s="4" t="s">
        <v>16</v>
      </c>
      <c r="G1603" s="4" t="s">
        <v>11</v>
      </c>
      <c r="H1603" s="4" t="s">
        <v>53</v>
      </c>
      <c r="I1603" s="9">
        <v>1</v>
      </c>
      <c r="J1603" s="6">
        <v>151.87</v>
      </c>
      <c r="K1603" s="7">
        <v>0.1</v>
      </c>
      <c r="L1603" s="6">
        <v>76.97</v>
      </c>
      <c r="M1603" s="6">
        <f t="shared" si="100"/>
        <v>136.68300000000002</v>
      </c>
      <c r="N1603" s="6">
        <f t="shared" si="101"/>
        <v>76.97</v>
      </c>
      <c r="O1603" s="6">
        <f t="shared" si="102"/>
        <v>59.713000000000022</v>
      </c>
      <c r="P1603" s="8">
        <f t="shared" si="103"/>
        <v>0.4368721786908395</v>
      </c>
      <c r="Q1603" s="5">
        <f>YEAR(SalesDataTable[[#This Row],[Order Date]])</f>
        <v>2026</v>
      </c>
      <c r="R1603" s="8" t="str">
        <f>"Q"&amp;ROUNDUP(MONTH(SalesDataTable[[#This Row],[Order Date]])/3,0)</f>
        <v>Q3</v>
      </c>
      <c r="S1603" s="9">
        <f>MONTH(SalesDataTable[[#This Row],[Order Date]])</f>
        <v>8</v>
      </c>
      <c r="T1603" s="8" t="str">
        <f>TEXT(SalesDataTable[[#This Row],[Order Date]],"mmm")</f>
        <v>Aug</v>
      </c>
    </row>
    <row r="1604" spans="1:20" ht="15.5">
      <c r="A1604" s="2" t="s">
        <v>1655</v>
      </c>
      <c r="B1604" s="3">
        <v>46242</v>
      </c>
      <c r="C1604" s="4" t="s">
        <v>27</v>
      </c>
      <c r="D1604" s="4" t="s">
        <v>48</v>
      </c>
      <c r="E1604" s="4" t="s">
        <v>39</v>
      </c>
      <c r="F1604" s="4" t="s">
        <v>16</v>
      </c>
      <c r="G1604" s="4" t="s">
        <v>11</v>
      </c>
      <c r="H1604" s="4" t="s">
        <v>53</v>
      </c>
      <c r="I1604" s="9">
        <v>1</v>
      </c>
      <c r="J1604" s="6">
        <v>156.55000000000001</v>
      </c>
      <c r="K1604" s="7">
        <v>0</v>
      </c>
      <c r="L1604" s="6">
        <v>80.430000000000007</v>
      </c>
      <c r="M1604" s="6">
        <f t="shared" si="100"/>
        <v>156.55000000000001</v>
      </c>
      <c r="N1604" s="6">
        <f t="shared" si="101"/>
        <v>80.430000000000007</v>
      </c>
      <c r="O1604" s="6">
        <f t="shared" si="102"/>
        <v>76.12</v>
      </c>
      <c r="P1604" s="8">
        <f t="shared" si="103"/>
        <v>0.48623442989460236</v>
      </c>
      <c r="Q1604" s="5">
        <f>YEAR(SalesDataTable[[#This Row],[Order Date]])</f>
        <v>2026</v>
      </c>
      <c r="R1604" s="8" t="str">
        <f>"Q"&amp;ROUNDUP(MONTH(SalesDataTable[[#This Row],[Order Date]])/3,0)</f>
        <v>Q3</v>
      </c>
      <c r="S1604" s="9">
        <f>MONTH(SalesDataTable[[#This Row],[Order Date]])</f>
        <v>8</v>
      </c>
      <c r="T1604" s="8" t="str">
        <f>TEXT(SalesDataTable[[#This Row],[Order Date]],"mmm")</f>
        <v>Aug</v>
      </c>
    </row>
    <row r="1605" spans="1:20" ht="15.5">
      <c r="A1605" s="2" t="s">
        <v>1656</v>
      </c>
      <c r="B1605" s="3">
        <v>46242</v>
      </c>
      <c r="C1605" s="4" t="s">
        <v>8</v>
      </c>
      <c r="D1605" s="4" t="s">
        <v>69</v>
      </c>
      <c r="E1605" s="4" t="s">
        <v>25</v>
      </c>
      <c r="F1605" s="4" t="s">
        <v>16</v>
      </c>
      <c r="G1605" s="4" t="s">
        <v>11</v>
      </c>
      <c r="H1605" s="4" t="s">
        <v>53</v>
      </c>
      <c r="I1605" s="9">
        <v>1</v>
      </c>
      <c r="J1605" s="6">
        <v>152.72</v>
      </c>
      <c r="K1605" s="7">
        <v>0</v>
      </c>
      <c r="L1605" s="6">
        <v>77.73</v>
      </c>
      <c r="M1605" s="6">
        <f t="shared" si="100"/>
        <v>152.72</v>
      </c>
      <c r="N1605" s="6">
        <f t="shared" si="101"/>
        <v>77.73</v>
      </c>
      <c r="O1605" s="6">
        <f t="shared" si="102"/>
        <v>74.989999999999995</v>
      </c>
      <c r="P1605" s="8">
        <f t="shared" si="103"/>
        <v>0.4910293347302252</v>
      </c>
      <c r="Q1605" s="5">
        <f>YEAR(SalesDataTable[[#This Row],[Order Date]])</f>
        <v>2026</v>
      </c>
      <c r="R1605" s="8" t="str">
        <f>"Q"&amp;ROUNDUP(MONTH(SalesDataTable[[#This Row],[Order Date]])/3,0)</f>
        <v>Q3</v>
      </c>
      <c r="S1605" s="9">
        <f>MONTH(SalesDataTable[[#This Row],[Order Date]])</f>
        <v>8</v>
      </c>
      <c r="T1605" s="8" t="str">
        <f>TEXT(SalesDataTable[[#This Row],[Order Date]],"mmm")</f>
        <v>Aug</v>
      </c>
    </row>
    <row r="1606" spans="1:20" ht="15.5">
      <c r="A1606" s="2" t="s">
        <v>1657</v>
      </c>
      <c r="B1606" s="3">
        <v>46242</v>
      </c>
      <c r="C1606" s="4" t="s">
        <v>8</v>
      </c>
      <c r="D1606" s="4" t="s">
        <v>69</v>
      </c>
      <c r="E1606" s="4" t="s">
        <v>3</v>
      </c>
      <c r="F1606" s="4" t="s">
        <v>20</v>
      </c>
      <c r="G1606" s="4" t="s">
        <v>5</v>
      </c>
      <c r="H1606" s="4" t="s">
        <v>35</v>
      </c>
      <c r="I1606" s="9">
        <v>1</v>
      </c>
      <c r="J1606" s="6">
        <v>40.51</v>
      </c>
      <c r="K1606" s="7">
        <v>0.05</v>
      </c>
      <c r="L1606" s="6">
        <v>16.29</v>
      </c>
      <c r="M1606" s="6">
        <f t="shared" si="100"/>
        <v>38.484499999999997</v>
      </c>
      <c r="N1606" s="6">
        <f t="shared" si="101"/>
        <v>16.29</v>
      </c>
      <c r="O1606" s="6">
        <f t="shared" si="102"/>
        <v>22.194499999999998</v>
      </c>
      <c r="P1606" s="8">
        <f t="shared" si="103"/>
        <v>0.57671270251659756</v>
      </c>
      <c r="Q1606" s="5">
        <f>YEAR(SalesDataTable[[#This Row],[Order Date]])</f>
        <v>2026</v>
      </c>
      <c r="R1606" s="8" t="str">
        <f>"Q"&amp;ROUNDUP(MONTH(SalesDataTable[[#This Row],[Order Date]])/3,0)</f>
        <v>Q3</v>
      </c>
      <c r="S1606" s="9">
        <f>MONTH(SalesDataTable[[#This Row],[Order Date]])</f>
        <v>8</v>
      </c>
      <c r="T1606" s="8" t="str">
        <f>TEXT(SalesDataTable[[#This Row],[Order Date]],"mmm")</f>
        <v>Aug</v>
      </c>
    </row>
    <row r="1607" spans="1:20" ht="15.5">
      <c r="A1607" s="2" t="s">
        <v>1658</v>
      </c>
      <c r="B1607" s="3">
        <v>46243</v>
      </c>
      <c r="C1607" s="4" t="s">
        <v>27</v>
      </c>
      <c r="D1607" s="4" t="s">
        <v>45</v>
      </c>
      <c r="E1607" s="4" t="s">
        <v>39</v>
      </c>
      <c r="F1607" s="4" t="s">
        <v>4</v>
      </c>
      <c r="G1607" s="4" t="s">
        <v>49</v>
      </c>
      <c r="H1607" s="4" t="s">
        <v>50</v>
      </c>
      <c r="I1607" s="9">
        <v>3</v>
      </c>
      <c r="J1607" s="6">
        <v>40.61</v>
      </c>
      <c r="K1607" s="7">
        <v>0</v>
      </c>
      <c r="L1607" s="6">
        <v>14.72</v>
      </c>
      <c r="M1607" s="6">
        <f t="shared" si="100"/>
        <v>121.83</v>
      </c>
      <c r="N1607" s="6">
        <f t="shared" si="101"/>
        <v>44.160000000000004</v>
      </c>
      <c r="O1607" s="6">
        <f t="shared" si="102"/>
        <v>77.669999999999987</v>
      </c>
      <c r="P1607" s="8">
        <f t="shared" si="103"/>
        <v>0.63752770253632096</v>
      </c>
      <c r="Q1607" s="5">
        <f>YEAR(SalesDataTable[[#This Row],[Order Date]])</f>
        <v>2026</v>
      </c>
      <c r="R1607" s="8" t="str">
        <f>"Q"&amp;ROUNDUP(MONTH(SalesDataTable[[#This Row],[Order Date]])/3,0)</f>
        <v>Q3</v>
      </c>
      <c r="S1607" s="9">
        <f>MONTH(SalesDataTable[[#This Row],[Order Date]])</f>
        <v>8</v>
      </c>
      <c r="T1607" s="8" t="str">
        <f>TEXT(SalesDataTable[[#This Row],[Order Date]],"mmm")</f>
        <v>Aug</v>
      </c>
    </row>
    <row r="1608" spans="1:20" ht="15.5">
      <c r="A1608" s="2" t="s">
        <v>1659</v>
      </c>
      <c r="B1608" s="3">
        <v>46243</v>
      </c>
      <c r="C1608" s="4" t="s">
        <v>14</v>
      </c>
      <c r="D1608" s="4" t="s">
        <v>34</v>
      </c>
      <c r="E1608" s="4" t="s">
        <v>25</v>
      </c>
      <c r="F1608" s="4" t="s">
        <v>16</v>
      </c>
      <c r="G1608" s="4" t="s">
        <v>11</v>
      </c>
      <c r="H1608" s="4" t="s">
        <v>12</v>
      </c>
      <c r="I1608" s="9">
        <v>1</v>
      </c>
      <c r="J1608" s="6">
        <v>93.41</v>
      </c>
      <c r="K1608" s="7">
        <v>0.05</v>
      </c>
      <c r="L1608" s="6">
        <v>44.7</v>
      </c>
      <c r="M1608" s="6">
        <f t="shared" si="100"/>
        <v>88.739499999999992</v>
      </c>
      <c r="N1608" s="6">
        <f t="shared" si="101"/>
        <v>44.7</v>
      </c>
      <c r="O1608" s="6">
        <f t="shared" si="102"/>
        <v>44.03949999999999</v>
      </c>
      <c r="P1608" s="8">
        <f t="shared" si="103"/>
        <v>0.49627843294136198</v>
      </c>
      <c r="Q1608" s="5">
        <f>YEAR(SalesDataTable[[#This Row],[Order Date]])</f>
        <v>2026</v>
      </c>
      <c r="R1608" s="8" t="str">
        <f>"Q"&amp;ROUNDUP(MONTH(SalesDataTable[[#This Row],[Order Date]])/3,0)</f>
        <v>Q3</v>
      </c>
      <c r="S1608" s="9">
        <f>MONTH(SalesDataTable[[#This Row],[Order Date]])</f>
        <v>8</v>
      </c>
      <c r="T1608" s="8" t="str">
        <f>TEXT(SalesDataTable[[#This Row],[Order Date]],"mmm")</f>
        <v>Aug</v>
      </c>
    </row>
    <row r="1609" spans="1:20" ht="15.5">
      <c r="A1609" s="2" t="s">
        <v>1660</v>
      </c>
      <c r="B1609" s="3">
        <v>46243</v>
      </c>
      <c r="C1609" s="4" t="s">
        <v>1</v>
      </c>
      <c r="D1609" s="4" t="s">
        <v>2</v>
      </c>
      <c r="E1609" s="4" t="s">
        <v>25</v>
      </c>
      <c r="F1609" s="4" t="s">
        <v>16</v>
      </c>
      <c r="G1609" s="4" t="s">
        <v>11</v>
      </c>
      <c r="H1609" s="4" t="s">
        <v>12</v>
      </c>
      <c r="I1609" s="9">
        <v>2</v>
      </c>
      <c r="J1609" s="6">
        <v>90.23</v>
      </c>
      <c r="K1609" s="7">
        <v>0</v>
      </c>
      <c r="L1609" s="6">
        <v>44.22</v>
      </c>
      <c r="M1609" s="6">
        <f t="shared" si="100"/>
        <v>180.46</v>
      </c>
      <c r="N1609" s="6">
        <f t="shared" si="101"/>
        <v>88.44</v>
      </c>
      <c r="O1609" s="6">
        <f t="shared" si="102"/>
        <v>92.02000000000001</v>
      </c>
      <c r="P1609" s="8">
        <f t="shared" si="103"/>
        <v>0.50991909564446414</v>
      </c>
      <c r="Q1609" s="5">
        <f>YEAR(SalesDataTable[[#This Row],[Order Date]])</f>
        <v>2026</v>
      </c>
      <c r="R1609" s="8" t="str">
        <f>"Q"&amp;ROUNDUP(MONTH(SalesDataTable[[#This Row],[Order Date]])/3,0)</f>
        <v>Q3</v>
      </c>
      <c r="S1609" s="9">
        <f>MONTH(SalesDataTable[[#This Row],[Order Date]])</f>
        <v>8</v>
      </c>
      <c r="T1609" s="8" t="str">
        <f>TEXT(SalesDataTable[[#This Row],[Order Date]],"mmm")</f>
        <v>Aug</v>
      </c>
    </row>
    <row r="1610" spans="1:20" ht="15.5">
      <c r="A1610" s="2" t="s">
        <v>1661</v>
      </c>
      <c r="B1610" s="3">
        <v>46243</v>
      </c>
      <c r="C1610" s="4" t="s">
        <v>8</v>
      </c>
      <c r="D1610" s="4" t="s">
        <v>66</v>
      </c>
      <c r="E1610" s="4" t="s">
        <v>25</v>
      </c>
      <c r="F1610" s="4" t="s">
        <v>4</v>
      </c>
      <c r="G1610" s="4" t="s">
        <v>5</v>
      </c>
      <c r="H1610" s="4" t="s">
        <v>29</v>
      </c>
      <c r="I1610" s="9">
        <v>1</v>
      </c>
      <c r="J1610" s="6">
        <v>51.75</v>
      </c>
      <c r="K1610" s="7">
        <v>0</v>
      </c>
      <c r="L1610" s="6">
        <v>22.36</v>
      </c>
      <c r="M1610" s="6">
        <f t="shared" si="100"/>
        <v>51.75</v>
      </c>
      <c r="N1610" s="6">
        <f t="shared" si="101"/>
        <v>22.36</v>
      </c>
      <c r="O1610" s="6">
        <f t="shared" si="102"/>
        <v>29.39</v>
      </c>
      <c r="P1610" s="8">
        <f t="shared" si="103"/>
        <v>0.56792270531400968</v>
      </c>
      <c r="Q1610" s="5">
        <f>YEAR(SalesDataTable[[#This Row],[Order Date]])</f>
        <v>2026</v>
      </c>
      <c r="R1610" s="8" t="str">
        <f>"Q"&amp;ROUNDUP(MONTH(SalesDataTable[[#This Row],[Order Date]])/3,0)</f>
        <v>Q3</v>
      </c>
      <c r="S1610" s="9">
        <f>MONTH(SalesDataTable[[#This Row],[Order Date]])</f>
        <v>8</v>
      </c>
      <c r="T1610" s="8" t="str">
        <f>TEXT(SalesDataTable[[#This Row],[Order Date]],"mmm")</f>
        <v>Aug</v>
      </c>
    </row>
    <row r="1611" spans="1:20" ht="15.5">
      <c r="A1611" s="2" t="s">
        <v>1662</v>
      </c>
      <c r="B1611" s="3">
        <v>46243</v>
      </c>
      <c r="C1611" s="4" t="s">
        <v>27</v>
      </c>
      <c r="D1611" s="4" t="s">
        <v>82</v>
      </c>
      <c r="E1611" s="4" t="s">
        <v>25</v>
      </c>
      <c r="F1611" s="4" t="s">
        <v>16</v>
      </c>
      <c r="G1611" s="4" t="s">
        <v>5</v>
      </c>
      <c r="H1611" s="4" t="s">
        <v>43</v>
      </c>
      <c r="I1611" s="9">
        <v>3</v>
      </c>
      <c r="J1611" s="6">
        <v>102.91</v>
      </c>
      <c r="K1611" s="7">
        <v>0.1</v>
      </c>
      <c r="L1611" s="6">
        <v>50.23</v>
      </c>
      <c r="M1611" s="6">
        <f t="shared" si="100"/>
        <v>277.85700000000003</v>
      </c>
      <c r="N1611" s="6">
        <f t="shared" si="101"/>
        <v>150.69</v>
      </c>
      <c r="O1611" s="6">
        <f t="shared" si="102"/>
        <v>127.16700000000003</v>
      </c>
      <c r="P1611" s="8">
        <f t="shared" si="103"/>
        <v>0.45767067232425318</v>
      </c>
      <c r="Q1611" s="5">
        <f>YEAR(SalesDataTable[[#This Row],[Order Date]])</f>
        <v>2026</v>
      </c>
      <c r="R1611" s="8" t="str">
        <f>"Q"&amp;ROUNDUP(MONTH(SalesDataTable[[#This Row],[Order Date]])/3,0)</f>
        <v>Q3</v>
      </c>
      <c r="S1611" s="9">
        <f>MONTH(SalesDataTable[[#This Row],[Order Date]])</f>
        <v>8</v>
      </c>
      <c r="T1611" s="8" t="str">
        <f>TEXT(SalesDataTable[[#This Row],[Order Date]],"mmm")</f>
        <v>Aug</v>
      </c>
    </row>
    <row r="1612" spans="1:20" ht="15.5">
      <c r="A1612" s="2" t="s">
        <v>1663</v>
      </c>
      <c r="B1612" s="3">
        <v>46243</v>
      </c>
      <c r="C1612" s="4" t="s">
        <v>14</v>
      </c>
      <c r="D1612" s="4" t="s">
        <v>126</v>
      </c>
      <c r="E1612" s="4" t="s">
        <v>3</v>
      </c>
      <c r="F1612" s="4" t="s">
        <v>16</v>
      </c>
      <c r="G1612" s="4" t="s">
        <v>5</v>
      </c>
      <c r="H1612" s="4" t="s">
        <v>6</v>
      </c>
      <c r="I1612" s="9">
        <v>4</v>
      </c>
      <c r="J1612" s="6">
        <v>82.63</v>
      </c>
      <c r="K1612" s="7">
        <v>0.1</v>
      </c>
      <c r="L1612" s="6">
        <v>43.78</v>
      </c>
      <c r="M1612" s="6">
        <f t="shared" si="100"/>
        <v>297.46800000000002</v>
      </c>
      <c r="N1612" s="6">
        <f t="shared" si="101"/>
        <v>175.12</v>
      </c>
      <c r="O1612" s="6">
        <f t="shared" si="102"/>
        <v>122.34800000000001</v>
      </c>
      <c r="P1612" s="8">
        <f t="shared" si="103"/>
        <v>0.41129802197211129</v>
      </c>
      <c r="Q1612" s="5">
        <f>YEAR(SalesDataTable[[#This Row],[Order Date]])</f>
        <v>2026</v>
      </c>
      <c r="R1612" s="8" t="str">
        <f>"Q"&amp;ROUNDUP(MONTH(SalesDataTable[[#This Row],[Order Date]])/3,0)</f>
        <v>Q3</v>
      </c>
      <c r="S1612" s="9">
        <f>MONTH(SalesDataTable[[#This Row],[Order Date]])</f>
        <v>8</v>
      </c>
      <c r="T1612" s="8" t="str">
        <f>TEXT(SalesDataTable[[#This Row],[Order Date]],"mmm")</f>
        <v>Aug</v>
      </c>
    </row>
    <row r="1613" spans="1:20" ht="15.5">
      <c r="A1613" s="2" t="s">
        <v>1664</v>
      </c>
      <c r="B1613" s="3">
        <v>46244</v>
      </c>
      <c r="C1613" s="4" t="s">
        <v>1</v>
      </c>
      <c r="D1613" s="4" t="s">
        <v>2</v>
      </c>
      <c r="E1613" s="4" t="s">
        <v>25</v>
      </c>
      <c r="F1613" s="4" t="s">
        <v>4</v>
      </c>
      <c r="G1613" s="4" t="s">
        <v>31</v>
      </c>
      <c r="H1613" s="4" t="s">
        <v>41</v>
      </c>
      <c r="I1613" s="9">
        <v>1</v>
      </c>
      <c r="J1613" s="6">
        <v>196.39</v>
      </c>
      <c r="K1613" s="7">
        <v>0</v>
      </c>
      <c r="L1613" s="6">
        <v>102.92</v>
      </c>
      <c r="M1613" s="6">
        <f t="shared" si="100"/>
        <v>196.39</v>
      </c>
      <c r="N1613" s="6">
        <f t="shared" si="101"/>
        <v>102.92</v>
      </c>
      <c r="O1613" s="6">
        <f t="shared" si="102"/>
        <v>93.469999999999985</v>
      </c>
      <c r="P1613" s="8">
        <f t="shared" si="103"/>
        <v>0.47594073017974436</v>
      </c>
      <c r="Q1613" s="5">
        <f>YEAR(SalesDataTable[[#This Row],[Order Date]])</f>
        <v>2026</v>
      </c>
      <c r="R1613" s="8" t="str">
        <f>"Q"&amp;ROUNDUP(MONTH(SalesDataTable[[#This Row],[Order Date]])/3,0)</f>
        <v>Q3</v>
      </c>
      <c r="S1613" s="9">
        <f>MONTH(SalesDataTable[[#This Row],[Order Date]])</f>
        <v>8</v>
      </c>
      <c r="T1613" s="8" t="str">
        <f>TEXT(SalesDataTable[[#This Row],[Order Date]],"mmm")</f>
        <v>Aug</v>
      </c>
    </row>
    <row r="1614" spans="1:20" ht="15.5">
      <c r="A1614" s="2" t="s">
        <v>1665</v>
      </c>
      <c r="B1614" s="3">
        <v>46244</v>
      </c>
      <c r="C1614" s="4" t="s">
        <v>14</v>
      </c>
      <c r="D1614" s="4" t="s">
        <v>61</v>
      </c>
      <c r="E1614" s="4" t="s">
        <v>39</v>
      </c>
      <c r="F1614" s="4" t="s">
        <v>20</v>
      </c>
      <c r="G1614" s="4" t="s">
        <v>17</v>
      </c>
      <c r="H1614" s="4" t="s">
        <v>18</v>
      </c>
      <c r="I1614" s="9">
        <v>2</v>
      </c>
      <c r="J1614" s="6">
        <v>36.25</v>
      </c>
      <c r="K1614" s="7">
        <v>0</v>
      </c>
      <c r="L1614" s="6">
        <v>13.77</v>
      </c>
      <c r="M1614" s="6">
        <f t="shared" si="100"/>
        <v>72.5</v>
      </c>
      <c r="N1614" s="6">
        <f t="shared" si="101"/>
        <v>27.54</v>
      </c>
      <c r="O1614" s="6">
        <f t="shared" si="102"/>
        <v>44.96</v>
      </c>
      <c r="P1614" s="8">
        <f t="shared" si="103"/>
        <v>0.62013793103448278</v>
      </c>
      <c r="Q1614" s="5">
        <f>YEAR(SalesDataTable[[#This Row],[Order Date]])</f>
        <v>2026</v>
      </c>
      <c r="R1614" s="8" t="str">
        <f>"Q"&amp;ROUNDUP(MONTH(SalesDataTable[[#This Row],[Order Date]])/3,0)</f>
        <v>Q3</v>
      </c>
      <c r="S1614" s="9">
        <f>MONTH(SalesDataTable[[#This Row],[Order Date]])</f>
        <v>8</v>
      </c>
      <c r="T1614" s="8" t="str">
        <f>TEXT(SalesDataTable[[#This Row],[Order Date]],"mmm")</f>
        <v>Aug</v>
      </c>
    </row>
    <row r="1615" spans="1:20" ht="15.5">
      <c r="A1615" s="2" t="s">
        <v>1666</v>
      </c>
      <c r="B1615" s="3">
        <v>46244</v>
      </c>
      <c r="C1615" s="4" t="s">
        <v>8</v>
      </c>
      <c r="D1615" s="4" t="s">
        <v>9</v>
      </c>
      <c r="E1615" s="4" t="s">
        <v>25</v>
      </c>
      <c r="F1615" s="4" t="s">
        <v>4</v>
      </c>
      <c r="G1615" s="4" t="s">
        <v>31</v>
      </c>
      <c r="H1615" s="4" t="s">
        <v>41</v>
      </c>
      <c r="I1615" s="9">
        <v>2</v>
      </c>
      <c r="J1615" s="6">
        <v>199.85</v>
      </c>
      <c r="K1615" s="7">
        <v>0.05</v>
      </c>
      <c r="L1615" s="6">
        <v>104.34</v>
      </c>
      <c r="M1615" s="6">
        <f t="shared" si="100"/>
        <v>379.71499999999997</v>
      </c>
      <c r="N1615" s="6">
        <f t="shared" si="101"/>
        <v>208.68</v>
      </c>
      <c r="O1615" s="6">
        <f t="shared" si="102"/>
        <v>171.03499999999997</v>
      </c>
      <c r="P1615" s="8">
        <f t="shared" si="103"/>
        <v>0.45042992770893953</v>
      </c>
      <c r="Q1615" s="5">
        <f>YEAR(SalesDataTable[[#This Row],[Order Date]])</f>
        <v>2026</v>
      </c>
      <c r="R1615" s="8" t="str">
        <f>"Q"&amp;ROUNDUP(MONTH(SalesDataTable[[#This Row],[Order Date]])/3,0)</f>
        <v>Q3</v>
      </c>
      <c r="S1615" s="9">
        <f>MONTH(SalesDataTable[[#This Row],[Order Date]])</f>
        <v>8</v>
      </c>
      <c r="T1615" s="8" t="str">
        <f>TEXT(SalesDataTable[[#This Row],[Order Date]],"mmm")</f>
        <v>Aug</v>
      </c>
    </row>
    <row r="1616" spans="1:20" ht="15.5">
      <c r="A1616" s="2" t="s">
        <v>1667</v>
      </c>
      <c r="B1616" s="3">
        <v>46244</v>
      </c>
      <c r="C1616" s="4" t="s">
        <v>14</v>
      </c>
      <c r="D1616" s="4" t="s">
        <v>15</v>
      </c>
      <c r="E1616" s="4" t="s">
        <v>25</v>
      </c>
      <c r="F1616" s="4" t="s">
        <v>16</v>
      </c>
      <c r="G1616" s="4" t="s">
        <v>17</v>
      </c>
      <c r="H1616" s="4" t="s">
        <v>46</v>
      </c>
      <c r="I1616" s="9">
        <v>1</v>
      </c>
      <c r="J1616" s="6">
        <v>46.32</v>
      </c>
      <c r="K1616" s="7">
        <v>0.05</v>
      </c>
      <c r="L1616" s="6">
        <v>18.34</v>
      </c>
      <c r="M1616" s="6">
        <f t="shared" si="100"/>
        <v>44.003999999999998</v>
      </c>
      <c r="N1616" s="6">
        <f t="shared" si="101"/>
        <v>18.34</v>
      </c>
      <c r="O1616" s="6">
        <f t="shared" si="102"/>
        <v>25.663999999999998</v>
      </c>
      <c r="P1616" s="8">
        <f t="shared" si="103"/>
        <v>0.58321970729933637</v>
      </c>
      <c r="Q1616" s="5">
        <f>YEAR(SalesDataTable[[#This Row],[Order Date]])</f>
        <v>2026</v>
      </c>
      <c r="R1616" s="8" t="str">
        <f>"Q"&amp;ROUNDUP(MONTH(SalesDataTable[[#This Row],[Order Date]])/3,0)</f>
        <v>Q3</v>
      </c>
      <c r="S1616" s="9">
        <f>MONTH(SalesDataTable[[#This Row],[Order Date]])</f>
        <v>8</v>
      </c>
      <c r="T1616" s="8" t="str">
        <f>TEXT(SalesDataTable[[#This Row],[Order Date]],"mmm")</f>
        <v>Aug</v>
      </c>
    </row>
    <row r="1617" spans="1:20" ht="15.5">
      <c r="A1617" s="2" t="s">
        <v>1668</v>
      </c>
      <c r="B1617" s="3">
        <v>46244</v>
      </c>
      <c r="C1617" s="4" t="s">
        <v>8</v>
      </c>
      <c r="D1617" s="4" t="s">
        <v>86</v>
      </c>
      <c r="E1617" s="4" t="s">
        <v>3</v>
      </c>
      <c r="F1617" s="4" t="s">
        <v>16</v>
      </c>
      <c r="G1617" s="4" t="s">
        <v>11</v>
      </c>
      <c r="H1617" s="4" t="s">
        <v>53</v>
      </c>
      <c r="I1617" s="9">
        <v>4</v>
      </c>
      <c r="J1617" s="6">
        <v>151.06</v>
      </c>
      <c r="K1617" s="7">
        <v>0</v>
      </c>
      <c r="L1617" s="6">
        <v>77.67</v>
      </c>
      <c r="M1617" s="6">
        <f t="shared" si="100"/>
        <v>604.24</v>
      </c>
      <c r="N1617" s="6">
        <f t="shared" si="101"/>
        <v>310.68</v>
      </c>
      <c r="O1617" s="6">
        <f t="shared" si="102"/>
        <v>293.56</v>
      </c>
      <c r="P1617" s="8">
        <f t="shared" si="103"/>
        <v>0.48583344366476894</v>
      </c>
      <c r="Q1617" s="5">
        <f>YEAR(SalesDataTable[[#This Row],[Order Date]])</f>
        <v>2026</v>
      </c>
      <c r="R1617" s="8" t="str">
        <f>"Q"&amp;ROUNDUP(MONTH(SalesDataTable[[#This Row],[Order Date]])/3,0)</f>
        <v>Q3</v>
      </c>
      <c r="S1617" s="9">
        <f>MONTH(SalesDataTable[[#This Row],[Order Date]])</f>
        <v>8</v>
      </c>
      <c r="T1617" s="8" t="str">
        <f>TEXT(SalesDataTable[[#This Row],[Order Date]],"mmm")</f>
        <v>Aug</v>
      </c>
    </row>
    <row r="1618" spans="1:20" ht="15.5">
      <c r="A1618" s="2" t="s">
        <v>1669</v>
      </c>
      <c r="B1618" s="3">
        <v>46244</v>
      </c>
      <c r="C1618" s="4" t="s">
        <v>27</v>
      </c>
      <c r="D1618" s="4" t="s">
        <v>45</v>
      </c>
      <c r="E1618" s="4" t="s">
        <v>3</v>
      </c>
      <c r="F1618" s="4" t="s">
        <v>4</v>
      </c>
      <c r="G1618" s="4" t="s">
        <v>11</v>
      </c>
      <c r="H1618" s="4" t="s">
        <v>79</v>
      </c>
      <c r="I1618" s="9">
        <v>1</v>
      </c>
      <c r="J1618" s="6">
        <v>72.39</v>
      </c>
      <c r="K1618" s="7">
        <v>0.1</v>
      </c>
      <c r="L1618" s="6">
        <v>31.64</v>
      </c>
      <c r="M1618" s="6">
        <f t="shared" si="100"/>
        <v>65.150999999999996</v>
      </c>
      <c r="N1618" s="6">
        <f t="shared" si="101"/>
        <v>31.64</v>
      </c>
      <c r="O1618" s="6">
        <f t="shared" si="102"/>
        <v>33.510999999999996</v>
      </c>
      <c r="P1618" s="8">
        <f t="shared" si="103"/>
        <v>0.51435895074519189</v>
      </c>
      <c r="Q1618" s="5">
        <f>YEAR(SalesDataTable[[#This Row],[Order Date]])</f>
        <v>2026</v>
      </c>
      <c r="R1618" s="8" t="str">
        <f>"Q"&amp;ROUNDUP(MONTH(SalesDataTable[[#This Row],[Order Date]])/3,0)</f>
        <v>Q3</v>
      </c>
      <c r="S1618" s="9">
        <f>MONTH(SalesDataTable[[#This Row],[Order Date]])</f>
        <v>8</v>
      </c>
      <c r="T1618" s="8" t="str">
        <f>TEXT(SalesDataTable[[#This Row],[Order Date]],"mmm")</f>
        <v>Aug</v>
      </c>
    </row>
    <row r="1619" spans="1:20" ht="15.5">
      <c r="A1619" s="2" t="s">
        <v>1670</v>
      </c>
      <c r="B1619" s="3">
        <v>46245</v>
      </c>
      <c r="C1619" s="4" t="s">
        <v>1</v>
      </c>
      <c r="D1619" s="4" t="s">
        <v>52</v>
      </c>
      <c r="E1619" s="4" t="s">
        <v>25</v>
      </c>
      <c r="F1619" s="4" t="s">
        <v>4</v>
      </c>
      <c r="G1619" s="4" t="s">
        <v>11</v>
      </c>
      <c r="H1619" s="4" t="s">
        <v>79</v>
      </c>
      <c r="I1619" s="9">
        <v>1</v>
      </c>
      <c r="J1619" s="6">
        <v>72.650000000000006</v>
      </c>
      <c r="K1619" s="7">
        <v>0</v>
      </c>
      <c r="L1619" s="6">
        <v>31.72</v>
      </c>
      <c r="M1619" s="6">
        <f t="shared" si="100"/>
        <v>72.650000000000006</v>
      </c>
      <c r="N1619" s="6">
        <f t="shared" si="101"/>
        <v>31.72</v>
      </c>
      <c r="O1619" s="6">
        <f t="shared" si="102"/>
        <v>40.930000000000007</v>
      </c>
      <c r="P1619" s="8">
        <f t="shared" si="103"/>
        <v>0.56338609772883697</v>
      </c>
      <c r="Q1619" s="5">
        <f>YEAR(SalesDataTable[[#This Row],[Order Date]])</f>
        <v>2026</v>
      </c>
      <c r="R1619" s="8" t="str">
        <f>"Q"&amp;ROUNDUP(MONTH(SalesDataTable[[#This Row],[Order Date]])/3,0)</f>
        <v>Q3</v>
      </c>
      <c r="S1619" s="9">
        <f>MONTH(SalesDataTable[[#This Row],[Order Date]])</f>
        <v>8</v>
      </c>
      <c r="T1619" s="8" t="str">
        <f>TEXT(SalesDataTable[[#This Row],[Order Date]],"mmm")</f>
        <v>Aug</v>
      </c>
    </row>
    <row r="1620" spans="1:20" ht="15.5">
      <c r="A1620" s="2" t="s">
        <v>1671</v>
      </c>
      <c r="B1620" s="3">
        <v>46245</v>
      </c>
      <c r="C1620" s="4" t="s">
        <v>27</v>
      </c>
      <c r="D1620" s="4" t="s">
        <v>82</v>
      </c>
      <c r="E1620" s="4" t="s">
        <v>3</v>
      </c>
      <c r="F1620" s="4" t="s">
        <v>16</v>
      </c>
      <c r="G1620" s="4" t="s">
        <v>31</v>
      </c>
      <c r="H1620" s="4" t="s">
        <v>41</v>
      </c>
      <c r="I1620" s="9">
        <v>1</v>
      </c>
      <c r="J1620" s="6">
        <v>198.44</v>
      </c>
      <c r="K1620" s="7">
        <v>0</v>
      </c>
      <c r="L1620" s="6">
        <v>106.79</v>
      </c>
      <c r="M1620" s="6">
        <f t="shared" si="100"/>
        <v>198.44</v>
      </c>
      <c r="N1620" s="6">
        <f t="shared" si="101"/>
        <v>106.79</v>
      </c>
      <c r="O1620" s="6">
        <f t="shared" si="102"/>
        <v>91.649999999999991</v>
      </c>
      <c r="P1620" s="8">
        <f t="shared" si="103"/>
        <v>0.46185244910300338</v>
      </c>
      <c r="Q1620" s="5">
        <f>YEAR(SalesDataTable[[#This Row],[Order Date]])</f>
        <v>2026</v>
      </c>
      <c r="R1620" s="8" t="str">
        <f>"Q"&amp;ROUNDUP(MONTH(SalesDataTable[[#This Row],[Order Date]])/3,0)</f>
        <v>Q3</v>
      </c>
      <c r="S1620" s="9">
        <f>MONTH(SalesDataTable[[#This Row],[Order Date]])</f>
        <v>8</v>
      </c>
      <c r="T1620" s="8" t="str">
        <f>TEXT(SalesDataTable[[#This Row],[Order Date]],"mmm")</f>
        <v>Aug</v>
      </c>
    </row>
    <row r="1621" spans="1:20" ht="15.5">
      <c r="A1621" s="2" t="s">
        <v>1672</v>
      </c>
      <c r="B1621" s="3">
        <v>46245</v>
      </c>
      <c r="C1621" s="4" t="s">
        <v>14</v>
      </c>
      <c r="D1621" s="4" t="s">
        <v>126</v>
      </c>
      <c r="E1621" s="4" t="s">
        <v>3</v>
      </c>
      <c r="F1621" s="4" t="s">
        <v>4</v>
      </c>
      <c r="G1621" s="4" t="s">
        <v>31</v>
      </c>
      <c r="H1621" s="4" t="s">
        <v>41</v>
      </c>
      <c r="I1621" s="9">
        <v>1</v>
      </c>
      <c r="J1621" s="6">
        <v>193.67</v>
      </c>
      <c r="K1621" s="7">
        <v>0</v>
      </c>
      <c r="L1621" s="6">
        <v>103.79</v>
      </c>
      <c r="M1621" s="6">
        <f t="shared" si="100"/>
        <v>193.67</v>
      </c>
      <c r="N1621" s="6">
        <f t="shared" si="101"/>
        <v>103.79</v>
      </c>
      <c r="O1621" s="6">
        <f t="shared" si="102"/>
        <v>89.879999999999981</v>
      </c>
      <c r="P1621" s="8">
        <f t="shared" si="103"/>
        <v>0.46408839779005517</v>
      </c>
      <c r="Q1621" s="5">
        <f>YEAR(SalesDataTable[[#This Row],[Order Date]])</f>
        <v>2026</v>
      </c>
      <c r="R1621" s="8" t="str">
        <f>"Q"&amp;ROUNDUP(MONTH(SalesDataTable[[#This Row],[Order Date]])/3,0)</f>
        <v>Q3</v>
      </c>
      <c r="S1621" s="9">
        <f>MONTH(SalesDataTable[[#This Row],[Order Date]])</f>
        <v>8</v>
      </c>
      <c r="T1621" s="8" t="str">
        <f>TEXT(SalesDataTable[[#This Row],[Order Date]],"mmm")</f>
        <v>Aug</v>
      </c>
    </row>
    <row r="1622" spans="1:20" ht="15.5">
      <c r="A1622" s="2" t="s">
        <v>1673</v>
      </c>
      <c r="B1622" s="3">
        <v>46245</v>
      </c>
      <c r="C1622" s="4" t="s">
        <v>27</v>
      </c>
      <c r="D1622" s="4" t="s">
        <v>48</v>
      </c>
      <c r="E1622" s="4" t="s">
        <v>3</v>
      </c>
      <c r="F1622" s="4" t="s">
        <v>4</v>
      </c>
      <c r="G1622" s="4" t="s">
        <v>17</v>
      </c>
      <c r="H1622" s="4" t="s">
        <v>83</v>
      </c>
      <c r="I1622" s="9">
        <v>5</v>
      </c>
      <c r="J1622" s="6">
        <v>166.03</v>
      </c>
      <c r="K1622" s="7">
        <v>0</v>
      </c>
      <c r="L1622" s="6">
        <v>87.46</v>
      </c>
      <c r="M1622" s="6">
        <f t="shared" si="100"/>
        <v>830.15</v>
      </c>
      <c r="N1622" s="6">
        <f t="shared" si="101"/>
        <v>437.29999999999995</v>
      </c>
      <c r="O1622" s="6">
        <f t="shared" si="102"/>
        <v>392.85</v>
      </c>
      <c r="P1622" s="8">
        <f t="shared" si="103"/>
        <v>0.47322772992832624</v>
      </c>
      <c r="Q1622" s="5">
        <f>YEAR(SalesDataTable[[#This Row],[Order Date]])</f>
        <v>2026</v>
      </c>
      <c r="R1622" s="8" t="str">
        <f>"Q"&amp;ROUNDUP(MONTH(SalesDataTable[[#This Row],[Order Date]])/3,0)</f>
        <v>Q3</v>
      </c>
      <c r="S1622" s="9">
        <f>MONTH(SalesDataTable[[#This Row],[Order Date]])</f>
        <v>8</v>
      </c>
      <c r="T1622" s="8" t="str">
        <f>TEXT(SalesDataTable[[#This Row],[Order Date]],"mmm")</f>
        <v>Aug</v>
      </c>
    </row>
    <row r="1623" spans="1:20" ht="15.5">
      <c r="A1623" s="2" t="s">
        <v>1674</v>
      </c>
      <c r="B1623" s="3">
        <v>46245</v>
      </c>
      <c r="C1623" s="4" t="s">
        <v>1</v>
      </c>
      <c r="D1623" s="4" t="s">
        <v>2</v>
      </c>
      <c r="E1623" s="4" t="s">
        <v>3</v>
      </c>
      <c r="F1623" s="4" t="s">
        <v>20</v>
      </c>
      <c r="G1623" s="4" t="s">
        <v>31</v>
      </c>
      <c r="H1623" s="4" t="s">
        <v>64</v>
      </c>
      <c r="I1623" s="9">
        <v>2</v>
      </c>
      <c r="J1623" s="6">
        <v>81.569999999999993</v>
      </c>
      <c r="K1623" s="7">
        <v>0</v>
      </c>
      <c r="L1623" s="6">
        <v>40.36</v>
      </c>
      <c r="M1623" s="6">
        <f t="shared" si="100"/>
        <v>163.13999999999999</v>
      </c>
      <c r="N1623" s="6">
        <f t="shared" si="101"/>
        <v>80.72</v>
      </c>
      <c r="O1623" s="6">
        <f t="shared" si="102"/>
        <v>82.419999999999987</v>
      </c>
      <c r="P1623" s="8">
        <f t="shared" si="103"/>
        <v>0.50521024886600463</v>
      </c>
      <c r="Q1623" s="5">
        <f>YEAR(SalesDataTable[[#This Row],[Order Date]])</f>
        <v>2026</v>
      </c>
      <c r="R1623" s="8" t="str">
        <f>"Q"&amp;ROUNDUP(MONTH(SalesDataTable[[#This Row],[Order Date]])/3,0)</f>
        <v>Q3</v>
      </c>
      <c r="S1623" s="9">
        <f>MONTH(SalesDataTable[[#This Row],[Order Date]])</f>
        <v>8</v>
      </c>
      <c r="T1623" s="8" t="str">
        <f>TEXT(SalesDataTable[[#This Row],[Order Date]],"mmm")</f>
        <v>Aug</v>
      </c>
    </row>
    <row r="1624" spans="1:20" ht="15.5">
      <c r="A1624" s="2" t="s">
        <v>1675</v>
      </c>
      <c r="B1624" s="3">
        <v>46245</v>
      </c>
      <c r="C1624" s="4" t="s">
        <v>1</v>
      </c>
      <c r="D1624" s="4" t="s">
        <v>88</v>
      </c>
      <c r="E1624" s="4" t="s">
        <v>25</v>
      </c>
      <c r="F1624" s="4" t="s">
        <v>20</v>
      </c>
      <c r="G1624" s="4" t="s">
        <v>11</v>
      </c>
      <c r="H1624" s="4" t="s">
        <v>21</v>
      </c>
      <c r="I1624" s="9">
        <v>2</v>
      </c>
      <c r="J1624" s="6">
        <v>143.86000000000001</v>
      </c>
      <c r="K1624" s="7">
        <v>0</v>
      </c>
      <c r="L1624" s="6">
        <v>81.23</v>
      </c>
      <c r="M1624" s="6">
        <f t="shared" si="100"/>
        <v>287.72000000000003</v>
      </c>
      <c r="N1624" s="6">
        <f t="shared" si="101"/>
        <v>162.46</v>
      </c>
      <c r="O1624" s="6">
        <f t="shared" si="102"/>
        <v>125.26000000000002</v>
      </c>
      <c r="P1624" s="8">
        <f t="shared" si="103"/>
        <v>0.43535381621020441</v>
      </c>
      <c r="Q1624" s="5">
        <f>YEAR(SalesDataTable[[#This Row],[Order Date]])</f>
        <v>2026</v>
      </c>
      <c r="R1624" s="8" t="str">
        <f>"Q"&amp;ROUNDUP(MONTH(SalesDataTable[[#This Row],[Order Date]])/3,0)</f>
        <v>Q3</v>
      </c>
      <c r="S1624" s="9">
        <f>MONTH(SalesDataTable[[#This Row],[Order Date]])</f>
        <v>8</v>
      </c>
      <c r="T1624" s="8" t="str">
        <f>TEXT(SalesDataTable[[#This Row],[Order Date]],"mmm")</f>
        <v>Aug</v>
      </c>
    </row>
    <row r="1625" spans="1:20" ht="15.5">
      <c r="A1625" s="2" t="s">
        <v>1676</v>
      </c>
      <c r="B1625" s="3">
        <v>46245</v>
      </c>
      <c r="C1625" s="4" t="s">
        <v>8</v>
      </c>
      <c r="D1625" s="4" t="s">
        <v>86</v>
      </c>
      <c r="E1625" s="4" t="s">
        <v>3</v>
      </c>
      <c r="F1625" s="4" t="s">
        <v>4</v>
      </c>
      <c r="G1625" s="4" t="s">
        <v>11</v>
      </c>
      <c r="H1625" s="4" t="s">
        <v>12</v>
      </c>
      <c r="I1625" s="9">
        <v>3</v>
      </c>
      <c r="J1625" s="6">
        <v>93.53</v>
      </c>
      <c r="K1625" s="7">
        <v>0</v>
      </c>
      <c r="L1625" s="6">
        <v>46.19</v>
      </c>
      <c r="M1625" s="6">
        <f t="shared" si="100"/>
        <v>280.59000000000003</v>
      </c>
      <c r="N1625" s="6">
        <f t="shared" si="101"/>
        <v>138.57</v>
      </c>
      <c r="O1625" s="6">
        <f t="shared" si="102"/>
        <v>142.02000000000004</v>
      </c>
      <c r="P1625" s="8">
        <f t="shared" si="103"/>
        <v>0.5061477600769807</v>
      </c>
      <c r="Q1625" s="5">
        <f>YEAR(SalesDataTable[[#This Row],[Order Date]])</f>
        <v>2026</v>
      </c>
      <c r="R1625" s="8" t="str">
        <f>"Q"&amp;ROUNDUP(MONTH(SalesDataTable[[#This Row],[Order Date]])/3,0)</f>
        <v>Q3</v>
      </c>
      <c r="S1625" s="9">
        <f>MONTH(SalesDataTable[[#This Row],[Order Date]])</f>
        <v>8</v>
      </c>
      <c r="T1625" s="8" t="str">
        <f>TEXT(SalesDataTable[[#This Row],[Order Date]],"mmm")</f>
        <v>Aug</v>
      </c>
    </row>
    <row r="1626" spans="1:20" ht="15.5">
      <c r="A1626" s="2" t="s">
        <v>1677</v>
      </c>
      <c r="B1626" s="3">
        <v>46245</v>
      </c>
      <c r="C1626" s="4" t="s">
        <v>27</v>
      </c>
      <c r="D1626" s="4" t="s">
        <v>28</v>
      </c>
      <c r="E1626" s="4" t="s">
        <v>10</v>
      </c>
      <c r="F1626" s="4" t="s">
        <v>20</v>
      </c>
      <c r="G1626" s="4" t="s">
        <v>17</v>
      </c>
      <c r="H1626" s="4" t="s">
        <v>83</v>
      </c>
      <c r="I1626" s="9">
        <v>10</v>
      </c>
      <c r="J1626" s="6">
        <v>162.38</v>
      </c>
      <c r="K1626" s="7">
        <v>0.05</v>
      </c>
      <c r="L1626" s="6">
        <v>85.82</v>
      </c>
      <c r="M1626" s="6">
        <f t="shared" si="100"/>
        <v>1542.61</v>
      </c>
      <c r="N1626" s="6">
        <f t="shared" si="101"/>
        <v>858.19999999999993</v>
      </c>
      <c r="O1626" s="6">
        <f t="shared" si="102"/>
        <v>684.41</v>
      </c>
      <c r="P1626" s="8">
        <f t="shared" si="103"/>
        <v>0.44367014345816508</v>
      </c>
      <c r="Q1626" s="5">
        <f>YEAR(SalesDataTable[[#This Row],[Order Date]])</f>
        <v>2026</v>
      </c>
      <c r="R1626" s="8" t="str">
        <f>"Q"&amp;ROUNDUP(MONTH(SalesDataTable[[#This Row],[Order Date]])/3,0)</f>
        <v>Q3</v>
      </c>
      <c r="S1626" s="9">
        <f>MONTH(SalesDataTable[[#This Row],[Order Date]])</f>
        <v>8</v>
      </c>
      <c r="T1626" s="8" t="str">
        <f>TEXT(SalesDataTable[[#This Row],[Order Date]],"mmm")</f>
        <v>Aug</v>
      </c>
    </row>
    <row r="1627" spans="1:20" ht="15.5">
      <c r="A1627" s="2" t="s">
        <v>1678</v>
      </c>
      <c r="B1627" s="3">
        <v>46245</v>
      </c>
      <c r="C1627" s="4" t="s">
        <v>1</v>
      </c>
      <c r="D1627" s="4" t="s">
        <v>88</v>
      </c>
      <c r="E1627" s="4" t="s">
        <v>39</v>
      </c>
      <c r="F1627" s="4" t="s">
        <v>20</v>
      </c>
      <c r="G1627" s="4" t="s">
        <v>49</v>
      </c>
      <c r="H1627" s="4" t="s">
        <v>55</v>
      </c>
      <c r="I1627" s="9">
        <v>1</v>
      </c>
      <c r="J1627" s="6">
        <v>122.52</v>
      </c>
      <c r="K1627" s="7">
        <v>0.05</v>
      </c>
      <c r="L1627" s="6">
        <v>69.66</v>
      </c>
      <c r="M1627" s="6">
        <f t="shared" si="100"/>
        <v>116.39399999999999</v>
      </c>
      <c r="N1627" s="6">
        <f t="shared" si="101"/>
        <v>69.66</v>
      </c>
      <c r="O1627" s="6">
        <f t="shared" si="102"/>
        <v>46.733999999999995</v>
      </c>
      <c r="P1627" s="8">
        <f t="shared" si="103"/>
        <v>0.40151554203824935</v>
      </c>
      <c r="Q1627" s="5">
        <f>YEAR(SalesDataTable[[#This Row],[Order Date]])</f>
        <v>2026</v>
      </c>
      <c r="R1627" s="8" t="str">
        <f>"Q"&amp;ROUNDUP(MONTH(SalesDataTable[[#This Row],[Order Date]])/3,0)</f>
        <v>Q3</v>
      </c>
      <c r="S1627" s="9">
        <f>MONTH(SalesDataTable[[#This Row],[Order Date]])</f>
        <v>8</v>
      </c>
      <c r="T1627" s="8" t="str">
        <f>TEXT(SalesDataTable[[#This Row],[Order Date]],"mmm")</f>
        <v>Aug</v>
      </c>
    </row>
    <row r="1628" spans="1:20" ht="15.5">
      <c r="A1628" s="2" t="s">
        <v>1679</v>
      </c>
      <c r="B1628" s="3">
        <v>46246</v>
      </c>
      <c r="C1628" s="4" t="s">
        <v>27</v>
      </c>
      <c r="D1628" s="4" t="s">
        <v>82</v>
      </c>
      <c r="E1628" s="4" t="s">
        <v>39</v>
      </c>
      <c r="F1628" s="4" t="s">
        <v>4</v>
      </c>
      <c r="G1628" s="4" t="s">
        <v>11</v>
      </c>
      <c r="H1628" s="4" t="s">
        <v>21</v>
      </c>
      <c r="I1628" s="9">
        <v>1</v>
      </c>
      <c r="J1628" s="6">
        <v>142.84</v>
      </c>
      <c r="K1628" s="7">
        <v>0</v>
      </c>
      <c r="L1628" s="6">
        <v>77.7</v>
      </c>
      <c r="M1628" s="6">
        <f t="shared" si="100"/>
        <v>142.84</v>
      </c>
      <c r="N1628" s="6">
        <f t="shared" si="101"/>
        <v>77.7</v>
      </c>
      <c r="O1628" s="6">
        <f t="shared" si="102"/>
        <v>65.14</v>
      </c>
      <c r="P1628" s="8">
        <f t="shared" si="103"/>
        <v>0.4560347241669</v>
      </c>
      <c r="Q1628" s="5">
        <f>YEAR(SalesDataTable[[#This Row],[Order Date]])</f>
        <v>2026</v>
      </c>
      <c r="R1628" s="8" t="str">
        <f>"Q"&amp;ROUNDUP(MONTH(SalesDataTable[[#This Row],[Order Date]])/3,0)</f>
        <v>Q3</v>
      </c>
      <c r="S1628" s="9">
        <f>MONTH(SalesDataTable[[#This Row],[Order Date]])</f>
        <v>8</v>
      </c>
      <c r="T1628" s="8" t="str">
        <f>TEXT(SalesDataTable[[#This Row],[Order Date]],"mmm")</f>
        <v>Aug</v>
      </c>
    </row>
    <row r="1629" spans="1:20" ht="15.5">
      <c r="A1629" s="2" t="s">
        <v>1680</v>
      </c>
      <c r="B1629" s="3">
        <v>46246</v>
      </c>
      <c r="C1629" s="4" t="s">
        <v>8</v>
      </c>
      <c r="D1629" s="4" t="s">
        <v>86</v>
      </c>
      <c r="E1629" s="4" t="s">
        <v>25</v>
      </c>
      <c r="F1629" s="4" t="s">
        <v>4</v>
      </c>
      <c r="G1629" s="4" t="s">
        <v>11</v>
      </c>
      <c r="H1629" s="4" t="s">
        <v>79</v>
      </c>
      <c r="I1629" s="9">
        <v>3</v>
      </c>
      <c r="J1629" s="6">
        <v>72.349999999999994</v>
      </c>
      <c r="K1629" s="7">
        <v>0</v>
      </c>
      <c r="L1629" s="6">
        <v>32.119999999999997</v>
      </c>
      <c r="M1629" s="6">
        <f t="shared" si="100"/>
        <v>217.04999999999998</v>
      </c>
      <c r="N1629" s="6">
        <f t="shared" si="101"/>
        <v>96.359999999999985</v>
      </c>
      <c r="O1629" s="6">
        <f t="shared" si="102"/>
        <v>120.69</v>
      </c>
      <c r="P1629" s="8">
        <f t="shared" si="103"/>
        <v>0.55604699378023503</v>
      </c>
      <c r="Q1629" s="5">
        <f>YEAR(SalesDataTable[[#This Row],[Order Date]])</f>
        <v>2026</v>
      </c>
      <c r="R1629" s="8" t="str">
        <f>"Q"&amp;ROUNDUP(MONTH(SalesDataTable[[#This Row],[Order Date]])/3,0)</f>
        <v>Q3</v>
      </c>
      <c r="S1629" s="9">
        <f>MONTH(SalesDataTable[[#This Row],[Order Date]])</f>
        <v>8</v>
      </c>
      <c r="T1629" s="8" t="str">
        <f>TEXT(SalesDataTable[[#This Row],[Order Date]],"mmm")</f>
        <v>Aug</v>
      </c>
    </row>
    <row r="1630" spans="1:20" ht="15.5">
      <c r="A1630" s="2" t="s">
        <v>1681</v>
      </c>
      <c r="B1630" s="3">
        <v>46246</v>
      </c>
      <c r="C1630" s="4" t="s">
        <v>27</v>
      </c>
      <c r="D1630" s="4" t="s">
        <v>28</v>
      </c>
      <c r="E1630" s="4" t="s">
        <v>3</v>
      </c>
      <c r="F1630" s="4" t="s">
        <v>16</v>
      </c>
      <c r="G1630" s="4" t="s">
        <v>49</v>
      </c>
      <c r="H1630" s="4" t="s">
        <v>50</v>
      </c>
      <c r="I1630" s="9">
        <v>3</v>
      </c>
      <c r="J1630" s="6">
        <v>40.14</v>
      </c>
      <c r="K1630" s="7">
        <v>0.05</v>
      </c>
      <c r="L1630" s="6">
        <v>14.53</v>
      </c>
      <c r="M1630" s="6">
        <f t="shared" si="100"/>
        <v>114.399</v>
      </c>
      <c r="N1630" s="6">
        <f t="shared" si="101"/>
        <v>43.589999999999996</v>
      </c>
      <c r="O1630" s="6">
        <f t="shared" si="102"/>
        <v>70.808999999999997</v>
      </c>
      <c r="P1630" s="8">
        <f t="shared" si="103"/>
        <v>0.61896520074476169</v>
      </c>
      <c r="Q1630" s="5">
        <f>YEAR(SalesDataTable[[#This Row],[Order Date]])</f>
        <v>2026</v>
      </c>
      <c r="R1630" s="8" t="str">
        <f>"Q"&amp;ROUNDUP(MONTH(SalesDataTable[[#This Row],[Order Date]])/3,0)</f>
        <v>Q3</v>
      </c>
      <c r="S1630" s="9">
        <f>MONTH(SalesDataTable[[#This Row],[Order Date]])</f>
        <v>8</v>
      </c>
      <c r="T1630" s="8" t="str">
        <f>TEXT(SalesDataTable[[#This Row],[Order Date]],"mmm")</f>
        <v>Aug</v>
      </c>
    </row>
    <row r="1631" spans="1:20" ht="15.5">
      <c r="A1631" s="2" t="s">
        <v>1682</v>
      </c>
      <c r="B1631" s="3">
        <v>46246</v>
      </c>
      <c r="C1631" s="4" t="s">
        <v>27</v>
      </c>
      <c r="D1631" s="4" t="s">
        <v>82</v>
      </c>
      <c r="E1631" s="4" t="s">
        <v>3</v>
      </c>
      <c r="F1631" s="4" t="s">
        <v>16</v>
      </c>
      <c r="G1631" s="4" t="s">
        <v>49</v>
      </c>
      <c r="H1631" s="4" t="s">
        <v>74</v>
      </c>
      <c r="I1631" s="9">
        <v>2</v>
      </c>
      <c r="J1631" s="6">
        <v>51.84</v>
      </c>
      <c r="K1631" s="7">
        <v>0</v>
      </c>
      <c r="L1631" s="6">
        <v>21.62</v>
      </c>
      <c r="M1631" s="6">
        <f t="shared" si="100"/>
        <v>103.68</v>
      </c>
      <c r="N1631" s="6">
        <f t="shared" si="101"/>
        <v>43.24</v>
      </c>
      <c r="O1631" s="6">
        <f t="shared" si="102"/>
        <v>60.440000000000005</v>
      </c>
      <c r="P1631" s="8">
        <f t="shared" si="103"/>
        <v>0.58294753086419759</v>
      </c>
      <c r="Q1631" s="5">
        <f>YEAR(SalesDataTable[[#This Row],[Order Date]])</f>
        <v>2026</v>
      </c>
      <c r="R1631" s="8" t="str">
        <f>"Q"&amp;ROUNDUP(MONTH(SalesDataTable[[#This Row],[Order Date]])/3,0)</f>
        <v>Q3</v>
      </c>
      <c r="S1631" s="9">
        <f>MONTH(SalesDataTable[[#This Row],[Order Date]])</f>
        <v>8</v>
      </c>
      <c r="T1631" s="8" t="str">
        <f>TEXT(SalesDataTable[[#This Row],[Order Date]],"mmm")</f>
        <v>Aug</v>
      </c>
    </row>
    <row r="1632" spans="1:20" ht="15.5">
      <c r="A1632" s="2" t="s">
        <v>1683</v>
      </c>
      <c r="B1632" s="3">
        <v>46246</v>
      </c>
      <c r="C1632" s="4" t="s">
        <v>27</v>
      </c>
      <c r="D1632" s="4" t="s">
        <v>48</v>
      </c>
      <c r="E1632" s="4" t="s">
        <v>3</v>
      </c>
      <c r="F1632" s="4" t="s">
        <v>16</v>
      </c>
      <c r="G1632" s="4" t="s">
        <v>5</v>
      </c>
      <c r="H1632" s="4" t="s">
        <v>6</v>
      </c>
      <c r="I1632" s="9">
        <v>3</v>
      </c>
      <c r="J1632" s="6">
        <v>82.32</v>
      </c>
      <c r="K1632" s="7">
        <v>0.15</v>
      </c>
      <c r="L1632" s="6">
        <v>41.95</v>
      </c>
      <c r="M1632" s="6">
        <f t="shared" si="100"/>
        <v>209.91599999999997</v>
      </c>
      <c r="N1632" s="6">
        <f t="shared" si="101"/>
        <v>125.85000000000001</v>
      </c>
      <c r="O1632" s="6">
        <f t="shared" si="102"/>
        <v>84.06599999999996</v>
      </c>
      <c r="P1632" s="8">
        <f t="shared" si="103"/>
        <v>0.40047447550448739</v>
      </c>
      <c r="Q1632" s="5">
        <f>YEAR(SalesDataTable[[#This Row],[Order Date]])</f>
        <v>2026</v>
      </c>
      <c r="R1632" s="8" t="str">
        <f>"Q"&amp;ROUNDUP(MONTH(SalesDataTable[[#This Row],[Order Date]])/3,0)</f>
        <v>Q3</v>
      </c>
      <c r="S1632" s="9">
        <f>MONTH(SalesDataTable[[#This Row],[Order Date]])</f>
        <v>8</v>
      </c>
      <c r="T1632" s="8" t="str">
        <f>TEXT(SalesDataTable[[#This Row],[Order Date]],"mmm")</f>
        <v>Aug</v>
      </c>
    </row>
    <row r="1633" spans="1:20" ht="15.5">
      <c r="A1633" s="2" t="s">
        <v>1684</v>
      </c>
      <c r="B1633" s="3">
        <v>46247</v>
      </c>
      <c r="C1633" s="4" t="s">
        <v>14</v>
      </c>
      <c r="D1633" s="4" t="s">
        <v>34</v>
      </c>
      <c r="E1633" s="4" t="s">
        <v>3</v>
      </c>
      <c r="F1633" s="4" t="s">
        <v>4</v>
      </c>
      <c r="G1633" s="4" t="s">
        <v>11</v>
      </c>
      <c r="H1633" s="4" t="s">
        <v>12</v>
      </c>
      <c r="I1633" s="9">
        <v>1</v>
      </c>
      <c r="J1633" s="6">
        <v>91.78</v>
      </c>
      <c r="K1633" s="7">
        <v>0</v>
      </c>
      <c r="L1633" s="6">
        <v>46.15</v>
      </c>
      <c r="M1633" s="6">
        <f t="shared" si="100"/>
        <v>91.78</v>
      </c>
      <c r="N1633" s="6">
        <f t="shared" si="101"/>
        <v>46.15</v>
      </c>
      <c r="O1633" s="6">
        <f t="shared" si="102"/>
        <v>45.63</v>
      </c>
      <c r="P1633" s="8">
        <f t="shared" si="103"/>
        <v>0.49716713881019831</v>
      </c>
      <c r="Q1633" s="5">
        <f>YEAR(SalesDataTable[[#This Row],[Order Date]])</f>
        <v>2026</v>
      </c>
      <c r="R1633" s="8" t="str">
        <f>"Q"&amp;ROUNDUP(MONTH(SalesDataTable[[#This Row],[Order Date]])/3,0)</f>
        <v>Q3</v>
      </c>
      <c r="S1633" s="9">
        <f>MONTH(SalesDataTable[[#This Row],[Order Date]])</f>
        <v>8</v>
      </c>
      <c r="T1633" s="8" t="str">
        <f>TEXT(SalesDataTable[[#This Row],[Order Date]],"mmm")</f>
        <v>Aug</v>
      </c>
    </row>
    <row r="1634" spans="1:20" ht="15.5">
      <c r="A1634" s="2" t="s">
        <v>1685</v>
      </c>
      <c r="B1634" s="3">
        <v>46247</v>
      </c>
      <c r="C1634" s="4" t="s">
        <v>8</v>
      </c>
      <c r="D1634" s="4" t="s">
        <v>86</v>
      </c>
      <c r="E1634" s="4" t="s">
        <v>3</v>
      </c>
      <c r="F1634" s="4" t="s">
        <v>20</v>
      </c>
      <c r="G1634" s="4" t="s">
        <v>11</v>
      </c>
      <c r="H1634" s="4" t="s">
        <v>12</v>
      </c>
      <c r="I1634" s="9">
        <v>2</v>
      </c>
      <c r="J1634" s="6">
        <v>93.13</v>
      </c>
      <c r="K1634" s="7">
        <v>0</v>
      </c>
      <c r="L1634" s="6">
        <v>45.68</v>
      </c>
      <c r="M1634" s="6">
        <f t="shared" si="100"/>
        <v>186.26</v>
      </c>
      <c r="N1634" s="6">
        <f t="shared" si="101"/>
        <v>91.36</v>
      </c>
      <c r="O1634" s="6">
        <f t="shared" si="102"/>
        <v>94.899999999999991</v>
      </c>
      <c r="P1634" s="8">
        <f t="shared" si="103"/>
        <v>0.50950284548480618</v>
      </c>
      <c r="Q1634" s="5">
        <f>YEAR(SalesDataTable[[#This Row],[Order Date]])</f>
        <v>2026</v>
      </c>
      <c r="R1634" s="8" t="str">
        <f>"Q"&amp;ROUNDUP(MONTH(SalesDataTable[[#This Row],[Order Date]])/3,0)</f>
        <v>Q3</v>
      </c>
      <c r="S1634" s="9">
        <f>MONTH(SalesDataTable[[#This Row],[Order Date]])</f>
        <v>8</v>
      </c>
      <c r="T1634" s="8" t="str">
        <f>TEXT(SalesDataTable[[#This Row],[Order Date]],"mmm")</f>
        <v>Aug</v>
      </c>
    </row>
    <row r="1635" spans="1:20" ht="15.5">
      <c r="A1635" s="2" t="s">
        <v>1686</v>
      </c>
      <c r="B1635" s="3">
        <v>46247</v>
      </c>
      <c r="C1635" s="4" t="s">
        <v>8</v>
      </c>
      <c r="D1635" s="4" t="s">
        <v>69</v>
      </c>
      <c r="E1635" s="4" t="s">
        <v>3</v>
      </c>
      <c r="F1635" s="4" t="s">
        <v>4</v>
      </c>
      <c r="G1635" s="4" t="s">
        <v>17</v>
      </c>
      <c r="H1635" s="4" t="s">
        <v>18</v>
      </c>
      <c r="I1635" s="9">
        <v>1</v>
      </c>
      <c r="J1635" s="6">
        <v>36.67</v>
      </c>
      <c r="K1635" s="7">
        <v>0.1</v>
      </c>
      <c r="L1635" s="6">
        <v>13.18</v>
      </c>
      <c r="M1635" s="6">
        <f t="shared" si="100"/>
        <v>33.003</v>
      </c>
      <c r="N1635" s="6">
        <f t="shared" si="101"/>
        <v>13.18</v>
      </c>
      <c r="O1635" s="6">
        <f t="shared" si="102"/>
        <v>19.823</v>
      </c>
      <c r="P1635" s="8">
        <f t="shared" si="103"/>
        <v>0.60064236584552921</v>
      </c>
      <c r="Q1635" s="5">
        <f>YEAR(SalesDataTable[[#This Row],[Order Date]])</f>
        <v>2026</v>
      </c>
      <c r="R1635" s="8" t="str">
        <f>"Q"&amp;ROUNDUP(MONTH(SalesDataTable[[#This Row],[Order Date]])/3,0)</f>
        <v>Q3</v>
      </c>
      <c r="S1635" s="9">
        <f>MONTH(SalesDataTable[[#This Row],[Order Date]])</f>
        <v>8</v>
      </c>
      <c r="T1635" s="8" t="str">
        <f>TEXT(SalesDataTable[[#This Row],[Order Date]],"mmm")</f>
        <v>Aug</v>
      </c>
    </row>
    <row r="1636" spans="1:20" ht="15.5">
      <c r="A1636" s="2" t="s">
        <v>1687</v>
      </c>
      <c r="B1636" s="3">
        <v>46247</v>
      </c>
      <c r="C1636" s="4" t="s">
        <v>27</v>
      </c>
      <c r="D1636" s="4" t="s">
        <v>48</v>
      </c>
      <c r="E1636" s="4" t="s">
        <v>10</v>
      </c>
      <c r="F1636" s="4" t="s">
        <v>4</v>
      </c>
      <c r="G1636" s="4" t="s">
        <v>49</v>
      </c>
      <c r="H1636" s="4" t="s">
        <v>74</v>
      </c>
      <c r="I1636" s="9">
        <v>4</v>
      </c>
      <c r="J1636" s="6">
        <v>51.25</v>
      </c>
      <c r="K1636" s="7">
        <v>0.1</v>
      </c>
      <c r="L1636" s="6">
        <v>21.77</v>
      </c>
      <c r="M1636" s="6">
        <f t="shared" si="100"/>
        <v>184.5</v>
      </c>
      <c r="N1636" s="6">
        <f t="shared" si="101"/>
        <v>87.08</v>
      </c>
      <c r="O1636" s="6">
        <f t="shared" si="102"/>
        <v>97.42</v>
      </c>
      <c r="P1636" s="8">
        <f t="shared" si="103"/>
        <v>0.52802168021680218</v>
      </c>
      <c r="Q1636" s="5">
        <f>YEAR(SalesDataTable[[#This Row],[Order Date]])</f>
        <v>2026</v>
      </c>
      <c r="R1636" s="8" t="str">
        <f>"Q"&amp;ROUNDUP(MONTH(SalesDataTable[[#This Row],[Order Date]])/3,0)</f>
        <v>Q3</v>
      </c>
      <c r="S1636" s="9">
        <f>MONTH(SalesDataTable[[#This Row],[Order Date]])</f>
        <v>8</v>
      </c>
      <c r="T1636" s="8" t="str">
        <f>TEXT(SalesDataTable[[#This Row],[Order Date]],"mmm")</f>
        <v>Aug</v>
      </c>
    </row>
    <row r="1637" spans="1:20" ht="15.5">
      <c r="A1637" s="2" t="s">
        <v>1688</v>
      </c>
      <c r="B1637" s="3">
        <v>46247</v>
      </c>
      <c r="C1637" s="4" t="s">
        <v>27</v>
      </c>
      <c r="D1637" s="4" t="s">
        <v>48</v>
      </c>
      <c r="E1637" s="4" t="s">
        <v>39</v>
      </c>
      <c r="F1637" s="4" t="s">
        <v>20</v>
      </c>
      <c r="G1637" s="4" t="s">
        <v>49</v>
      </c>
      <c r="H1637" s="4" t="s">
        <v>50</v>
      </c>
      <c r="I1637" s="9">
        <v>1</v>
      </c>
      <c r="J1637" s="6">
        <v>39.61</v>
      </c>
      <c r="K1637" s="7">
        <v>0.1</v>
      </c>
      <c r="L1637" s="6">
        <v>14.85</v>
      </c>
      <c r="M1637" s="6">
        <f t="shared" si="100"/>
        <v>35.649000000000001</v>
      </c>
      <c r="N1637" s="6">
        <f t="shared" si="101"/>
        <v>14.85</v>
      </c>
      <c r="O1637" s="6">
        <f t="shared" si="102"/>
        <v>20.798999999999999</v>
      </c>
      <c r="P1637" s="8">
        <f t="shared" si="103"/>
        <v>0.58343852562484222</v>
      </c>
      <c r="Q1637" s="5">
        <f>YEAR(SalesDataTable[[#This Row],[Order Date]])</f>
        <v>2026</v>
      </c>
      <c r="R1637" s="8" t="str">
        <f>"Q"&amp;ROUNDUP(MONTH(SalesDataTable[[#This Row],[Order Date]])/3,0)</f>
        <v>Q3</v>
      </c>
      <c r="S1637" s="9">
        <f>MONTH(SalesDataTable[[#This Row],[Order Date]])</f>
        <v>8</v>
      </c>
      <c r="T1637" s="8" t="str">
        <f>TEXT(SalesDataTable[[#This Row],[Order Date]],"mmm")</f>
        <v>Aug</v>
      </c>
    </row>
    <row r="1638" spans="1:20" ht="15.5">
      <c r="A1638" s="2" t="s">
        <v>1689</v>
      </c>
      <c r="B1638" s="3">
        <v>46247</v>
      </c>
      <c r="C1638" s="4" t="s">
        <v>1</v>
      </c>
      <c r="D1638" s="4" t="s">
        <v>88</v>
      </c>
      <c r="E1638" s="4" t="s">
        <v>39</v>
      </c>
      <c r="F1638" s="4" t="s">
        <v>4</v>
      </c>
      <c r="G1638" s="4" t="s">
        <v>5</v>
      </c>
      <c r="H1638" s="4" t="s">
        <v>6</v>
      </c>
      <c r="I1638" s="9">
        <v>2</v>
      </c>
      <c r="J1638" s="6">
        <v>81.59</v>
      </c>
      <c r="K1638" s="7">
        <v>0.15</v>
      </c>
      <c r="L1638" s="6">
        <v>43.9</v>
      </c>
      <c r="M1638" s="6">
        <f t="shared" si="100"/>
        <v>138.703</v>
      </c>
      <c r="N1638" s="6">
        <f t="shared" si="101"/>
        <v>87.8</v>
      </c>
      <c r="O1638" s="6">
        <f t="shared" si="102"/>
        <v>50.903000000000006</v>
      </c>
      <c r="P1638" s="8">
        <f t="shared" si="103"/>
        <v>0.3669927831409559</v>
      </c>
      <c r="Q1638" s="5">
        <f>YEAR(SalesDataTable[[#This Row],[Order Date]])</f>
        <v>2026</v>
      </c>
      <c r="R1638" s="8" t="str">
        <f>"Q"&amp;ROUNDUP(MONTH(SalesDataTable[[#This Row],[Order Date]])/3,0)</f>
        <v>Q3</v>
      </c>
      <c r="S1638" s="9">
        <f>MONTH(SalesDataTable[[#This Row],[Order Date]])</f>
        <v>8</v>
      </c>
      <c r="T1638" s="8" t="str">
        <f>TEXT(SalesDataTable[[#This Row],[Order Date]],"mmm")</f>
        <v>Aug</v>
      </c>
    </row>
    <row r="1639" spans="1:20" ht="15.5">
      <c r="A1639" s="2" t="s">
        <v>1690</v>
      </c>
      <c r="B1639" s="3">
        <v>46248</v>
      </c>
      <c r="C1639" s="4" t="s">
        <v>8</v>
      </c>
      <c r="D1639" s="4" t="s">
        <v>9</v>
      </c>
      <c r="E1639" s="4" t="s">
        <v>25</v>
      </c>
      <c r="F1639" s="4" t="s">
        <v>16</v>
      </c>
      <c r="G1639" s="4" t="s">
        <v>49</v>
      </c>
      <c r="H1639" s="4" t="s">
        <v>55</v>
      </c>
      <c r="I1639" s="9">
        <v>3</v>
      </c>
      <c r="J1639" s="6">
        <v>122.96</v>
      </c>
      <c r="K1639" s="7">
        <v>0.1</v>
      </c>
      <c r="L1639" s="6">
        <v>67.62</v>
      </c>
      <c r="M1639" s="6">
        <f t="shared" si="100"/>
        <v>331.99200000000002</v>
      </c>
      <c r="N1639" s="6">
        <f t="shared" si="101"/>
        <v>202.86</v>
      </c>
      <c r="O1639" s="6">
        <f t="shared" si="102"/>
        <v>129.13200000000001</v>
      </c>
      <c r="P1639" s="8">
        <f t="shared" si="103"/>
        <v>0.38896117978746475</v>
      </c>
      <c r="Q1639" s="5">
        <f>YEAR(SalesDataTable[[#This Row],[Order Date]])</f>
        <v>2026</v>
      </c>
      <c r="R1639" s="8" t="str">
        <f>"Q"&amp;ROUNDUP(MONTH(SalesDataTable[[#This Row],[Order Date]])/3,0)</f>
        <v>Q3</v>
      </c>
      <c r="S1639" s="9">
        <f>MONTH(SalesDataTable[[#This Row],[Order Date]])</f>
        <v>8</v>
      </c>
      <c r="T1639" s="8" t="str">
        <f>TEXT(SalesDataTable[[#This Row],[Order Date]],"mmm")</f>
        <v>Aug</v>
      </c>
    </row>
    <row r="1640" spans="1:20" ht="15.5">
      <c r="A1640" s="2" t="s">
        <v>1691</v>
      </c>
      <c r="B1640" s="3">
        <v>46248</v>
      </c>
      <c r="C1640" s="4" t="s">
        <v>8</v>
      </c>
      <c r="D1640" s="4" t="s">
        <v>66</v>
      </c>
      <c r="E1640" s="4" t="s">
        <v>25</v>
      </c>
      <c r="F1640" s="4" t="s">
        <v>4</v>
      </c>
      <c r="G1640" s="4" t="s">
        <v>11</v>
      </c>
      <c r="H1640" s="4" t="s">
        <v>79</v>
      </c>
      <c r="I1640" s="9">
        <v>1</v>
      </c>
      <c r="J1640" s="6">
        <v>70.91</v>
      </c>
      <c r="K1640" s="7">
        <v>0</v>
      </c>
      <c r="L1640" s="6">
        <v>33.11</v>
      </c>
      <c r="M1640" s="6">
        <f t="shared" si="100"/>
        <v>70.91</v>
      </c>
      <c r="N1640" s="6">
        <f t="shared" si="101"/>
        <v>33.11</v>
      </c>
      <c r="O1640" s="6">
        <f t="shared" si="102"/>
        <v>37.799999999999997</v>
      </c>
      <c r="P1640" s="8">
        <f t="shared" si="103"/>
        <v>0.53307008884501483</v>
      </c>
      <c r="Q1640" s="5">
        <f>YEAR(SalesDataTable[[#This Row],[Order Date]])</f>
        <v>2026</v>
      </c>
      <c r="R1640" s="8" t="str">
        <f>"Q"&amp;ROUNDUP(MONTH(SalesDataTable[[#This Row],[Order Date]])/3,0)</f>
        <v>Q3</v>
      </c>
      <c r="S1640" s="9">
        <f>MONTH(SalesDataTable[[#This Row],[Order Date]])</f>
        <v>8</v>
      </c>
      <c r="T1640" s="8" t="str">
        <f>TEXT(SalesDataTable[[#This Row],[Order Date]],"mmm")</f>
        <v>Aug</v>
      </c>
    </row>
    <row r="1641" spans="1:20" ht="15.5">
      <c r="A1641" s="2" t="s">
        <v>1692</v>
      </c>
      <c r="B1641" s="3">
        <v>46248</v>
      </c>
      <c r="C1641" s="4" t="s">
        <v>8</v>
      </c>
      <c r="D1641" s="4" t="s">
        <v>38</v>
      </c>
      <c r="E1641" s="4" t="s">
        <v>10</v>
      </c>
      <c r="F1641" s="4" t="s">
        <v>20</v>
      </c>
      <c r="G1641" s="4" t="s">
        <v>5</v>
      </c>
      <c r="H1641" s="4" t="s">
        <v>29</v>
      </c>
      <c r="I1641" s="9">
        <v>6</v>
      </c>
      <c r="J1641" s="6">
        <v>50.94</v>
      </c>
      <c r="K1641" s="7">
        <v>0.1</v>
      </c>
      <c r="L1641" s="6">
        <v>22.76</v>
      </c>
      <c r="M1641" s="6">
        <f t="shared" si="100"/>
        <v>275.07600000000002</v>
      </c>
      <c r="N1641" s="6">
        <f t="shared" si="101"/>
        <v>136.56</v>
      </c>
      <c r="O1641" s="6">
        <f t="shared" si="102"/>
        <v>138.51600000000002</v>
      </c>
      <c r="P1641" s="8">
        <f t="shared" si="103"/>
        <v>0.50355538105832576</v>
      </c>
      <c r="Q1641" s="5">
        <f>YEAR(SalesDataTable[[#This Row],[Order Date]])</f>
        <v>2026</v>
      </c>
      <c r="R1641" s="8" t="str">
        <f>"Q"&amp;ROUNDUP(MONTH(SalesDataTable[[#This Row],[Order Date]])/3,0)</f>
        <v>Q3</v>
      </c>
      <c r="S1641" s="9">
        <f>MONTH(SalesDataTable[[#This Row],[Order Date]])</f>
        <v>8</v>
      </c>
      <c r="T1641" s="8" t="str">
        <f>TEXT(SalesDataTable[[#This Row],[Order Date]],"mmm")</f>
        <v>Aug</v>
      </c>
    </row>
    <row r="1642" spans="1:20" ht="15.5">
      <c r="A1642" s="2" t="s">
        <v>1693</v>
      </c>
      <c r="B1642" s="3">
        <v>46248</v>
      </c>
      <c r="C1642" s="4" t="s">
        <v>8</v>
      </c>
      <c r="D1642" s="4" t="s">
        <v>9</v>
      </c>
      <c r="E1642" s="4" t="s">
        <v>3</v>
      </c>
      <c r="F1642" s="4" t="s">
        <v>16</v>
      </c>
      <c r="G1642" s="4" t="s">
        <v>11</v>
      </c>
      <c r="H1642" s="4" t="s">
        <v>21</v>
      </c>
      <c r="I1642" s="9">
        <v>1</v>
      </c>
      <c r="J1642" s="6">
        <v>144.96</v>
      </c>
      <c r="K1642" s="7">
        <v>0.05</v>
      </c>
      <c r="L1642" s="6">
        <v>77.959999999999994</v>
      </c>
      <c r="M1642" s="6">
        <f t="shared" si="100"/>
        <v>137.71199999999999</v>
      </c>
      <c r="N1642" s="6">
        <f t="shared" si="101"/>
        <v>77.959999999999994</v>
      </c>
      <c r="O1642" s="6">
        <f t="shared" si="102"/>
        <v>59.751999999999995</v>
      </c>
      <c r="P1642" s="8">
        <f t="shared" si="103"/>
        <v>0.43389101893807364</v>
      </c>
      <c r="Q1642" s="5">
        <f>YEAR(SalesDataTable[[#This Row],[Order Date]])</f>
        <v>2026</v>
      </c>
      <c r="R1642" s="8" t="str">
        <f>"Q"&amp;ROUNDUP(MONTH(SalesDataTable[[#This Row],[Order Date]])/3,0)</f>
        <v>Q3</v>
      </c>
      <c r="S1642" s="9">
        <f>MONTH(SalesDataTable[[#This Row],[Order Date]])</f>
        <v>8</v>
      </c>
      <c r="T1642" s="8" t="str">
        <f>TEXT(SalesDataTable[[#This Row],[Order Date]],"mmm")</f>
        <v>Aug</v>
      </c>
    </row>
    <row r="1643" spans="1:20" ht="15.5">
      <c r="A1643" s="2" t="s">
        <v>1694</v>
      </c>
      <c r="B1643" s="3">
        <v>46248</v>
      </c>
      <c r="C1643" s="4" t="s">
        <v>27</v>
      </c>
      <c r="D1643" s="4" t="s">
        <v>48</v>
      </c>
      <c r="E1643" s="4" t="s">
        <v>25</v>
      </c>
      <c r="F1643" s="4" t="s">
        <v>16</v>
      </c>
      <c r="G1643" s="4" t="s">
        <v>11</v>
      </c>
      <c r="H1643" s="4" t="s">
        <v>53</v>
      </c>
      <c r="I1643" s="9">
        <v>1</v>
      </c>
      <c r="J1643" s="6">
        <v>152.97</v>
      </c>
      <c r="K1643" s="7">
        <v>0</v>
      </c>
      <c r="L1643" s="6">
        <v>79.66</v>
      </c>
      <c r="M1643" s="6">
        <f t="shared" si="100"/>
        <v>152.97</v>
      </c>
      <c r="N1643" s="6">
        <f t="shared" si="101"/>
        <v>79.66</v>
      </c>
      <c r="O1643" s="6">
        <f t="shared" si="102"/>
        <v>73.31</v>
      </c>
      <c r="P1643" s="8">
        <f t="shared" si="103"/>
        <v>0.47924429626724196</v>
      </c>
      <c r="Q1643" s="5">
        <f>YEAR(SalesDataTable[[#This Row],[Order Date]])</f>
        <v>2026</v>
      </c>
      <c r="R1643" s="8" t="str">
        <f>"Q"&amp;ROUNDUP(MONTH(SalesDataTable[[#This Row],[Order Date]])/3,0)</f>
        <v>Q3</v>
      </c>
      <c r="S1643" s="9">
        <f>MONTH(SalesDataTable[[#This Row],[Order Date]])</f>
        <v>8</v>
      </c>
      <c r="T1643" s="8" t="str">
        <f>TEXT(SalesDataTable[[#This Row],[Order Date]],"mmm")</f>
        <v>Aug</v>
      </c>
    </row>
    <row r="1644" spans="1:20" ht="15.5">
      <c r="A1644" s="2" t="s">
        <v>1695</v>
      </c>
      <c r="B1644" s="3">
        <v>46248</v>
      </c>
      <c r="C1644" s="4" t="s">
        <v>14</v>
      </c>
      <c r="D1644" s="4" t="s">
        <v>126</v>
      </c>
      <c r="E1644" s="4" t="s">
        <v>3</v>
      </c>
      <c r="F1644" s="4" t="s">
        <v>20</v>
      </c>
      <c r="G1644" s="4" t="s">
        <v>17</v>
      </c>
      <c r="H1644" s="4" t="s">
        <v>46</v>
      </c>
      <c r="I1644" s="9">
        <v>2</v>
      </c>
      <c r="J1644" s="6">
        <v>45.79</v>
      </c>
      <c r="K1644" s="7">
        <v>0</v>
      </c>
      <c r="L1644" s="6">
        <v>18.23</v>
      </c>
      <c r="M1644" s="6">
        <f t="shared" si="100"/>
        <v>91.58</v>
      </c>
      <c r="N1644" s="6">
        <f t="shared" si="101"/>
        <v>36.46</v>
      </c>
      <c r="O1644" s="6">
        <f t="shared" si="102"/>
        <v>55.12</v>
      </c>
      <c r="P1644" s="8">
        <f t="shared" si="103"/>
        <v>0.60187813933173184</v>
      </c>
      <c r="Q1644" s="5">
        <f>YEAR(SalesDataTable[[#This Row],[Order Date]])</f>
        <v>2026</v>
      </c>
      <c r="R1644" s="8" t="str">
        <f>"Q"&amp;ROUNDUP(MONTH(SalesDataTable[[#This Row],[Order Date]])/3,0)</f>
        <v>Q3</v>
      </c>
      <c r="S1644" s="9">
        <f>MONTH(SalesDataTable[[#This Row],[Order Date]])</f>
        <v>8</v>
      </c>
      <c r="T1644" s="8" t="str">
        <f>TEXT(SalesDataTable[[#This Row],[Order Date]],"mmm")</f>
        <v>Aug</v>
      </c>
    </row>
    <row r="1645" spans="1:20" ht="15.5">
      <c r="A1645" s="2" t="s">
        <v>1696</v>
      </c>
      <c r="B1645" s="3">
        <v>46248</v>
      </c>
      <c r="C1645" s="4" t="s">
        <v>8</v>
      </c>
      <c r="D1645" s="4" t="s">
        <v>38</v>
      </c>
      <c r="E1645" s="4" t="s">
        <v>3</v>
      </c>
      <c r="F1645" s="4" t="s">
        <v>16</v>
      </c>
      <c r="G1645" s="4" t="s">
        <v>17</v>
      </c>
      <c r="H1645" s="4" t="s">
        <v>83</v>
      </c>
      <c r="I1645" s="9">
        <v>1</v>
      </c>
      <c r="J1645" s="6">
        <v>161.31</v>
      </c>
      <c r="K1645" s="7">
        <v>0</v>
      </c>
      <c r="L1645" s="6">
        <v>87.81</v>
      </c>
      <c r="M1645" s="6">
        <f t="shared" si="100"/>
        <v>161.31</v>
      </c>
      <c r="N1645" s="6">
        <f t="shared" si="101"/>
        <v>87.81</v>
      </c>
      <c r="O1645" s="6">
        <f t="shared" si="102"/>
        <v>73.5</v>
      </c>
      <c r="P1645" s="8">
        <f t="shared" si="103"/>
        <v>0.45564441138181139</v>
      </c>
      <c r="Q1645" s="5">
        <f>YEAR(SalesDataTable[[#This Row],[Order Date]])</f>
        <v>2026</v>
      </c>
      <c r="R1645" s="8" t="str">
        <f>"Q"&amp;ROUNDUP(MONTH(SalesDataTable[[#This Row],[Order Date]])/3,0)</f>
        <v>Q3</v>
      </c>
      <c r="S1645" s="9">
        <f>MONTH(SalesDataTable[[#This Row],[Order Date]])</f>
        <v>8</v>
      </c>
      <c r="T1645" s="8" t="str">
        <f>TEXT(SalesDataTable[[#This Row],[Order Date]],"mmm")</f>
        <v>Aug</v>
      </c>
    </row>
    <row r="1646" spans="1:20" ht="15.5">
      <c r="A1646" s="2" t="s">
        <v>1697</v>
      </c>
      <c r="B1646" s="3">
        <v>46249</v>
      </c>
      <c r="C1646" s="4" t="s">
        <v>27</v>
      </c>
      <c r="D1646" s="4" t="s">
        <v>45</v>
      </c>
      <c r="E1646" s="4" t="s">
        <v>3</v>
      </c>
      <c r="F1646" s="4" t="s">
        <v>16</v>
      </c>
      <c r="G1646" s="4" t="s">
        <v>49</v>
      </c>
      <c r="H1646" s="4" t="s">
        <v>67</v>
      </c>
      <c r="I1646" s="9">
        <v>2</v>
      </c>
      <c r="J1646" s="6">
        <v>35.97</v>
      </c>
      <c r="K1646" s="7">
        <v>0.05</v>
      </c>
      <c r="L1646" s="6">
        <v>14.28</v>
      </c>
      <c r="M1646" s="6">
        <f t="shared" si="100"/>
        <v>68.342999999999989</v>
      </c>
      <c r="N1646" s="6">
        <f t="shared" si="101"/>
        <v>28.56</v>
      </c>
      <c r="O1646" s="6">
        <f t="shared" si="102"/>
        <v>39.782999999999987</v>
      </c>
      <c r="P1646" s="8">
        <f t="shared" si="103"/>
        <v>0.58210789693165343</v>
      </c>
      <c r="Q1646" s="5">
        <f>YEAR(SalesDataTable[[#This Row],[Order Date]])</f>
        <v>2026</v>
      </c>
      <c r="R1646" s="8" t="str">
        <f>"Q"&amp;ROUNDUP(MONTH(SalesDataTable[[#This Row],[Order Date]])/3,0)</f>
        <v>Q3</v>
      </c>
      <c r="S1646" s="9">
        <f>MONTH(SalesDataTable[[#This Row],[Order Date]])</f>
        <v>8</v>
      </c>
      <c r="T1646" s="8" t="str">
        <f>TEXT(SalesDataTable[[#This Row],[Order Date]],"mmm")</f>
        <v>Aug</v>
      </c>
    </row>
    <row r="1647" spans="1:20" ht="15.5">
      <c r="A1647" s="2" t="s">
        <v>1698</v>
      </c>
      <c r="B1647" s="3">
        <v>46249</v>
      </c>
      <c r="C1647" s="4" t="s">
        <v>1</v>
      </c>
      <c r="D1647" s="4" t="s">
        <v>2</v>
      </c>
      <c r="E1647" s="4" t="s">
        <v>25</v>
      </c>
      <c r="F1647" s="4" t="s">
        <v>16</v>
      </c>
      <c r="G1647" s="4" t="s">
        <v>49</v>
      </c>
      <c r="H1647" s="4" t="s">
        <v>50</v>
      </c>
      <c r="I1647" s="9">
        <v>2</v>
      </c>
      <c r="J1647" s="6">
        <v>39.729999999999997</v>
      </c>
      <c r="K1647" s="7">
        <v>0</v>
      </c>
      <c r="L1647" s="6">
        <v>14.95</v>
      </c>
      <c r="M1647" s="6">
        <f t="shared" si="100"/>
        <v>79.459999999999994</v>
      </c>
      <c r="N1647" s="6">
        <f t="shared" si="101"/>
        <v>29.9</v>
      </c>
      <c r="O1647" s="6">
        <f t="shared" si="102"/>
        <v>49.559999999999995</v>
      </c>
      <c r="P1647" s="8">
        <f t="shared" si="103"/>
        <v>0.62371004278882458</v>
      </c>
      <c r="Q1647" s="5">
        <f>YEAR(SalesDataTable[[#This Row],[Order Date]])</f>
        <v>2026</v>
      </c>
      <c r="R1647" s="8" t="str">
        <f>"Q"&amp;ROUNDUP(MONTH(SalesDataTable[[#This Row],[Order Date]])/3,0)</f>
        <v>Q3</v>
      </c>
      <c r="S1647" s="9">
        <f>MONTH(SalesDataTable[[#This Row],[Order Date]])</f>
        <v>8</v>
      </c>
      <c r="T1647" s="8" t="str">
        <f>TEXT(SalesDataTable[[#This Row],[Order Date]],"mmm")</f>
        <v>Aug</v>
      </c>
    </row>
    <row r="1648" spans="1:20" ht="15.5">
      <c r="A1648" s="2" t="s">
        <v>1699</v>
      </c>
      <c r="B1648" s="3">
        <v>46249</v>
      </c>
      <c r="C1648" s="4" t="s">
        <v>8</v>
      </c>
      <c r="D1648" s="4" t="s">
        <v>69</v>
      </c>
      <c r="E1648" s="4" t="s">
        <v>3</v>
      </c>
      <c r="F1648" s="4" t="s">
        <v>20</v>
      </c>
      <c r="G1648" s="4" t="s">
        <v>17</v>
      </c>
      <c r="H1648" s="4" t="s">
        <v>18</v>
      </c>
      <c r="I1648" s="9">
        <v>2</v>
      </c>
      <c r="J1648" s="6">
        <v>36.049999999999997</v>
      </c>
      <c r="K1648" s="7">
        <v>0</v>
      </c>
      <c r="L1648" s="6">
        <v>13.8</v>
      </c>
      <c r="M1648" s="6">
        <f t="shared" si="100"/>
        <v>72.099999999999994</v>
      </c>
      <c r="N1648" s="6">
        <f t="shared" si="101"/>
        <v>27.6</v>
      </c>
      <c r="O1648" s="6">
        <f t="shared" si="102"/>
        <v>44.499999999999993</v>
      </c>
      <c r="P1648" s="8">
        <f t="shared" si="103"/>
        <v>0.61719833564493753</v>
      </c>
      <c r="Q1648" s="5">
        <f>YEAR(SalesDataTable[[#This Row],[Order Date]])</f>
        <v>2026</v>
      </c>
      <c r="R1648" s="8" t="str">
        <f>"Q"&amp;ROUNDUP(MONTH(SalesDataTable[[#This Row],[Order Date]])/3,0)</f>
        <v>Q3</v>
      </c>
      <c r="S1648" s="9">
        <f>MONTH(SalesDataTable[[#This Row],[Order Date]])</f>
        <v>8</v>
      </c>
      <c r="T1648" s="8" t="str">
        <f>TEXT(SalesDataTable[[#This Row],[Order Date]],"mmm")</f>
        <v>Aug</v>
      </c>
    </row>
    <row r="1649" spans="1:20" ht="15.5">
      <c r="A1649" s="2" t="s">
        <v>1700</v>
      </c>
      <c r="B1649" s="3">
        <v>46249</v>
      </c>
      <c r="C1649" s="4" t="s">
        <v>27</v>
      </c>
      <c r="D1649" s="4" t="s">
        <v>45</v>
      </c>
      <c r="E1649" s="4" t="s">
        <v>3</v>
      </c>
      <c r="F1649" s="4" t="s">
        <v>16</v>
      </c>
      <c r="G1649" s="4" t="s">
        <v>31</v>
      </c>
      <c r="H1649" s="4" t="s">
        <v>41</v>
      </c>
      <c r="I1649" s="9">
        <v>1</v>
      </c>
      <c r="J1649" s="6">
        <v>194.36</v>
      </c>
      <c r="K1649" s="7">
        <v>0</v>
      </c>
      <c r="L1649" s="6">
        <v>106.01</v>
      </c>
      <c r="M1649" s="6">
        <f t="shared" si="100"/>
        <v>194.36</v>
      </c>
      <c r="N1649" s="6">
        <f t="shared" si="101"/>
        <v>106.01</v>
      </c>
      <c r="O1649" s="6">
        <f t="shared" si="102"/>
        <v>88.350000000000009</v>
      </c>
      <c r="P1649" s="8">
        <f t="shared" si="103"/>
        <v>0.45456884132537562</v>
      </c>
      <c r="Q1649" s="5">
        <f>YEAR(SalesDataTable[[#This Row],[Order Date]])</f>
        <v>2026</v>
      </c>
      <c r="R1649" s="8" t="str">
        <f>"Q"&amp;ROUNDUP(MONTH(SalesDataTable[[#This Row],[Order Date]])/3,0)</f>
        <v>Q3</v>
      </c>
      <c r="S1649" s="9">
        <f>MONTH(SalesDataTable[[#This Row],[Order Date]])</f>
        <v>8</v>
      </c>
      <c r="T1649" s="8" t="str">
        <f>TEXT(SalesDataTable[[#This Row],[Order Date]],"mmm")</f>
        <v>Aug</v>
      </c>
    </row>
    <row r="1650" spans="1:20" ht="15.5">
      <c r="A1650" s="2" t="s">
        <v>1701</v>
      </c>
      <c r="B1650" s="3">
        <v>46249</v>
      </c>
      <c r="C1650" s="4" t="s">
        <v>27</v>
      </c>
      <c r="D1650" s="4" t="s">
        <v>28</v>
      </c>
      <c r="E1650" s="4" t="s">
        <v>25</v>
      </c>
      <c r="F1650" s="4" t="s">
        <v>4</v>
      </c>
      <c r="G1650" s="4" t="s">
        <v>31</v>
      </c>
      <c r="H1650" s="4" t="s">
        <v>41</v>
      </c>
      <c r="I1650" s="9">
        <v>1</v>
      </c>
      <c r="J1650" s="6">
        <v>192.67</v>
      </c>
      <c r="K1650" s="7">
        <v>0.05</v>
      </c>
      <c r="L1650" s="6">
        <v>103.37</v>
      </c>
      <c r="M1650" s="6">
        <f t="shared" si="100"/>
        <v>183.03649999999999</v>
      </c>
      <c r="N1650" s="6">
        <f t="shared" si="101"/>
        <v>103.37</v>
      </c>
      <c r="O1650" s="6">
        <f t="shared" si="102"/>
        <v>79.666499999999985</v>
      </c>
      <c r="P1650" s="8">
        <f t="shared" si="103"/>
        <v>0.43524925356417976</v>
      </c>
      <c r="Q1650" s="5">
        <f>YEAR(SalesDataTable[[#This Row],[Order Date]])</f>
        <v>2026</v>
      </c>
      <c r="R1650" s="8" t="str">
        <f>"Q"&amp;ROUNDUP(MONTH(SalesDataTable[[#This Row],[Order Date]])/3,0)</f>
        <v>Q3</v>
      </c>
      <c r="S1650" s="9">
        <f>MONTH(SalesDataTable[[#This Row],[Order Date]])</f>
        <v>8</v>
      </c>
      <c r="T1650" s="8" t="str">
        <f>TEXT(SalesDataTable[[#This Row],[Order Date]],"mmm")</f>
        <v>Aug</v>
      </c>
    </row>
    <row r="1651" spans="1:20" ht="15.5">
      <c r="A1651" s="2" t="s">
        <v>1702</v>
      </c>
      <c r="B1651" s="3">
        <v>46249</v>
      </c>
      <c r="C1651" s="4" t="s">
        <v>14</v>
      </c>
      <c r="D1651" s="4" t="s">
        <v>126</v>
      </c>
      <c r="E1651" s="4" t="s">
        <v>3</v>
      </c>
      <c r="F1651" s="4" t="s">
        <v>16</v>
      </c>
      <c r="G1651" s="4" t="s">
        <v>11</v>
      </c>
      <c r="H1651" s="4" t="s">
        <v>12</v>
      </c>
      <c r="I1651" s="9">
        <v>3</v>
      </c>
      <c r="J1651" s="6">
        <v>92.12</v>
      </c>
      <c r="K1651" s="7">
        <v>0.1</v>
      </c>
      <c r="L1651" s="6">
        <v>44.1</v>
      </c>
      <c r="M1651" s="6">
        <f t="shared" si="100"/>
        <v>248.72400000000002</v>
      </c>
      <c r="N1651" s="6">
        <f t="shared" si="101"/>
        <v>132.30000000000001</v>
      </c>
      <c r="O1651" s="6">
        <f t="shared" si="102"/>
        <v>116.42400000000001</v>
      </c>
      <c r="P1651" s="8">
        <f t="shared" si="103"/>
        <v>0.46808510638297873</v>
      </c>
      <c r="Q1651" s="5">
        <f>YEAR(SalesDataTable[[#This Row],[Order Date]])</f>
        <v>2026</v>
      </c>
      <c r="R1651" s="8" t="str">
        <f>"Q"&amp;ROUNDUP(MONTH(SalesDataTable[[#This Row],[Order Date]])/3,0)</f>
        <v>Q3</v>
      </c>
      <c r="S1651" s="9">
        <f>MONTH(SalesDataTable[[#This Row],[Order Date]])</f>
        <v>8</v>
      </c>
      <c r="T1651" s="8" t="str">
        <f>TEXT(SalesDataTable[[#This Row],[Order Date]],"mmm")</f>
        <v>Aug</v>
      </c>
    </row>
    <row r="1652" spans="1:20" ht="15.5">
      <c r="A1652" s="2" t="s">
        <v>1703</v>
      </c>
      <c r="B1652" s="3">
        <v>46249</v>
      </c>
      <c r="C1652" s="4" t="s">
        <v>8</v>
      </c>
      <c r="D1652" s="4" t="s">
        <v>9</v>
      </c>
      <c r="E1652" s="4" t="s">
        <v>25</v>
      </c>
      <c r="F1652" s="4" t="s">
        <v>20</v>
      </c>
      <c r="G1652" s="4" t="s">
        <v>31</v>
      </c>
      <c r="H1652" s="4" t="s">
        <v>41</v>
      </c>
      <c r="I1652" s="9">
        <v>1</v>
      </c>
      <c r="J1652" s="6">
        <v>192.82</v>
      </c>
      <c r="K1652" s="7">
        <v>0</v>
      </c>
      <c r="L1652" s="6">
        <v>104.98</v>
      </c>
      <c r="M1652" s="6">
        <f t="shared" si="100"/>
        <v>192.82</v>
      </c>
      <c r="N1652" s="6">
        <f t="shared" si="101"/>
        <v>104.98</v>
      </c>
      <c r="O1652" s="6">
        <f t="shared" si="102"/>
        <v>87.839999999999989</v>
      </c>
      <c r="P1652" s="8">
        <f t="shared" si="103"/>
        <v>0.45555440307022088</v>
      </c>
      <c r="Q1652" s="5">
        <f>YEAR(SalesDataTable[[#This Row],[Order Date]])</f>
        <v>2026</v>
      </c>
      <c r="R1652" s="8" t="str">
        <f>"Q"&amp;ROUNDUP(MONTH(SalesDataTable[[#This Row],[Order Date]])/3,0)</f>
        <v>Q3</v>
      </c>
      <c r="S1652" s="9">
        <f>MONTH(SalesDataTable[[#This Row],[Order Date]])</f>
        <v>8</v>
      </c>
      <c r="T1652" s="8" t="str">
        <f>TEXT(SalesDataTable[[#This Row],[Order Date]],"mmm")</f>
        <v>Aug</v>
      </c>
    </row>
    <row r="1653" spans="1:20" ht="15.5">
      <c r="A1653" s="2" t="s">
        <v>1704</v>
      </c>
      <c r="B1653" s="3">
        <v>46250</v>
      </c>
      <c r="C1653" s="4" t="s">
        <v>14</v>
      </c>
      <c r="D1653" s="4" t="s">
        <v>126</v>
      </c>
      <c r="E1653" s="4" t="s">
        <v>3</v>
      </c>
      <c r="F1653" s="4" t="s">
        <v>16</v>
      </c>
      <c r="G1653" s="4" t="s">
        <v>5</v>
      </c>
      <c r="H1653" s="4" t="s">
        <v>6</v>
      </c>
      <c r="I1653" s="9">
        <v>3</v>
      </c>
      <c r="J1653" s="6">
        <v>80.099999999999994</v>
      </c>
      <c r="K1653" s="7">
        <v>0</v>
      </c>
      <c r="L1653" s="6">
        <v>42.41</v>
      </c>
      <c r="M1653" s="6">
        <f t="shared" si="100"/>
        <v>240.29999999999998</v>
      </c>
      <c r="N1653" s="6">
        <f t="shared" si="101"/>
        <v>127.22999999999999</v>
      </c>
      <c r="O1653" s="6">
        <f t="shared" si="102"/>
        <v>113.07</v>
      </c>
      <c r="P1653" s="8">
        <f t="shared" si="103"/>
        <v>0.47053682896379528</v>
      </c>
      <c r="Q1653" s="5">
        <f>YEAR(SalesDataTable[[#This Row],[Order Date]])</f>
        <v>2026</v>
      </c>
      <c r="R1653" s="8" t="str">
        <f>"Q"&amp;ROUNDUP(MONTH(SalesDataTable[[#This Row],[Order Date]])/3,0)</f>
        <v>Q3</v>
      </c>
      <c r="S1653" s="9">
        <f>MONTH(SalesDataTable[[#This Row],[Order Date]])</f>
        <v>8</v>
      </c>
      <c r="T1653" s="8" t="str">
        <f>TEXT(SalesDataTable[[#This Row],[Order Date]],"mmm")</f>
        <v>Aug</v>
      </c>
    </row>
    <row r="1654" spans="1:20" ht="15.5">
      <c r="A1654" s="2" t="s">
        <v>1705</v>
      </c>
      <c r="B1654" s="3">
        <v>46250</v>
      </c>
      <c r="C1654" s="4" t="s">
        <v>27</v>
      </c>
      <c r="D1654" s="4" t="s">
        <v>45</v>
      </c>
      <c r="E1654" s="4" t="s">
        <v>39</v>
      </c>
      <c r="F1654" s="4" t="s">
        <v>16</v>
      </c>
      <c r="G1654" s="4" t="s">
        <v>5</v>
      </c>
      <c r="H1654" s="4" t="s">
        <v>6</v>
      </c>
      <c r="I1654" s="9">
        <v>6</v>
      </c>
      <c r="J1654" s="6">
        <v>83.26</v>
      </c>
      <c r="K1654" s="7">
        <v>0</v>
      </c>
      <c r="L1654" s="6">
        <v>43.8</v>
      </c>
      <c r="M1654" s="6">
        <f t="shared" si="100"/>
        <v>499.56000000000006</v>
      </c>
      <c r="N1654" s="6">
        <f t="shared" si="101"/>
        <v>262.79999999999995</v>
      </c>
      <c r="O1654" s="6">
        <f t="shared" si="102"/>
        <v>236.7600000000001</v>
      </c>
      <c r="P1654" s="8">
        <f t="shared" si="103"/>
        <v>0.47393706461686297</v>
      </c>
      <c r="Q1654" s="5">
        <f>YEAR(SalesDataTable[[#This Row],[Order Date]])</f>
        <v>2026</v>
      </c>
      <c r="R1654" s="8" t="str">
        <f>"Q"&amp;ROUNDUP(MONTH(SalesDataTable[[#This Row],[Order Date]])/3,0)</f>
        <v>Q3</v>
      </c>
      <c r="S1654" s="9">
        <f>MONTH(SalesDataTable[[#This Row],[Order Date]])</f>
        <v>8</v>
      </c>
      <c r="T1654" s="8" t="str">
        <f>TEXT(SalesDataTable[[#This Row],[Order Date]],"mmm")</f>
        <v>Aug</v>
      </c>
    </row>
    <row r="1655" spans="1:20" ht="15.5">
      <c r="A1655" s="2" t="s">
        <v>1706</v>
      </c>
      <c r="B1655" s="3">
        <v>46250</v>
      </c>
      <c r="C1655" s="4" t="s">
        <v>8</v>
      </c>
      <c r="D1655" s="4" t="s">
        <v>9</v>
      </c>
      <c r="E1655" s="4" t="s">
        <v>25</v>
      </c>
      <c r="F1655" s="4" t="s">
        <v>4</v>
      </c>
      <c r="G1655" s="4" t="s">
        <v>49</v>
      </c>
      <c r="H1655" s="4" t="s">
        <v>50</v>
      </c>
      <c r="I1655" s="9">
        <v>4</v>
      </c>
      <c r="J1655" s="6">
        <v>40.46</v>
      </c>
      <c r="K1655" s="7">
        <v>0</v>
      </c>
      <c r="L1655" s="6">
        <v>15.12</v>
      </c>
      <c r="M1655" s="6">
        <f t="shared" si="100"/>
        <v>161.84</v>
      </c>
      <c r="N1655" s="6">
        <f t="shared" si="101"/>
        <v>60.48</v>
      </c>
      <c r="O1655" s="6">
        <f t="shared" si="102"/>
        <v>101.36000000000001</v>
      </c>
      <c r="P1655" s="8">
        <f t="shared" si="103"/>
        <v>0.62629757785467133</v>
      </c>
      <c r="Q1655" s="5">
        <f>YEAR(SalesDataTable[[#This Row],[Order Date]])</f>
        <v>2026</v>
      </c>
      <c r="R1655" s="8" t="str">
        <f>"Q"&amp;ROUNDUP(MONTH(SalesDataTable[[#This Row],[Order Date]])/3,0)</f>
        <v>Q3</v>
      </c>
      <c r="S1655" s="9">
        <f>MONTH(SalesDataTable[[#This Row],[Order Date]])</f>
        <v>8</v>
      </c>
      <c r="T1655" s="8" t="str">
        <f>TEXT(SalesDataTable[[#This Row],[Order Date]],"mmm")</f>
        <v>Aug</v>
      </c>
    </row>
    <row r="1656" spans="1:20" ht="15.5">
      <c r="A1656" s="2" t="s">
        <v>1707</v>
      </c>
      <c r="B1656" s="3">
        <v>46250</v>
      </c>
      <c r="C1656" s="4" t="s">
        <v>14</v>
      </c>
      <c r="D1656" s="4" t="s">
        <v>126</v>
      </c>
      <c r="E1656" s="4" t="s">
        <v>10</v>
      </c>
      <c r="F1656" s="4" t="s">
        <v>4</v>
      </c>
      <c r="G1656" s="4" t="s">
        <v>5</v>
      </c>
      <c r="H1656" s="4" t="s">
        <v>6</v>
      </c>
      <c r="I1656" s="9">
        <v>5</v>
      </c>
      <c r="J1656" s="6">
        <v>81.55</v>
      </c>
      <c r="K1656" s="7">
        <v>0.2</v>
      </c>
      <c r="L1656" s="6">
        <v>42.09</v>
      </c>
      <c r="M1656" s="6">
        <f t="shared" si="100"/>
        <v>326.20000000000005</v>
      </c>
      <c r="N1656" s="6">
        <f t="shared" si="101"/>
        <v>210.45000000000002</v>
      </c>
      <c r="O1656" s="6">
        <f t="shared" si="102"/>
        <v>115.75000000000003</v>
      </c>
      <c r="P1656" s="8">
        <f t="shared" si="103"/>
        <v>0.3548436541998774</v>
      </c>
      <c r="Q1656" s="5">
        <f>YEAR(SalesDataTable[[#This Row],[Order Date]])</f>
        <v>2026</v>
      </c>
      <c r="R1656" s="8" t="str">
        <f>"Q"&amp;ROUNDUP(MONTH(SalesDataTable[[#This Row],[Order Date]])/3,0)</f>
        <v>Q3</v>
      </c>
      <c r="S1656" s="9">
        <f>MONTH(SalesDataTable[[#This Row],[Order Date]])</f>
        <v>8</v>
      </c>
      <c r="T1656" s="8" t="str">
        <f>TEXT(SalesDataTable[[#This Row],[Order Date]],"mmm")</f>
        <v>Aug</v>
      </c>
    </row>
    <row r="1657" spans="1:20" ht="15.5">
      <c r="A1657" s="2" t="s">
        <v>1708</v>
      </c>
      <c r="B1657" s="3">
        <v>46250</v>
      </c>
      <c r="C1657" s="4" t="s">
        <v>8</v>
      </c>
      <c r="D1657" s="4" t="s">
        <v>69</v>
      </c>
      <c r="E1657" s="4" t="s">
        <v>25</v>
      </c>
      <c r="F1657" s="4" t="s">
        <v>16</v>
      </c>
      <c r="G1657" s="4" t="s">
        <v>31</v>
      </c>
      <c r="H1657" s="4" t="s">
        <v>64</v>
      </c>
      <c r="I1657" s="9">
        <v>2</v>
      </c>
      <c r="J1657" s="6">
        <v>83.56</v>
      </c>
      <c r="K1657" s="7">
        <v>0</v>
      </c>
      <c r="L1657" s="6">
        <v>39.119999999999997</v>
      </c>
      <c r="M1657" s="6">
        <f t="shared" si="100"/>
        <v>167.12</v>
      </c>
      <c r="N1657" s="6">
        <f t="shared" si="101"/>
        <v>78.239999999999995</v>
      </c>
      <c r="O1657" s="6">
        <f t="shared" si="102"/>
        <v>88.88000000000001</v>
      </c>
      <c r="P1657" s="8">
        <f t="shared" si="103"/>
        <v>0.53183341311632359</v>
      </c>
      <c r="Q1657" s="5">
        <f>YEAR(SalesDataTable[[#This Row],[Order Date]])</f>
        <v>2026</v>
      </c>
      <c r="R1657" s="8" t="str">
        <f>"Q"&amp;ROUNDUP(MONTH(SalesDataTable[[#This Row],[Order Date]])/3,0)</f>
        <v>Q3</v>
      </c>
      <c r="S1657" s="9">
        <f>MONTH(SalesDataTable[[#This Row],[Order Date]])</f>
        <v>8</v>
      </c>
      <c r="T1657" s="8" t="str">
        <f>TEXT(SalesDataTable[[#This Row],[Order Date]],"mmm")</f>
        <v>Aug</v>
      </c>
    </row>
    <row r="1658" spans="1:20" ht="15.5">
      <c r="A1658" s="2" t="s">
        <v>1709</v>
      </c>
      <c r="B1658" s="3">
        <v>46250</v>
      </c>
      <c r="C1658" s="4" t="s">
        <v>14</v>
      </c>
      <c r="D1658" s="4" t="s">
        <v>61</v>
      </c>
      <c r="E1658" s="4" t="s">
        <v>3</v>
      </c>
      <c r="F1658" s="4" t="s">
        <v>4</v>
      </c>
      <c r="G1658" s="4" t="s">
        <v>31</v>
      </c>
      <c r="H1658" s="4" t="s">
        <v>90</v>
      </c>
      <c r="I1658" s="9">
        <v>3</v>
      </c>
      <c r="J1658" s="6">
        <v>125.75</v>
      </c>
      <c r="K1658" s="7">
        <v>0</v>
      </c>
      <c r="L1658" s="6">
        <v>62.05</v>
      </c>
      <c r="M1658" s="6">
        <f t="shared" si="100"/>
        <v>377.25</v>
      </c>
      <c r="N1658" s="6">
        <f t="shared" si="101"/>
        <v>186.14999999999998</v>
      </c>
      <c r="O1658" s="6">
        <f t="shared" si="102"/>
        <v>191.10000000000002</v>
      </c>
      <c r="P1658" s="8">
        <f t="shared" si="103"/>
        <v>0.50656063618290259</v>
      </c>
      <c r="Q1658" s="5">
        <f>YEAR(SalesDataTable[[#This Row],[Order Date]])</f>
        <v>2026</v>
      </c>
      <c r="R1658" s="8" t="str">
        <f>"Q"&amp;ROUNDUP(MONTH(SalesDataTable[[#This Row],[Order Date]])/3,0)</f>
        <v>Q3</v>
      </c>
      <c r="S1658" s="9">
        <f>MONTH(SalesDataTable[[#This Row],[Order Date]])</f>
        <v>8</v>
      </c>
      <c r="T1658" s="8" t="str">
        <f>TEXT(SalesDataTable[[#This Row],[Order Date]],"mmm")</f>
        <v>Aug</v>
      </c>
    </row>
    <row r="1659" spans="1:20" ht="15.5">
      <c r="A1659" s="2" t="s">
        <v>1710</v>
      </c>
      <c r="B1659" s="3">
        <v>46250</v>
      </c>
      <c r="C1659" s="4" t="s">
        <v>1</v>
      </c>
      <c r="D1659" s="4" t="s">
        <v>2</v>
      </c>
      <c r="E1659" s="4" t="s">
        <v>3</v>
      </c>
      <c r="F1659" s="4" t="s">
        <v>4</v>
      </c>
      <c r="G1659" s="4" t="s">
        <v>17</v>
      </c>
      <c r="H1659" s="4" t="s">
        <v>18</v>
      </c>
      <c r="I1659" s="9">
        <v>1</v>
      </c>
      <c r="J1659" s="6">
        <v>35.619999999999997</v>
      </c>
      <c r="K1659" s="7">
        <v>0.1</v>
      </c>
      <c r="L1659" s="6">
        <v>13.55</v>
      </c>
      <c r="M1659" s="6">
        <f t="shared" si="100"/>
        <v>32.058</v>
      </c>
      <c r="N1659" s="6">
        <f t="shared" si="101"/>
        <v>13.55</v>
      </c>
      <c r="O1659" s="6">
        <f t="shared" si="102"/>
        <v>18.507999999999999</v>
      </c>
      <c r="P1659" s="8">
        <f t="shared" si="103"/>
        <v>0.57732859192713204</v>
      </c>
      <c r="Q1659" s="5">
        <f>YEAR(SalesDataTable[[#This Row],[Order Date]])</f>
        <v>2026</v>
      </c>
      <c r="R1659" s="8" t="str">
        <f>"Q"&amp;ROUNDUP(MONTH(SalesDataTable[[#This Row],[Order Date]])/3,0)</f>
        <v>Q3</v>
      </c>
      <c r="S1659" s="9">
        <f>MONTH(SalesDataTable[[#This Row],[Order Date]])</f>
        <v>8</v>
      </c>
      <c r="T1659" s="8" t="str">
        <f>TEXT(SalesDataTable[[#This Row],[Order Date]],"mmm")</f>
        <v>Aug</v>
      </c>
    </row>
    <row r="1660" spans="1:20" ht="15.5">
      <c r="A1660" s="2" t="s">
        <v>1711</v>
      </c>
      <c r="B1660" s="3">
        <v>46250</v>
      </c>
      <c r="C1660" s="4" t="s">
        <v>8</v>
      </c>
      <c r="D1660" s="4" t="s">
        <v>86</v>
      </c>
      <c r="E1660" s="4" t="s">
        <v>3</v>
      </c>
      <c r="F1660" s="4" t="s">
        <v>20</v>
      </c>
      <c r="G1660" s="4" t="s">
        <v>5</v>
      </c>
      <c r="H1660" s="4" t="s">
        <v>43</v>
      </c>
      <c r="I1660" s="9">
        <v>2</v>
      </c>
      <c r="J1660" s="6">
        <v>104.02</v>
      </c>
      <c r="K1660" s="7">
        <v>0</v>
      </c>
      <c r="L1660" s="6">
        <v>50.26</v>
      </c>
      <c r="M1660" s="6">
        <f t="shared" si="100"/>
        <v>208.04</v>
      </c>
      <c r="N1660" s="6">
        <f t="shared" si="101"/>
        <v>100.52</v>
      </c>
      <c r="O1660" s="6">
        <f t="shared" si="102"/>
        <v>107.52</v>
      </c>
      <c r="P1660" s="8">
        <f t="shared" si="103"/>
        <v>0.51682368775235532</v>
      </c>
      <c r="Q1660" s="5">
        <f>YEAR(SalesDataTable[[#This Row],[Order Date]])</f>
        <v>2026</v>
      </c>
      <c r="R1660" s="8" t="str">
        <f>"Q"&amp;ROUNDUP(MONTH(SalesDataTable[[#This Row],[Order Date]])/3,0)</f>
        <v>Q3</v>
      </c>
      <c r="S1660" s="9">
        <f>MONTH(SalesDataTable[[#This Row],[Order Date]])</f>
        <v>8</v>
      </c>
      <c r="T1660" s="8" t="str">
        <f>TEXT(SalesDataTable[[#This Row],[Order Date]],"mmm")</f>
        <v>Aug</v>
      </c>
    </row>
    <row r="1661" spans="1:20" ht="15.5">
      <c r="A1661" s="2" t="s">
        <v>1712</v>
      </c>
      <c r="B1661" s="3">
        <v>46250</v>
      </c>
      <c r="C1661" s="4" t="s">
        <v>8</v>
      </c>
      <c r="D1661" s="4" t="s">
        <v>38</v>
      </c>
      <c r="E1661" s="4" t="s">
        <v>10</v>
      </c>
      <c r="F1661" s="4" t="s">
        <v>20</v>
      </c>
      <c r="G1661" s="4" t="s">
        <v>11</v>
      </c>
      <c r="H1661" s="4" t="s">
        <v>12</v>
      </c>
      <c r="I1661" s="9">
        <v>8</v>
      </c>
      <c r="J1661" s="6">
        <v>92.71</v>
      </c>
      <c r="K1661" s="7">
        <v>0.1</v>
      </c>
      <c r="L1661" s="6">
        <v>44.83</v>
      </c>
      <c r="M1661" s="6">
        <f t="shared" si="100"/>
        <v>667.51199999999994</v>
      </c>
      <c r="N1661" s="6">
        <f t="shared" si="101"/>
        <v>358.64</v>
      </c>
      <c r="O1661" s="6">
        <f t="shared" si="102"/>
        <v>308.87199999999996</v>
      </c>
      <c r="P1661" s="8">
        <f t="shared" si="103"/>
        <v>0.46272126943036229</v>
      </c>
      <c r="Q1661" s="5">
        <f>YEAR(SalesDataTable[[#This Row],[Order Date]])</f>
        <v>2026</v>
      </c>
      <c r="R1661" s="8" t="str">
        <f>"Q"&amp;ROUNDUP(MONTH(SalesDataTable[[#This Row],[Order Date]])/3,0)</f>
        <v>Q3</v>
      </c>
      <c r="S1661" s="9">
        <f>MONTH(SalesDataTable[[#This Row],[Order Date]])</f>
        <v>8</v>
      </c>
      <c r="T1661" s="8" t="str">
        <f>TEXT(SalesDataTable[[#This Row],[Order Date]],"mmm")</f>
        <v>Aug</v>
      </c>
    </row>
    <row r="1662" spans="1:20" ht="15.5">
      <c r="A1662" s="2" t="s">
        <v>1713</v>
      </c>
      <c r="B1662" s="3">
        <v>46250</v>
      </c>
      <c r="C1662" s="4" t="s">
        <v>8</v>
      </c>
      <c r="D1662" s="4" t="s">
        <v>69</v>
      </c>
      <c r="E1662" s="4" t="s">
        <v>3</v>
      </c>
      <c r="F1662" s="4" t="s">
        <v>16</v>
      </c>
      <c r="G1662" s="4" t="s">
        <v>11</v>
      </c>
      <c r="H1662" s="4" t="s">
        <v>12</v>
      </c>
      <c r="I1662" s="9">
        <v>1</v>
      </c>
      <c r="J1662" s="6">
        <v>90.58</v>
      </c>
      <c r="K1662" s="7">
        <v>0</v>
      </c>
      <c r="L1662" s="6">
        <v>44.53</v>
      </c>
      <c r="M1662" s="6">
        <f t="shared" si="100"/>
        <v>90.58</v>
      </c>
      <c r="N1662" s="6">
        <f t="shared" si="101"/>
        <v>44.53</v>
      </c>
      <c r="O1662" s="6">
        <f t="shared" si="102"/>
        <v>46.05</v>
      </c>
      <c r="P1662" s="8">
        <f t="shared" si="103"/>
        <v>0.50839037315080593</v>
      </c>
      <c r="Q1662" s="5">
        <f>YEAR(SalesDataTable[[#This Row],[Order Date]])</f>
        <v>2026</v>
      </c>
      <c r="R1662" s="8" t="str">
        <f>"Q"&amp;ROUNDUP(MONTH(SalesDataTable[[#This Row],[Order Date]])/3,0)</f>
        <v>Q3</v>
      </c>
      <c r="S1662" s="9">
        <f>MONTH(SalesDataTable[[#This Row],[Order Date]])</f>
        <v>8</v>
      </c>
      <c r="T1662" s="8" t="str">
        <f>TEXT(SalesDataTable[[#This Row],[Order Date]],"mmm")</f>
        <v>Aug</v>
      </c>
    </row>
    <row r="1663" spans="1:20" ht="15.5">
      <c r="A1663" s="2" t="s">
        <v>1714</v>
      </c>
      <c r="B1663" s="3">
        <v>46250</v>
      </c>
      <c r="C1663" s="4" t="s">
        <v>8</v>
      </c>
      <c r="D1663" s="4" t="s">
        <v>86</v>
      </c>
      <c r="E1663" s="4" t="s">
        <v>3</v>
      </c>
      <c r="F1663" s="4" t="s">
        <v>16</v>
      </c>
      <c r="G1663" s="4" t="s">
        <v>31</v>
      </c>
      <c r="H1663" s="4" t="s">
        <v>90</v>
      </c>
      <c r="I1663" s="9">
        <v>1</v>
      </c>
      <c r="J1663" s="6">
        <v>120.22</v>
      </c>
      <c r="K1663" s="7">
        <v>0</v>
      </c>
      <c r="L1663" s="6">
        <v>62.31</v>
      </c>
      <c r="M1663" s="6">
        <f t="shared" si="100"/>
        <v>120.22</v>
      </c>
      <c r="N1663" s="6">
        <f t="shared" si="101"/>
        <v>62.31</v>
      </c>
      <c r="O1663" s="6">
        <f t="shared" si="102"/>
        <v>57.91</v>
      </c>
      <c r="P1663" s="8">
        <f t="shared" si="103"/>
        <v>0.48170021627017134</v>
      </c>
      <c r="Q1663" s="5">
        <f>YEAR(SalesDataTable[[#This Row],[Order Date]])</f>
        <v>2026</v>
      </c>
      <c r="R1663" s="8" t="str">
        <f>"Q"&amp;ROUNDUP(MONTH(SalesDataTable[[#This Row],[Order Date]])/3,0)</f>
        <v>Q3</v>
      </c>
      <c r="S1663" s="9">
        <f>MONTH(SalesDataTable[[#This Row],[Order Date]])</f>
        <v>8</v>
      </c>
      <c r="T1663" s="8" t="str">
        <f>TEXT(SalesDataTable[[#This Row],[Order Date]],"mmm")</f>
        <v>Aug</v>
      </c>
    </row>
    <row r="1664" spans="1:20" ht="15.5">
      <c r="A1664" s="2" t="s">
        <v>1715</v>
      </c>
      <c r="B1664" s="3">
        <v>46250</v>
      </c>
      <c r="C1664" s="4" t="s">
        <v>14</v>
      </c>
      <c r="D1664" s="4" t="s">
        <v>15</v>
      </c>
      <c r="E1664" s="4" t="s">
        <v>25</v>
      </c>
      <c r="F1664" s="4" t="s">
        <v>16</v>
      </c>
      <c r="G1664" s="4" t="s">
        <v>17</v>
      </c>
      <c r="H1664" s="4" t="s">
        <v>18</v>
      </c>
      <c r="I1664" s="9">
        <v>3</v>
      </c>
      <c r="J1664" s="6">
        <v>36.35</v>
      </c>
      <c r="K1664" s="7">
        <v>0</v>
      </c>
      <c r="L1664" s="6">
        <v>13.42</v>
      </c>
      <c r="M1664" s="6">
        <f t="shared" si="100"/>
        <v>109.05000000000001</v>
      </c>
      <c r="N1664" s="6">
        <f t="shared" si="101"/>
        <v>40.26</v>
      </c>
      <c r="O1664" s="6">
        <f t="shared" si="102"/>
        <v>68.79000000000002</v>
      </c>
      <c r="P1664" s="8">
        <f t="shared" si="103"/>
        <v>0.63081155433287495</v>
      </c>
      <c r="Q1664" s="5">
        <f>YEAR(SalesDataTable[[#This Row],[Order Date]])</f>
        <v>2026</v>
      </c>
      <c r="R1664" s="8" t="str">
        <f>"Q"&amp;ROUNDUP(MONTH(SalesDataTable[[#This Row],[Order Date]])/3,0)</f>
        <v>Q3</v>
      </c>
      <c r="S1664" s="9">
        <f>MONTH(SalesDataTable[[#This Row],[Order Date]])</f>
        <v>8</v>
      </c>
      <c r="T1664" s="8" t="str">
        <f>TEXT(SalesDataTable[[#This Row],[Order Date]],"mmm")</f>
        <v>Aug</v>
      </c>
    </row>
    <row r="1665" spans="1:20" ht="15.5">
      <c r="A1665" s="2" t="s">
        <v>1716</v>
      </c>
      <c r="B1665" s="3">
        <v>46250</v>
      </c>
      <c r="C1665" s="4" t="s">
        <v>8</v>
      </c>
      <c r="D1665" s="4" t="s">
        <v>69</v>
      </c>
      <c r="E1665" s="4" t="s">
        <v>39</v>
      </c>
      <c r="F1665" s="4" t="s">
        <v>4</v>
      </c>
      <c r="G1665" s="4" t="s">
        <v>31</v>
      </c>
      <c r="H1665" s="4" t="s">
        <v>41</v>
      </c>
      <c r="I1665" s="9">
        <v>2</v>
      </c>
      <c r="J1665" s="6">
        <v>195.28</v>
      </c>
      <c r="K1665" s="7">
        <v>0</v>
      </c>
      <c r="L1665" s="6">
        <v>102.24</v>
      </c>
      <c r="M1665" s="6">
        <f t="shared" si="100"/>
        <v>390.56</v>
      </c>
      <c r="N1665" s="6">
        <f t="shared" si="101"/>
        <v>204.48</v>
      </c>
      <c r="O1665" s="6">
        <f t="shared" si="102"/>
        <v>186.08</v>
      </c>
      <c r="P1665" s="8">
        <f t="shared" si="103"/>
        <v>0.4764440802949611</v>
      </c>
      <c r="Q1665" s="5">
        <f>YEAR(SalesDataTable[[#This Row],[Order Date]])</f>
        <v>2026</v>
      </c>
      <c r="R1665" s="8" t="str">
        <f>"Q"&amp;ROUNDUP(MONTH(SalesDataTable[[#This Row],[Order Date]])/3,0)</f>
        <v>Q3</v>
      </c>
      <c r="S1665" s="9">
        <f>MONTH(SalesDataTable[[#This Row],[Order Date]])</f>
        <v>8</v>
      </c>
      <c r="T1665" s="8" t="str">
        <f>TEXT(SalesDataTable[[#This Row],[Order Date]],"mmm")</f>
        <v>Aug</v>
      </c>
    </row>
    <row r="1666" spans="1:20" ht="15.5">
      <c r="A1666" s="2" t="s">
        <v>1717</v>
      </c>
      <c r="B1666" s="3">
        <v>46250</v>
      </c>
      <c r="C1666" s="4" t="s">
        <v>14</v>
      </c>
      <c r="D1666" s="4" t="s">
        <v>126</v>
      </c>
      <c r="E1666" s="4" t="s">
        <v>39</v>
      </c>
      <c r="F1666" s="4" t="s">
        <v>4</v>
      </c>
      <c r="G1666" s="4" t="s">
        <v>17</v>
      </c>
      <c r="H1666" s="4" t="s">
        <v>46</v>
      </c>
      <c r="I1666" s="9">
        <v>4</v>
      </c>
      <c r="J1666" s="6">
        <v>46.05</v>
      </c>
      <c r="K1666" s="7">
        <v>0</v>
      </c>
      <c r="L1666" s="6">
        <v>18.75</v>
      </c>
      <c r="M1666" s="6">
        <f t="shared" ref="M1666:M1729" si="104">I1666*J1666*(1-K1666)</f>
        <v>184.2</v>
      </c>
      <c r="N1666" s="6">
        <f t="shared" ref="N1666:N1729" si="105">I1666*L1666</f>
        <v>75</v>
      </c>
      <c r="O1666" s="6">
        <f t="shared" ref="O1666:O1729" si="106">M1666-N1666</f>
        <v>109.19999999999999</v>
      </c>
      <c r="P1666" s="8">
        <f t="shared" ref="P1666:P1729" si="107">IFERROR(O1666/M1666,0)</f>
        <v>0.5928338762214983</v>
      </c>
      <c r="Q1666" s="5">
        <f>YEAR(SalesDataTable[[#This Row],[Order Date]])</f>
        <v>2026</v>
      </c>
      <c r="R1666" s="8" t="str">
        <f>"Q"&amp;ROUNDUP(MONTH(SalesDataTable[[#This Row],[Order Date]])/3,0)</f>
        <v>Q3</v>
      </c>
      <c r="S1666" s="9">
        <f>MONTH(SalesDataTable[[#This Row],[Order Date]])</f>
        <v>8</v>
      </c>
      <c r="T1666" s="8" t="str">
        <f>TEXT(SalesDataTable[[#This Row],[Order Date]],"mmm")</f>
        <v>Aug</v>
      </c>
    </row>
    <row r="1667" spans="1:20" ht="15.5">
      <c r="A1667" s="2" t="s">
        <v>1718</v>
      </c>
      <c r="B1667" s="3">
        <v>46250</v>
      </c>
      <c r="C1667" s="4" t="s">
        <v>1</v>
      </c>
      <c r="D1667" s="4" t="s">
        <v>2</v>
      </c>
      <c r="E1667" s="4" t="s">
        <v>25</v>
      </c>
      <c r="F1667" s="4" t="s">
        <v>4</v>
      </c>
      <c r="G1667" s="4" t="s">
        <v>31</v>
      </c>
      <c r="H1667" s="4" t="s">
        <v>64</v>
      </c>
      <c r="I1667" s="9">
        <v>1</v>
      </c>
      <c r="J1667" s="6">
        <v>81.040000000000006</v>
      </c>
      <c r="K1667" s="7">
        <v>0.1</v>
      </c>
      <c r="L1667" s="6">
        <v>39.29</v>
      </c>
      <c r="M1667" s="6">
        <f t="shared" si="104"/>
        <v>72.936000000000007</v>
      </c>
      <c r="N1667" s="6">
        <f t="shared" si="105"/>
        <v>39.29</v>
      </c>
      <c r="O1667" s="6">
        <f t="shared" si="106"/>
        <v>33.646000000000008</v>
      </c>
      <c r="P1667" s="8">
        <f t="shared" si="107"/>
        <v>0.46130854447735009</v>
      </c>
      <c r="Q1667" s="5">
        <f>YEAR(SalesDataTable[[#This Row],[Order Date]])</f>
        <v>2026</v>
      </c>
      <c r="R1667" s="8" t="str">
        <f>"Q"&amp;ROUNDUP(MONTH(SalesDataTable[[#This Row],[Order Date]])/3,0)</f>
        <v>Q3</v>
      </c>
      <c r="S1667" s="9">
        <f>MONTH(SalesDataTable[[#This Row],[Order Date]])</f>
        <v>8</v>
      </c>
      <c r="T1667" s="8" t="str">
        <f>TEXT(SalesDataTable[[#This Row],[Order Date]],"mmm")</f>
        <v>Aug</v>
      </c>
    </row>
    <row r="1668" spans="1:20" ht="15.5">
      <c r="A1668" s="2" t="s">
        <v>1719</v>
      </c>
      <c r="B1668" s="3">
        <v>46250</v>
      </c>
      <c r="C1668" s="4" t="s">
        <v>1</v>
      </c>
      <c r="D1668" s="4" t="s">
        <v>88</v>
      </c>
      <c r="E1668" s="4" t="s">
        <v>25</v>
      </c>
      <c r="F1668" s="4" t="s">
        <v>20</v>
      </c>
      <c r="G1668" s="4" t="s">
        <v>31</v>
      </c>
      <c r="H1668" s="4" t="s">
        <v>41</v>
      </c>
      <c r="I1668" s="9">
        <v>1</v>
      </c>
      <c r="J1668" s="6">
        <v>191.12</v>
      </c>
      <c r="K1668" s="7">
        <v>0.05</v>
      </c>
      <c r="L1668" s="6">
        <v>106.14</v>
      </c>
      <c r="M1668" s="6">
        <f t="shared" si="104"/>
        <v>181.56399999999999</v>
      </c>
      <c r="N1668" s="6">
        <f t="shared" si="105"/>
        <v>106.14</v>
      </c>
      <c r="O1668" s="6">
        <f t="shared" si="106"/>
        <v>75.423999999999992</v>
      </c>
      <c r="P1668" s="8">
        <f t="shared" si="107"/>
        <v>0.41541274702033443</v>
      </c>
      <c r="Q1668" s="5">
        <f>YEAR(SalesDataTable[[#This Row],[Order Date]])</f>
        <v>2026</v>
      </c>
      <c r="R1668" s="8" t="str">
        <f>"Q"&amp;ROUNDUP(MONTH(SalesDataTable[[#This Row],[Order Date]])/3,0)</f>
        <v>Q3</v>
      </c>
      <c r="S1668" s="9">
        <f>MONTH(SalesDataTable[[#This Row],[Order Date]])</f>
        <v>8</v>
      </c>
      <c r="T1668" s="8" t="str">
        <f>TEXT(SalesDataTable[[#This Row],[Order Date]],"mmm")</f>
        <v>Aug</v>
      </c>
    </row>
    <row r="1669" spans="1:20" ht="15.5">
      <c r="A1669" s="2" t="s">
        <v>1720</v>
      </c>
      <c r="B1669" s="3">
        <v>46250</v>
      </c>
      <c r="C1669" s="4" t="s">
        <v>1</v>
      </c>
      <c r="D1669" s="4" t="s">
        <v>88</v>
      </c>
      <c r="E1669" s="4" t="s">
        <v>3</v>
      </c>
      <c r="F1669" s="4" t="s">
        <v>16</v>
      </c>
      <c r="G1669" s="4" t="s">
        <v>11</v>
      </c>
      <c r="H1669" s="4" t="s">
        <v>53</v>
      </c>
      <c r="I1669" s="9">
        <v>1</v>
      </c>
      <c r="J1669" s="6">
        <v>156.19</v>
      </c>
      <c r="K1669" s="7">
        <v>0</v>
      </c>
      <c r="L1669" s="6">
        <v>79.239999999999995</v>
      </c>
      <c r="M1669" s="6">
        <f t="shared" si="104"/>
        <v>156.19</v>
      </c>
      <c r="N1669" s="6">
        <f t="shared" si="105"/>
        <v>79.239999999999995</v>
      </c>
      <c r="O1669" s="6">
        <f t="shared" si="106"/>
        <v>76.95</v>
      </c>
      <c r="P1669" s="8">
        <f t="shared" si="107"/>
        <v>0.49266918496702738</v>
      </c>
      <c r="Q1669" s="5">
        <f>YEAR(SalesDataTable[[#This Row],[Order Date]])</f>
        <v>2026</v>
      </c>
      <c r="R1669" s="8" t="str">
        <f>"Q"&amp;ROUNDUP(MONTH(SalesDataTable[[#This Row],[Order Date]])/3,0)</f>
        <v>Q3</v>
      </c>
      <c r="S1669" s="9">
        <f>MONTH(SalesDataTable[[#This Row],[Order Date]])</f>
        <v>8</v>
      </c>
      <c r="T1669" s="8" t="str">
        <f>TEXT(SalesDataTable[[#This Row],[Order Date]],"mmm")</f>
        <v>Aug</v>
      </c>
    </row>
    <row r="1670" spans="1:20" ht="15.5">
      <c r="A1670" s="2" t="s">
        <v>1721</v>
      </c>
      <c r="B1670" s="3">
        <v>46251</v>
      </c>
      <c r="C1670" s="4" t="s">
        <v>8</v>
      </c>
      <c r="D1670" s="4" t="s">
        <v>66</v>
      </c>
      <c r="E1670" s="4" t="s">
        <v>3</v>
      </c>
      <c r="F1670" s="4" t="s">
        <v>4</v>
      </c>
      <c r="G1670" s="4" t="s">
        <v>17</v>
      </c>
      <c r="H1670" s="4" t="s">
        <v>18</v>
      </c>
      <c r="I1670" s="9">
        <v>4</v>
      </c>
      <c r="J1670" s="6">
        <v>36.93</v>
      </c>
      <c r="K1670" s="7">
        <v>0</v>
      </c>
      <c r="L1670" s="6">
        <v>13.36</v>
      </c>
      <c r="M1670" s="6">
        <f t="shared" si="104"/>
        <v>147.72</v>
      </c>
      <c r="N1670" s="6">
        <f t="shared" si="105"/>
        <v>53.44</v>
      </c>
      <c r="O1670" s="6">
        <f t="shared" si="106"/>
        <v>94.28</v>
      </c>
      <c r="P1670" s="8">
        <f t="shared" si="107"/>
        <v>0.63823449769834828</v>
      </c>
      <c r="Q1670" s="5">
        <f>YEAR(SalesDataTable[[#This Row],[Order Date]])</f>
        <v>2026</v>
      </c>
      <c r="R1670" s="8" t="str">
        <f>"Q"&amp;ROUNDUP(MONTH(SalesDataTable[[#This Row],[Order Date]])/3,0)</f>
        <v>Q3</v>
      </c>
      <c r="S1670" s="9">
        <f>MONTH(SalesDataTable[[#This Row],[Order Date]])</f>
        <v>8</v>
      </c>
      <c r="T1670" s="8" t="str">
        <f>TEXT(SalesDataTable[[#This Row],[Order Date]],"mmm")</f>
        <v>Aug</v>
      </c>
    </row>
    <row r="1671" spans="1:20" ht="15.5">
      <c r="A1671" s="2" t="s">
        <v>1722</v>
      </c>
      <c r="B1671" s="3">
        <v>46251</v>
      </c>
      <c r="C1671" s="4" t="s">
        <v>8</v>
      </c>
      <c r="D1671" s="4" t="s">
        <v>69</v>
      </c>
      <c r="E1671" s="4" t="s">
        <v>25</v>
      </c>
      <c r="F1671" s="4" t="s">
        <v>4</v>
      </c>
      <c r="G1671" s="4" t="s">
        <v>5</v>
      </c>
      <c r="H1671" s="4" t="s">
        <v>43</v>
      </c>
      <c r="I1671" s="9">
        <v>3</v>
      </c>
      <c r="J1671" s="6">
        <v>104.96</v>
      </c>
      <c r="K1671" s="7">
        <v>0.05</v>
      </c>
      <c r="L1671" s="6">
        <v>51.66</v>
      </c>
      <c r="M1671" s="6">
        <f t="shared" si="104"/>
        <v>299.13599999999997</v>
      </c>
      <c r="N1671" s="6">
        <f t="shared" si="105"/>
        <v>154.97999999999999</v>
      </c>
      <c r="O1671" s="6">
        <f t="shared" si="106"/>
        <v>144.15599999999998</v>
      </c>
      <c r="P1671" s="8">
        <f t="shared" si="107"/>
        <v>0.48190789473684209</v>
      </c>
      <c r="Q1671" s="5">
        <f>YEAR(SalesDataTable[[#This Row],[Order Date]])</f>
        <v>2026</v>
      </c>
      <c r="R1671" s="8" t="str">
        <f>"Q"&amp;ROUNDUP(MONTH(SalesDataTable[[#This Row],[Order Date]])/3,0)</f>
        <v>Q3</v>
      </c>
      <c r="S1671" s="9">
        <f>MONTH(SalesDataTable[[#This Row],[Order Date]])</f>
        <v>8</v>
      </c>
      <c r="T1671" s="8" t="str">
        <f>TEXT(SalesDataTable[[#This Row],[Order Date]],"mmm")</f>
        <v>Aug</v>
      </c>
    </row>
    <row r="1672" spans="1:20" ht="15.5">
      <c r="A1672" s="2" t="s">
        <v>1723</v>
      </c>
      <c r="B1672" s="3">
        <v>46251</v>
      </c>
      <c r="C1672" s="4" t="s">
        <v>8</v>
      </c>
      <c r="D1672" s="4" t="s">
        <v>9</v>
      </c>
      <c r="E1672" s="4" t="s">
        <v>39</v>
      </c>
      <c r="F1672" s="4" t="s">
        <v>16</v>
      </c>
      <c r="G1672" s="4" t="s">
        <v>17</v>
      </c>
      <c r="H1672" s="4" t="s">
        <v>83</v>
      </c>
      <c r="I1672" s="9">
        <v>3</v>
      </c>
      <c r="J1672" s="6">
        <v>168.51</v>
      </c>
      <c r="K1672" s="7">
        <v>0</v>
      </c>
      <c r="L1672" s="6">
        <v>85.34</v>
      </c>
      <c r="M1672" s="6">
        <f t="shared" si="104"/>
        <v>505.53</v>
      </c>
      <c r="N1672" s="6">
        <f t="shared" si="105"/>
        <v>256.02</v>
      </c>
      <c r="O1672" s="6">
        <f t="shared" si="106"/>
        <v>249.51</v>
      </c>
      <c r="P1672" s="8">
        <f t="shared" si="107"/>
        <v>0.49356121298439265</v>
      </c>
      <c r="Q1672" s="5">
        <f>YEAR(SalesDataTable[[#This Row],[Order Date]])</f>
        <v>2026</v>
      </c>
      <c r="R1672" s="8" t="str">
        <f>"Q"&amp;ROUNDUP(MONTH(SalesDataTable[[#This Row],[Order Date]])/3,0)</f>
        <v>Q3</v>
      </c>
      <c r="S1672" s="9">
        <f>MONTH(SalesDataTable[[#This Row],[Order Date]])</f>
        <v>8</v>
      </c>
      <c r="T1672" s="8" t="str">
        <f>TEXT(SalesDataTable[[#This Row],[Order Date]],"mmm")</f>
        <v>Aug</v>
      </c>
    </row>
    <row r="1673" spans="1:20" ht="15.5">
      <c r="A1673" s="2" t="s">
        <v>1724</v>
      </c>
      <c r="B1673" s="3">
        <v>46251</v>
      </c>
      <c r="C1673" s="4" t="s">
        <v>8</v>
      </c>
      <c r="D1673" s="4" t="s">
        <v>69</v>
      </c>
      <c r="E1673" s="4" t="s">
        <v>25</v>
      </c>
      <c r="F1673" s="4" t="s">
        <v>16</v>
      </c>
      <c r="G1673" s="4" t="s">
        <v>17</v>
      </c>
      <c r="H1673" s="4" t="s">
        <v>46</v>
      </c>
      <c r="I1673" s="9">
        <v>1</v>
      </c>
      <c r="J1673" s="6">
        <v>46.44</v>
      </c>
      <c r="K1673" s="7">
        <v>0.05</v>
      </c>
      <c r="L1673" s="6">
        <v>18.59</v>
      </c>
      <c r="M1673" s="6">
        <f t="shared" si="104"/>
        <v>44.117999999999995</v>
      </c>
      <c r="N1673" s="6">
        <f t="shared" si="105"/>
        <v>18.59</v>
      </c>
      <c r="O1673" s="6">
        <f t="shared" si="106"/>
        <v>25.527999999999995</v>
      </c>
      <c r="P1673" s="8">
        <f t="shared" si="107"/>
        <v>0.57863003762636556</v>
      </c>
      <c r="Q1673" s="5">
        <f>YEAR(SalesDataTable[[#This Row],[Order Date]])</f>
        <v>2026</v>
      </c>
      <c r="R1673" s="8" t="str">
        <f>"Q"&amp;ROUNDUP(MONTH(SalesDataTable[[#This Row],[Order Date]])/3,0)</f>
        <v>Q3</v>
      </c>
      <c r="S1673" s="9">
        <f>MONTH(SalesDataTable[[#This Row],[Order Date]])</f>
        <v>8</v>
      </c>
      <c r="T1673" s="8" t="str">
        <f>TEXT(SalesDataTable[[#This Row],[Order Date]],"mmm")</f>
        <v>Aug</v>
      </c>
    </row>
    <row r="1674" spans="1:20" ht="15.5">
      <c r="A1674" s="2" t="s">
        <v>1725</v>
      </c>
      <c r="B1674" s="3">
        <v>46251</v>
      </c>
      <c r="C1674" s="4" t="s">
        <v>1</v>
      </c>
      <c r="D1674" s="4" t="s">
        <v>2</v>
      </c>
      <c r="E1674" s="4" t="s">
        <v>3</v>
      </c>
      <c r="F1674" s="4" t="s">
        <v>16</v>
      </c>
      <c r="G1674" s="4" t="s">
        <v>11</v>
      </c>
      <c r="H1674" s="4" t="s">
        <v>79</v>
      </c>
      <c r="I1674" s="9">
        <v>1</v>
      </c>
      <c r="J1674" s="6">
        <v>69.900000000000006</v>
      </c>
      <c r="K1674" s="7">
        <v>0.1</v>
      </c>
      <c r="L1674" s="6">
        <v>31.43</v>
      </c>
      <c r="M1674" s="6">
        <f t="shared" si="104"/>
        <v>62.910000000000004</v>
      </c>
      <c r="N1674" s="6">
        <f t="shared" si="105"/>
        <v>31.43</v>
      </c>
      <c r="O1674" s="6">
        <f t="shared" si="106"/>
        <v>31.480000000000004</v>
      </c>
      <c r="P1674" s="8">
        <f t="shared" si="107"/>
        <v>0.50039739310125575</v>
      </c>
      <c r="Q1674" s="5">
        <f>YEAR(SalesDataTable[[#This Row],[Order Date]])</f>
        <v>2026</v>
      </c>
      <c r="R1674" s="8" t="str">
        <f>"Q"&amp;ROUNDUP(MONTH(SalesDataTable[[#This Row],[Order Date]])/3,0)</f>
        <v>Q3</v>
      </c>
      <c r="S1674" s="9">
        <f>MONTH(SalesDataTable[[#This Row],[Order Date]])</f>
        <v>8</v>
      </c>
      <c r="T1674" s="8" t="str">
        <f>TEXT(SalesDataTable[[#This Row],[Order Date]],"mmm")</f>
        <v>Aug</v>
      </c>
    </row>
    <row r="1675" spans="1:20" ht="15.5">
      <c r="A1675" s="2" t="s">
        <v>1726</v>
      </c>
      <c r="B1675" s="3">
        <v>46252</v>
      </c>
      <c r="C1675" s="4" t="s">
        <v>27</v>
      </c>
      <c r="D1675" s="4" t="s">
        <v>82</v>
      </c>
      <c r="E1675" s="4" t="s">
        <v>3</v>
      </c>
      <c r="F1675" s="4" t="s">
        <v>16</v>
      </c>
      <c r="G1675" s="4" t="s">
        <v>5</v>
      </c>
      <c r="H1675" s="4" t="s">
        <v>35</v>
      </c>
      <c r="I1675" s="9">
        <v>2</v>
      </c>
      <c r="J1675" s="6">
        <v>39.83</v>
      </c>
      <c r="K1675" s="7">
        <v>0</v>
      </c>
      <c r="L1675" s="6">
        <v>17.18</v>
      </c>
      <c r="M1675" s="6">
        <f t="shared" si="104"/>
        <v>79.66</v>
      </c>
      <c r="N1675" s="6">
        <f t="shared" si="105"/>
        <v>34.36</v>
      </c>
      <c r="O1675" s="6">
        <f t="shared" si="106"/>
        <v>45.3</v>
      </c>
      <c r="P1675" s="8">
        <f t="shared" si="107"/>
        <v>0.56866683404468987</v>
      </c>
      <c r="Q1675" s="5">
        <f>YEAR(SalesDataTable[[#This Row],[Order Date]])</f>
        <v>2026</v>
      </c>
      <c r="R1675" s="8" t="str">
        <f>"Q"&amp;ROUNDUP(MONTH(SalesDataTable[[#This Row],[Order Date]])/3,0)</f>
        <v>Q3</v>
      </c>
      <c r="S1675" s="9">
        <f>MONTH(SalesDataTable[[#This Row],[Order Date]])</f>
        <v>8</v>
      </c>
      <c r="T1675" s="8" t="str">
        <f>TEXT(SalesDataTable[[#This Row],[Order Date]],"mmm")</f>
        <v>Aug</v>
      </c>
    </row>
    <row r="1676" spans="1:20" ht="15.5">
      <c r="A1676" s="2" t="s">
        <v>1727</v>
      </c>
      <c r="B1676" s="3">
        <v>46252</v>
      </c>
      <c r="C1676" s="4" t="s">
        <v>1</v>
      </c>
      <c r="D1676" s="4" t="s">
        <v>52</v>
      </c>
      <c r="E1676" s="4" t="s">
        <v>3</v>
      </c>
      <c r="F1676" s="4" t="s">
        <v>16</v>
      </c>
      <c r="G1676" s="4" t="s">
        <v>17</v>
      </c>
      <c r="H1676" s="4" t="s">
        <v>18</v>
      </c>
      <c r="I1676" s="9">
        <v>2</v>
      </c>
      <c r="J1676" s="6">
        <v>36.020000000000003</v>
      </c>
      <c r="K1676" s="7">
        <v>0</v>
      </c>
      <c r="L1676" s="6">
        <v>13.87</v>
      </c>
      <c r="M1676" s="6">
        <f t="shared" si="104"/>
        <v>72.040000000000006</v>
      </c>
      <c r="N1676" s="6">
        <f t="shared" si="105"/>
        <v>27.74</v>
      </c>
      <c r="O1676" s="6">
        <f t="shared" si="106"/>
        <v>44.300000000000011</v>
      </c>
      <c r="P1676" s="8">
        <f t="shared" si="107"/>
        <v>0.61493614658523055</v>
      </c>
      <c r="Q1676" s="5">
        <f>YEAR(SalesDataTable[[#This Row],[Order Date]])</f>
        <v>2026</v>
      </c>
      <c r="R1676" s="8" t="str">
        <f>"Q"&amp;ROUNDUP(MONTH(SalesDataTable[[#This Row],[Order Date]])/3,0)</f>
        <v>Q3</v>
      </c>
      <c r="S1676" s="9">
        <f>MONTH(SalesDataTable[[#This Row],[Order Date]])</f>
        <v>8</v>
      </c>
      <c r="T1676" s="8" t="str">
        <f>TEXT(SalesDataTable[[#This Row],[Order Date]],"mmm")</f>
        <v>Aug</v>
      </c>
    </row>
    <row r="1677" spans="1:20" ht="15.5">
      <c r="A1677" s="2" t="s">
        <v>1728</v>
      </c>
      <c r="B1677" s="3">
        <v>46252</v>
      </c>
      <c r="C1677" s="4" t="s">
        <v>1</v>
      </c>
      <c r="D1677" s="4" t="s">
        <v>88</v>
      </c>
      <c r="E1677" s="4" t="s">
        <v>39</v>
      </c>
      <c r="F1677" s="4" t="s">
        <v>20</v>
      </c>
      <c r="G1677" s="4" t="s">
        <v>49</v>
      </c>
      <c r="H1677" s="4" t="s">
        <v>55</v>
      </c>
      <c r="I1677" s="9">
        <v>3</v>
      </c>
      <c r="J1677" s="6">
        <v>125.31</v>
      </c>
      <c r="K1677" s="7">
        <v>0</v>
      </c>
      <c r="L1677" s="6">
        <v>67.64</v>
      </c>
      <c r="M1677" s="6">
        <f t="shared" si="104"/>
        <v>375.93</v>
      </c>
      <c r="N1677" s="6">
        <f t="shared" si="105"/>
        <v>202.92000000000002</v>
      </c>
      <c r="O1677" s="6">
        <f t="shared" si="106"/>
        <v>173.01</v>
      </c>
      <c r="P1677" s="8">
        <f t="shared" si="107"/>
        <v>0.46021865772883247</v>
      </c>
      <c r="Q1677" s="5">
        <f>YEAR(SalesDataTable[[#This Row],[Order Date]])</f>
        <v>2026</v>
      </c>
      <c r="R1677" s="8" t="str">
        <f>"Q"&amp;ROUNDUP(MONTH(SalesDataTable[[#This Row],[Order Date]])/3,0)</f>
        <v>Q3</v>
      </c>
      <c r="S1677" s="9">
        <f>MONTH(SalesDataTable[[#This Row],[Order Date]])</f>
        <v>8</v>
      </c>
      <c r="T1677" s="8" t="str">
        <f>TEXT(SalesDataTable[[#This Row],[Order Date]],"mmm")</f>
        <v>Aug</v>
      </c>
    </row>
    <row r="1678" spans="1:20" ht="15.5">
      <c r="A1678" s="2" t="s">
        <v>1729</v>
      </c>
      <c r="B1678" s="3">
        <v>46252</v>
      </c>
      <c r="C1678" s="4" t="s">
        <v>8</v>
      </c>
      <c r="D1678" s="4" t="s">
        <v>69</v>
      </c>
      <c r="E1678" s="4" t="s">
        <v>3</v>
      </c>
      <c r="F1678" s="4" t="s">
        <v>4</v>
      </c>
      <c r="G1678" s="4" t="s">
        <v>11</v>
      </c>
      <c r="H1678" s="4" t="s">
        <v>12</v>
      </c>
      <c r="I1678" s="9">
        <v>3</v>
      </c>
      <c r="J1678" s="6">
        <v>92.5</v>
      </c>
      <c r="K1678" s="7">
        <v>0.1</v>
      </c>
      <c r="L1678" s="6">
        <v>46.38</v>
      </c>
      <c r="M1678" s="6">
        <f t="shared" si="104"/>
        <v>249.75</v>
      </c>
      <c r="N1678" s="6">
        <f t="shared" si="105"/>
        <v>139.14000000000001</v>
      </c>
      <c r="O1678" s="6">
        <f t="shared" si="106"/>
        <v>110.60999999999999</v>
      </c>
      <c r="P1678" s="8">
        <f t="shared" si="107"/>
        <v>0.4428828828828828</v>
      </c>
      <c r="Q1678" s="5">
        <f>YEAR(SalesDataTable[[#This Row],[Order Date]])</f>
        <v>2026</v>
      </c>
      <c r="R1678" s="8" t="str">
        <f>"Q"&amp;ROUNDUP(MONTH(SalesDataTable[[#This Row],[Order Date]])/3,0)</f>
        <v>Q3</v>
      </c>
      <c r="S1678" s="9">
        <f>MONTH(SalesDataTable[[#This Row],[Order Date]])</f>
        <v>8</v>
      </c>
      <c r="T1678" s="8" t="str">
        <f>TEXT(SalesDataTable[[#This Row],[Order Date]],"mmm")</f>
        <v>Aug</v>
      </c>
    </row>
    <row r="1679" spans="1:20" ht="15.5">
      <c r="A1679" s="2" t="s">
        <v>1730</v>
      </c>
      <c r="B1679" s="3">
        <v>46252</v>
      </c>
      <c r="C1679" s="4" t="s">
        <v>8</v>
      </c>
      <c r="D1679" s="4" t="s">
        <v>9</v>
      </c>
      <c r="E1679" s="4" t="s">
        <v>10</v>
      </c>
      <c r="F1679" s="4" t="s">
        <v>20</v>
      </c>
      <c r="G1679" s="4" t="s">
        <v>5</v>
      </c>
      <c r="H1679" s="4" t="s">
        <v>43</v>
      </c>
      <c r="I1679" s="9">
        <v>5</v>
      </c>
      <c r="J1679" s="6">
        <v>100.48</v>
      </c>
      <c r="K1679" s="7">
        <v>0.1</v>
      </c>
      <c r="L1679" s="6">
        <v>49.67</v>
      </c>
      <c r="M1679" s="6">
        <f t="shared" si="104"/>
        <v>452.16</v>
      </c>
      <c r="N1679" s="6">
        <f t="shared" si="105"/>
        <v>248.35000000000002</v>
      </c>
      <c r="O1679" s="6">
        <f t="shared" si="106"/>
        <v>203.81</v>
      </c>
      <c r="P1679" s="8">
        <f t="shared" si="107"/>
        <v>0.45074752300070769</v>
      </c>
      <c r="Q1679" s="5">
        <f>YEAR(SalesDataTable[[#This Row],[Order Date]])</f>
        <v>2026</v>
      </c>
      <c r="R1679" s="8" t="str">
        <f>"Q"&amp;ROUNDUP(MONTH(SalesDataTable[[#This Row],[Order Date]])/3,0)</f>
        <v>Q3</v>
      </c>
      <c r="S1679" s="9">
        <f>MONTH(SalesDataTable[[#This Row],[Order Date]])</f>
        <v>8</v>
      </c>
      <c r="T1679" s="8" t="str">
        <f>TEXT(SalesDataTable[[#This Row],[Order Date]],"mmm")</f>
        <v>Aug</v>
      </c>
    </row>
    <row r="1680" spans="1:20" ht="15.5">
      <c r="A1680" s="2" t="s">
        <v>1731</v>
      </c>
      <c r="B1680" s="3">
        <v>46252</v>
      </c>
      <c r="C1680" s="4" t="s">
        <v>1</v>
      </c>
      <c r="D1680" s="4" t="s">
        <v>88</v>
      </c>
      <c r="E1680" s="4" t="s">
        <v>39</v>
      </c>
      <c r="F1680" s="4" t="s">
        <v>16</v>
      </c>
      <c r="G1680" s="4" t="s">
        <v>31</v>
      </c>
      <c r="H1680" s="4" t="s">
        <v>64</v>
      </c>
      <c r="I1680" s="9">
        <v>2</v>
      </c>
      <c r="J1680" s="6">
        <v>79.78</v>
      </c>
      <c r="K1680" s="7">
        <v>0</v>
      </c>
      <c r="L1680" s="6">
        <v>38.770000000000003</v>
      </c>
      <c r="M1680" s="6">
        <f t="shared" si="104"/>
        <v>159.56</v>
      </c>
      <c r="N1680" s="6">
        <f t="shared" si="105"/>
        <v>77.540000000000006</v>
      </c>
      <c r="O1680" s="6">
        <f t="shared" si="106"/>
        <v>82.02</v>
      </c>
      <c r="P1680" s="8">
        <f t="shared" si="107"/>
        <v>0.51403860616695907</v>
      </c>
      <c r="Q1680" s="5">
        <f>YEAR(SalesDataTable[[#This Row],[Order Date]])</f>
        <v>2026</v>
      </c>
      <c r="R1680" s="8" t="str">
        <f>"Q"&amp;ROUNDUP(MONTH(SalesDataTable[[#This Row],[Order Date]])/3,0)</f>
        <v>Q3</v>
      </c>
      <c r="S1680" s="9">
        <f>MONTH(SalesDataTable[[#This Row],[Order Date]])</f>
        <v>8</v>
      </c>
      <c r="T1680" s="8" t="str">
        <f>TEXT(SalesDataTable[[#This Row],[Order Date]],"mmm")</f>
        <v>Aug</v>
      </c>
    </row>
    <row r="1681" spans="1:20" ht="15.5">
      <c r="A1681" s="2" t="s">
        <v>1732</v>
      </c>
      <c r="B1681" s="3">
        <v>46252</v>
      </c>
      <c r="C1681" s="4" t="s">
        <v>14</v>
      </c>
      <c r="D1681" s="4" t="s">
        <v>61</v>
      </c>
      <c r="E1681" s="4" t="s">
        <v>10</v>
      </c>
      <c r="F1681" s="4" t="s">
        <v>20</v>
      </c>
      <c r="G1681" s="4" t="s">
        <v>11</v>
      </c>
      <c r="H1681" s="4" t="s">
        <v>21</v>
      </c>
      <c r="I1681" s="9">
        <v>4</v>
      </c>
      <c r="J1681" s="6">
        <v>144.44</v>
      </c>
      <c r="K1681" s="7">
        <v>0.1</v>
      </c>
      <c r="L1681" s="6">
        <v>77.66</v>
      </c>
      <c r="M1681" s="6">
        <f t="shared" si="104"/>
        <v>519.98400000000004</v>
      </c>
      <c r="N1681" s="6">
        <f t="shared" si="105"/>
        <v>310.64</v>
      </c>
      <c r="O1681" s="6">
        <f t="shared" si="106"/>
        <v>209.34400000000005</v>
      </c>
      <c r="P1681" s="8">
        <f t="shared" si="107"/>
        <v>0.4025970029847073</v>
      </c>
      <c r="Q1681" s="5">
        <f>YEAR(SalesDataTable[[#This Row],[Order Date]])</f>
        <v>2026</v>
      </c>
      <c r="R1681" s="8" t="str">
        <f>"Q"&amp;ROUNDUP(MONTH(SalesDataTable[[#This Row],[Order Date]])/3,0)</f>
        <v>Q3</v>
      </c>
      <c r="S1681" s="9">
        <f>MONTH(SalesDataTable[[#This Row],[Order Date]])</f>
        <v>8</v>
      </c>
      <c r="T1681" s="8" t="str">
        <f>TEXT(SalesDataTable[[#This Row],[Order Date]],"mmm")</f>
        <v>Aug</v>
      </c>
    </row>
    <row r="1682" spans="1:20" ht="15.5">
      <c r="A1682" s="2" t="s">
        <v>1733</v>
      </c>
      <c r="B1682" s="3">
        <v>46253</v>
      </c>
      <c r="C1682" s="4" t="s">
        <v>8</v>
      </c>
      <c r="D1682" s="4" t="s">
        <v>9</v>
      </c>
      <c r="E1682" s="4" t="s">
        <v>3</v>
      </c>
      <c r="F1682" s="4" t="s">
        <v>4</v>
      </c>
      <c r="G1682" s="4" t="s">
        <v>11</v>
      </c>
      <c r="H1682" s="4" t="s">
        <v>53</v>
      </c>
      <c r="I1682" s="9">
        <v>3</v>
      </c>
      <c r="J1682" s="6">
        <v>157.41999999999999</v>
      </c>
      <c r="K1682" s="7">
        <v>0</v>
      </c>
      <c r="L1682" s="6">
        <v>77.989999999999995</v>
      </c>
      <c r="M1682" s="6">
        <f t="shared" si="104"/>
        <v>472.26</v>
      </c>
      <c r="N1682" s="6">
        <f t="shared" si="105"/>
        <v>233.96999999999997</v>
      </c>
      <c r="O1682" s="6">
        <f t="shared" si="106"/>
        <v>238.29000000000002</v>
      </c>
      <c r="P1682" s="8">
        <f t="shared" si="107"/>
        <v>0.5045737517469191</v>
      </c>
      <c r="Q1682" s="5">
        <f>YEAR(SalesDataTable[[#This Row],[Order Date]])</f>
        <v>2026</v>
      </c>
      <c r="R1682" s="8" t="str">
        <f>"Q"&amp;ROUNDUP(MONTH(SalesDataTable[[#This Row],[Order Date]])/3,0)</f>
        <v>Q3</v>
      </c>
      <c r="S1682" s="9">
        <f>MONTH(SalesDataTable[[#This Row],[Order Date]])</f>
        <v>8</v>
      </c>
      <c r="T1682" s="8" t="str">
        <f>TEXT(SalesDataTable[[#This Row],[Order Date]],"mmm")</f>
        <v>Aug</v>
      </c>
    </row>
    <row r="1683" spans="1:20" ht="15.5">
      <c r="A1683" s="2" t="s">
        <v>1734</v>
      </c>
      <c r="B1683" s="3">
        <v>46253</v>
      </c>
      <c r="C1683" s="4" t="s">
        <v>8</v>
      </c>
      <c r="D1683" s="4" t="s">
        <v>86</v>
      </c>
      <c r="E1683" s="4" t="s">
        <v>39</v>
      </c>
      <c r="F1683" s="4" t="s">
        <v>20</v>
      </c>
      <c r="G1683" s="4" t="s">
        <v>11</v>
      </c>
      <c r="H1683" s="4" t="s">
        <v>12</v>
      </c>
      <c r="I1683" s="9">
        <v>1</v>
      </c>
      <c r="J1683" s="6">
        <v>90.37</v>
      </c>
      <c r="K1683" s="7">
        <v>0.05</v>
      </c>
      <c r="L1683" s="6">
        <v>45.89</v>
      </c>
      <c r="M1683" s="6">
        <f t="shared" si="104"/>
        <v>85.851500000000001</v>
      </c>
      <c r="N1683" s="6">
        <f t="shared" si="105"/>
        <v>45.89</v>
      </c>
      <c r="O1683" s="6">
        <f t="shared" si="106"/>
        <v>39.961500000000001</v>
      </c>
      <c r="P1683" s="8">
        <f t="shared" si="107"/>
        <v>0.46547235633623174</v>
      </c>
      <c r="Q1683" s="5">
        <f>YEAR(SalesDataTable[[#This Row],[Order Date]])</f>
        <v>2026</v>
      </c>
      <c r="R1683" s="8" t="str">
        <f>"Q"&amp;ROUNDUP(MONTH(SalesDataTable[[#This Row],[Order Date]])/3,0)</f>
        <v>Q3</v>
      </c>
      <c r="S1683" s="9">
        <f>MONTH(SalesDataTable[[#This Row],[Order Date]])</f>
        <v>8</v>
      </c>
      <c r="T1683" s="8" t="str">
        <f>TEXT(SalesDataTable[[#This Row],[Order Date]],"mmm")</f>
        <v>Aug</v>
      </c>
    </row>
    <row r="1684" spans="1:20" ht="15.5">
      <c r="A1684" s="2" t="s">
        <v>1735</v>
      </c>
      <c r="B1684" s="3">
        <v>46253</v>
      </c>
      <c r="C1684" s="4" t="s">
        <v>8</v>
      </c>
      <c r="D1684" s="4" t="s">
        <v>38</v>
      </c>
      <c r="E1684" s="4" t="s">
        <v>10</v>
      </c>
      <c r="F1684" s="4" t="s">
        <v>20</v>
      </c>
      <c r="G1684" s="4" t="s">
        <v>5</v>
      </c>
      <c r="H1684" s="4" t="s">
        <v>43</v>
      </c>
      <c r="I1684" s="9">
        <v>15</v>
      </c>
      <c r="J1684" s="6">
        <v>104.79</v>
      </c>
      <c r="K1684" s="7">
        <v>0.15</v>
      </c>
      <c r="L1684" s="6">
        <v>49.67</v>
      </c>
      <c r="M1684" s="6">
        <f t="shared" si="104"/>
        <v>1336.0725</v>
      </c>
      <c r="N1684" s="6">
        <f t="shared" si="105"/>
        <v>745.05000000000007</v>
      </c>
      <c r="O1684" s="6">
        <f t="shared" si="106"/>
        <v>591.02249999999992</v>
      </c>
      <c r="P1684" s="8">
        <f t="shared" si="107"/>
        <v>0.44235810556687599</v>
      </c>
      <c r="Q1684" s="5">
        <f>YEAR(SalesDataTable[[#This Row],[Order Date]])</f>
        <v>2026</v>
      </c>
      <c r="R1684" s="8" t="str">
        <f>"Q"&amp;ROUNDUP(MONTH(SalesDataTable[[#This Row],[Order Date]])/3,0)</f>
        <v>Q3</v>
      </c>
      <c r="S1684" s="9">
        <f>MONTH(SalesDataTable[[#This Row],[Order Date]])</f>
        <v>8</v>
      </c>
      <c r="T1684" s="8" t="str">
        <f>TEXT(SalesDataTable[[#This Row],[Order Date]],"mmm")</f>
        <v>Aug</v>
      </c>
    </row>
    <row r="1685" spans="1:20" ht="15.5">
      <c r="A1685" s="2" t="s">
        <v>1736</v>
      </c>
      <c r="B1685" s="3">
        <v>46253</v>
      </c>
      <c r="C1685" s="4" t="s">
        <v>14</v>
      </c>
      <c r="D1685" s="4" t="s">
        <v>15</v>
      </c>
      <c r="E1685" s="4" t="s">
        <v>3</v>
      </c>
      <c r="F1685" s="4" t="s">
        <v>4</v>
      </c>
      <c r="G1685" s="4" t="s">
        <v>17</v>
      </c>
      <c r="H1685" s="4" t="s">
        <v>71</v>
      </c>
      <c r="I1685" s="9">
        <v>1</v>
      </c>
      <c r="J1685" s="6">
        <v>130.94</v>
      </c>
      <c r="K1685" s="7">
        <v>0</v>
      </c>
      <c r="L1685" s="6">
        <v>66.06</v>
      </c>
      <c r="M1685" s="6">
        <f t="shared" si="104"/>
        <v>130.94</v>
      </c>
      <c r="N1685" s="6">
        <f t="shared" si="105"/>
        <v>66.06</v>
      </c>
      <c r="O1685" s="6">
        <f t="shared" si="106"/>
        <v>64.88</v>
      </c>
      <c r="P1685" s="8">
        <f t="shared" si="107"/>
        <v>0.49549411944402011</v>
      </c>
      <c r="Q1685" s="5">
        <f>YEAR(SalesDataTable[[#This Row],[Order Date]])</f>
        <v>2026</v>
      </c>
      <c r="R1685" s="8" t="str">
        <f>"Q"&amp;ROUNDUP(MONTH(SalesDataTable[[#This Row],[Order Date]])/3,0)</f>
        <v>Q3</v>
      </c>
      <c r="S1685" s="9">
        <f>MONTH(SalesDataTable[[#This Row],[Order Date]])</f>
        <v>8</v>
      </c>
      <c r="T1685" s="8" t="str">
        <f>TEXT(SalesDataTable[[#This Row],[Order Date]],"mmm")</f>
        <v>Aug</v>
      </c>
    </row>
    <row r="1686" spans="1:20" ht="15.5">
      <c r="A1686" s="2" t="s">
        <v>1737</v>
      </c>
      <c r="B1686" s="3">
        <v>46253</v>
      </c>
      <c r="C1686" s="4" t="s">
        <v>8</v>
      </c>
      <c r="D1686" s="4" t="s">
        <v>38</v>
      </c>
      <c r="E1686" s="4" t="s">
        <v>3</v>
      </c>
      <c r="F1686" s="4" t="s">
        <v>4</v>
      </c>
      <c r="G1686" s="4" t="s">
        <v>5</v>
      </c>
      <c r="H1686" s="4" t="s">
        <v>35</v>
      </c>
      <c r="I1686" s="9">
        <v>1</v>
      </c>
      <c r="J1686" s="6">
        <v>40.42</v>
      </c>
      <c r="K1686" s="7">
        <v>0.05</v>
      </c>
      <c r="L1686" s="6">
        <v>16.62</v>
      </c>
      <c r="M1686" s="6">
        <f t="shared" si="104"/>
        <v>38.399000000000001</v>
      </c>
      <c r="N1686" s="6">
        <f t="shared" si="105"/>
        <v>16.62</v>
      </c>
      <c r="O1686" s="6">
        <f t="shared" si="106"/>
        <v>21.779</v>
      </c>
      <c r="P1686" s="8">
        <f t="shared" si="107"/>
        <v>0.5671762285476184</v>
      </c>
      <c r="Q1686" s="5">
        <f>YEAR(SalesDataTable[[#This Row],[Order Date]])</f>
        <v>2026</v>
      </c>
      <c r="R1686" s="8" t="str">
        <f>"Q"&amp;ROUNDUP(MONTH(SalesDataTable[[#This Row],[Order Date]])/3,0)</f>
        <v>Q3</v>
      </c>
      <c r="S1686" s="9">
        <f>MONTH(SalesDataTable[[#This Row],[Order Date]])</f>
        <v>8</v>
      </c>
      <c r="T1686" s="8" t="str">
        <f>TEXT(SalesDataTable[[#This Row],[Order Date]],"mmm")</f>
        <v>Aug</v>
      </c>
    </row>
    <row r="1687" spans="1:20" ht="15.5">
      <c r="A1687" s="2" t="s">
        <v>1738</v>
      </c>
      <c r="B1687" s="3">
        <v>46253</v>
      </c>
      <c r="C1687" s="4" t="s">
        <v>8</v>
      </c>
      <c r="D1687" s="4" t="s">
        <v>66</v>
      </c>
      <c r="E1687" s="4" t="s">
        <v>39</v>
      </c>
      <c r="F1687" s="4" t="s">
        <v>4</v>
      </c>
      <c r="G1687" s="4" t="s">
        <v>31</v>
      </c>
      <c r="H1687" s="4" t="s">
        <v>32</v>
      </c>
      <c r="I1687" s="9">
        <v>1</v>
      </c>
      <c r="J1687" s="6">
        <v>338.45</v>
      </c>
      <c r="K1687" s="7">
        <v>0.15</v>
      </c>
      <c r="L1687" s="6">
        <v>197.2</v>
      </c>
      <c r="M1687" s="6">
        <f t="shared" si="104"/>
        <v>287.6825</v>
      </c>
      <c r="N1687" s="6">
        <f t="shared" si="105"/>
        <v>197.2</v>
      </c>
      <c r="O1687" s="6">
        <f t="shared" si="106"/>
        <v>90.482500000000016</v>
      </c>
      <c r="P1687" s="8">
        <f t="shared" si="107"/>
        <v>0.31452208598020392</v>
      </c>
      <c r="Q1687" s="5">
        <f>YEAR(SalesDataTable[[#This Row],[Order Date]])</f>
        <v>2026</v>
      </c>
      <c r="R1687" s="8" t="str">
        <f>"Q"&amp;ROUNDUP(MONTH(SalesDataTable[[#This Row],[Order Date]])/3,0)</f>
        <v>Q3</v>
      </c>
      <c r="S1687" s="9">
        <f>MONTH(SalesDataTable[[#This Row],[Order Date]])</f>
        <v>8</v>
      </c>
      <c r="T1687" s="8" t="str">
        <f>TEXT(SalesDataTable[[#This Row],[Order Date]],"mmm")</f>
        <v>Aug</v>
      </c>
    </row>
    <row r="1688" spans="1:20" ht="15.5">
      <c r="A1688" s="2" t="s">
        <v>1739</v>
      </c>
      <c r="B1688" s="3">
        <v>46253</v>
      </c>
      <c r="C1688" s="4" t="s">
        <v>14</v>
      </c>
      <c r="D1688" s="4" t="s">
        <v>61</v>
      </c>
      <c r="E1688" s="4" t="s">
        <v>39</v>
      </c>
      <c r="F1688" s="4" t="s">
        <v>4</v>
      </c>
      <c r="G1688" s="4" t="s">
        <v>5</v>
      </c>
      <c r="H1688" s="4" t="s">
        <v>43</v>
      </c>
      <c r="I1688" s="9">
        <v>1</v>
      </c>
      <c r="J1688" s="6">
        <v>103.92</v>
      </c>
      <c r="K1688" s="7">
        <v>0.05</v>
      </c>
      <c r="L1688" s="6">
        <v>50.71</v>
      </c>
      <c r="M1688" s="6">
        <f t="shared" si="104"/>
        <v>98.724000000000004</v>
      </c>
      <c r="N1688" s="6">
        <f t="shared" si="105"/>
        <v>50.71</v>
      </c>
      <c r="O1688" s="6">
        <f t="shared" si="106"/>
        <v>48.014000000000003</v>
      </c>
      <c r="P1688" s="8">
        <f t="shared" si="107"/>
        <v>0.48634577205137558</v>
      </c>
      <c r="Q1688" s="5">
        <f>YEAR(SalesDataTable[[#This Row],[Order Date]])</f>
        <v>2026</v>
      </c>
      <c r="R1688" s="8" t="str">
        <f>"Q"&amp;ROUNDUP(MONTH(SalesDataTable[[#This Row],[Order Date]])/3,0)</f>
        <v>Q3</v>
      </c>
      <c r="S1688" s="9">
        <f>MONTH(SalesDataTable[[#This Row],[Order Date]])</f>
        <v>8</v>
      </c>
      <c r="T1688" s="8" t="str">
        <f>TEXT(SalesDataTable[[#This Row],[Order Date]],"mmm")</f>
        <v>Aug</v>
      </c>
    </row>
    <row r="1689" spans="1:20" ht="15.5">
      <c r="A1689" s="2" t="s">
        <v>1740</v>
      </c>
      <c r="B1689" s="3">
        <v>46254</v>
      </c>
      <c r="C1689" s="4" t="s">
        <v>1</v>
      </c>
      <c r="D1689" s="4" t="s">
        <v>52</v>
      </c>
      <c r="E1689" s="4" t="s">
        <v>3</v>
      </c>
      <c r="F1689" s="4" t="s">
        <v>16</v>
      </c>
      <c r="G1689" s="4" t="s">
        <v>5</v>
      </c>
      <c r="H1689" s="4" t="s">
        <v>29</v>
      </c>
      <c r="I1689" s="9">
        <v>6</v>
      </c>
      <c r="J1689" s="6">
        <v>51.67</v>
      </c>
      <c r="K1689" s="7">
        <v>0.1</v>
      </c>
      <c r="L1689" s="6">
        <v>23.1</v>
      </c>
      <c r="M1689" s="6">
        <f t="shared" si="104"/>
        <v>279.01799999999997</v>
      </c>
      <c r="N1689" s="6">
        <f t="shared" si="105"/>
        <v>138.60000000000002</v>
      </c>
      <c r="O1689" s="6">
        <f t="shared" si="106"/>
        <v>140.41799999999995</v>
      </c>
      <c r="P1689" s="8">
        <f t="shared" si="107"/>
        <v>0.50325785433197845</v>
      </c>
      <c r="Q1689" s="5">
        <f>YEAR(SalesDataTable[[#This Row],[Order Date]])</f>
        <v>2026</v>
      </c>
      <c r="R1689" s="8" t="str">
        <f>"Q"&amp;ROUNDUP(MONTH(SalesDataTable[[#This Row],[Order Date]])/3,0)</f>
        <v>Q3</v>
      </c>
      <c r="S1689" s="9">
        <f>MONTH(SalesDataTable[[#This Row],[Order Date]])</f>
        <v>8</v>
      </c>
      <c r="T1689" s="8" t="str">
        <f>TEXT(SalesDataTable[[#This Row],[Order Date]],"mmm")</f>
        <v>Aug</v>
      </c>
    </row>
    <row r="1690" spans="1:20" ht="15.5">
      <c r="A1690" s="2" t="s">
        <v>1741</v>
      </c>
      <c r="B1690" s="3">
        <v>46254</v>
      </c>
      <c r="C1690" s="4" t="s">
        <v>8</v>
      </c>
      <c r="D1690" s="4" t="s">
        <v>69</v>
      </c>
      <c r="E1690" s="4" t="s">
        <v>10</v>
      </c>
      <c r="F1690" s="4" t="s">
        <v>4</v>
      </c>
      <c r="G1690" s="4" t="s">
        <v>17</v>
      </c>
      <c r="H1690" s="4" t="s">
        <v>83</v>
      </c>
      <c r="I1690" s="9">
        <v>4</v>
      </c>
      <c r="J1690" s="6">
        <v>166.02</v>
      </c>
      <c r="K1690" s="7">
        <v>0.1</v>
      </c>
      <c r="L1690" s="6">
        <v>87.99</v>
      </c>
      <c r="M1690" s="6">
        <f t="shared" si="104"/>
        <v>597.67200000000003</v>
      </c>
      <c r="N1690" s="6">
        <f t="shared" si="105"/>
        <v>351.96</v>
      </c>
      <c r="O1690" s="6">
        <f t="shared" si="106"/>
        <v>245.71200000000005</v>
      </c>
      <c r="P1690" s="8">
        <f t="shared" si="107"/>
        <v>0.4111151266915633</v>
      </c>
      <c r="Q1690" s="5">
        <f>YEAR(SalesDataTable[[#This Row],[Order Date]])</f>
        <v>2026</v>
      </c>
      <c r="R1690" s="8" t="str">
        <f>"Q"&amp;ROUNDUP(MONTH(SalesDataTable[[#This Row],[Order Date]])/3,0)</f>
        <v>Q3</v>
      </c>
      <c r="S1690" s="9">
        <f>MONTH(SalesDataTable[[#This Row],[Order Date]])</f>
        <v>8</v>
      </c>
      <c r="T1690" s="8" t="str">
        <f>TEXT(SalesDataTable[[#This Row],[Order Date]],"mmm")</f>
        <v>Aug</v>
      </c>
    </row>
    <row r="1691" spans="1:20" ht="15.5">
      <c r="A1691" s="2" t="s">
        <v>1742</v>
      </c>
      <c r="B1691" s="3">
        <v>46254</v>
      </c>
      <c r="C1691" s="4" t="s">
        <v>14</v>
      </c>
      <c r="D1691" s="4" t="s">
        <v>34</v>
      </c>
      <c r="E1691" s="4" t="s">
        <v>25</v>
      </c>
      <c r="F1691" s="4" t="s">
        <v>16</v>
      </c>
      <c r="G1691" s="4" t="s">
        <v>5</v>
      </c>
      <c r="H1691" s="4" t="s">
        <v>29</v>
      </c>
      <c r="I1691" s="9">
        <v>2</v>
      </c>
      <c r="J1691" s="6">
        <v>50.59</v>
      </c>
      <c r="K1691" s="7">
        <v>0.1</v>
      </c>
      <c r="L1691" s="6">
        <v>22.68</v>
      </c>
      <c r="M1691" s="6">
        <f t="shared" si="104"/>
        <v>91.062000000000012</v>
      </c>
      <c r="N1691" s="6">
        <f t="shared" si="105"/>
        <v>45.36</v>
      </c>
      <c r="O1691" s="6">
        <f t="shared" si="106"/>
        <v>45.702000000000012</v>
      </c>
      <c r="P1691" s="8">
        <f t="shared" si="107"/>
        <v>0.5018778414706464</v>
      </c>
      <c r="Q1691" s="5">
        <f>YEAR(SalesDataTable[[#This Row],[Order Date]])</f>
        <v>2026</v>
      </c>
      <c r="R1691" s="8" t="str">
        <f>"Q"&amp;ROUNDUP(MONTH(SalesDataTable[[#This Row],[Order Date]])/3,0)</f>
        <v>Q3</v>
      </c>
      <c r="S1691" s="9">
        <f>MONTH(SalesDataTable[[#This Row],[Order Date]])</f>
        <v>8</v>
      </c>
      <c r="T1691" s="8" t="str">
        <f>TEXT(SalesDataTable[[#This Row],[Order Date]],"mmm")</f>
        <v>Aug</v>
      </c>
    </row>
    <row r="1692" spans="1:20" ht="15.5">
      <c r="A1692" s="2" t="s">
        <v>1743</v>
      </c>
      <c r="B1692" s="3">
        <v>46254</v>
      </c>
      <c r="C1692" s="4" t="s">
        <v>27</v>
      </c>
      <c r="D1692" s="4" t="s">
        <v>45</v>
      </c>
      <c r="E1692" s="4" t="s">
        <v>25</v>
      </c>
      <c r="F1692" s="4" t="s">
        <v>4</v>
      </c>
      <c r="G1692" s="4" t="s">
        <v>11</v>
      </c>
      <c r="H1692" s="4" t="s">
        <v>53</v>
      </c>
      <c r="I1692" s="9">
        <v>1</v>
      </c>
      <c r="J1692" s="6">
        <v>155.83000000000001</v>
      </c>
      <c r="K1692" s="7">
        <v>0</v>
      </c>
      <c r="L1692" s="6">
        <v>77.260000000000005</v>
      </c>
      <c r="M1692" s="6">
        <f t="shared" si="104"/>
        <v>155.83000000000001</v>
      </c>
      <c r="N1692" s="6">
        <f t="shared" si="105"/>
        <v>77.260000000000005</v>
      </c>
      <c r="O1692" s="6">
        <f t="shared" si="106"/>
        <v>78.570000000000007</v>
      </c>
      <c r="P1692" s="8">
        <f t="shared" si="107"/>
        <v>0.50420329846627732</v>
      </c>
      <c r="Q1692" s="5">
        <f>YEAR(SalesDataTable[[#This Row],[Order Date]])</f>
        <v>2026</v>
      </c>
      <c r="R1692" s="8" t="str">
        <f>"Q"&amp;ROUNDUP(MONTH(SalesDataTable[[#This Row],[Order Date]])/3,0)</f>
        <v>Q3</v>
      </c>
      <c r="S1692" s="9">
        <f>MONTH(SalesDataTable[[#This Row],[Order Date]])</f>
        <v>8</v>
      </c>
      <c r="T1692" s="8" t="str">
        <f>TEXT(SalesDataTable[[#This Row],[Order Date]],"mmm")</f>
        <v>Aug</v>
      </c>
    </row>
    <row r="1693" spans="1:20" ht="15.5">
      <c r="A1693" s="2" t="s">
        <v>1744</v>
      </c>
      <c r="B1693" s="3">
        <v>46254</v>
      </c>
      <c r="C1693" s="4" t="s">
        <v>27</v>
      </c>
      <c r="D1693" s="4" t="s">
        <v>28</v>
      </c>
      <c r="E1693" s="4" t="s">
        <v>3</v>
      </c>
      <c r="F1693" s="4" t="s">
        <v>16</v>
      </c>
      <c r="G1693" s="4" t="s">
        <v>49</v>
      </c>
      <c r="H1693" s="4" t="s">
        <v>67</v>
      </c>
      <c r="I1693" s="9">
        <v>1</v>
      </c>
      <c r="J1693" s="6">
        <v>36.380000000000003</v>
      </c>
      <c r="K1693" s="7">
        <v>0.05</v>
      </c>
      <c r="L1693" s="6">
        <v>14.2</v>
      </c>
      <c r="M1693" s="6">
        <f t="shared" si="104"/>
        <v>34.561</v>
      </c>
      <c r="N1693" s="6">
        <f t="shared" si="105"/>
        <v>14.2</v>
      </c>
      <c r="O1693" s="6">
        <f t="shared" si="106"/>
        <v>20.361000000000001</v>
      </c>
      <c r="P1693" s="8">
        <f t="shared" si="107"/>
        <v>0.58913225890454557</v>
      </c>
      <c r="Q1693" s="5">
        <f>YEAR(SalesDataTable[[#This Row],[Order Date]])</f>
        <v>2026</v>
      </c>
      <c r="R1693" s="8" t="str">
        <f>"Q"&amp;ROUNDUP(MONTH(SalesDataTable[[#This Row],[Order Date]])/3,0)</f>
        <v>Q3</v>
      </c>
      <c r="S1693" s="9">
        <f>MONTH(SalesDataTable[[#This Row],[Order Date]])</f>
        <v>8</v>
      </c>
      <c r="T1693" s="8" t="str">
        <f>TEXT(SalesDataTable[[#This Row],[Order Date]],"mmm")</f>
        <v>Aug</v>
      </c>
    </row>
    <row r="1694" spans="1:20" ht="15.5">
      <c r="A1694" s="2" t="s">
        <v>1745</v>
      </c>
      <c r="B1694" s="3">
        <v>46254</v>
      </c>
      <c r="C1694" s="4" t="s">
        <v>8</v>
      </c>
      <c r="D1694" s="4" t="s">
        <v>69</v>
      </c>
      <c r="E1694" s="4" t="s">
        <v>25</v>
      </c>
      <c r="F1694" s="4" t="s">
        <v>16</v>
      </c>
      <c r="G1694" s="4" t="s">
        <v>31</v>
      </c>
      <c r="H1694" s="4" t="s">
        <v>90</v>
      </c>
      <c r="I1694" s="9">
        <v>2</v>
      </c>
      <c r="J1694" s="6">
        <v>124.09</v>
      </c>
      <c r="K1694" s="7">
        <v>0</v>
      </c>
      <c r="L1694" s="6">
        <v>60.39</v>
      </c>
      <c r="M1694" s="6">
        <f t="shared" si="104"/>
        <v>248.18</v>
      </c>
      <c r="N1694" s="6">
        <f t="shared" si="105"/>
        <v>120.78</v>
      </c>
      <c r="O1694" s="6">
        <f t="shared" si="106"/>
        <v>127.4</v>
      </c>
      <c r="P1694" s="8">
        <f t="shared" si="107"/>
        <v>0.513337094044645</v>
      </c>
      <c r="Q1694" s="5">
        <f>YEAR(SalesDataTable[[#This Row],[Order Date]])</f>
        <v>2026</v>
      </c>
      <c r="R1694" s="8" t="str">
        <f>"Q"&amp;ROUNDUP(MONTH(SalesDataTable[[#This Row],[Order Date]])/3,0)</f>
        <v>Q3</v>
      </c>
      <c r="S1694" s="9">
        <f>MONTH(SalesDataTable[[#This Row],[Order Date]])</f>
        <v>8</v>
      </c>
      <c r="T1694" s="8" t="str">
        <f>TEXT(SalesDataTable[[#This Row],[Order Date]],"mmm")</f>
        <v>Aug</v>
      </c>
    </row>
    <row r="1695" spans="1:20" ht="15.5">
      <c r="A1695" s="2" t="s">
        <v>1746</v>
      </c>
      <c r="B1695" s="3">
        <v>46254</v>
      </c>
      <c r="C1695" s="4" t="s">
        <v>27</v>
      </c>
      <c r="D1695" s="4" t="s">
        <v>48</v>
      </c>
      <c r="E1695" s="4" t="s">
        <v>3</v>
      </c>
      <c r="F1695" s="4" t="s">
        <v>16</v>
      </c>
      <c r="G1695" s="4" t="s">
        <v>11</v>
      </c>
      <c r="H1695" s="4" t="s">
        <v>21</v>
      </c>
      <c r="I1695" s="9">
        <v>1</v>
      </c>
      <c r="J1695" s="6">
        <v>141.97999999999999</v>
      </c>
      <c r="K1695" s="7">
        <v>0.05</v>
      </c>
      <c r="L1695" s="6">
        <v>79.510000000000005</v>
      </c>
      <c r="M1695" s="6">
        <f t="shared" si="104"/>
        <v>134.88099999999997</v>
      </c>
      <c r="N1695" s="6">
        <f t="shared" si="105"/>
        <v>79.510000000000005</v>
      </c>
      <c r="O1695" s="6">
        <f t="shared" si="106"/>
        <v>55.370999999999967</v>
      </c>
      <c r="P1695" s="8">
        <f t="shared" si="107"/>
        <v>0.41051741905828082</v>
      </c>
      <c r="Q1695" s="5">
        <f>YEAR(SalesDataTable[[#This Row],[Order Date]])</f>
        <v>2026</v>
      </c>
      <c r="R1695" s="8" t="str">
        <f>"Q"&amp;ROUNDUP(MONTH(SalesDataTable[[#This Row],[Order Date]])/3,0)</f>
        <v>Q3</v>
      </c>
      <c r="S1695" s="9">
        <f>MONTH(SalesDataTable[[#This Row],[Order Date]])</f>
        <v>8</v>
      </c>
      <c r="T1695" s="8" t="str">
        <f>TEXT(SalesDataTable[[#This Row],[Order Date]],"mmm")</f>
        <v>Aug</v>
      </c>
    </row>
    <row r="1696" spans="1:20" ht="15.5">
      <c r="A1696" s="2" t="s">
        <v>1747</v>
      </c>
      <c r="B1696" s="3">
        <v>46254</v>
      </c>
      <c r="C1696" s="4" t="s">
        <v>27</v>
      </c>
      <c r="D1696" s="4" t="s">
        <v>82</v>
      </c>
      <c r="E1696" s="4" t="s">
        <v>25</v>
      </c>
      <c r="F1696" s="4" t="s">
        <v>16</v>
      </c>
      <c r="G1696" s="4" t="s">
        <v>31</v>
      </c>
      <c r="H1696" s="4" t="s">
        <v>90</v>
      </c>
      <c r="I1696" s="9">
        <v>5</v>
      </c>
      <c r="J1696" s="6">
        <v>121.93</v>
      </c>
      <c r="K1696" s="7">
        <v>0.15</v>
      </c>
      <c r="L1696" s="6">
        <v>62.28</v>
      </c>
      <c r="M1696" s="6">
        <f t="shared" si="104"/>
        <v>518.2025000000001</v>
      </c>
      <c r="N1696" s="6">
        <f t="shared" si="105"/>
        <v>311.39999999999998</v>
      </c>
      <c r="O1696" s="6">
        <f t="shared" si="106"/>
        <v>206.80250000000012</v>
      </c>
      <c r="P1696" s="8">
        <f t="shared" si="107"/>
        <v>0.39907661580173792</v>
      </c>
      <c r="Q1696" s="5">
        <f>YEAR(SalesDataTable[[#This Row],[Order Date]])</f>
        <v>2026</v>
      </c>
      <c r="R1696" s="8" t="str">
        <f>"Q"&amp;ROUNDUP(MONTH(SalesDataTable[[#This Row],[Order Date]])/3,0)</f>
        <v>Q3</v>
      </c>
      <c r="S1696" s="9">
        <f>MONTH(SalesDataTable[[#This Row],[Order Date]])</f>
        <v>8</v>
      </c>
      <c r="T1696" s="8" t="str">
        <f>TEXT(SalesDataTable[[#This Row],[Order Date]],"mmm")</f>
        <v>Aug</v>
      </c>
    </row>
    <row r="1697" spans="1:20" ht="15.5">
      <c r="A1697" s="2" t="s">
        <v>1748</v>
      </c>
      <c r="B1697" s="3">
        <v>46254</v>
      </c>
      <c r="C1697" s="4" t="s">
        <v>27</v>
      </c>
      <c r="D1697" s="4" t="s">
        <v>28</v>
      </c>
      <c r="E1697" s="4" t="s">
        <v>3</v>
      </c>
      <c r="F1697" s="4" t="s">
        <v>16</v>
      </c>
      <c r="G1697" s="4" t="s">
        <v>17</v>
      </c>
      <c r="H1697" s="4" t="s">
        <v>18</v>
      </c>
      <c r="I1697" s="9">
        <v>1</v>
      </c>
      <c r="J1697" s="6">
        <v>35.58</v>
      </c>
      <c r="K1697" s="7">
        <v>0.15</v>
      </c>
      <c r="L1697" s="6">
        <v>13.94</v>
      </c>
      <c r="M1697" s="6">
        <f t="shared" si="104"/>
        <v>30.242999999999999</v>
      </c>
      <c r="N1697" s="6">
        <f t="shared" si="105"/>
        <v>13.94</v>
      </c>
      <c r="O1697" s="6">
        <f t="shared" si="106"/>
        <v>16.302999999999997</v>
      </c>
      <c r="P1697" s="8">
        <f t="shared" si="107"/>
        <v>0.53906689151208542</v>
      </c>
      <c r="Q1697" s="5">
        <f>YEAR(SalesDataTable[[#This Row],[Order Date]])</f>
        <v>2026</v>
      </c>
      <c r="R1697" s="8" t="str">
        <f>"Q"&amp;ROUNDUP(MONTH(SalesDataTable[[#This Row],[Order Date]])/3,0)</f>
        <v>Q3</v>
      </c>
      <c r="S1697" s="9">
        <f>MONTH(SalesDataTable[[#This Row],[Order Date]])</f>
        <v>8</v>
      </c>
      <c r="T1697" s="8" t="str">
        <f>TEXT(SalesDataTable[[#This Row],[Order Date]],"mmm")</f>
        <v>Aug</v>
      </c>
    </row>
    <row r="1698" spans="1:20" ht="15.5">
      <c r="A1698" s="2" t="s">
        <v>1749</v>
      </c>
      <c r="B1698" s="3">
        <v>46254</v>
      </c>
      <c r="C1698" s="4" t="s">
        <v>14</v>
      </c>
      <c r="D1698" s="4" t="s">
        <v>34</v>
      </c>
      <c r="E1698" s="4" t="s">
        <v>39</v>
      </c>
      <c r="F1698" s="4" t="s">
        <v>4</v>
      </c>
      <c r="G1698" s="4" t="s">
        <v>11</v>
      </c>
      <c r="H1698" s="4" t="s">
        <v>53</v>
      </c>
      <c r="I1698" s="9">
        <v>1</v>
      </c>
      <c r="J1698" s="6">
        <v>157.84</v>
      </c>
      <c r="K1698" s="7">
        <v>0</v>
      </c>
      <c r="L1698" s="6">
        <v>77.87</v>
      </c>
      <c r="M1698" s="6">
        <f t="shared" si="104"/>
        <v>157.84</v>
      </c>
      <c r="N1698" s="6">
        <f t="shared" si="105"/>
        <v>77.87</v>
      </c>
      <c r="O1698" s="6">
        <f t="shared" si="106"/>
        <v>79.97</v>
      </c>
      <c r="P1698" s="8">
        <f t="shared" si="107"/>
        <v>0.50665230613279266</v>
      </c>
      <c r="Q1698" s="5">
        <f>YEAR(SalesDataTable[[#This Row],[Order Date]])</f>
        <v>2026</v>
      </c>
      <c r="R1698" s="8" t="str">
        <f>"Q"&amp;ROUNDUP(MONTH(SalesDataTable[[#This Row],[Order Date]])/3,0)</f>
        <v>Q3</v>
      </c>
      <c r="S1698" s="9">
        <f>MONTH(SalesDataTable[[#This Row],[Order Date]])</f>
        <v>8</v>
      </c>
      <c r="T1698" s="8" t="str">
        <f>TEXT(SalesDataTable[[#This Row],[Order Date]],"mmm")</f>
        <v>Aug</v>
      </c>
    </row>
    <row r="1699" spans="1:20" ht="15.5">
      <c r="A1699" s="2" t="s">
        <v>1750</v>
      </c>
      <c r="B1699" s="3">
        <v>46254</v>
      </c>
      <c r="C1699" s="4" t="s">
        <v>8</v>
      </c>
      <c r="D1699" s="4" t="s">
        <v>69</v>
      </c>
      <c r="E1699" s="4" t="s">
        <v>3</v>
      </c>
      <c r="F1699" s="4" t="s">
        <v>16</v>
      </c>
      <c r="G1699" s="4" t="s">
        <v>31</v>
      </c>
      <c r="H1699" s="4" t="s">
        <v>32</v>
      </c>
      <c r="I1699" s="9">
        <v>1</v>
      </c>
      <c r="J1699" s="6">
        <v>336.35</v>
      </c>
      <c r="K1699" s="7">
        <v>0</v>
      </c>
      <c r="L1699" s="6">
        <v>195.07</v>
      </c>
      <c r="M1699" s="6">
        <f t="shared" si="104"/>
        <v>336.35</v>
      </c>
      <c r="N1699" s="6">
        <f t="shared" si="105"/>
        <v>195.07</v>
      </c>
      <c r="O1699" s="6">
        <f t="shared" si="106"/>
        <v>141.28000000000003</v>
      </c>
      <c r="P1699" s="8">
        <f t="shared" si="107"/>
        <v>0.42003865021554931</v>
      </c>
      <c r="Q1699" s="5">
        <f>YEAR(SalesDataTable[[#This Row],[Order Date]])</f>
        <v>2026</v>
      </c>
      <c r="R1699" s="8" t="str">
        <f>"Q"&amp;ROUNDUP(MONTH(SalesDataTable[[#This Row],[Order Date]])/3,0)</f>
        <v>Q3</v>
      </c>
      <c r="S1699" s="9">
        <f>MONTH(SalesDataTable[[#This Row],[Order Date]])</f>
        <v>8</v>
      </c>
      <c r="T1699" s="8" t="str">
        <f>TEXT(SalesDataTable[[#This Row],[Order Date]],"mmm")</f>
        <v>Aug</v>
      </c>
    </row>
    <row r="1700" spans="1:20" ht="15.5">
      <c r="A1700" s="2" t="s">
        <v>1751</v>
      </c>
      <c r="B1700" s="3">
        <v>46254</v>
      </c>
      <c r="C1700" s="4" t="s">
        <v>27</v>
      </c>
      <c r="D1700" s="4" t="s">
        <v>82</v>
      </c>
      <c r="E1700" s="4" t="s">
        <v>10</v>
      </c>
      <c r="F1700" s="4" t="s">
        <v>4</v>
      </c>
      <c r="G1700" s="4" t="s">
        <v>11</v>
      </c>
      <c r="H1700" s="4" t="s">
        <v>53</v>
      </c>
      <c r="I1700" s="9">
        <v>3</v>
      </c>
      <c r="J1700" s="6">
        <v>153.03</v>
      </c>
      <c r="K1700" s="7">
        <v>0.15</v>
      </c>
      <c r="L1700" s="6">
        <v>78.239999999999995</v>
      </c>
      <c r="M1700" s="6">
        <f t="shared" si="104"/>
        <v>390.22650000000004</v>
      </c>
      <c r="N1700" s="6">
        <f t="shared" si="105"/>
        <v>234.71999999999997</v>
      </c>
      <c r="O1700" s="6">
        <f t="shared" si="106"/>
        <v>155.50650000000007</v>
      </c>
      <c r="P1700" s="8">
        <f t="shared" si="107"/>
        <v>0.39850317700104954</v>
      </c>
      <c r="Q1700" s="5">
        <f>YEAR(SalesDataTable[[#This Row],[Order Date]])</f>
        <v>2026</v>
      </c>
      <c r="R1700" s="8" t="str">
        <f>"Q"&amp;ROUNDUP(MONTH(SalesDataTable[[#This Row],[Order Date]])/3,0)</f>
        <v>Q3</v>
      </c>
      <c r="S1700" s="9">
        <f>MONTH(SalesDataTable[[#This Row],[Order Date]])</f>
        <v>8</v>
      </c>
      <c r="T1700" s="8" t="str">
        <f>TEXT(SalesDataTable[[#This Row],[Order Date]],"mmm")</f>
        <v>Aug</v>
      </c>
    </row>
    <row r="1701" spans="1:20" ht="15.5">
      <c r="A1701" s="2" t="s">
        <v>1752</v>
      </c>
      <c r="B1701" s="3">
        <v>46254</v>
      </c>
      <c r="C1701" s="4" t="s">
        <v>8</v>
      </c>
      <c r="D1701" s="4" t="s">
        <v>86</v>
      </c>
      <c r="E1701" s="4" t="s">
        <v>3</v>
      </c>
      <c r="F1701" s="4" t="s">
        <v>4</v>
      </c>
      <c r="G1701" s="4" t="s">
        <v>5</v>
      </c>
      <c r="H1701" s="4" t="s">
        <v>43</v>
      </c>
      <c r="I1701" s="9">
        <v>2</v>
      </c>
      <c r="J1701" s="6">
        <v>105.01</v>
      </c>
      <c r="K1701" s="7">
        <v>0.15</v>
      </c>
      <c r="L1701" s="6">
        <v>50.56</v>
      </c>
      <c r="M1701" s="6">
        <f t="shared" si="104"/>
        <v>178.517</v>
      </c>
      <c r="N1701" s="6">
        <f t="shared" si="105"/>
        <v>101.12</v>
      </c>
      <c r="O1701" s="6">
        <f t="shared" si="106"/>
        <v>77.396999999999991</v>
      </c>
      <c r="P1701" s="8">
        <f t="shared" si="107"/>
        <v>0.43355534766996978</v>
      </c>
      <c r="Q1701" s="5">
        <f>YEAR(SalesDataTable[[#This Row],[Order Date]])</f>
        <v>2026</v>
      </c>
      <c r="R1701" s="8" t="str">
        <f>"Q"&amp;ROUNDUP(MONTH(SalesDataTable[[#This Row],[Order Date]])/3,0)</f>
        <v>Q3</v>
      </c>
      <c r="S1701" s="9">
        <f>MONTH(SalesDataTable[[#This Row],[Order Date]])</f>
        <v>8</v>
      </c>
      <c r="T1701" s="8" t="str">
        <f>TEXT(SalesDataTable[[#This Row],[Order Date]],"mmm")</f>
        <v>Aug</v>
      </c>
    </row>
    <row r="1702" spans="1:20" ht="15.5">
      <c r="A1702" s="2" t="s">
        <v>1753</v>
      </c>
      <c r="B1702" s="3">
        <v>46255</v>
      </c>
      <c r="C1702" s="4" t="s">
        <v>1</v>
      </c>
      <c r="D1702" s="4" t="s">
        <v>2</v>
      </c>
      <c r="E1702" s="4" t="s">
        <v>25</v>
      </c>
      <c r="F1702" s="4" t="s">
        <v>4</v>
      </c>
      <c r="G1702" s="4" t="s">
        <v>17</v>
      </c>
      <c r="H1702" s="4" t="s">
        <v>46</v>
      </c>
      <c r="I1702" s="9">
        <v>2</v>
      </c>
      <c r="J1702" s="6">
        <v>45.47</v>
      </c>
      <c r="K1702" s="7">
        <v>0</v>
      </c>
      <c r="L1702" s="6">
        <v>18.27</v>
      </c>
      <c r="M1702" s="6">
        <f t="shared" si="104"/>
        <v>90.94</v>
      </c>
      <c r="N1702" s="6">
        <f t="shared" si="105"/>
        <v>36.54</v>
      </c>
      <c r="O1702" s="6">
        <f t="shared" si="106"/>
        <v>54.4</v>
      </c>
      <c r="P1702" s="8">
        <f t="shared" si="107"/>
        <v>0.5981966131515285</v>
      </c>
      <c r="Q1702" s="5">
        <f>YEAR(SalesDataTable[[#This Row],[Order Date]])</f>
        <v>2026</v>
      </c>
      <c r="R1702" s="8" t="str">
        <f>"Q"&amp;ROUNDUP(MONTH(SalesDataTable[[#This Row],[Order Date]])/3,0)</f>
        <v>Q3</v>
      </c>
      <c r="S1702" s="9">
        <f>MONTH(SalesDataTable[[#This Row],[Order Date]])</f>
        <v>8</v>
      </c>
      <c r="T1702" s="8" t="str">
        <f>TEXT(SalesDataTable[[#This Row],[Order Date]],"mmm")</f>
        <v>Aug</v>
      </c>
    </row>
    <row r="1703" spans="1:20" ht="15.5">
      <c r="A1703" s="2" t="s">
        <v>1754</v>
      </c>
      <c r="B1703" s="3">
        <v>46255</v>
      </c>
      <c r="C1703" s="4" t="s">
        <v>1</v>
      </c>
      <c r="D1703" s="4" t="s">
        <v>88</v>
      </c>
      <c r="E1703" s="4" t="s">
        <v>25</v>
      </c>
      <c r="F1703" s="4" t="s">
        <v>16</v>
      </c>
      <c r="G1703" s="4" t="s">
        <v>17</v>
      </c>
      <c r="H1703" s="4" t="s">
        <v>46</v>
      </c>
      <c r="I1703" s="9">
        <v>2</v>
      </c>
      <c r="J1703" s="6">
        <v>47.58</v>
      </c>
      <c r="K1703" s="7">
        <v>0.1</v>
      </c>
      <c r="L1703" s="6">
        <v>18.47</v>
      </c>
      <c r="M1703" s="6">
        <f t="shared" si="104"/>
        <v>85.644000000000005</v>
      </c>
      <c r="N1703" s="6">
        <f t="shared" si="105"/>
        <v>36.94</v>
      </c>
      <c r="O1703" s="6">
        <f t="shared" si="106"/>
        <v>48.704000000000008</v>
      </c>
      <c r="P1703" s="8">
        <f t="shared" si="107"/>
        <v>0.56867965064686377</v>
      </c>
      <c r="Q1703" s="5">
        <f>YEAR(SalesDataTable[[#This Row],[Order Date]])</f>
        <v>2026</v>
      </c>
      <c r="R1703" s="8" t="str">
        <f>"Q"&amp;ROUNDUP(MONTH(SalesDataTable[[#This Row],[Order Date]])/3,0)</f>
        <v>Q3</v>
      </c>
      <c r="S1703" s="9">
        <f>MONTH(SalesDataTable[[#This Row],[Order Date]])</f>
        <v>8</v>
      </c>
      <c r="T1703" s="8" t="str">
        <f>TEXT(SalesDataTable[[#This Row],[Order Date]],"mmm")</f>
        <v>Aug</v>
      </c>
    </row>
    <row r="1704" spans="1:20" ht="15.5">
      <c r="A1704" s="2" t="s">
        <v>1755</v>
      </c>
      <c r="B1704" s="3">
        <v>46255</v>
      </c>
      <c r="C1704" s="4" t="s">
        <v>27</v>
      </c>
      <c r="D1704" s="4" t="s">
        <v>28</v>
      </c>
      <c r="E1704" s="4" t="s">
        <v>3</v>
      </c>
      <c r="F1704" s="4" t="s">
        <v>16</v>
      </c>
      <c r="G1704" s="4" t="s">
        <v>11</v>
      </c>
      <c r="H1704" s="4" t="s">
        <v>53</v>
      </c>
      <c r="I1704" s="9">
        <v>5</v>
      </c>
      <c r="J1704" s="6">
        <v>155.65</v>
      </c>
      <c r="K1704" s="7">
        <v>0</v>
      </c>
      <c r="L1704" s="6">
        <v>79.13</v>
      </c>
      <c r="M1704" s="6">
        <f t="shared" si="104"/>
        <v>778.25</v>
      </c>
      <c r="N1704" s="6">
        <f t="shared" si="105"/>
        <v>395.65</v>
      </c>
      <c r="O1704" s="6">
        <f t="shared" si="106"/>
        <v>382.6</v>
      </c>
      <c r="P1704" s="8">
        <f t="shared" si="107"/>
        <v>0.49161580469000965</v>
      </c>
      <c r="Q1704" s="5">
        <f>YEAR(SalesDataTable[[#This Row],[Order Date]])</f>
        <v>2026</v>
      </c>
      <c r="R1704" s="8" t="str">
        <f>"Q"&amp;ROUNDUP(MONTH(SalesDataTable[[#This Row],[Order Date]])/3,0)</f>
        <v>Q3</v>
      </c>
      <c r="S1704" s="9">
        <f>MONTH(SalesDataTable[[#This Row],[Order Date]])</f>
        <v>8</v>
      </c>
      <c r="T1704" s="8" t="str">
        <f>TEXT(SalesDataTable[[#This Row],[Order Date]],"mmm")</f>
        <v>Aug</v>
      </c>
    </row>
    <row r="1705" spans="1:20" ht="15.5">
      <c r="A1705" s="2" t="s">
        <v>1756</v>
      </c>
      <c r="B1705" s="3">
        <v>46255</v>
      </c>
      <c r="C1705" s="4" t="s">
        <v>27</v>
      </c>
      <c r="D1705" s="4" t="s">
        <v>82</v>
      </c>
      <c r="E1705" s="4" t="s">
        <v>25</v>
      </c>
      <c r="F1705" s="4" t="s">
        <v>4</v>
      </c>
      <c r="G1705" s="4" t="s">
        <v>31</v>
      </c>
      <c r="H1705" s="4" t="s">
        <v>41</v>
      </c>
      <c r="I1705" s="9">
        <v>1</v>
      </c>
      <c r="J1705" s="6">
        <v>195.15</v>
      </c>
      <c r="K1705" s="7">
        <v>0</v>
      </c>
      <c r="L1705" s="6">
        <v>101.99</v>
      </c>
      <c r="M1705" s="6">
        <f t="shared" si="104"/>
        <v>195.15</v>
      </c>
      <c r="N1705" s="6">
        <f t="shared" si="105"/>
        <v>101.99</v>
      </c>
      <c r="O1705" s="6">
        <f t="shared" si="106"/>
        <v>93.160000000000011</v>
      </c>
      <c r="P1705" s="8">
        <f t="shared" si="107"/>
        <v>0.47737637714578535</v>
      </c>
      <c r="Q1705" s="5">
        <f>YEAR(SalesDataTable[[#This Row],[Order Date]])</f>
        <v>2026</v>
      </c>
      <c r="R1705" s="8" t="str">
        <f>"Q"&amp;ROUNDUP(MONTH(SalesDataTable[[#This Row],[Order Date]])/3,0)</f>
        <v>Q3</v>
      </c>
      <c r="S1705" s="9">
        <f>MONTH(SalesDataTable[[#This Row],[Order Date]])</f>
        <v>8</v>
      </c>
      <c r="T1705" s="8" t="str">
        <f>TEXT(SalesDataTable[[#This Row],[Order Date]],"mmm")</f>
        <v>Aug</v>
      </c>
    </row>
    <row r="1706" spans="1:20" ht="15.5">
      <c r="A1706" s="2" t="s">
        <v>1757</v>
      </c>
      <c r="B1706" s="3">
        <v>46255</v>
      </c>
      <c r="C1706" s="4" t="s">
        <v>8</v>
      </c>
      <c r="D1706" s="4" t="s">
        <v>38</v>
      </c>
      <c r="E1706" s="4" t="s">
        <v>39</v>
      </c>
      <c r="F1706" s="4" t="s">
        <v>16</v>
      </c>
      <c r="G1706" s="4" t="s">
        <v>5</v>
      </c>
      <c r="H1706" s="4" t="s">
        <v>6</v>
      </c>
      <c r="I1706" s="9">
        <v>1</v>
      </c>
      <c r="J1706" s="6">
        <v>81.569999999999993</v>
      </c>
      <c r="K1706" s="7">
        <v>0</v>
      </c>
      <c r="L1706" s="6">
        <v>43.79</v>
      </c>
      <c r="M1706" s="6">
        <f t="shared" si="104"/>
        <v>81.569999999999993</v>
      </c>
      <c r="N1706" s="6">
        <f t="shared" si="105"/>
        <v>43.79</v>
      </c>
      <c r="O1706" s="6">
        <f t="shared" si="106"/>
        <v>37.779999999999994</v>
      </c>
      <c r="P1706" s="8">
        <f t="shared" si="107"/>
        <v>0.4631604756650729</v>
      </c>
      <c r="Q1706" s="5">
        <f>YEAR(SalesDataTable[[#This Row],[Order Date]])</f>
        <v>2026</v>
      </c>
      <c r="R1706" s="8" t="str">
        <f>"Q"&amp;ROUNDUP(MONTH(SalesDataTable[[#This Row],[Order Date]])/3,0)</f>
        <v>Q3</v>
      </c>
      <c r="S1706" s="9">
        <f>MONTH(SalesDataTable[[#This Row],[Order Date]])</f>
        <v>8</v>
      </c>
      <c r="T1706" s="8" t="str">
        <f>TEXT(SalesDataTable[[#This Row],[Order Date]],"mmm")</f>
        <v>Aug</v>
      </c>
    </row>
    <row r="1707" spans="1:20" ht="15.5">
      <c r="A1707" s="2" t="s">
        <v>1758</v>
      </c>
      <c r="B1707" s="3">
        <v>46255</v>
      </c>
      <c r="C1707" s="4" t="s">
        <v>1</v>
      </c>
      <c r="D1707" s="4" t="s">
        <v>88</v>
      </c>
      <c r="E1707" s="4" t="s">
        <v>25</v>
      </c>
      <c r="F1707" s="4" t="s">
        <v>16</v>
      </c>
      <c r="G1707" s="4" t="s">
        <v>31</v>
      </c>
      <c r="H1707" s="4" t="s">
        <v>90</v>
      </c>
      <c r="I1707" s="9">
        <v>5</v>
      </c>
      <c r="J1707" s="6">
        <v>125.44</v>
      </c>
      <c r="K1707" s="7">
        <v>0</v>
      </c>
      <c r="L1707" s="6">
        <v>59.58</v>
      </c>
      <c r="M1707" s="6">
        <f t="shared" si="104"/>
        <v>627.20000000000005</v>
      </c>
      <c r="N1707" s="6">
        <f t="shared" si="105"/>
        <v>297.89999999999998</v>
      </c>
      <c r="O1707" s="6">
        <f t="shared" si="106"/>
        <v>329.30000000000007</v>
      </c>
      <c r="P1707" s="8">
        <f t="shared" si="107"/>
        <v>0.52503188775510212</v>
      </c>
      <c r="Q1707" s="5">
        <f>YEAR(SalesDataTable[[#This Row],[Order Date]])</f>
        <v>2026</v>
      </c>
      <c r="R1707" s="8" t="str">
        <f>"Q"&amp;ROUNDUP(MONTH(SalesDataTable[[#This Row],[Order Date]])/3,0)</f>
        <v>Q3</v>
      </c>
      <c r="S1707" s="9">
        <f>MONTH(SalesDataTable[[#This Row],[Order Date]])</f>
        <v>8</v>
      </c>
      <c r="T1707" s="8" t="str">
        <f>TEXT(SalesDataTable[[#This Row],[Order Date]],"mmm")</f>
        <v>Aug</v>
      </c>
    </row>
    <row r="1708" spans="1:20" ht="15.5">
      <c r="A1708" s="2" t="s">
        <v>1759</v>
      </c>
      <c r="B1708" s="3">
        <v>46255</v>
      </c>
      <c r="C1708" s="4" t="s">
        <v>8</v>
      </c>
      <c r="D1708" s="4" t="s">
        <v>66</v>
      </c>
      <c r="E1708" s="4" t="s">
        <v>3</v>
      </c>
      <c r="F1708" s="4" t="s">
        <v>20</v>
      </c>
      <c r="G1708" s="4" t="s">
        <v>11</v>
      </c>
      <c r="H1708" s="4" t="s">
        <v>53</v>
      </c>
      <c r="I1708" s="9">
        <v>2</v>
      </c>
      <c r="J1708" s="6">
        <v>155.11000000000001</v>
      </c>
      <c r="K1708" s="7">
        <v>0.05</v>
      </c>
      <c r="L1708" s="6">
        <v>80.13</v>
      </c>
      <c r="M1708" s="6">
        <f t="shared" si="104"/>
        <v>294.709</v>
      </c>
      <c r="N1708" s="6">
        <f t="shared" si="105"/>
        <v>160.26</v>
      </c>
      <c r="O1708" s="6">
        <f t="shared" si="106"/>
        <v>134.44900000000001</v>
      </c>
      <c r="P1708" s="8">
        <f t="shared" si="107"/>
        <v>0.45620934548995795</v>
      </c>
      <c r="Q1708" s="5">
        <f>YEAR(SalesDataTable[[#This Row],[Order Date]])</f>
        <v>2026</v>
      </c>
      <c r="R1708" s="8" t="str">
        <f>"Q"&amp;ROUNDUP(MONTH(SalesDataTable[[#This Row],[Order Date]])/3,0)</f>
        <v>Q3</v>
      </c>
      <c r="S1708" s="9">
        <f>MONTH(SalesDataTable[[#This Row],[Order Date]])</f>
        <v>8</v>
      </c>
      <c r="T1708" s="8" t="str">
        <f>TEXT(SalesDataTable[[#This Row],[Order Date]],"mmm")</f>
        <v>Aug</v>
      </c>
    </row>
    <row r="1709" spans="1:20" ht="15.5">
      <c r="A1709" s="2" t="s">
        <v>1760</v>
      </c>
      <c r="B1709" s="3">
        <v>46255</v>
      </c>
      <c r="C1709" s="4" t="s">
        <v>14</v>
      </c>
      <c r="D1709" s="4" t="s">
        <v>61</v>
      </c>
      <c r="E1709" s="4" t="s">
        <v>25</v>
      </c>
      <c r="F1709" s="4" t="s">
        <v>16</v>
      </c>
      <c r="G1709" s="4" t="s">
        <v>5</v>
      </c>
      <c r="H1709" s="4" t="s">
        <v>6</v>
      </c>
      <c r="I1709" s="9">
        <v>1</v>
      </c>
      <c r="J1709" s="6">
        <v>80.7</v>
      </c>
      <c r="K1709" s="7">
        <v>0</v>
      </c>
      <c r="L1709" s="6">
        <v>41.98</v>
      </c>
      <c r="M1709" s="6">
        <f t="shared" si="104"/>
        <v>80.7</v>
      </c>
      <c r="N1709" s="6">
        <f t="shared" si="105"/>
        <v>41.98</v>
      </c>
      <c r="O1709" s="6">
        <f t="shared" si="106"/>
        <v>38.720000000000006</v>
      </c>
      <c r="P1709" s="8">
        <f t="shared" si="107"/>
        <v>0.47980173482032223</v>
      </c>
      <c r="Q1709" s="5">
        <f>YEAR(SalesDataTable[[#This Row],[Order Date]])</f>
        <v>2026</v>
      </c>
      <c r="R1709" s="8" t="str">
        <f>"Q"&amp;ROUNDUP(MONTH(SalesDataTable[[#This Row],[Order Date]])/3,0)</f>
        <v>Q3</v>
      </c>
      <c r="S1709" s="9">
        <f>MONTH(SalesDataTable[[#This Row],[Order Date]])</f>
        <v>8</v>
      </c>
      <c r="T1709" s="8" t="str">
        <f>TEXT(SalesDataTable[[#This Row],[Order Date]],"mmm")</f>
        <v>Aug</v>
      </c>
    </row>
    <row r="1710" spans="1:20" ht="15.5">
      <c r="A1710" s="2" t="s">
        <v>1761</v>
      </c>
      <c r="B1710" s="3">
        <v>46255</v>
      </c>
      <c r="C1710" s="4" t="s">
        <v>27</v>
      </c>
      <c r="D1710" s="4" t="s">
        <v>48</v>
      </c>
      <c r="E1710" s="4" t="s">
        <v>10</v>
      </c>
      <c r="F1710" s="4" t="s">
        <v>4</v>
      </c>
      <c r="G1710" s="4" t="s">
        <v>11</v>
      </c>
      <c r="H1710" s="4" t="s">
        <v>53</v>
      </c>
      <c r="I1710" s="9">
        <v>10</v>
      </c>
      <c r="J1710" s="6">
        <v>156.72</v>
      </c>
      <c r="K1710" s="7">
        <v>0.15</v>
      </c>
      <c r="L1710" s="6">
        <v>78.12</v>
      </c>
      <c r="M1710" s="6">
        <f t="shared" si="104"/>
        <v>1332.12</v>
      </c>
      <c r="N1710" s="6">
        <f t="shared" si="105"/>
        <v>781.2</v>
      </c>
      <c r="O1710" s="6">
        <f t="shared" si="106"/>
        <v>550.91999999999985</v>
      </c>
      <c r="P1710" s="8">
        <f t="shared" si="107"/>
        <v>0.41356634537429054</v>
      </c>
      <c r="Q1710" s="5">
        <f>YEAR(SalesDataTable[[#This Row],[Order Date]])</f>
        <v>2026</v>
      </c>
      <c r="R1710" s="8" t="str">
        <f>"Q"&amp;ROUNDUP(MONTH(SalesDataTable[[#This Row],[Order Date]])/3,0)</f>
        <v>Q3</v>
      </c>
      <c r="S1710" s="9">
        <f>MONTH(SalesDataTable[[#This Row],[Order Date]])</f>
        <v>8</v>
      </c>
      <c r="T1710" s="8" t="str">
        <f>TEXT(SalesDataTable[[#This Row],[Order Date]],"mmm")</f>
        <v>Aug</v>
      </c>
    </row>
    <row r="1711" spans="1:20" ht="15.5">
      <c r="A1711" s="2" t="s">
        <v>1762</v>
      </c>
      <c r="B1711" s="3">
        <v>46255</v>
      </c>
      <c r="C1711" s="4" t="s">
        <v>8</v>
      </c>
      <c r="D1711" s="4" t="s">
        <v>86</v>
      </c>
      <c r="E1711" s="4" t="s">
        <v>10</v>
      </c>
      <c r="F1711" s="4" t="s">
        <v>20</v>
      </c>
      <c r="G1711" s="4" t="s">
        <v>17</v>
      </c>
      <c r="H1711" s="4" t="s">
        <v>83</v>
      </c>
      <c r="I1711" s="9">
        <v>5</v>
      </c>
      <c r="J1711" s="6">
        <v>162.76</v>
      </c>
      <c r="K1711" s="7">
        <v>0.15</v>
      </c>
      <c r="L1711" s="6">
        <v>85.32</v>
      </c>
      <c r="M1711" s="6">
        <f t="shared" si="104"/>
        <v>691.7299999999999</v>
      </c>
      <c r="N1711" s="6">
        <f t="shared" si="105"/>
        <v>426.59999999999997</v>
      </c>
      <c r="O1711" s="6">
        <f t="shared" si="106"/>
        <v>265.12999999999994</v>
      </c>
      <c r="P1711" s="8">
        <f t="shared" si="107"/>
        <v>0.38328538591647027</v>
      </c>
      <c r="Q1711" s="5">
        <f>YEAR(SalesDataTable[[#This Row],[Order Date]])</f>
        <v>2026</v>
      </c>
      <c r="R1711" s="8" t="str">
        <f>"Q"&amp;ROUNDUP(MONTH(SalesDataTable[[#This Row],[Order Date]])/3,0)</f>
        <v>Q3</v>
      </c>
      <c r="S1711" s="9">
        <f>MONTH(SalesDataTable[[#This Row],[Order Date]])</f>
        <v>8</v>
      </c>
      <c r="T1711" s="8" t="str">
        <f>TEXT(SalesDataTable[[#This Row],[Order Date]],"mmm")</f>
        <v>Aug</v>
      </c>
    </row>
    <row r="1712" spans="1:20" ht="15.5">
      <c r="A1712" s="2" t="s">
        <v>1763</v>
      </c>
      <c r="B1712" s="3">
        <v>46256</v>
      </c>
      <c r="C1712" s="4" t="s">
        <v>27</v>
      </c>
      <c r="D1712" s="4" t="s">
        <v>48</v>
      </c>
      <c r="E1712" s="4" t="s">
        <v>25</v>
      </c>
      <c r="F1712" s="4" t="s">
        <v>20</v>
      </c>
      <c r="G1712" s="4" t="s">
        <v>49</v>
      </c>
      <c r="H1712" s="4" t="s">
        <v>50</v>
      </c>
      <c r="I1712" s="9">
        <v>2</v>
      </c>
      <c r="J1712" s="6">
        <v>40.22</v>
      </c>
      <c r="K1712" s="7">
        <v>0</v>
      </c>
      <c r="L1712" s="6">
        <v>14.45</v>
      </c>
      <c r="M1712" s="6">
        <f t="shared" si="104"/>
        <v>80.44</v>
      </c>
      <c r="N1712" s="6">
        <f t="shared" si="105"/>
        <v>28.9</v>
      </c>
      <c r="O1712" s="6">
        <f t="shared" si="106"/>
        <v>51.54</v>
      </c>
      <c r="P1712" s="8">
        <f t="shared" si="107"/>
        <v>0.64072600696171056</v>
      </c>
      <c r="Q1712" s="5">
        <f>YEAR(SalesDataTable[[#This Row],[Order Date]])</f>
        <v>2026</v>
      </c>
      <c r="R1712" s="8" t="str">
        <f>"Q"&amp;ROUNDUP(MONTH(SalesDataTable[[#This Row],[Order Date]])/3,0)</f>
        <v>Q3</v>
      </c>
      <c r="S1712" s="9">
        <f>MONTH(SalesDataTable[[#This Row],[Order Date]])</f>
        <v>8</v>
      </c>
      <c r="T1712" s="8" t="str">
        <f>TEXT(SalesDataTable[[#This Row],[Order Date]],"mmm")</f>
        <v>Aug</v>
      </c>
    </row>
    <row r="1713" spans="1:20" ht="15.5">
      <c r="A1713" s="2" t="s">
        <v>1764</v>
      </c>
      <c r="B1713" s="3">
        <v>46256</v>
      </c>
      <c r="C1713" s="4" t="s">
        <v>1</v>
      </c>
      <c r="D1713" s="4" t="s">
        <v>52</v>
      </c>
      <c r="E1713" s="4" t="s">
        <v>39</v>
      </c>
      <c r="F1713" s="4" t="s">
        <v>16</v>
      </c>
      <c r="G1713" s="4" t="s">
        <v>17</v>
      </c>
      <c r="H1713" s="4" t="s">
        <v>46</v>
      </c>
      <c r="I1713" s="9">
        <v>1</v>
      </c>
      <c r="J1713" s="6">
        <v>45.42</v>
      </c>
      <c r="K1713" s="7">
        <v>0.15</v>
      </c>
      <c r="L1713" s="6">
        <v>18.079999999999998</v>
      </c>
      <c r="M1713" s="6">
        <f t="shared" si="104"/>
        <v>38.606999999999999</v>
      </c>
      <c r="N1713" s="6">
        <f t="shared" si="105"/>
        <v>18.079999999999998</v>
      </c>
      <c r="O1713" s="6">
        <f t="shared" si="106"/>
        <v>20.527000000000001</v>
      </c>
      <c r="P1713" s="8">
        <f t="shared" si="107"/>
        <v>0.53169114409304019</v>
      </c>
      <c r="Q1713" s="5">
        <f>YEAR(SalesDataTable[[#This Row],[Order Date]])</f>
        <v>2026</v>
      </c>
      <c r="R1713" s="8" t="str">
        <f>"Q"&amp;ROUNDUP(MONTH(SalesDataTable[[#This Row],[Order Date]])/3,0)</f>
        <v>Q3</v>
      </c>
      <c r="S1713" s="9">
        <f>MONTH(SalesDataTable[[#This Row],[Order Date]])</f>
        <v>8</v>
      </c>
      <c r="T1713" s="8" t="str">
        <f>TEXT(SalesDataTable[[#This Row],[Order Date]],"mmm")</f>
        <v>Aug</v>
      </c>
    </row>
    <row r="1714" spans="1:20" ht="15.5">
      <c r="A1714" s="2" t="s">
        <v>1765</v>
      </c>
      <c r="B1714" s="3">
        <v>46256</v>
      </c>
      <c r="C1714" s="4" t="s">
        <v>1</v>
      </c>
      <c r="D1714" s="4" t="s">
        <v>52</v>
      </c>
      <c r="E1714" s="4" t="s">
        <v>3</v>
      </c>
      <c r="F1714" s="4" t="s">
        <v>4</v>
      </c>
      <c r="G1714" s="4" t="s">
        <v>11</v>
      </c>
      <c r="H1714" s="4" t="s">
        <v>12</v>
      </c>
      <c r="I1714" s="9">
        <v>1</v>
      </c>
      <c r="J1714" s="6">
        <v>93.55</v>
      </c>
      <c r="K1714" s="7">
        <v>0</v>
      </c>
      <c r="L1714" s="6">
        <v>44.89</v>
      </c>
      <c r="M1714" s="6">
        <f t="shared" si="104"/>
        <v>93.55</v>
      </c>
      <c r="N1714" s="6">
        <f t="shared" si="105"/>
        <v>44.89</v>
      </c>
      <c r="O1714" s="6">
        <f t="shared" si="106"/>
        <v>48.66</v>
      </c>
      <c r="P1714" s="8">
        <f t="shared" si="107"/>
        <v>0.5201496525921967</v>
      </c>
      <c r="Q1714" s="5">
        <f>YEAR(SalesDataTable[[#This Row],[Order Date]])</f>
        <v>2026</v>
      </c>
      <c r="R1714" s="8" t="str">
        <f>"Q"&amp;ROUNDUP(MONTH(SalesDataTable[[#This Row],[Order Date]])/3,0)</f>
        <v>Q3</v>
      </c>
      <c r="S1714" s="9">
        <f>MONTH(SalesDataTable[[#This Row],[Order Date]])</f>
        <v>8</v>
      </c>
      <c r="T1714" s="8" t="str">
        <f>TEXT(SalesDataTable[[#This Row],[Order Date]],"mmm")</f>
        <v>Aug</v>
      </c>
    </row>
    <row r="1715" spans="1:20" ht="15.5">
      <c r="A1715" s="2" t="s">
        <v>1766</v>
      </c>
      <c r="B1715" s="3">
        <v>46256</v>
      </c>
      <c r="C1715" s="4" t="s">
        <v>14</v>
      </c>
      <c r="D1715" s="4" t="s">
        <v>15</v>
      </c>
      <c r="E1715" s="4" t="s">
        <v>3</v>
      </c>
      <c r="F1715" s="4" t="s">
        <v>4</v>
      </c>
      <c r="G1715" s="4" t="s">
        <v>11</v>
      </c>
      <c r="H1715" s="4" t="s">
        <v>21</v>
      </c>
      <c r="I1715" s="9">
        <v>2</v>
      </c>
      <c r="J1715" s="6">
        <v>146.85</v>
      </c>
      <c r="K1715" s="7">
        <v>0</v>
      </c>
      <c r="L1715" s="6">
        <v>81.010000000000005</v>
      </c>
      <c r="M1715" s="6">
        <f t="shared" si="104"/>
        <v>293.7</v>
      </c>
      <c r="N1715" s="6">
        <f t="shared" si="105"/>
        <v>162.02000000000001</v>
      </c>
      <c r="O1715" s="6">
        <f t="shared" si="106"/>
        <v>131.67999999999998</v>
      </c>
      <c r="P1715" s="8">
        <f t="shared" si="107"/>
        <v>0.44834865509022809</v>
      </c>
      <c r="Q1715" s="5">
        <f>YEAR(SalesDataTable[[#This Row],[Order Date]])</f>
        <v>2026</v>
      </c>
      <c r="R1715" s="8" t="str">
        <f>"Q"&amp;ROUNDUP(MONTH(SalesDataTable[[#This Row],[Order Date]])/3,0)</f>
        <v>Q3</v>
      </c>
      <c r="S1715" s="9">
        <f>MONTH(SalesDataTable[[#This Row],[Order Date]])</f>
        <v>8</v>
      </c>
      <c r="T1715" s="8" t="str">
        <f>TEXT(SalesDataTable[[#This Row],[Order Date]],"mmm")</f>
        <v>Aug</v>
      </c>
    </row>
    <row r="1716" spans="1:20" ht="15.5">
      <c r="A1716" s="2" t="s">
        <v>1767</v>
      </c>
      <c r="B1716" s="3">
        <v>46256</v>
      </c>
      <c r="C1716" s="4" t="s">
        <v>1</v>
      </c>
      <c r="D1716" s="4" t="s">
        <v>52</v>
      </c>
      <c r="E1716" s="4" t="s">
        <v>10</v>
      </c>
      <c r="F1716" s="4" t="s">
        <v>20</v>
      </c>
      <c r="G1716" s="4" t="s">
        <v>5</v>
      </c>
      <c r="H1716" s="4" t="s">
        <v>43</v>
      </c>
      <c r="I1716" s="9">
        <v>6</v>
      </c>
      <c r="J1716" s="6">
        <v>101.54</v>
      </c>
      <c r="K1716" s="7">
        <v>0.1</v>
      </c>
      <c r="L1716" s="6">
        <v>50</v>
      </c>
      <c r="M1716" s="6">
        <f t="shared" si="104"/>
        <v>548.31600000000003</v>
      </c>
      <c r="N1716" s="6">
        <f t="shared" si="105"/>
        <v>300</v>
      </c>
      <c r="O1716" s="6">
        <f t="shared" si="106"/>
        <v>248.31600000000003</v>
      </c>
      <c r="P1716" s="8">
        <f t="shared" si="107"/>
        <v>0.45287024270676035</v>
      </c>
      <c r="Q1716" s="5">
        <f>YEAR(SalesDataTable[[#This Row],[Order Date]])</f>
        <v>2026</v>
      </c>
      <c r="R1716" s="8" t="str">
        <f>"Q"&amp;ROUNDUP(MONTH(SalesDataTable[[#This Row],[Order Date]])/3,0)</f>
        <v>Q3</v>
      </c>
      <c r="S1716" s="9">
        <f>MONTH(SalesDataTable[[#This Row],[Order Date]])</f>
        <v>8</v>
      </c>
      <c r="T1716" s="8" t="str">
        <f>TEXT(SalesDataTable[[#This Row],[Order Date]],"mmm")</f>
        <v>Aug</v>
      </c>
    </row>
    <row r="1717" spans="1:20" ht="15.5">
      <c r="A1717" s="2" t="s">
        <v>1768</v>
      </c>
      <c r="B1717" s="3">
        <v>46256</v>
      </c>
      <c r="C1717" s="4" t="s">
        <v>27</v>
      </c>
      <c r="D1717" s="4" t="s">
        <v>45</v>
      </c>
      <c r="E1717" s="4" t="s">
        <v>3</v>
      </c>
      <c r="F1717" s="4" t="s">
        <v>20</v>
      </c>
      <c r="G1717" s="4" t="s">
        <v>49</v>
      </c>
      <c r="H1717" s="4" t="s">
        <v>55</v>
      </c>
      <c r="I1717" s="9">
        <v>1</v>
      </c>
      <c r="J1717" s="6">
        <v>125.14</v>
      </c>
      <c r="K1717" s="7">
        <v>0</v>
      </c>
      <c r="L1717" s="6">
        <v>69.44</v>
      </c>
      <c r="M1717" s="6">
        <f t="shared" si="104"/>
        <v>125.14</v>
      </c>
      <c r="N1717" s="6">
        <f t="shared" si="105"/>
        <v>69.44</v>
      </c>
      <c r="O1717" s="6">
        <f t="shared" si="106"/>
        <v>55.7</v>
      </c>
      <c r="P1717" s="8">
        <f t="shared" si="107"/>
        <v>0.4451014863353045</v>
      </c>
      <c r="Q1717" s="5">
        <f>YEAR(SalesDataTable[[#This Row],[Order Date]])</f>
        <v>2026</v>
      </c>
      <c r="R1717" s="8" t="str">
        <f>"Q"&amp;ROUNDUP(MONTH(SalesDataTable[[#This Row],[Order Date]])/3,0)</f>
        <v>Q3</v>
      </c>
      <c r="S1717" s="9">
        <f>MONTH(SalesDataTable[[#This Row],[Order Date]])</f>
        <v>8</v>
      </c>
      <c r="T1717" s="8" t="str">
        <f>TEXT(SalesDataTable[[#This Row],[Order Date]],"mmm")</f>
        <v>Aug</v>
      </c>
    </row>
    <row r="1718" spans="1:20" ht="15.5">
      <c r="A1718" s="2" t="s">
        <v>1769</v>
      </c>
      <c r="B1718" s="3">
        <v>46256</v>
      </c>
      <c r="C1718" s="4" t="s">
        <v>8</v>
      </c>
      <c r="D1718" s="4" t="s">
        <v>38</v>
      </c>
      <c r="E1718" s="4" t="s">
        <v>3</v>
      </c>
      <c r="F1718" s="4" t="s">
        <v>16</v>
      </c>
      <c r="G1718" s="4" t="s">
        <v>5</v>
      </c>
      <c r="H1718" s="4" t="s">
        <v>6</v>
      </c>
      <c r="I1718" s="9">
        <v>2</v>
      </c>
      <c r="J1718" s="6">
        <v>80.239999999999995</v>
      </c>
      <c r="K1718" s="7">
        <v>0.1</v>
      </c>
      <c r="L1718" s="6">
        <v>42.09</v>
      </c>
      <c r="M1718" s="6">
        <f t="shared" si="104"/>
        <v>144.43199999999999</v>
      </c>
      <c r="N1718" s="6">
        <f t="shared" si="105"/>
        <v>84.18</v>
      </c>
      <c r="O1718" s="6">
        <f t="shared" si="106"/>
        <v>60.251999999999981</v>
      </c>
      <c r="P1718" s="8">
        <f t="shared" si="107"/>
        <v>0.41716517115320695</v>
      </c>
      <c r="Q1718" s="5">
        <f>YEAR(SalesDataTable[[#This Row],[Order Date]])</f>
        <v>2026</v>
      </c>
      <c r="R1718" s="8" t="str">
        <f>"Q"&amp;ROUNDUP(MONTH(SalesDataTable[[#This Row],[Order Date]])/3,0)</f>
        <v>Q3</v>
      </c>
      <c r="S1718" s="9">
        <f>MONTH(SalesDataTable[[#This Row],[Order Date]])</f>
        <v>8</v>
      </c>
      <c r="T1718" s="8" t="str">
        <f>TEXT(SalesDataTable[[#This Row],[Order Date]],"mmm")</f>
        <v>Aug</v>
      </c>
    </row>
    <row r="1719" spans="1:20" ht="15.5">
      <c r="A1719" s="2" t="s">
        <v>1770</v>
      </c>
      <c r="B1719" s="3">
        <v>46256</v>
      </c>
      <c r="C1719" s="4" t="s">
        <v>27</v>
      </c>
      <c r="D1719" s="4" t="s">
        <v>28</v>
      </c>
      <c r="E1719" s="4" t="s">
        <v>3</v>
      </c>
      <c r="F1719" s="4" t="s">
        <v>20</v>
      </c>
      <c r="G1719" s="4" t="s">
        <v>11</v>
      </c>
      <c r="H1719" s="4" t="s">
        <v>21</v>
      </c>
      <c r="I1719" s="9">
        <v>1</v>
      </c>
      <c r="J1719" s="6">
        <v>147.24</v>
      </c>
      <c r="K1719" s="7">
        <v>0</v>
      </c>
      <c r="L1719" s="6">
        <v>79.11</v>
      </c>
      <c r="M1719" s="6">
        <f t="shared" si="104"/>
        <v>147.24</v>
      </c>
      <c r="N1719" s="6">
        <f t="shared" si="105"/>
        <v>79.11</v>
      </c>
      <c r="O1719" s="6">
        <f t="shared" si="106"/>
        <v>68.13000000000001</v>
      </c>
      <c r="P1719" s="8">
        <f t="shared" si="107"/>
        <v>0.46271393643031788</v>
      </c>
      <c r="Q1719" s="5">
        <f>YEAR(SalesDataTable[[#This Row],[Order Date]])</f>
        <v>2026</v>
      </c>
      <c r="R1719" s="8" t="str">
        <f>"Q"&amp;ROUNDUP(MONTH(SalesDataTable[[#This Row],[Order Date]])/3,0)</f>
        <v>Q3</v>
      </c>
      <c r="S1719" s="9">
        <f>MONTH(SalesDataTable[[#This Row],[Order Date]])</f>
        <v>8</v>
      </c>
      <c r="T1719" s="8" t="str">
        <f>TEXT(SalesDataTable[[#This Row],[Order Date]],"mmm")</f>
        <v>Aug</v>
      </c>
    </row>
    <row r="1720" spans="1:20" ht="15.5">
      <c r="A1720" s="2" t="s">
        <v>1771</v>
      </c>
      <c r="B1720" s="3">
        <v>46256</v>
      </c>
      <c r="C1720" s="4" t="s">
        <v>14</v>
      </c>
      <c r="D1720" s="4" t="s">
        <v>15</v>
      </c>
      <c r="E1720" s="4" t="s">
        <v>3</v>
      </c>
      <c r="F1720" s="4" t="s">
        <v>4</v>
      </c>
      <c r="G1720" s="4" t="s">
        <v>31</v>
      </c>
      <c r="H1720" s="4" t="s">
        <v>41</v>
      </c>
      <c r="I1720" s="9">
        <v>2</v>
      </c>
      <c r="J1720" s="6">
        <v>199.53</v>
      </c>
      <c r="K1720" s="7">
        <v>0.05</v>
      </c>
      <c r="L1720" s="6">
        <v>105.87</v>
      </c>
      <c r="M1720" s="6">
        <f t="shared" si="104"/>
        <v>379.10699999999997</v>
      </c>
      <c r="N1720" s="6">
        <f t="shared" si="105"/>
        <v>211.74</v>
      </c>
      <c r="O1720" s="6">
        <f t="shared" si="106"/>
        <v>167.36699999999996</v>
      </c>
      <c r="P1720" s="8">
        <f t="shared" si="107"/>
        <v>0.44147694450379438</v>
      </c>
      <c r="Q1720" s="5">
        <f>YEAR(SalesDataTable[[#This Row],[Order Date]])</f>
        <v>2026</v>
      </c>
      <c r="R1720" s="8" t="str">
        <f>"Q"&amp;ROUNDUP(MONTH(SalesDataTable[[#This Row],[Order Date]])/3,0)</f>
        <v>Q3</v>
      </c>
      <c r="S1720" s="9">
        <f>MONTH(SalesDataTable[[#This Row],[Order Date]])</f>
        <v>8</v>
      </c>
      <c r="T1720" s="8" t="str">
        <f>TEXT(SalesDataTable[[#This Row],[Order Date]],"mmm")</f>
        <v>Aug</v>
      </c>
    </row>
    <row r="1721" spans="1:20" ht="15.5">
      <c r="A1721" s="2" t="s">
        <v>1772</v>
      </c>
      <c r="B1721" s="3">
        <v>46256</v>
      </c>
      <c r="C1721" s="4" t="s">
        <v>14</v>
      </c>
      <c r="D1721" s="4" t="s">
        <v>34</v>
      </c>
      <c r="E1721" s="4" t="s">
        <v>3</v>
      </c>
      <c r="F1721" s="4" t="s">
        <v>20</v>
      </c>
      <c r="G1721" s="4" t="s">
        <v>49</v>
      </c>
      <c r="H1721" s="4" t="s">
        <v>50</v>
      </c>
      <c r="I1721" s="9">
        <v>1</v>
      </c>
      <c r="J1721" s="6">
        <v>40.19</v>
      </c>
      <c r="K1721" s="7">
        <v>0.05</v>
      </c>
      <c r="L1721" s="6">
        <v>14.73</v>
      </c>
      <c r="M1721" s="6">
        <f t="shared" si="104"/>
        <v>38.180499999999995</v>
      </c>
      <c r="N1721" s="6">
        <f t="shared" si="105"/>
        <v>14.73</v>
      </c>
      <c r="O1721" s="6">
        <f t="shared" si="106"/>
        <v>23.450499999999995</v>
      </c>
      <c r="P1721" s="8">
        <f t="shared" si="107"/>
        <v>0.61420096646193734</v>
      </c>
      <c r="Q1721" s="5">
        <f>YEAR(SalesDataTable[[#This Row],[Order Date]])</f>
        <v>2026</v>
      </c>
      <c r="R1721" s="8" t="str">
        <f>"Q"&amp;ROUNDUP(MONTH(SalesDataTable[[#This Row],[Order Date]])/3,0)</f>
        <v>Q3</v>
      </c>
      <c r="S1721" s="9">
        <f>MONTH(SalesDataTable[[#This Row],[Order Date]])</f>
        <v>8</v>
      </c>
      <c r="T1721" s="8" t="str">
        <f>TEXT(SalesDataTable[[#This Row],[Order Date]],"mmm")</f>
        <v>Aug</v>
      </c>
    </row>
    <row r="1722" spans="1:20" ht="15.5">
      <c r="A1722" s="2" t="s">
        <v>1773</v>
      </c>
      <c r="B1722" s="3">
        <v>46256</v>
      </c>
      <c r="C1722" s="4" t="s">
        <v>27</v>
      </c>
      <c r="D1722" s="4" t="s">
        <v>45</v>
      </c>
      <c r="E1722" s="4" t="s">
        <v>39</v>
      </c>
      <c r="F1722" s="4" t="s">
        <v>20</v>
      </c>
      <c r="G1722" s="4" t="s">
        <v>49</v>
      </c>
      <c r="H1722" s="4" t="s">
        <v>55</v>
      </c>
      <c r="I1722" s="9">
        <v>4</v>
      </c>
      <c r="J1722" s="6">
        <v>123.31</v>
      </c>
      <c r="K1722" s="7">
        <v>0</v>
      </c>
      <c r="L1722" s="6">
        <v>69.02</v>
      </c>
      <c r="M1722" s="6">
        <f t="shared" si="104"/>
        <v>493.24</v>
      </c>
      <c r="N1722" s="6">
        <f t="shared" si="105"/>
        <v>276.08</v>
      </c>
      <c r="O1722" s="6">
        <f t="shared" si="106"/>
        <v>217.16000000000003</v>
      </c>
      <c r="P1722" s="8">
        <f t="shared" si="107"/>
        <v>0.44027248398345636</v>
      </c>
      <c r="Q1722" s="5">
        <f>YEAR(SalesDataTable[[#This Row],[Order Date]])</f>
        <v>2026</v>
      </c>
      <c r="R1722" s="8" t="str">
        <f>"Q"&amp;ROUNDUP(MONTH(SalesDataTable[[#This Row],[Order Date]])/3,0)</f>
        <v>Q3</v>
      </c>
      <c r="S1722" s="9">
        <f>MONTH(SalesDataTable[[#This Row],[Order Date]])</f>
        <v>8</v>
      </c>
      <c r="T1722" s="8" t="str">
        <f>TEXT(SalesDataTable[[#This Row],[Order Date]],"mmm")</f>
        <v>Aug</v>
      </c>
    </row>
    <row r="1723" spans="1:20" ht="15.5">
      <c r="A1723" s="2" t="s">
        <v>1774</v>
      </c>
      <c r="B1723" s="3">
        <v>46256</v>
      </c>
      <c r="C1723" s="4" t="s">
        <v>27</v>
      </c>
      <c r="D1723" s="4" t="s">
        <v>48</v>
      </c>
      <c r="E1723" s="4" t="s">
        <v>39</v>
      </c>
      <c r="F1723" s="4" t="s">
        <v>16</v>
      </c>
      <c r="G1723" s="4" t="s">
        <v>5</v>
      </c>
      <c r="H1723" s="4" t="s">
        <v>35</v>
      </c>
      <c r="I1723" s="9">
        <v>1</v>
      </c>
      <c r="J1723" s="6">
        <v>40.19</v>
      </c>
      <c r="K1723" s="7">
        <v>0.05</v>
      </c>
      <c r="L1723" s="6">
        <v>16.78</v>
      </c>
      <c r="M1723" s="6">
        <f t="shared" si="104"/>
        <v>38.180499999999995</v>
      </c>
      <c r="N1723" s="6">
        <f t="shared" si="105"/>
        <v>16.78</v>
      </c>
      <c r="O1723" s="6">
        <f t="shared" si="106"/>
        <v>21.400499999999994</v>
      </c>
      <c r="P1723" s="8">
        <f t="shared" si="107"/>
        <v>0.56050863660769235</v>
      </c>
      <c r="Q1723" s="5">
        <f>YEAR(SalesDataTable[[#This Row],[Order Date]])</f>
        <v>2026</v>
      </c>
      <c r="R1723" s="8" t="str">
        <f>"Q"&amp;ROUNDUP(MONTH(SalesDataTable[[#This Row],[Order Date]])/3,0)</f>
        <v>Q3</v>
      </c>
      <c r="S1723" s="9">
        <f>MONTH(SalesDataTable[[#This Row],[Order Date]])</f>
        <v>8</v>
      </c>
      <c r="T1723" s="8" t="str">
        <f>TEXT(SalesDataTable[[#This Row],[Order Date]],"mmm")</f>
        <v>Aug</v>
      </c>
    </row>
    <row r="1724" spans="1:20" ht="15.5">
      <c r="A1724" s="2" t="s">
        <v>1775</v>
      </c>
      <c r="B1724" s="3">
        <v>46256</v>
      </c>
      <c r="C1724" s="4" t="s">
        <v>14</v>
      </c>
      <c r="D1724" s="4" t="s">
        <v>126</v>
      </c>
      <c r="E1724" s="4" t="s">
        <v>3</v>
      </c>
      <c r="F1724" s="4" t="s">
        <v>4</v>
      </c>
      <c r="G1724" s="4" t="s">
        <v>5</v>
      </c>
      <c r="H1724" s="4" t="s">
        <v>35</v>
      </c>
      <c r="I1724" s="9">
        <v>1</v>
      </c>
      <c r="J1724" s="6">
        <v>40.98</v>
      </c>
      <c r="K1724" s="7">
        <v>0.05</v>
      </c>
      <c r="L1724" s="6">
        <v>16.600000000000001</v>
      </c>
      <c r="M1724" s="6">
        <f t="shared" si="104"/>
        <v>38.930999999999997</v>
      </c>
      <c r="N1724" s="6">
        <f t="shared" si="105"/>
        <v>16.600000000000001</v>
      </c>
      <c r="O1724" s="6">
        <f t="shared" si="106"/>
        <v>22.330999999999996</v>
      </c>
      <c r="P1724" s="8">
        <f t="shared" si="107"/>
        <v>0.57360458246641488</v>
      </c>
      <c r="Q1724" s="5">
        <f>YEAR(SalesDataTable[[#This Row],[Order Date]])</f>
        <v>2026</v>
      </c>
      <c r="R1724" s="8" t="str">
        <f>"Q"&amp;ROUNDUP(MONTH(SalesDataTable[[#This Row],[Order Date]])/3,0)</f>
        <v>Q3</v>
      </c>
      <c r="S1724" s="9">
        <f>MONTH(SalesDataTable[[#This Row],[Order Date]])</f>
        <v>8</v>
      </c>
      <c r="T1724" s="8" t="str">
        <f>TEXT(SalesDataTable[[#This Row],[Order Date]],"mmm")</f>
        <v>Aug</v>
      </c>
    </row>
    <row r="1725" spans="1:20" ht="15.5">
      <c r="A1725" s="2" t="s">
        <v>1776</v>
      </c>
      <c r="B1725" s="3">
        <v>46256</v>
      </c>
      <c r="C1725" s="4" t="s">
        <v>27</v>
      </c>
      <c r="D1725" s="4" t="s">
        <v>82</v>
      </c>
      <c r="E1725" s="4" t="s">
        <v>3</v>
      </c>
      <c r="F1725" s="4" t="s">
        <v>16</v>
      </c>
      <c r="G1725" s="4" t="s">
        <v>17</v>
      </c>
      <c r="H1725" s="4" t="s">
        <v>18</v>
      </c>
      <c r="I1725" s="9">
        <v>3</v>
      </c>
      <c r="J1725" s="6">
        <v>35.380000000000003</v>
      </c>
      <c r="K1725" s="7">
        <v>0</v>
      </c>
      <c r="L1725" s="6">
        <v>13.91</v>
      </c>
      <c r="M1725" s="6">
        <f t="shared" si="104"/>
        <v>106.14000000000001</v>
      </c>
      <c r="N1725" s="6">
        <f t="shared" si="105"/>
        <v>41.730000000000004</v>
      </c>
      <c r="O1725" s="6">
        <f t="shared" si="106"/>
        <v>64.410000000000011</v>
      </c>
      <c r="P1725" s="8">
        <f t="shared" si="107"/>
        <v>0.60684002261164505</v>
      </c>
      <c r="Q1725" s="5">
        <f>YEAR(SalesDataTable[[#This Row],[Order Date]])</f>
        <v>2026</v>
      </c>
      <c r="R1725" s="8" t="str">
        <f>"Q"&amp;ROUNDUP(MONTH(SalesDataTable[[#This Row],[Order Date]])/3,0)</f>
        <v>Q3</v>
      </c>
      <c r="S1725" s="9">
        <f>MONTH(SalesDataTable[[#This Row],[Order Date]])</f>
        <v>8</v>
      </c>
      <c r="T1725" s="8" t="str">
        <f>TEXT(SalesDataTable[[#This Row],[Order Date]],"mmm")</f>
        <v>Aug</v>
      </c>
    </row>
    <row r="1726" spans="1:20" ht="15.5">
      <c r="A1726" s="2" t="s">
        <v>1777</v>
      </c>
      <c r="B1726" s="3">
        <v>46256</v>
      </c>
      <c r="C1726" s="4" t="s">
        <v>14</v>
      </c>
      <c r="D1726" s="4" t="s">
        <v>61</v>
      </c>
      <c r="E1726" s="4" t="s">
        <v>25</v>
      </c>
      <c r="F1726" s="4" t="s">
        <v>16</v>
      </c>
      <c r="G1726" s="4" t="s">
        <v>17</v>
      </c>
      <c r="H1726" s="4" t="s">
        <v>71</v>
      </c>
      <c r="I1726" s="9">
        <v>4</v>
      </c>
      <c r="J1726" s="6">
        <v>134.49</v>
      </c>
      <c r="K1726" s="7">
        <v>0</v>
      </c>
      <c r="L1726" s="6">
        <v>68.17</v>
      </c>
      <c r="M1726" s="6">
        <f t="shared" si="104"/>
        <v>537.96</v>
      </c>
      <c r="N1726" s="6">
        <f t="shared" si="105"/>
        <v>272.68</v>
      </c>
      <c r="O1726" s="6">
        <f t="shared" si="106"/>
        <v>265.28000000000003</v>
      </c>
      <c r="P1726" s="8">
        <f t="shared" si="107"/>
        <v>0.49312216521674473</v>
      </c>
      <c r="Q1726" s="5">
        <f>YEAR(SalesDataTable[[#This Row],[Order Date]])</f>
        <v>2026</v>
      </c>
      <c r="R1726" s="8" t="str">
        <f>"Q"&amp;ROUNDUP(MONTH(SalesDataTable[[#This Row],[Order Date]])/3,0)</f>
        <v>Q3</v>
      </c>
      <c r="S1726" s="9">
        <f>MONTH(SalesDataTable[[#This Row],[Order Date]])</f>
        <v>8</v>
      </c>
      <c r="T1726" s="8" t="str">
        <f>TEXT(SalesDataTable[[#This Row],[Order Date]],"mmm")</f>
        <v>Aug</v>
      </c>
    </row>
    <row r="1727" spans="1:20" ht="15.5">
      <c r="A1727" s="2" t="s">
        <v>1778</v>
      </c>
      <c r="B1727" s="3">
        <v>46257</v>
      </c>
      <c r="C1727" s="4" t="s">
        <v>14</v>
      </c>
      <c r="D1727" s="4" t="s">
        <v>24</v>
      </c>
      <c r="E1727" s="4" t="s">
        <v>10</v>
      </c>
      <c r="F1727" s="4" t="s">
        <v>20</v>
      </c>
      <c r="G1727" s="4" t="s">
        <v>11</v>
      </c>
      <c r="H1727" s="4" t="s">
        <v>21</v>
      </c>
      <c r="I1727" s="9">
        <v>4</v>
      </c>
      <c r="J1727" s="6">
        <v>145.30000000000001</v>
      </c>
      <c r="K1727" s="7">
        <v>0.15</v>
      </c>
      <c r="L1727" s="6">
        <v>77.040000000000006</v>
      </c>
      <c r="M1727" s="6">
        <f t="shared" si="104"/>
        <v>494.02000000000004</v>
      </c>
      <c r="N1727" s="6">
        <f t="shared" si="105"/>
        <v>308.16000000000003</v>
      </c>
      <c r="O1727" s="6">
        <f t="shared" si="106"/>
        <v>185.86</v>
      </c>
      <c r="P1727" s="8">
        <f t="shared" si="107"/>
        <v>0.37621958625156876</v>
      </c>
      <c r="Q1727" s="5">
        <f>YEAR(SalesDataTable[[#This Row],[Order Date]])</f>
        <v>2026</v>
      </c>
      <c r="R1727" s="8" t="str">
        <f>"Q"&amp;ROUNDUP(MONTH(SalesDataTable[[#This Row],[Order Date]])/3,0)</f>
        <v>Q3</v>
      </c>
      <c r="S1727" s="9">
        <f>MONTH(SalesDataTable[[#This Row],[Order Date]])</f>
        <v>8</v>
      </c>
      <c r="T1727" s="8" t="str">
        <f>TEXT(SalesDataTable[[#This Row],[Order Date]],"mmm")</f>
        <v>Aug</v>
      </c>
    </row>
    <row r="1728" spans="1:20" ht="15.5">
      <c r="A1728" s="2" t="s">
        <v>1779</v>
      </c>
      <c r="B1728" s="3">
        <v>46257</v>
      </c>
      <c r="C1728" s="4" t="s">
        <v>27</v>
      </c>
      <c r="D1728" s="4" t="s">
        <v>28</v>
      </c>
      <c r="E1728" s="4" t="s">
        <v>10</v>
      </c>
      <c r="F1728" s="4" t="s">
        <v>20</v>
      </c>
      <c r="G1728" s="4" t="s">
        <v>17</v>
      </c>
      <c r="H1728" s="4" t="s">
        <v>83</v>
      </c>
      <c r="I1728" s="9">
        <v>10</v>
      </c>
      <c r="J1728" s="6">
        <v>164.55</v>
      </c>
      <c r="K1728" s="7">
        <v>0.1</v>
      </c>
      <c r="L1728" s="6">
        <v>88.23</v>
      </c>
      <c r="M1728" s="6">
        <f t="shared" si="104"/>
        <v>1480.95</v>
      </c>
      <c r="N1728" s="6">
        <f t="shared" si="105"/>
        <v>882.30000000000007</v>
      </c>
      <c r="O1728" s="6">
        <f t="shared" si="106"/>
        <v>598.65</v>
      </c>
      <c r="P1728" s="8">
        <f t="shared" si="107"/>
        <v>0.40423376886458012</v>
      </c>
      <c r="Q1728" s="5">
        <f>YEAR(SalesDataTable[[#This Row],[Order Date]])</f>
        <v>2026</v>
      </c>
      <c r="R1728" s="8" t="str">
        <f>"Q"&amp;ROUNDUP(MONTH(SalesDataTable[[#This Row],[Order Date]])/3,0)</f>
        <v>Q3</v>
      </c>
      <c r="S1728" s="9">
        <f>MONTH(SalesDataTable[[#This Row],[Order Date]])</f>
        <v>8</v>
      </c>
      <c r="T1728" s="8" t="str">
        <f>TEXT(SalesDataTable[[#This Row],[Order Date]],"mmm")</f>
        <v>Aug</v>
      </c>
    </row>
    <row r="1729" spans="1:20" ht="15.5">
      <c r="A1729" s="2" t="s">
        <v>1780</v>
      </c>
      <c r="B1729" s="3">
        <v>46257</v>
      </c>
      <c r="C1729" s="4" t="s">
        <v>1</v>
      </c>
      <c r="D1729" s="4" t="s">
        <v>88</v>
      </c>
      <c r="E1729" s="4" t="s">
        <v>25</v>
      </c>
      <c r="F1729" s="4" t="s">
        <v>16</v>
      </c>
      <c r="G1729" s="4" t="s">
        <v>5</v>
      </c>
      <c r="H1729" s="4" t="s">
        <v>35</v>
      </c>
      <c r="I1729" s="9">
        <v>1</v>
      </c>
      <c r="J1729" s="6">
        <v>39.590000000000003</v>
      </c>
      <c r="K1729" s="7">
        <v>0</v>
      </c>
      <c r="L1729" s="6">
        <v>16.899999999999999</v>
      </c>
      <c r="M1729" s="6">
        <f t="shared" si="104"/>
        <v>39.590000000000003</v>
      </c>
      <c r="N1729" s="6">
        <f t="shared" si="105"/>
        <v>16.899999999999999</v>
      </c>
      <c r="O1729" s="6">
        <f t="shared" si="106"/>
        <v>22.690000000000005</v>
      </c>
      <c r="P1729" s="8">
        <f t="shared" si="107"/>
        <v>0.57312452639555456</v>
      </c>
      <c r="Q1729" s="5">
        <f>YEAR(SalesDataTable[[#This Row],[Order Date]])</f>
        <v>2026</v>
      </c>
      <c r="R1729" s="8" t="str">
        <f>"Q"&amp;ROUNDUP(MONTH(SalesDataTable[[#This Row],[Order Date]])/3,0)</f>
        <v>Q3</v>
      </c>
      <c r="S1729" s="9">
        <f>MONTH(SalesDataTable[[#This Row],[Order Date]])</f>
        <v>8</v>
      </c>
      <c r="T1729" s="8" t="str">
        <f>TEXT(SalesDataTable[[#This Row],[Order Date]],"mmm")</f>
        <v>Aug</v>
      </c>
    </row>
    <row r="1730" spans="1:20" ht="15.5">
      <c r="A1730" s="2" t="s">
        <v>1781</v>
      </c>
      <c r="B1730" s="3">
        <v>46257</v>
      </c>
      <c r="C1730" s="4" t="s">
        <v>14</v>
      </c>
      <c r="D1730" s="4" t="s">
        <v>15</v>
      </c>
      <c r="E1730" s="4" t="s">
        <v>10</v>
      </c>
      <c r="F1730" s="4" t="s">
        <v>20</v>
      </c>
      <c r="G1730" s="4" t="s">
        <v>49</v>
      </c>
      <c r="H1730" s="4" t="s">
        <v>74</v>
      </c>
      <c r="I1730" s="9">
        <v>5</v>
      </c>
      <c r="J1730" s="6">
        <v>51.62</v>
      </c>
      <c r="K1730" s="7">
        <v>0.15</v>
      </c>
      <c r="L1730" s="6">
        <v>22.6</v>
      </c>
      <c r="M1730" s="6">
        <f t="shared" ref="M1730:M1793" si="108">I1730*J1730*(1-K1730)</f>
        <v>219.38499999999996</v>
      </c>
      <c r="N1730" s="6">
        <f t="shared" ref="N1730:N1793" si="109">I1730*L1730</f>
        <v>113</v>
      </c>
      <c r="O1730" s="6">
        <f t="shared" ref="O1730:O1793" si="110">M1730-N1730</f>
        <v>106.38499999999996</v>
      </c>
      <c r="P1730" s="8">
        <f t="shared" ref="P1730:P1793" si="111">IFERROR(O1730/M1730,0)</f>
        <v>0.48492376415889865</v>
      </c>
      <c r="Q1730" s="5">
        <f>YEAR(SalesDataTable[[#This Row],[Order Date]])</f>
        <v>2026</v>
      </c>
      <c r="R1730" s="8" t="str">
        <f>"Q"&amp;ROUNDUP(MONTH(SalesDataTable[[#This Row],[Order Date]])/3,0)</f>
        <v>Q3</v>
      </c>
      <c r="S1730" s="9">
        <f>MONTH(SalesDataTable[[#This Row],[Order Date]])</f>
        <v>8</v>
      </c>
      <c r="T1730" s="8" t="str">
        <f>TEXT(SalesDataTable[[#This Row],[Order Date]],"mmm")</f>
        <v>Aug</v>
      </c>
    </row>
    <row r="1731" spans="1:20" ht="15.5">
      <c r="A1731" s="2" t="s">
        <v>1782</v>
      </c>
      <c r="B1731" s="3">
        <v>46257</v>
      </c>
      <c r="C1731" s="4" t="s">
        <v>27</v>
      </c>
      <c r="D1731" s="4" t="s">
        <v>45</v>
      </c>
      <c r="E1731" s="4" t="s">
        <v>25</v>
      </c>
      <c r="F1731" s="4" t="s">
        <v>4</v>
      </c>
      <c r="G1731" s="4" t="s">
        <v>11</v>
      </c>
      <c r="H1731" s="4" t="s">
        <v>12</v>
      </c>
      <c r="I1731" s="9">
        <v>3</v>
      </c>
      <c r="J1731" s="6">
        <v>90.71</v>
      </c>
      <c r="K1731" s="7">
        <v>0</v>
      </c>
      <c r="L1731" s="6">
        <v>45.57</v>
      </c>
      <c r="M1731" s="6">
        <f t="shared" si="108"/>
        <v>272.13</v>
      </c>
      <c r="N1731" s="6">
        <f t="shared" si="109"/>
        <v>136.71</v>
      </c>
      <c r="O1731" s="6">
        <f t="shared" si="110"/>
        <v>135.41999999999999</v>
      </c>
      <c r="P1731" s="8">
        <f t="shared" si="111"/>
        <v>0.49762980928232825</v>
      </c>
      <c r="Q1731" s="5">
        <f>YEAR(SalesDataTable[[#This Row],[Order Date]])</f>
        <v>2026</v>
      </c>
      <c r="R1731" s="8" t="str">
        <f>"Q"&amp;ROUNDUP(MONTH(SalesDataTable[[#This Row],[Order Date]])/3,0)</f>
        <v>Q3</v>
      </c>
      <c r="S1731" s="9">
        <f>MONTH(SalesDataTable[[#This Row],[Order Date]])</f>
        <v>8</v>
      </c>
      <c r="T1731" s="8" t="str">
        <f>TEXT(SalesDataTable[[#This Row],[Order Date]],"mmm")</f>
        <v>Aug</v>
      </c>
    </row>
    <row r="1732" spans="1:20" ht="15.5">
      <c r="A1732" s="2" t="s">
        <v>1783</v>
      </c>
      <c r="B1732" s="3">
        <v>46257</v>
      </c>
      <c r="C1732" s="4" t="s">
        <v>8</v>
      </c>
      <c r="D1732" s="4" t="s">
        <v>9</v>
      </c>
      <c r="E1732" s="4" t="s">
        <v>25</v>
      </c>
      <c r="F1732" s="4" t="s">
        <v>16</v>
      </c>
      <c r="G1732" s="4" t="s">
        <v>5</v>
      </c>
      <c r="H1732" s="4" t="s">
        <v>35</v>
      </c>
      <c r="I1732" s="9">
        <v>4</v>
      </c>
      <c r="J1732" s="6">
        <v>41.09</v>
      </c>
      <c r="K1732" s="7">
        <v>0</v>
      </c>
      <c r="L1732" s="6">
        <v>17</v>
      </c>
      <c r="M1732" s="6">
        <f t="shared" si="108"/>
        <v>164.36</v>
      </c>
      <c r="N1732" s="6">
        <f t="shared" si="109"/>
        <v>68</v>
      </c>
      <c r="O1732" s="6">
        <f t="shared" si="110"/>
        <v>96.360000000000014</v>
      </c>
      <c r="P1732" s="8">
        <f t="shared" si="111"/>
        <v>0.58627403261134103</v>
      </c>
      <c r="Q1732" s="5">
        <f>YEAR(SalesDataTable[[#This Row],[Order Date]])</f>
        <v>2026</v>
      </c>
      <c r="R1732" s="8" t="str">
        <f>"Q"&amp;ROUNDUP(MONTH(SalesDataTable[[#This Row],[Order Date]])/3,0)</f>
        <v>Q3</v>
      </c>
      <c r="S1732" s="9">
        <f>MONTH(SalesDataTable[[#This Row],[Order Date]])</f>
        <v>8</v>
      </c>
      <c r="T1732" s="8" t="str">
        <f>TEXT(SalesDataTable[[#This Row],[Order Date]],"mmm")</f>
        <v>Aug</v>
      </c>
    </row>
    <row r="1733" spans="1:20" ht="15.5">
      <c r="A1733" s="2" t="s">
        <v>1784</v>
      </c>
      <c r="B1733" s="3">
        <v>46257</v>
      </c>
      <c r="C1733" s="4" t="s">
        <v>8</v>
      </c>
      <c r="D1733" s="4" t="s">
        <v>86</v>
      </c>
      <c r="E1733" s="4" t="s">
        <v>3</v>
      </c>
      <c r="F1733" s="4" t="s">
        <v>16</v>
      </c>
      <c r="G1733" s="4" t="s">
        <v>11</v>
      </c>
      <c r="H1733" s="4" t="s">
        <v>12</v>
      </c>
      <c r="I1733" s="9">
        <v>1</v>
      </c>
      <c r="J1733" s="6">
        <v>91.37</v>
      </c>
      <c r="K1733" s="7">
        <v>0</v>
      </c>
      <c r="L1733" s="6">
        <v>46.73</v>
      </c>
      <c r="M1733" s="6">
        <f t="shared" si="108"/>
        <v>91.37</v>
      </c>
      <c r="N1733" s="6">
        <f t="shared" si="109"/>
        <v>46.73</v>
      </c>
      <c r="O1733" s="6">
        <f t="shared" si="110"/>
        <v>44.640000000000008</v>
      </c>
      <c r="P1733" s="8">
        <f t="shared" si="111"/>
        <v>0.48856298566269024</v>
      </c>
      <c r="Q1733" s="5">
        <f>YEAR(SalesDataTable[[#This Row],[Order Date]])</f>
        <v>2026</v>
      </c>
      <c r="R1733" s="8" t="str">
        <f>"Q"&amp;ROUNDUP(MONTH(SalesDataTable[[#This Row],[Order Date]])/3,0)</f>
        <v>Q3</v>
      </c>
      <c r="S1733" s="9">
        <f>MONTH(SalesDataTable[[#This Row],[Order Date]])</f>
        <v>8</v>
      </c>
      <c r="T1733" s="8" t="str">
        <f>TEXT(SalesDataTable[[#This Row],[Order Date]],"mmm")</f>
        <v>Aug</v>
      </c>
    </row>
    <row r="1734" spans="1:20" ht="15.5">
      <c r="A1734" s="2" t="s">
        <v>1785</v>
      </c>
      <c r="B1734" s="3">
        <v>46257</v>
      </c>
      <c r="C1734" s="4" t="s">
        <v>8</v>
      </c>
      <c r="D1734" s="4" t="s">
        <v>66</v>
      </c>
      <c r="E1734" s="4" t="s">
        <v>3</v>
      </c>
      <c r="F1734" s="4" t="s">
        <v>16</v>
      </c>
      <c r="G1734" s="4" t="s">
        <v>17</v>
      </c>
      <c r="H1734" s="4" t="s">
        <v>46</v>
      </c>
      <c r="I1734" s="9">
        <v>1</v>
      </c>
      <c r="J1734" s="6">
        <v>46.92</v>
      </c>
      <c r="K1734" s="7">
        <v>0</v>
      </c>
      <c r="L1734" s="6">
        <v>18.3</v>
      </c>
      <c r="M1734" s="6">
        <f t="shared" si="108"/>
        <v>46.92</v>
      </c>
      <c r="N1734" s="6">
        <f t="shared" si="109"/>
        <v>18.3</v>
      </c>
      <c r="O1734" s="6">
        <f t="shared" si="110"/>
        <v>28.62</v>
      </c>
      <c r="P1734" s="8">
        <f t="shared" si="111"/>
        <v>0.60997442455242967</v>
      </c>
      <c r="Q1734" s="5">
        <f>YEAR(SalesDataTable[[#This Row],[Order Date]])</f>
        <v>2026</v>
      </c>
      <c r="R1734" s="8" t="str">
        <f>"Q"&amp;ROUNDUP(MONTH(SalesDataTable[[#This Row],[Order Date]])/3,0)</f>
        <v>Q3</v>
      </c>
      <c r="S1734" s="9">
        <f>MONTH(SalesDataTable[[#This Row],[Order Date]])</f>
        <v>8</v>
      </c>
      <c r="T1734" s="8" t="str">
        <f>TEXT(SalesDataTable[[#This Row],[Order Date]],"mmm")</f>
        <v>Aug</v>
      </c>
    </row>
    <row r="1735" spans="1:20" ht="15.5">
      <c r="A1735" s="2" t="s">
        <v>1786</v>
      </c>
      <c r="B1735" s="3">
        <v>46257</v>
      </c>
      <c r="C1735" s="4" t="s">
        <v>1</v>
      </c>
      <c r="D1735" s="4" t="s">
        <v>2</v>
      </c>
      <c r="E1735" s="4" t="s">
        <v>3</v>
      </c>
      <c r="F1735" s="4" t="s">
        <v>16</v>
      </c>
      <c r="G1735" s="4" t="s">
        <v>5</v>
      </c>
      <c r="H1735" s="4" t="s">
        <v>43</v>
      </c>
      <c r="I1735" s="9">
        <v>1</v>
      </c>
      <c r="J1735" s="6">
        <v>100.29</v>
      </c>
      <c r="K1735" s="7">
        <v>0.05</v>
      </c>
      <c r="L1735" s="6">
        <v>49.82</v>
      </c>
      <c r="M1735" s="6">
        <f t="shared" si="108"/>
        <v>95.275500000000008</v>
      </c>
      <c r="N1735" s="6">
        <f t="shared" si="109"/>
        <v>49.82</v>
      </c>
      <c r="O1735" s="6">
        <f t="shared" si="110"/>
        <v>45.455500000000008</v>
      </c>
      <c r="P1735" s="8">
        <f t="shared" si="111"/>
        <v>0.47709537079312103</v>
      </c>
      <c r="Q1735" s="5">
        <f>YEAR(SalesDataTable[[#This Row],[Order Date]])</f>
        <v>2026</v>
      </c>
      <c r="R1735" s="8" t="str">
        <f>"Q"&amp;ROUNDUP(MONTH(SalesDataTable[[#This Row],[Order Date]])/3,0)</f>
        <v>Q3</v>
      </c>
      <c r="S1735" s="9">
        <f>MONTH(SalesDataTable[[#This Row],[Order Date]])</f>
        <v>8</v>
      </c>
      <c r="T1735" s="8" t="str">
        <f>TEXT(SalesDataTable[[#This Row],[Order Date]],"mmm")</f>
        <v>Aug</v>
      </c>
    </row>
    <row r="1736" spans="1:20" ht="15.5">
      <c r="A1736" s="2" t="s">
        <v>1787</v>
      </c>
      <c r="B1736" s="3">
        <v>46257</v>
      </c>
      <c r="C1736" s="4" t="s">
        <v>1</v>
      </c>
      <c r="D1736" s="4" t="s">
        <v>52</v>
      </c>
      <c r="E1736" s="4" t="s">
        <v>3</v>
      </c>
      <c r="F1736" s="4" t="s">
        <v>16</v>
      </c>
      <c r="G1736" s="4" t="s">
        <v>11</v>
      </c>
      <c r="H1736" s="4" t="s">
        <v>21</v>
      </c>
      <c r="I1736" s="9">
        <v>1</v>
      </c>
      <c r="J1736" s="6">
        <v>147.11000000000001</v>
      </c>
      <c r="K1736" s="7">
        <v>0.15</v>
      </c>
      <c r="L1736" s="6">
        <v>79.599999999999994</v>
      </c>
      <c r="M1736" s="6">
        <f t="shared" si="108"/>
        <v>125.04350000000001</v>
      </c>
      <c r="N1736" s="6">
        <f t="shared" si="109"/>
        <v>79.599999999999994</v>
      </c>
      <c r="O1736" s="6">
        <f t="shared" si="110"/>
        <v>45.443500000000014</v>
      </c>
      <c r="P1736" s="8">
        <f t="shared" si="111"/>
        <v>0.36342152930780097</v>
      </c>
      <c r="Q1736" s="5">
        <f>YEAR(SalesDataTable[[#This Row],[Order Date]])</f>
        <v>2026</v>
      </c>
      <c r="R1736" s="8" t="str">
        <f>"Q"&amp;ROUNDUP(MONTH(SalesDataTable[[#This Row],[Order Date]])/3,0)</f>
        <v>Q3</v>
      </c>
      <c r="S1736" s="9">
        <f>MONTH(SalesDataTable[[#This Row],[Order Date]])</f>
        <v>8</v>
      </c>
      <c r="T1736" s="8" t="str">
        <f>TEXT(SalesDataTable[[#This Row],[Order Date]],"mmm")</f>
        <v>Aug</v>
      </c>
    </row>
    <row r="1737" spans="1:20" ht="15.5">
      <c r="A1737" s="2" t="s">
        <v>1788</v>
      </c>
      <c r="B1737" s="3">
        <v>46257</v>
      </c>
      <c r="C1737" s="4" t="s">
        <v>8</v>
      </c>
      <c r="D1737" s="4" t="s">
        <v>69</v>
      </c>
      <c r="E1737" s="4" t="s">
        <v>3</v>
      </c>
      <c r="F1737" s="4" t="s">
        <v>16</v>
      </c>
      <c r="G1737" s="4" t="s">
        <v>11</v>
      </c>
      <c r="H1737" s="4" t="s">
        <v>53</v>
      </c>
      <c r="I1737" s="9">
        <v>2</v>
      </c>
      <c r="J1737" s="6">
        <v>156.44999999999999</v>
      </c>
      <c r="K1737" s="7">
        <v>0</v>
      </c>
      <c r="L1737" s="6">
        <v>80.13</v>
      </c>
      <c r="M1737" s="6">
        <f t="shared" si="108"/>
        <v>312.89999999999998</v>
      </c>
      <c r="N1737" s="6">
        <f t="shared" si="109"/>
        <v>160.26</v>
      </c>
      <c r="O1737" s="6">
        <f t="shared" si="110"/>
        <v>152.63999999999999</v>
      </c>
      <c r="P1737" s="8">
        <f t="shared" si="111"/>
        <v>0.487823585810163</v>
      </c>
      <c r="Q1737" s="5">
        <f>YEAR(SalesDataTable[[#This Row],[Order Date]])</f>
        <v>2026</v>
      </c>
      <c r="R1737" s="8" t="str">
        <f>"Q"&amp;ROUNDUP(MONTH(SalesDataTable[[#This Row],[Order Date]])/3,0)</f>
        <v>Q3</v>
      </c>
      <c r="S1737" s="9">
        <f>MONTH(SalesDataTable[[#This Row],[Order Date]])</f>
        <v>8</v>
      </c>
      <c r="T1737" s="8" t="str">
        <f>TEXT(SalesDataTable[[#This Row],[Order Date]],"mmm")</f>
        <v>Aug</v>
      </c>
    </row>
    <row r="1738" spans="1:20" ht="15.5">
      <c r="A1738" s="2" t="s">
        <v>1789</v>
      </c>
      <c r="B1738" s="3">
        <v>46257</v>
      </c>
      <c r="C1738" s="4" t="s">
        <v>8</v>
      </c>
      <c r="D1738" s="4" t="s">
        <v>86</v>
      </c>
      <c r="E1738" s="4" t="s">
        <v>3</v>
      </c>
      <c r="F1738" s="4" t="s">
        <v>16</v>
      </c>
      <c r="G1738" s="4" t="s">
        <v>11</v>
      </c>
      <c r="H1738" s="4" t="s">
        <v>79</v>
      </c>
      <c r="I1738" s="9">
        <v>2</v>
      </c>
      <c r="J1738" s="6">
        <v>72.97</v>
      </c>
      <c r="K1738" s="7">
        <v>0</v>
      </c>
      <c r="L1738" s="6">
        <v>33.25</v>
      </c>
      <c r="M1738" s="6">
        <f t="shared" si="108"/>
        <v>145.94</v>
      </c>
      <c r="N1738" s="6">
        <f t="shared" si="109"/>
        <v>66.5</v>
      </c>
      <c r="O1738" s="6">
        <f t="shared" si="110"/>
        <v>79.44</v>
      </c>
      <c r="P1738" s="8">
        <f t="shared" si="111"/>
        <v>0.54433328765245992</v>
      </c>
      <c r="Q1738" s="5">
        <f>YEAR(SalesDataTable[[#This Row],[Order Date]])</f>
        <v>2026</v>
      </c>
      <c r="R1738" s="8" t="str">
        <f>"Q"&amp;ROUNDUP(MONTH(SalesDataTable[[#This Row],[Order Date]])/3,0)</f>
        <v>Q3</v>
      </c>
      <c r="S1738" s="9">
        <f>MONTH(SalesDataTable[[#This Row],[Order Date]])</f>
        <v>8</v>
      </c>
      <c r="T1738" s="8" t="str">
        <f>TEXT(SalesDataTable[[#This Row],[Order Date]],"mmm")</f>
        <v>Aug</v>
      </c>
    </row>
    <row r="1739" spans="1:20" ht="15.5">
      <c r="A1739" s="2" t="s">
        <v>1790</v>
      </c>
      <c r="B1739" s="3">
        <v>46257</v>
      </c>
      <c r="C1739" s="4" t="s">
        <v>27</v>
      </c>
      <c r="D1739" s="4" t="s">
        <v>45</v>
      </c>
      <c r="E1739" s="4" t="s">
        <v>39</v>
      </c>
      <c r="F1739" s="4" t="s">
        <v>4</v>
      </c>
      <c r="G1739" s="4" t="s">
        <v>49</v>
      </c>
      <c r="H1739" s="4" t="s">
        <v>74</v>
      </c>
      <c r="I1739" s="9">
        <v>2</v>
      </c>
      <c r="J1739" s="6">
        <v>51.63</v>
      </c>
      <c r="K1739" s="7">
        <v>0</v>
      </c>
      <c r="L1739" s="6">
        <v>21.39</v>
      </c>
      <c r="M1739" s="6">
        <f t="shared" si="108"/>
        <v>103.26</v>
      </c>
      <c r="N1739" s="6">
        <f t="shared" si="109"/>
        <v>42.78</v>
      </c>
      <c r="O1739" s="6">
        <f t="shared" si="110"/>
        <v>60.480000000000004</v>
      </c>
      <c r="P1739" s="8">
        <f t="shared" si="111"/>
        <v>0.58570598489250436</v>
      </c>
      <c r="Q1739" s="5">
        <f>YEAR(SalesDataTable[[#This Row],[Order Date]])</f>
        <v>2026</v>
      </c>
      <c r="R1739" s="8" t="str">
        <f>"Q"&amp;ROUNDUP(MONTH(SalesDataTable[[#This Row],[Order Date]])/3,0)</f>
        <v>Q3</v>
      </c>
      <c r="S1739" s="9">
        <f>MONTH(SalesDataTable[[#This Row],[Order Date]])</f>
        <v>8</v>
      </c>
      <c r="T1739" s="8" t="str">
        <f>TEXT(SalesDataTable[[#This Row],[Order Date]],"mmm")</f>
        <v>Aug</v>
      </c>
    </row>
    <row r="1740" spans="1:20" ht="15.5">
      <c r="A1740" s="2" t="s">
        <v>1791</v>
      </c>
      <c r="B1740" s="3">
        <v>46257</v>
      </c>
      <c r="C1740" s="4" t="s">
        <v>8</v>
      </c>
      <c r="D1740" s="4" t="s">
        <v>69</v>
      </c>
      <c r="E1740" s="4" t="s">
        <v>10</v>
      </c>
      <c r="F1740" s="4" t="s">
        <v>4</v>
      </c>
      <c r="G1740" s="4" t="s">
        <v>5</v>
      </c>
      <c r="H1740" s="4" t="s">
        <v>43</v>
      </c>
      <c r="I1740" s="9">
        <v>8</v>
      </c>
      <c r="J1740" s="6">
        <v>100.06</v>
      </c>
      <c r="K1740" s="7">
        <v>0.05</v>
      </c>
      <c r="L1740" s="6">
        <v>49.39</v>
      </c>
      <c r="M1740" s="6">
        <f t="shared" si="108"/>
        <v>760.45600000000002</v>
      </c>
      <c r="N1740" s="6">
        <f t="shared" si="109"/>
        <v>395.12</v>
      </c>
      <c r="O1740" s="6">
        <f t="shared" si="110"/>
        <v>365.33600000000001</v>
      </c>
      <c r="P1740" s="8">
        <f t="shared" si="111"/>
        <v>0.48041701295012468</v>
      </c>
      <c r="Q1740" s="5">
        <f>YEAR(SalesDataTable[[#This Row],[Order Date]])</f>
        <v>2026</v>
      </c>
      <c r="R1740" s="8" t="str">
        <f>"Q"&amp;ROUNDUP(MONTH(SalesDataTable[[#This Row],[Order Date]])/3,0)</f>
        <v>Q3</v>
      </c>
      <c r="S1740" s="9">
        <f>MONTH(SalesDataTable[[#This Row],[Order Date]])</f>
        <v>8</v>
      </c>
      <c r="T1740" s="8" t="str">
        <f>TEXT(SalesDataTable[[#This Row],[Order Date]],"mmm")</f>
        <v>Aug</v>
      </c>
    </row>
    <row r="1741" spans="1:20" ht="15.5">
      <c r="A1741" s="2" t="s">
        <v>1792</v>
      </c>
      <c r="B1741" s="3">
        <v>46258</v>
      </c>
      <c r="C1741" s="4" t="s">
        <v>27</v>
      </c>
      <c r="D1741" s="4" t="s">
        <v>48</v>
      </c>
      <c r="E1741" s="4" t="s">
        <v>25</v>
      </c>
      <c r="F1741" s="4" t="s">
        <v>4</v>
      </c>
      <c r="G1741" s="4" t="s">
        <v>31</v>
      </c>
      <c r="H1741" s="4" t="s">
        <v>64</v>
      </c>
      <c r="I1741" s="9">
        <v>4</v>
      </c>
      <c r="J1741" s="6">
        <v>83.2</v>
      </c>
      <c r="K1741" s="7">
        <v>0</v>
      </c>
      <c r="L1741" s="6">
        <v>39.99</v>
      </c>
      <c r="M1741" s="6">
        <f t="shared" si="108"/>
        <v>332.8</v>
      </c>
      <c r="N1741" s="6">
        <f t="shared" si="109"/>
        <v>159.96</v>
      </c>
      <c r="O1741" s="6">
        <f t="shared" si="110"/>
        <v>172.84</v>
      </c>
      <c r="P1741" s="8">
        <f t="shared" si="111"/>
        <v>0.5193509615384615</v>
      </c>
      <c r="Q1741" s="5">
        <f>YEAR(SalesDataTable[[#This Row],[Order Date]])</f>
        <v>2026</v>
      </c>
      <c r="R1741" s="8" t="str">
        <f>"Q"&amp;ROUNDUP(MONTH(SalesDataTable[[#This Row],[Order Date]])/3,0)</f>
        <v>Q3</v>
      </c>
      <c r="S1741" s="9">
        <f>MONTH(SalesDataTable[[#This Row],[Order Date]])</f>
        <v>8</v>
      </c>
      <c r="T1741" s="8" t="str">
        <f>TEXT(SalesDataTable[[#This Row],[Order Date]],"mmm")</f>
        <v>Aug</v>
      </c>
    </row>
    <row r="1742" spans="1:20" ht="15.5">
      <c r="A1742" s="2" t="s">
        <v>1793</v>
      </c>
      <c r="B1742" s="3">
        <v>46258</v>
      </c>
      <c r="C1742" s="4" t="s">
        <v>1</v>
      </c>
      <c r="D1742" s="4" t="s">
        <v>2</v>
      </c>
      <c r="E1742" s="4" t="s">
        <v>3</v>
      </c>
      <c r="F1742" s="4" t="s">
        <v>16</v>
      </c>
      <c r="G1742" s="4" t="s">
        <v>49</v>
      </c>
      <c r="H1742" s="4" t="s">
        <v>74</v>
      </c>
      <c r="I1742" s="9">
        <v>3</v>
      </c>
      <c r="J1742" s="6">
        <v>51.29</v>
      </c>
      <c r="K1742" s="7">
        <v>0</v>
      </c>
      <c r="L1742" s="6">
        <v>22.08</v>
      </c>
      <c r="M1742" s="6">
        <f t="shared" si="108"/>
        <v>153.87</v>
      </c>
      <c r="N1742" s="6">
        <f t="shared" si="109"/>
        <v>66.239999999999995</v>
      </c>
      <c r="O1742" s="6">
        <f t="shared" si="110"/>
        <v>87.63000000000001</v>
      </c>
      <c r="P1742" s="8">
        <f t="shared" si="111"/>
        <v>0.56950672645739919</v>
      </c>
      <c r="Q1742" s="5">
        <f>YEAR(SalesDataTable[[#This Row],[Order Date]])</f>
        <v>2026</v>
      </c>
      <c r="R1742" s="8" t="str">
        <f>"Q"&amp;ROUNDUP(MONTH(SalesDataTable[[#This Row],[Order Date]])/3,0)</f>
        <v>Q3</v>
      </c>
      <c r="S1742" s="9">
        <f>MONTH(SalesDataTable[[#This Row],[Order Date]])</f>
        <v>8</v>
      </c>
      <c r="T1742" s="8" t="str">
        <f>TEXT(SalesDataTable[[#This Row],[Order Date]],"mmm")</f>
        <v>Aug</v>
      </c>
    </row>
    <row r="1743" spans="1:20" ht="15.5">
      <c r="A1743" s="2" t="s">
        <v>1794</v>
      </c>
      <c r="B1743" s="3">
        <v>46258</v>
      </c>
      <c r="C1743" s="4" t="s">
        <v>14</v>
      </c>
      <c r="D1743" s="4" t="s">
        <v>24</v>
      </c>
      <c r="E1743" s="4" t="s">
        <v>3</v>
      </c>
      <c r="F1743" s="4" t="s">
        <v>4</v>
      </c>
      <c r="G1743" s="4" t="s">
        <v>31</v>
      </c>
      <c r="H1743" s="4" t="s">
        <v>41</v>
      </c>
      <c r="I1743" s="9">
        <v>1</v>
      </c>
      <c r="J1743" s="6">
        <v>200.2</v>
      </c>
      <c r="K1743" s="7">
        <v>0</v>
      </c>
      <c r="L1743" s="6">
        <v>103.38</v>
      </c>
      <c r="M1743" s="6">
        <f t="shared" si="108"/>
        <v>200.2</v>
      </c>
      <c r="N1743" s="6">
        <f t="shared" si="109"/>
        <v>103.38</v>
      </c>
      <c r="O1743" s="6">
        <f t="shared" si="110"/>
        <v>96.82</v>
      </c>
      <c r="P1743" s="8">
        <f t="shared" si="111"/>
        <v>0.48361638361638359</v>
      </c>
      <c r="Q1743" s="5">
        <f>YEAR(SalesDataTable[[#This Row],[Order Date]])</f>
        <v>2026</v>
      </c>
      <c r="R1743" s="8" t="str">
        <f>"Q"&amp;ROUNDUP(MONTH(SalesDataTable[[#This Row],[Order Date]])/3,0)</f>
        <v>Q3</v>
      </c>
      <c r="S1743" s="9">
        <f>MONTH(SalesDataTable[[#This Row],[Order Date]])</f>
        <v>8</v>
      </c>
      <c r="T1743" s="8" t="str">
        <f>TEXT(SalesDataTable[[#This Row],[Order Date]],"mmm")</f>
        <v>Aug</v>
      </c>
    </row>
    <row r="1744" spans="1:20" ht="15.5">
      <c r="A1744" s="2" t="s">
        <v>1795</v>
      </c>
      <c r="B1744" s="3">
        <v>46258</v>
      </c>
      <c r="C1744" s="4" t="s">
        <v>1</v>
      </c>
      <c r="D1744" s="4" t="s">
        <v>88</v>
      </c>
      <c r="E1744" s="4" t="s">
        <v>25</v>
      </c>
      <c r="F1744" s="4" t="s">
        <v>20</v>
      </c>
      <c r="G1744" s="4" t="s">
        <v>49</v>
      </c>
      <c r="H1744" s="4" t="s">
        <v>67</v>
      </c>
      <c r="I1744" s="9">
        <v>2</v>
      </c>
      <c r="J1744" s="6">
        <v>36.869999999999997</v>
      </c>
      <c r="K1744" s="7">
        <v>0</v>
      </c>
      <c r="L1744" s="6">
        <v>13.71</v>
      </c>
      <c r="M1744" s="6">
        <f t="shared" si="108"/>
        <v>73.739999999999995</v>
      </c>
      <c r="N1744" s="6">
        <f t="shared" si="109"/>
        <v>27.42</v>
      </c>
      <c r="O1744" s="6">
        <f t="shared" si="110"/>
        <v>46.319999999999993</v>
      </c>
      <c r="P1744" s="8">
        <f t="shared" si="111"/>
        <v>0.62815296989422287</v>
      </c>
      <c r="Q1744" s="5">
        <f>YEAR(SalesDataTable[[#This Row],[Order Date]])</f>
        <v>2026</v>
      </c>
      <c r="R1744" s="8" t="str">
        <f>"Q"&amp;ROUNDUP(MONTH(SalesDataTable[[#This Row],[Order Date]])/3,0)</f>
        <v>Q3</v>
      </c>
      <c r="S1744" s="9">
        <f>MONTH(SalesDataTable[[#This Row],[Order Date]])</f>
        <v>8</v>
      </c>
      <c r="T1744" s="8" t="str">
        <f>TEXT(SalesDataTable[[#This Row],[Order Date]],"mmm")</f>
        <v>Aug</v>
      </c>
    </row>
    <row r="1745" spans="1:20" ht="15.5">
      <c r="A1745" s="2" t="s">
        <v>1796</v>
      </c>
      <c r="B1745" s="3">
        <v>46258</v>
      </c>
      <c r="C1745" s="4" t="s">
        <v>27</v>
      </c>
      <c r="D1745" s="4" t="s">
        <v>48</v>
      </c>
      <c r="E1745" s="4" t="s">
        <v>3</v>
      </c>
      <c r="F1745" s="4" t="s">
        <v>4</v>
      </c>
      <c r="G1745" s="4" t="s">
        <v>49</v>
      </c>
      <c r="H1745" s="4" t="s">
        <v>67</v>
      </c>
      <c r="I1745" s="9">
        <v>1</v>
      </c>
      <c r="J1745" s="6">
        <v>36.28</v>
      </c>
      <c r="K1745" s="7">
        <v>0.1</v>
      </c>
      <c r="L1745" s="6">
        <v>14.16</v>
      </c>
      <c r="M1745" s="6">
        <f t="shared" si="108"/>
        <v>32.652000000000001</v>
      </c>
      <c r="N1745" s="6">
        <f t="shared" si="109"/>
        <v>14.16</v>
      </c>
      <c r="O1745" s="6">
        <f t="shared" si="110"/>
        <v>18.492000000000001</v>
      </c>
      <c r="P1745" s="8">
        <f t="shared" si="111"/>
        <v>0.56633590591694227</v>
      </c>
      <c r="Q1745" s="5">
        <f>YEAR(SalesDataTable[[#This Row],[Order Date]])</f>
        <v>2026</v>
      </c>
      <c r="R1745" s="8" t="str">
        <f>"Q"&amp;ROUNDUP(MONTH(SalesDataTable[[#This Row],[Order Date]])/3,0)</f>
        <v>Q3</v>
      </c>
      <c r="S1745" s="9">
        <f>MONTH(SalesDataTable[[#This Row],[Order Date]])</f>
        <v>8</v>
      </c>
      <c r="T1745" s="8" t="str">
        <f>TEXT(SalesDataTable[[#This Row],[Order Date]],"mmm")</f>
        <v>Aug</v>
      </c>
    </row>
    <row r="1746" spans="1:20" ht="15.5">
      <c r="A1746" s="2" t="s">
        <v>1797</v>
      </c>
      <c r="B1746" s="3">
        <v>46258</v>
      </c>
      <c r="C1746" s="4" t="s">
        <v>1</v>
      </c>
      <c r="D1746" s="4" t="s">
        <v>88</v>
      </c>
      <c r="E1746" s="4" t="s">
        <v>39</v>
      </c>
      <c r="F1746" s="4" t="s">
        <v>4</v>
      </c>
      <c r="G1746" s="4" t="s">
        <v>11</v>
      </c>
      <c r="H1746" s="4" t="s">
        <v>12</v>
      </c>
      <c r="I1746" s="9">
        <v>2</v>
      </c>
      <c r="J1746" s="6">
        <v>93.88</v>
      </c>
      <c r="K1746" s="7">
        <v>0.05</v>
      </c>
      <c r="L1746" s="6">
        <v>46.57</v>
      </c>
      <c r="M1746" s="6">
        <f t="shared" si="108"/>
        <v>178.37199999999999</v>
      </c>
      <c r="N1746" s="6">
        <f t="shared" si="109"/>
        <v>93.14</v>
      </c>
      <c r="O1746" s="6">
        <f t="shared" si="110"/>
        <v>85.231999999999985</v>
      </c>
      <c r="P1746" s="8">
        <f t="shared" si="111"/>
        <v>0.47783284371986628</v>
      </c>
      <c r="Q1746" s="5">
        <f>YEAR(SalesDataTable[[#This Row],[Order Date]])</f>
        <v>2026</v>
      </c>
      <c r="R1746" s="8" t="str">
        <f>"Q"&amp;ROUNDUP(MONTH(SalesDataTable[[#This Row],[Order Date]])/3,0)</f>
        <v>Q3</v>
      </c>
      <c r="S1746" s="9">
        <f>MONTH(SalesDataTable[[#This Row],[Order Date]])</f>
        <v>8</v>
      </c>
      <c r="T1746" s="8" t="str">
        <f>TEXT(SalesDataTable[[#This Row],[Order Date]],"mmm")</f>
        <v>Aug</v>
      </c>
    </row>
    <row r="1747" spans="1:20" ht="15.5">
      <c r="A1747" s="2" t="s">
        <v>1798</v>
      </c>
      <c r="B1747" s="3">
        <v>46258</v>
      </c>
      <c r="C1747" s="4" t="s">
        <v>27</v>
      </c>
      <c r="D1747" s="4" t="s">
        <v>28</v>
      </c>
      <c r="E1747" s="4" t="s">
        <v>3</v>
      </c>
      <c r="F1747" s="4" t="s">
        <v>16</v>
      </c>
      <c r="G1747" s="4" t="s">
        <v>31</v>
      </c>
      <c r="H1747" s="4" t="s">
        <v>41</v>
      </c>
      <c r="I1747" s="9">
        <v>1</v>
      </c>
      <c r="J1747" s="6">
        <v>192.67</v>
      </c>
      <c r="K1747" s="7">
        <v>0.05</v>
      </c>
      <c r="L1747" s="6">
        <v>101.04</v>
      </c>
      <c r="M1747" s="6">
        <f t="shared" si="108"/>
        <v>183.03649999999999</v>
      </c>
      <c r="N1747" s="6">
        <f t="shared" si="109"/>
        <v>101.04</v>
      </c>
      <c r="O1747" s="6">
        <f t="shared" si="110"/>
        <v>81.996499999999983</v>
      </c>
      <c r="P1747" s="8">
        <f t="shared" si="111"/>
        <v>0.44797895501716867</v>
      </c>
      <c r="Q1747" s="5">
        <f>YEAR(SalesDataTable[[#This Row],[Order Date]])</f>
        <v>2026</v>
      </c>
      <c r="R1747" s="8" t="str">
        <f>"Q"&amp;ROUNDUP(MONTH(SalesDataTable[[#This Row],[Order Date]])/3,0)</f>
        <v>Q3</v>
      </c>
      <c r="S1747" s="9">
        <f>MONTH(SalesDataTable[[#This Row],[Order Date]])</f>
        <v>8</v>
      </c>
      <c r="T1747" s="8" t="str">
        <f>TEXT(SalesDataTable[[#This Row],[Order Date]],"mmm")</f>
        <v>Aug</v>
      </c>
    </row>
    <row r="1748" spans="1:20" ht="15.5">
      <c r="A1748" s="2" t="s">
        <v>1799</v>
      </c>
      <c r="B1748" s="3">
        <v>46258</v>
      </c>
      <c r="C1748" s="4" t="s">
        <v>1</v>
      </c>
      <c r="D1748" s="4" t="s">
        <v>88</v>
      </c>
      <c r="E1748" s="4" t="s">
        <v>3</v>
      </c>
      <c r="F1748" s="4" t="s">
        <v>16</v>
      </c>
      <c r="G1748" s="4" t="s">
        <v>5</v>
      </c>
      <c r="H1748" s="4" t="s">
        <v>6</v>
      </c>
      <c r="I1748" s="9">
        <v>1</v>
      </c>
      <c r="J1748" s="6">
        <v>80.099999999999994</v>
      </c>
      <c r="K1748" s="7">
        <v>0.05</v>
      </c>
      <c r="L1748" s="6">
        <v>43.49</v>
      </c>
      <c r="M1748" s="6">
        <f t="shared" si="108"/>
        <v>76.094999999999985</v>
      </c>
      <c r="N1748" s="6">
        <f t="shared" si="109"/>
        <v>43.49</v>
      </c>
      <c r="O1748" s="6">
        <f t="shared" si="110"/>
        <v>32.604999999999983</v>
      </c>
      <c r="P1748" s="8">
        <f t="shared" si="111"/>
        <v>0.42847756094355727</v>
      </c>
      <c r="Q1748" s="5">
        <f>YEAR(SalesDataTable[[#This Row],[Order Date]])</f>
        <v>2026</v>
      </c>
      <c r="R1748" s="8" t="str">
        <f>"Q"&amp;ROUNDUP(MONTH(SalesDataTable[[#This Row],[Order Date]])/3,0)</f>
        <v>Q3</v>
      </c>
      <c r="S1748" s="9">
        <f>MONTH(SalesDataTable[[#This Row],[Order Date]])</f>
        <v>8</v>
      </c>
      <c r="T1748" s="8" t="str">
        <f>TEXT(SalesDataTable[[#This Row],[Order Date]],"mmm")</f>
        <v>Aug</v>
      </c>
    </row>
    <row r="1749" spans="1:20" ht="15.5">
      <c r="A1749" s="2" t="s">
        <v>1800</v>
      </c>
      <c r="B1749" s="3">
        <v>46259</v>
      </c>
      <c r="C1749" s="4" t="s">
        <v>27</v>
      </c>
      <c r="D1749" s="4" t="s">
        <v>48</v>
      </c>
      <c r="E1749" s="4" t="s">
        <v>39</v>
      </c>
      <c r="F1749" s="4" t="s">
        <v>4</v>
      </c>
      <c r="G1749" s="4" t="s">
        <v>11</v>
      </c>
      <c r="H1749" s="4" t="s">
        <v>21</v>
      </c>
      <c r="I1749" s="9">
        <v>1</v>
      </c>
      <c r="J1749" s="6">
        <v>145.02000000000001</v>
      </c>
      <c r="K1749" s="7">
        <v>0</v>
      </c>
      <c r="L1749" s="6">
        <v>78.959999999999994</v>
      </c>
      <c r="M1749" s="6">
        <f t="shared" si="108"/>
        <v>145.02000000000001</v>
      </c>
      <c r="N1749" s="6">
        <f t="shared" si="109"/>
        <v>78.959999999999994</v>
      </c>
      <c r="O1749" s="6">
        <f t="shared" si="110"/>
        <v>66.060000000000016</v>
      </c>
      <c r="P1749" s="8">
        <f t="shared" si="111"/>
        <v>0.4555233760860572</v>
      </c>
      <c r="Q1749" s="5">
        <f>YEAR(SalesDataTable[[#This Row],[Order Date]])</f>
        <v>2026</v>
      </c>
      <c r="R1749" s="8" t="str">
        <f>"Q"&amp;ROUNDUP(MONTH(SalesDataTable[[#This Row],[Order Date]])/3,0)</f>
        <v>Q3</v>
      </c>
      <c r="S1749" s="9">
        <f>MONTH(SalesDataTable[[#This Row],[Order Date]])</f>
        <v>8</v>
      </c>
      <c r="T1749" s="8" t="str">
        <f>TEXT(SalesDataTable[[#This Row],[Order Date]],"mmm")</f>
        <v>Aug</v>
      </c>
    </row>
    <row r="1750" spans="1:20" ht="15.5">
      <c r="A1750" s="2" t="s">
        <v>1801</v>
      </c>
      <c r="B1750" s="3">
        <v>46260</v>
      </c>
      <c r="C1750" s="4" t="s">
        <v>8</v>
      </c>
      <c r="D1750" s="4" t="s">
        <v>66</v>
      </c>
      <c r="E1750" s="4" t="s">
        <v>39</v>
      </c>
      <c r="F1750" s="4" t="s">
        <v>4</v>
      </c>
      <c r="G1750" s="4" t="s">
        <v>17</v>
      </c>
      <c r="H1750" s="4" t="s">
        <v>18</v>
      </c>
      <c r="I1750" s="9">
        <v>1</v>
      </c>
      <c r="J1750" s="6">
        <v>37</v>
      </c>
      <c r="K1750" s="7">
        <v>0.15</v>
      </c>
      <c r="L1750" s="6">
        <v>13.68</v>
      </c>
      <c r="M1750" s="6">
        <f t="shared" si="108"/>
        <v>31.45</v>
      </c>
      <c r="N1750" s="6">
        <f t="shared" si="109"/>
        <v>13.68</v>
      </c>
      <c r="O1750" s="6">
        <f t="shared" si="110"/>
        <v>17.77</v>
      </c>
      <c r="P1750" s="8">
        <f t="shared" si="111"/>
        <v>0.56502384737678857</v>
      </c>
      <c r="Q1750" s="5">
        <f>YEAR(SalesDataTable[[#This Row],[Order Date]])</f>
        <v>2026</v>
      </c>
      <c r="R1750" s="8" t="str">
        <f>"Q"&amp;ROUNDUP(MONTH(SalesDataTable[[#This Row],[Order Date]])/3,0)</f>
        <v>Q3</v>
      </c>
      <c r="S1750" s="9">
        <f>MONTH(SalesDataTable[[#This Row],[Order Date]])</f>
        <v>8</v>
      </c>
      <c r="T1750" s="8" t="str">
        <f>TEXT(SalesDataTable[[#This Row],[Order Date]],"mmm")</f>
        <v>Aug</v>
      </c>
    </row>
    <row r="1751" spans="1:20" ht="15.5">
      <c r="A1751" s="2" t="s">
        <v>1802</v>
      </c>
      <c r="B1751" s="3">
        <v>46260</v>
      </c>
      <c r="C1751" s="4" t="s">
        <v>8</v>
      </c>
      <c r="D1751" s="4" t="s">
        <v>38</v>
      </c>
      <c r="E1751" s="4" t="s">
        <v>3</v>
      </c>
      <c r="F1751" s="4" t="s">
        <v>4</v>
      </c>
      <c r="G1751" s="4" t="s">
        <v>5</v>
      </c>
      <c r="H1751" s="4" t="s">
        <v>29</v>
      </c>
      <c r="I1751" s="9">
        <v>2</v>
      </c>
      <c r="J1751" s="6">
        <v>50.02</v>
      </c>
      <c r="K1751" s="7">
        <v>0</v>
      </c>
      <c r="L1751" s="6">
        <v>21.99</v>
      </c>
      <c r="M1751" s="6">
        <f t="shared" si="108"/>
        <v>100.04</v>
      </c>
      <c r="N1751" s="6">
        <f t="shared" si="109"/>
        <v>43.98</v>
      </c>
      <c r="O1751" s="6">
        <f t="shared" si="110"/>
        <v>56.060000000000009</v>
      </c>
      <c r="P1751" s="8">
        <f t="shared" si="111"/>
        <v>0.56037584966013598</v>
      </c>
      <c r="Q1751" s="5">
        <f>YEAR(SalesDataTable[[#This Row],[Order Date]])</f>
        <v>2026</v>
      </c>
      <c r="R1751" s="8" t="str">
        <f>"Q"&amp;ROUNDUP(MONTH(SalesDataTable[[#This Row],[Order Date]])/3,0)</f>
        <v>Q3</v>
      </c>
      <c r="S1751" s="9">
        <f>MONTH(SalesDataTable[[#This Row],[Order Date]])</f>
        <v>8</v>
      </c>
      <c r="T1751" s="8" t="str">
        <f>TEXT(SalesDataTable[[#This Row],[Order Date]],"mmm")</f>
        <v>Aug</v>
      </c>
    </row>
    <row r="1752" spans="1:20" ht="15.5">
      <c r="A1752" s="2" t="s">
        <v>1803</v>
      </c>
      <c r="B1752" s="3">
        <v>46260</v>
      </c>
      <c r="C1752" s="4" t="s">
        <v>8</v>
      </c>
      <c r="D1752" s="4" t="s">
        <v>66</v>
      </c>
      <c r="E1752" s="4" t="s">
        <v>25</v>
      </c>
      <c r="F1752" s="4" t="s">
        <v>4</v>
      </c>
      <c r="G1752" s="4" t="s">
        <v>49</v>
      </c>
      <c r="H1752" s="4" t="s">
        <v>67</v>
      </c>
      <c r="I1752" s="9">
        <v>2</v>
      </c>
      <c r="J1752" s="6">
        <v>35.950000000000003</v>
      </c>
      <c r="K1752" s="7">
        <v>0.05</v>
      </c>
      <c r="L1752" s="6">
        <v>13.93</v>
      </c>
      <c r="M1752" s="6">
        <f t="shared" si="108"/>
        <v>68.305000000000007</v>
      </c>
      <c r="N1752" s="6">
        <f t="shared" si="109"/>
        <v>27.86</v>
      </c>
      <c r="O1752" s="6">
        <f t="shared" si="110"/>
        <v>40.445000000000007</v>
      </c>
      <c r="P1752" s="8">
        <f t="shared" si="111"/>
        <v>0.59212356342873884</v>
      </c>
      <c r="Q1752" s="5">
        <f>YEAR(SalesDataTable[[#This Row],[Order Date]])</f>
        <v>2026</v>
      </c>
      <c r="R1752" s="8" t="str">
        <f>"Q"&amp;ROUNDUP(MONTH(SalesDataTable[[#This Row],[Order Date]])/3,0)</f>
        <v>Q3</v>
      </c>
      <c r="S1752" s="9">
        <f>MONTH(SalesDataTable[[#This Row],[Order Date]])</f>
        <v>8</v>
      </c>
      <c r="T1752" s="8" t="str">
        <f>TEXT(SalesDataTable[[#This Row],[Order Date]],"mmm")</f>
        <v>Aug</v>
      </c>
    </row>
    <row r="1753" spans="1:20" ht="15.5">
      <c r="A1753" s="2" t="s">
        <v>1804</v>
      </c>
      <c r="B1753" s="3">
        <v>46261</v>
      </c>
      <c r="C1753" s="4" t="s">
        <v>1</v>
      </c>
      <c r="D1753" s="4" t="s">
        <v>52</v>
      </c>
      <c r="E1753" s="4" t="s">
        <v>3</v>
      </c>
      <c r="F1753" s="4" t="s">
        <v>16</v>
      </c>
      <c r="G1753" s="4" t="s">
        <v>17</v>
      </c>
      <c r="H1753" s="4" t="s">
        <v>46</v>
      </c>
      <c r="I1753" s="9">
        <v>3</v>
      </c>
      <c r="J1753" s="6">
        <v>45.84</v>
      </c>
      <c r="K1753" s="7">
        <v>0.15</v>
      </c>
      <c r="L1753" s="6">
        <v>17.899999999999999</v>
      </c>
      <c r="M1753" s="6">
        <f t="shared" si="108"/>
        <v>116.89200000000001</v>
      </c>
      <c r="N1753" s="6">
        <f t="shared" si="109"/>
        <v>53.699999999999996</v>
      </c>
      <c r="O1753" s="6">
        <f t="shared" si="110"/>
        <v>63.192000000000014</v>
      </c>
      <c r="P1753" s="8">
        <f t="shared" si="111"/>
        <v>0.54060158094651478</v>
      </c>
      <c r="Q1753" s="5">
        <f>YEAR(SalesDataTable[[#This Row],[Order Date]])</f>
        <v>2026</v>
      </c>
      <c r="R1753" s="8" t="str">
        <f>"Q"&amp;ROUNDUP(MONTH(SalesDataTable[[#This Row],[Order Date]])/3,0)</f>
        <v>Q3</v>
      </c>
      <c r="S1753" s="9">
        <f>MONTH(SalesDataTable[[#This Row],[Order Date]])</f>
        <v>8</v>
      </c>
      <c r="T1753" s="8" t="str">
        <f>TEXT(SalesDataTable[[#This Row],[Order Date]],"mmm")</f>
        <v>Aug</v>
      </c>
    </row>
    <row r="1754" spans="1:20" ht="15.5">
      <c r="A1754" s="2" t="s">
        <v>1805</v>
      </c>
      <c r="B1754" s="3">
        <v>46261</v>
      </c>
      <c r="C1754" s="4" t="s">
        <v>8</v>
      </c>
      <c r="D1754" s="4" t="s">
        <v>38</v>
      </c>
      <c r="E1754" s="4" t="s">
        <v>3</v>
      </c>
      <c r="F1754" s="4" t="s">
        <v>16</v>
      </c>
      <c r="G1754" s="4" t="s">
        <v>31</v>
      </c>
      <c r="H1754" s="4" t="s">
        <v>64</v>
      </c>
      <c r="I1754" s="9">
        <v>1</v>
      </c>
      <c r="J1754" s="6">
        <v>83.23</v>
      </c>
      <c r="K1754" s="7">
        <v>0.1</v>
      </c>
      <c r="L1754" s="6">
        <v>40.229999999999997</v>
      </c>
      <c r="M1754" s="6">
        <f t="shared" si="108"/>
        <v>74.907000000000011</v>
      </c>
      <c r="N1754" s="6">
        <f t="shared" si="109"/>
        <v>40.229999999999997</v>
      </c>
      <c r="O1754" s="6">
        <f t="shared" si="110"/>
        <v>34.677000000000014</v>
      </c>
      <c r="P1754" s="8">
        <f t="shared" si="111"/>
        <v>0.46293403820737727</v>
      </c>
      <c r="Q1754" s="5">
        <f>YEAR(SalesDataTable[[#This Row],[Order Date]])</f>
        <v>2026</v>
      </c>
      <c r="R1754" s="8" t="str">
        <f>"Q"&amp;ROUNDUP(MONTH(SalesDataTable[[#This Row],[Order Date]])/3,0)</f>
        <v>Q3</v>
      </c>
      <c r="S1754" s="9">
        <f>MONTH(SalesDataTable[[#This Row],[Order Date]])</f>
        <v>8</v>
      </c>
      <c r="T1754" s="8" t="str">
        <f>TEXT(SalesDataTable[[#This Row],[Order Date]],"mmm")</f>
        <v>Aug</v>
      </c>
    </row>
    <row r="1755" spans="1:20" ht="15.5">
      <c r="A1755" s="2" t="s">
        <v>1806</v>
      </c>
      <c r="B1755" s="3">
        <v>46261</v>
      </c>
      <c r="C1755" s="4" t="s">
        <v>1</v>
      </c>
      <c r="D1755" s="4" t="s">
        <v>52</v>
      </c>
      <c r="E1755" s="4" t="s">
        <v>25</v>
      </c>
      <c r="F1755" s="4" t="s">
        <v>16</v>
      </c>
      <c r="G1755" s="4" t="s">
        <v>5</v>
      </c>
      <c r="H1755" s="4" t="s">
        <v>43</v>
      </c>
      <c r="I1755" s="9">
        <v>1</v>
      </c>
      <c r="J1755" s="6">
        <v>104.33</v>
      </c>
      <c r="K1755" s="7">
        <v>0.1</v>
      </c>
      <c r="L1755" s="6">
        <v>49.86</v>
      </c>
      <c r="M1755" s="6">
        <f t="shared" si="108"/>
        <v>93.897000000000006</v>
      </c>
      <c r="N1755" s="6">
        <f t="shared" si="109"/>
        <v>49.86</v>
      </c>
      <c r="O1755" s="6">
        <f t="shared" si="110"/>
        <v>44.037000000000006</v>
      </c>
      <c r="P1755" s="8">
        <f t="shared" si="111"/>
        <v>0.46899261957251032</v>
      </c>
      <c r="Q1755" s="5">
        <f>YEAR(SalesDataTable[[#This Row],[Order Date]])</f>
        <v>2026</v>
      </c>
      <c r="R1755" s="8" t="str">
        <f>"Q"&amp;ROUNDUP(MONTH(SalesDataTable[[#This Row],[Order Date]])/3,0)</f>
        <v>Q3</v>
      </c>
      <c r="S1755" s="9">
        <f>MONTH(SalesDataTable[[#This Row],[Order Date]])</f>
        <v>8</v>
      </c>
      <c r="T1755" s="8" t="str">
        <f>TEXT(SalesDataTable[[#This Row],[Order Date]],"mmm")</f>
        <v>Aug</v>
      </c>
    </row>
    <row r="1756" spans="1:20" ht="15.5">
      <c r="A1756" s="2" t="s">
        <v>1807</v>
      </c>
      <c r="B1756" s="3">
        <v>46261</v>
      </c>
      <c r="C1756" s="4" t="s">
        <v>8</v>
      </c>
      <c r="D1756" s="4" t="s">
        <v>38</v>
      </c>
      <c r="E1756" s="4" t="s">
        <v>3</v>
      </c>
      <c r="F1756" s="4" t="s">
        <v>16</v>
      </c>
      <c r="G1756" s="4" t="s">
        <v>11</v>
      </c>
      <c r="H1756" s="4" t="s">
        <v>53</v>
      </c>
      <c r="I1756" s="9">
        <v>1</v>
      </c>
      <c r="J1756" s="6">
        <v>156.94999999999999</v>
      </c>
      <c r="K1756" s="7">
        <v>0</v>
      </c>
      <c r="L1756" s="6">
        <v>80.41</v>
      </c>
      <c r="M1756" s="6">
        <f t="shared" si="108"/>
        <v>156.94999999999999</v>
      </c>
      <c r="N1756" s="6">
        <f t="shared" si="109"/>
        <v>80.41</v>
      </c>
      <c r="O1756" s="6">
        <f t="shared" si="110"/>
        <v>76.539999999999992</v>
      </c>
      <c r="P1756" s="8">
        <f t="shared" si="111"/>
        <v>0.48767123287671232</v>
      </c>
      <c r="Q1756" s="5">
        <f>YEAR(SalesDataTable[[#This Row],[Order Date]])</f>
        <v>2026</v>
      </c>
      <c r="R1756" s="8" t="str">
        <f>"Q"&amp;ROUNDUP(MONTH(SalesDataTable[[#This Row],[Order Date]])/3,0)</f>
        <v>Q3</v>
      </c>
      <c r="S1756" s="9">
        <f>MONTH(SalesDataTable[[#This Row],[Order Date]])</f>
        <v>8</v>
      </c>
      <c r="T1756" s="8" t="str">
        <f>TEXT(SalesDataTable[[#This Row],[Order Date]],"mmm")</f>
        <v>Aug</v>
      </c>
    </row>
    <row r="1757" spans="1:20" ht="15.5">
      <c r="A1757" s="2" t="s">
        <v>1808</v>
      </c>
      <c r="B1757" s="3">
        <v>46261</v>
      </c>
      <c r="C1757" s="4" t="s">
        <v>8</v>
      </c>
      <c r="D1757" s="4" t="s">
        <v>86</v>
      </c>
      <c r="E1757" s="4" t="s">
        <v>25</v>
      </c>
      <c r="F1757" s="4" t="s">
        <v>20</v>
      </c>
      <c r="G1757" s="4" t="s">
        <v>5</v>
      </c>
      <c r="H1757" s="4" t="s">
        <v>35</v>
      </c>
      <c r="I1757" s="9">
        <v>3</v>
      </c>
      <c r="J1757" s="6">
        <v>41.33</v>
      </c>
      <c r="K1757" s="7">
        <v>0.05</v>
      </c>
      <c r="L1757" s="6">
        <v>17</v>
      </c>
      <c r="M1757" s="6">
        <f t="shared" si="108"/>
        <v>117.79049999999999</v>
      </c>
      <c r="N1757" s="6">
        <f t="shared" si="109"/>
        <v>51</v>
      </c>
      <c r="O1757" s="6">
        <f t="shared" si="110"/>
        <v>66.790499999999994</v>
      </c>
      <c r="P1757" s="8">
        <f t="shared" si="111"/>
        <v>0.56702790123142355</v>
      </c>
      <c r="Q1757" s="5">
        <f>YEAR(SalesDataTable[[#This Row],[Order Date]])</f>
        <v>2026</v>
      </c>
      <c r="R1757" s="8" t="str">
        <f>"Q"&amp;ROUNDUP(MONTH(SalesDataTable[[#This Row],[Order Date]])/3,0)</f>
        <v>Q3</v>
      </c>
      <c r="S1757" s="9">
        <f>MONTH(SalesDataTable[[#This Row],[Order Date]])</f>
        <v>8</v>
      </c>
      <c r="T1757" s="8" t="str">
        <f>TEXT(SalesDataTable[[#This Row],[Order Date]],"mmm")</f>
        <v>Aug</v>
      </c>
    </row>
    <row r="1758" spans="1:20" ht="15.5">
      <c r="A1758" s="2" t="s">
        <v>1809</v>
      </c>
      <c r="B1758" s="3">
        <v>46261</v>
      </c>
      <c r="C1758" s="4" t="s">
        <v>1</v>
      </c>
      <c r="D1758" s="4" t="s">
        <v>88</v>
      </c>
      <c r="E1758" s="4" t="s">
        <v>3</v>
      </c>
      <c r="F1758" s="4" t="s">
        <v>20</v>
      </c>
      <c r="G1758" s="4" t="s">
        <v>17</v>
      </c>
      <c r="H1758" s="4" t="s">
        <v>18</v>
      </c>
      <c r="I1758" s="9">
        <v>1</v>
      </c>
      <c r="J1758" s="6">
        <v>35.590000000000003</v>
      </c>
      <c r="K1758" s="7">
        <v>0</v>
      </c>
      <c r="L1758" s="6">
        <v>13.66</v>
      </c>
      <c r="M1758" s="6">
        <f t="shared" si="108"/>
        <v>35.590000000000003</v>
      </c>
      <c r="N1758" s="6">
        <f t="shared" si="109"/>
        <v>13.66</v>
      </c>
      <c r="O1758" s="6">
        <f t="shared" si="110"/>
        <v>21.930000000000003</v>
      </c>
      <c r="P1758" s="8">
        <f t="shared" si="111"/>
        <v>0.61618432143860635</v>
      </c>
      <c r="Q1758" s="5">
        <f>YEAR(SalesDataTable[[#This Row],[Order Date]])</f>
        <v>2026</v>
      </c>
      <c r="R1758" s="8" t="str">
        <f>"Q"&amp;ROUNDUP(MONTH(SalesDataTable[[#This Row],[Order Date]])/3,0)</f>
        <v>Q3</v>
      </c>
      <c r="S1758" s="9">
        <f>MONTH(SalesDataTable[[#This Row],[Order Date]])</f>
        <v>8</v>
      </c>
      <c r="T1758" s="8" t="str">
        <f>TEXT(SalesDataTable[[#This Row],[Order Date]],"mmm")</f>
        <v>Aug</v>
      </c>
    </row>
    <row r="1759" spans="1:20" ht="15.5">
      <c r="A1759" s="2" t="s">
        <v>1810</v>
      </c>
      <c r="B1759" s="3">
        <v>46261</v>
      </c>
      <c r="C1759" s="4" t="s">
        <v>27</v>
      </c>
      <c r="D1759" s="4" t="s">
        <v>48</v>
      </c>
      <c r="E1759" s="4" t="s">
        <v>3</v>
      </c>
      <c r="F1759" s="4" t="s">
        <v>4</v>
      </c>
      <c r="G1759" s="4" t="s">
        <v>31</v>
      </c>
      <c r="H1759" s="4" t="s">
        <v>32</v>
      </c>
      <c r="I1759" s="9">
        <v>2</v>
      </c>
      <c r="J1759" s="6">
        <v>335.87</v>
      </c>
      <c r="K1759" s="7">
        <v>0.1</v>
      </c>
      <c r="L1759" s="6">
        <v>196.54</v>
      </c>
      <c r="M1759" s="6">
        <f t="shared" si="108"/>
        <v>604.56600000000003</v>
      </c>
      <c r="N1759" s="6">
        <f t="shared" si="109"/>
        <v>393.08</v>
      </c>
      <c r="O1759" s="6">
        <f t="shared" si="110"/>
        <v>211.48600000000005</v>
      </c>
      <c r="P1759" s="8">
        <f t="shared" si="111"/>
        <v>0.34981457773014035</v>
      </c>
      <c r="Q1759" s="5">
        <f>YEAR(SalesDataTable[[#This Row],[Order Date]])</f>
        <v>2026</v>
      </c>
      <c r="R1759" s="8" t="str">
        <f>"Q"&amp;ROUNDUP(MONTH(SalesDataTable[[#This Row],[Order Date]])/3,0)</f>
        <v>Q3</v>
      </c>
      <c r="S1759" s="9">
        <f>MONTH(SalesDataTable[[#This Row],[Order Date]])</f>
        <v>8</v>
      </c>
      <c r="T1759" s="8" t="str">
        <f>TEXT(SalesDataTable[[#This Row],[Order Date]],"mmm")</f>
        <v>Aug</v>
      </c>
    </row>
    <row r="1760" spans="1:20" ht="15.5">
      <c r="A1760" s="2" t="s">
        <v>1811</v>
      </c>
      <c r="B1760" s="3">
        <v>46261</v>
      </c>
      <c r="C1760" s="4" t="s">
        <v>27</v>
      </c>
      <c r="D1760" s="4" t="s">
        <v>82</v>
      </c>
      <c r="E1760" s="4" t="s">
        <v>3</v>
      </c>
      <c r="F1760" s="4" t="s">
        <v>16</v>
      </c>
      <c r="G1760" s="4" t="s">
        <v>49</v>
      </c>
      <c r="H1760" s="4" t="s">
        <v>74</v>
      </c>
      <c r="I1760" s="9">
        <v>1</v>
      </c>
      <c r="J1760" s="6">
        <v>50.7</v>
      </c>
      <c r="K1760" s="7">
        <v>0.05</v>
      </c>
      <c r="L1760" s="6">
        <v>21.65</v>
      </c>
      <c r="M1760" s="6">
        <f t="shared" si="108"/>
        <v>48.164999999999999</v>
      </c>
      <c r="N1760" s="6">
        <f t="shared" si="109"/>
        <v>21.65</v>
      </c>
      <c r="O1760" s="6">
        <f t="shared" si="110"/>
        <v>26.515000000000001</v>
      </c>
      <c r="P1760" s="8">
        <f t="shared" si="111"/>
        <v>0.55050347762898377</v>
      </c>
      <c r="Q1760" s="5">
        <f>YEAR(SalesDataTable[[#This Row],[Order Date]])</f>
        <v>2026</v>
      </c>
      <c r="R1760" s="8" t="str">
        <f>"Q"&amp;ROUNDUP(MONTH(SalesDataTable[[#This Row],[Order Date]])/3,0)</f>
        <v>Q3</v>
      </c>
      <c r="S1760" s="9">
        <f>MONTH(SalesDataTable[[#This Row],[Order Date]])</f>
        <v>8</v>
      </c>
      <c r="T1760" s="8" t="str">
        <f>TEXT(SalesDataTable[[#This Row],[Order Date]],"mmm")</f>
        <v>Aug</v>
      </c>
    </row>
    <row r="1761" spans="1:20" ht="15.5">
      <c r="A1761" s="2" t="s">
        <v>1812</v>
      </c>
      <c r="B1761" s="3">
        <v>46261</v>
      </c>
      <c r="C1761" s="4" t="s">
        <v>14</v>
      </c>
      <c r="D1761" s="4" t="s">
        <v>15</v>
      </c>
      <c r="E1761" s="4" t="s">
        <v>39</v>
      </c>
      <c r="F1761" s="4" t="s">
        <v>16</v>
      </c>
      <c r="G1761" s="4" t="s">
        <v>11</v>
      </c>
      <c r="H1761" s="4" t="s">
        <v>53</v>
      </c>
      <c r="I1761" s="9">
        <v>3</v>
      </c>
      <c r="J1761" s="6">
        <v>152.76</v>
      </c>
      <c r="K1761" s="7">
        <v>0.1</v>
      </c>
      <c r="L1761" s="6">
        <v>77.36</v>
      </c>
      <c r="M1761" s="6">
        <f t="shared" si="108"/>
        <v>412.452</v>
      </c>
      <c r="N1761" s="6">
        <f t="shared" si="109"/>
        <v>232.07999999999998</v>
      </c>
      <c r="O1761" s="6">
        <f t="shared" si="110"/>
        <v>180.37200000000001</v>
      </c>
      <c r="P1761" s="8">
        <f t="shared" si="111"/>
        <v>0.43731634226528182</v>
      </c>
      <c r="Q1761" s="5">
        <f>YEAR(SalesDataTable[[#This Row],[Order Date]])</f>
        <v>2026</v>
      </c>
      <c r="R1761" s="8" t="str">
        <f>"Q"&amp;ROUNDUP(MONTH(SalesDataTable[[#This Row],[Order Date]])/3,0)</f>
        <v>Q3</v>
      </c>
      <c r="S1761" s="9">
        <f>MONTH(SalesDataTable[[#This Row],[Order Date]])</f>
        <v>8</v>
      </c>
      <c r="T1761" s="8" t="str">
        <f>TEXT(SalesDataTable[[#This Row],[Order Date]],"mmm")</f>
        <v>Aug</v>
      </c>
    </row>
    <row r="1762" spans="1:20" ht="15.5">
      <c r="A1762" s="2" t="s">
        <v>1813</v>
      </c>
      <c r="B1762" s="3">
        <v>46261</v>
      </c>
      <c r="C1762" s="4" t="s">
        <v>1</v>
      </c>
      <c r="D1762" s="4" t="s">
        <v>88</v>
      </c>
      <c r="E1762" s="4" t="s">
        <v>10</v>
      </c>
      <c r="F1762" s="4" t="s">
        <v>4</v>
      </c>
      <c r="G1762" s="4" t="s">
        <v>11</v>
      </c>
      <c r="H1762" s="4" t="s">
        <v>79</v>
      </c>
      <c r="I1762" s="9">
        <v>5</v>
      </c>
      <c r="J1762" s="6">
        <v>72.78</v>
      </c>
      <c r="K1762" s="7">
        <v>0.1</v>
      </c>
      <c r="L1762" s="6">
        <v>33.25</v>
      </c>
      <c r="M1762" s="6">
        <f t="shared" si="108"/>
        <v>327.51</v>
      </c>
      <c r="N1762" s="6">
        <f t="shared" si="109"/>
        <v>166.25</v>
      </c>
      <c r="O1762" s="6">
        <f t="shared" si="110"/>
        <v>161.26</v>
      </c>
      <c r="P1762" s="8">
        <f t="shared" si="111"/>
        <v>0.49238191200268694</v>
      </c>
      <c r="Q1762" s="5">
        <f>YEAR(SalesDataTable[[#This Row],[Order Date]])</f>
        <v>2026</v>
      </c>
      <c r="R1762" s="8" t="str">
        <f>"Q"&amp;ROUNDUP(MONTH(SalesDataTable[[#This Row],[Order Date]])/3,0)</f>
        <v>Q3</v>
      </c>
      <c r="S1762" s="9">
        <f>MONTH(SalesDataTable[[#This Row],[Order Date]])</f>
        <v>8</v>
      </c>
      <c r="T1762" s="8" t="str">
        <f>TEXT(SalesDataTable[[#This Row],[Order Date]],"mmm")</f>
        <v>Aug</v>
      </c>
    </row>
    <row r="1763" spans="1:20" ht="15.5">
      <c r="A1763" s="2" t="s">
        <v>1814</v>
      </c>
      <c r="B1763" s="3">
        <v>46261</v>
      </c>
      <c r="C1763" s="4" t="s">
        <v>8</v>
      </c>
      <c r="D1763" s="4" t="s">
        <v>69</v>
      </c>
      <c r="E1763" s="4" t="s">
        <v>39</v>
      </c>
      <c r="F1763" s="4" t="s">
        <v>16</v>
      </c>
      <c r="G1763" s="4" t="s">
        <v>17</v>
      </c>
      <c r="H1763" s="4" t="s">
        <v>18</v>
      </c>
      <c r="I1763" s="9">
        <v>2</v>
      </c>
      <c r="J1763" s="6">
        <v>37</v>
      </c>
      <c r="K1763" s="7">
        <v>0</v>
      </c>
      <c r="L1763" s="6">
        <v>13.83</v>
      </c>
      <c r="M1763" s="6">
        <f t="shared" si="108"/>
        <v>74</v>
      </c>
      <c r="N1763" s="6">
        <f t="shared" si="109"/>
        <v>27.66</v>
      </c>
      <c r="O1763" s="6">
        <f t="shared" si="110"/>
        <v>46.34</v>
      </c>
      <c r="P1763" s="8">
        <f t="shared" si="111"/>
        <v>0.62621621621621626</v>
      </c>
      <c r="Q1763" s="5">
        <f>YEAR(SalesDataTable[[#This Row],[Order Date]])</f>
        <v>2026</v>
      </c>
      <c r="R1763" s="8" t="str">
        <f>"Q"&amp;ROUNDUP(MONTH(SalesDataTable[[#This Row],[Order Date]])/3,0)</f>
        <v>Q3</v>
      </c>
      <c r="S1763" s="9">
        <f>MONTH(SalesDataTable[[#This Row],[Order Date]])</f>
        <v>8</v>
      </c>
      <c r="T1763" s="8" t="str">
        <f>TEXT(SalesDataTable[[#This Row],[Order Date]],"mmm")</f>
        <v>Aug</v>
      </c>
    </row>
    <row r="1764" spans="1:20" ht="15.5">
      <c r="A1764" s="2" t="s">
        <v>1815</v>
      </c>
      <c r="B1764" s="3">
        <v>46261</v>
      </c>
      <c r="C1764" s="4" t="s">
        <v>8</v>
      </c>
      <c r="D1764" s="4" t="s">
        <v>66</v>
      </c>
      <c r="E1764" s="4" t="s">
        <v>10</v>
      </c>
      <c r="F1764" s="4" t="s">
        <v>20</v>
      </c>
      <c r="G1764" s="4" t="s">
        <v>5</v>
      </c>
      <c r="H1764" s="4" t="s">
        <v>35</v>
      </c>
      <c r="I1764" s="9">
        <v>6</v>
      </c>
      <c r="J1764" s="6">
        <v>41.33</v>
      </c>
      <c r="K1764" s="7">
        <v>0.2</v>
      </c>
      <c r="L1764" s="6">
        <v>17.02</v>
      </c>
      <c r="M1764" s="6">
        <f t="shared" si="108"/>
        <v>198.38400000000001</v>
      </c>
      <c r="N1764" s="6">
        <f t="shared" si="109"/>
        <v>102.12</v>
      </c>
      <c r="O1764" s="6">
        <f t="shared" si="110"/>
        <v>96.26400000000001</v>
      </c>
      <c r="P1764" s="8">
        <f t="shared" si="111"/>
        <v>0.48524074522138883</v>
      </c>
      <c r="Q1764" s="5">
        <f>YEAR(SalesDataTable[[#This Row],[Order Date]])</f>
        <v>2026</v>
      </c>
      <c r="R1764" s="8" t="str">
        <f>"Q"&amp;ROUNDUP(MONTH(SalesDataTable[[#This Row],[Order Date]])/3,0)</f>
        <v>Q3</v>
      </c>
      <c r="S1764" s="9">
        <f>MONTH(SalesDataTable[[#This Row],[Order Date]])</f>
        <v>8</v>
      </c>
      <c r="T1764" s="8" t="str">
        <f>TEXT(SalesDataTable[[#This Row],[Order Date]],"mmm")</f>
        <v>Aug</v>
      </c>
    </row>
    <row r="1765" spans="1:20" ht="15.5">
      <c r="A1765" s="2" t="s">
        <v>1816</v>
      </c>
      <c r="B1765" s="3">
        <v>46262</v>
      </c>
      <c r="C1765" s="4" t="s">
        <v>1</v>
      </c>
      <c r="D1765" s="4" t="s">
        <v>88</v>
      </c>
      <c r="E1765" s="4" t="s">
        <v>25</v>
      </c>
      <c r="F1765" s="4" t="s">
        <v>4</v>
      </c>
      <c r="G1765" s="4" t="s">
        <v>49</v>
      </c>
      <c r="H1765" s="4" t="s">
        <v>67</v>
      </c>
      <c r="I1765" s="9">
        <v>1</v>
      </c>
      <c r="J1765" s="6">
        <v>37.020000000000003</v>
      </c>
      <c r="K1765" s="7">
        <v>0</v>
      </c>
      <c r="L1765" s="6">
        <v>13.64</v>
      </c>
      <c r="M1765" s="6">
        <f t="shared" si="108"/>
        <v>37.020000000000003</v>
      </c>
      <c r="N1765" s="6">
        <f t="shared" si="109"/>
        <v>13.64</v>
      </c>
      <c r="O1765" s="6">
        <f t="shared" si="110"/>
        <v>23.380000000000003</v>
      </c>
      <c r="P1765" s="8">
        <f t="shared" si="111"/>
        <v>0.63155051323608857</v>
      </c>
      <c r="Q1765" s="5">
        <f>YEAR(SalesDataTable[[#This Row],[Order Date]])</f>
        <v>2026</v>
      </c>
      <c r="R1765" s="8" t="str">
        <f>"Q"&amp;ROUNDUP(MONTH(SalesDataTable[[#This Row],[Order Date]])/3,0)</f>
        <v>Q3</v>
      </c>
      <c r="S1765" s="9">
        <f>MONTH(SalesDataTable[[#This Row],[Order Date]])</f>
        <v>8</v>
      </c>
      <c r="T1765" s="8" t="str">
        <f>TEXT(SalesDataTable[[#This Row],[Order Date]],"mmm")</f>
        <v>Aug</v>
      </c>
    </row>
    <row r="1766" spans="1:20" ht="15.5">
      <c r="A1766" s="2" t="s">
        <v>1817</v>
      </c>
      <c r="B1766" s="3">
        <v>46262</v>
      </c>
      <c r="C1766" s="4" t="s">
        <v>27</v>
      </c>
      <c r="D1766" s="4" t="s">
        <v>48</v>
      </c>
      <c r="E1766" s="4" t="s">
        <v>3</v>
      </c>
      <c r="F1766" s="4" t="s">
        <v>16</v>
      </c>
      <c r="G1766" s="4" t="s">
        <v>31</v>
      </c>
      <c r="H1766" s="4" t="s">
        <v>64</v>
      </c>
      <c r="I1766" s="9">
        <v>1</v>
      </c>
      <c r="J1766" s="6">
        <v>81.06</v>
      </c>
      <c r="K1766" s="7">
        <v>0</v>
      </c>
      <c r="L1766" s="6">
        <v>38.43</v>
      </c>
      <c r="M1766" s="6">
        <f t="shared" si="108"/>
        <v>81.06</v>
      </c>
      <c r="N1766" s="6">
        <f t="shared" si="109"/>
        <v>38.43</v>
      </c>
      <c r="O1766" s="6">
        <f t="shared" si="110"/>
        <v>42.63</v>
      </c>
      <c r="P1766" s="8">
        <f t="shared" si="111"/>
        <v>0.52590673575129532</v>
      </c>
      <c r="Q1766" s="5">
        <f>YEAR(SalesDataTable[[#This Row],[Order Date]])</f>
        <v>2026</v>
      </c>
      <c r="R1766" s="8" t="str">
        <f>"Q"&amp;ROUNDUP(MONTH(SalesDataTable[[#This Row],[Order Date]])/3,0)</f>
        <v>Q3</v>
      </c>
      <c r="S1766" s="9">
        <f>MONTH(SalesDataTable[[#This Row],[Order Date]])</f>
        <v>8</v>
      </c>
      <c r="T1766" s="8" t="str">
        <f>TEXT(SalesDataTable[[#This Row],[Order Date]],"mmm")</f>
        <v>Aug</v>
      </c>
    </row>
    <row r="1767" spans="1:20" ht="15.5">
      <c r="A1767" s="2" t="s">
        <v>1818</v>
      </c>
      <c r="B1767" s="3">
        <v>46262</v>
      </c>
      <c r="C1767" s="4" t="s">
        <v>14</v>
      </c>
      <c r="D1767" s="4" t="s">
        <v>15</v>
      </c>
      <c r="E1767" s="4" t="s">
        <v>3</v>
      </c>
      <c r="F1767" s="4" t="s">
        <v>16</v>
      </c>
      <c r="G1767" s="4" t="s">
        <v>5</v>
      </c>
      <c r="H1767" s="4" t="s">
        <v>29</v>
      </c>
      <c r="I1767" s="9">
        <v>2</v>
      </c>
      <c r="J1767" s="6">
        <v>51.91</v>
      </c>
      <c r="K1767" s="7">
        <v>0</v>
      </c>
      <c r="L1767" s="6">
        <v>21.94</v>
      </c>
      <c r="M1767" s="6">
        <f t="shared" si="108"/>
        <v>103.82</v>
      </c>
      <c r="N1767" s="6">
        <f t="shared" si="109"/>
        <v>43.88</v>
      </c>
      <c r="O1767" s="6">
        <f t="shared" si="110"/>
        <v>59.939999999999991</v>
      </c>
      <c r="P1767" s="8">
        <f t="shared" si="111"/>
        <v>0.57734540550953573</v>
      </c>
      <c r="Q1767" s="5">
        <f>YEAR(SalesDataTable[[#This Row],[Order Date]])</f>
        <v>2026</v>
      </c>
      <c r="R1767" s="8" t="str">
        <f>"Q"&amp;ROUNDUP(MONTH(SalesDataTable[[#This Row],[Order Date]])/3,0)</f>
        <v>Q3</v>
      </c>
      <c r="S1767" s="9">
        <f>MONTH(SalesDataTable[[#This Row],[Order Date]])</f>
        <v>8</v>
      </c>
      <c r="T1767" s="8" t="str">
        <f>TEXT(SalesDataTable[[#This Row],[Order Date]],"mmm")</f>
        <v>Aug</v>
      </c>
    </row>
    <row r="1768" spans="1:20" ht="15.5">
      <c r="A1768" s="2" t="s">
        <v>1819</v>
      </c>
      <c r="B1768" s="3">
        <v>46262</v>
      </c>
      <c r="C1768" s="4" t="s">
        <v>27</v>
      </c>
      <c r="D1768" s="4" t="s">
        <v>45</v>
      </c>
      <c r="E1768" s="4" t="s">
        <v>39</v>
      </c>
      <c r="F1768" s="4" t="s">
        <v>16</v>
      </c>
      <c r="G1768" s="4" t="s">
        <v>17</v>
      </c>
      <c r="H1768" s="4" t="s">
        <v>18</v>
      </c>
      <c r="I1768" s="9">
        <v>1</v>
      </c>
      <c r="J1768" s="6">
        <v>35.700000000000003</v>
      </c>
      <c r="K1768" s="7">
        <v>0.05</v>
      </c>
      <c r="L1768" s="6">
        <v>13.45</v>
      </c>
      <c r="M1768" s="6">
        <f t="shared" si="108"/>
        <v>33.914999999999999</v>
      </c>
      <c r="N1768" s="6">
        <f t="shared" si="109"/>
        <v>13.45</v>
      </c>
      <c r="O1768" s="6">
        <f t="shared" si="110"/>
        <v>20.465</v>
      </c>
      <c r="P1768" s="8">
        <f t="shared" si="111"/>
        <v>0.60342031549461894</v>
      </c>
      <c r="Q1768" s="5">
        <f>YEAR(SalesDataTable[[#This Row],[Order Date]])</f>
        <v>2026</v>
      </c>
      <c r="R1768" s="8" t="str">
        <f>"Q"&amp;ROUNDUP(MONTH(SalesDataTable[[#This Row],[Order Date]])/3,0)</f>
        <v>Q3</v>
      </c>
      <c r="S1768" s="9">
        <f>MONTH(SalesDataTable[[#This Row],[Order Date]])</f>
        <v>8</v>
      </c>
      <c r="T1768" s="8" t="str">
        <f>TEXT(SalesDataTable[[#This Row],[Order Date]],"mmm")</f>
        <v>Aug</v>
      </c>
    </row>
    <row r="1769" spans="1:20" ht="15.5">
      <c r="A1769" s="2" t="s">
        <v>1820</v>
      </c>
      <c r="B1769" s="3">
        <v>46262</v>
      </c>
      <c r="C1769" s="4" t="s">
        <v>1</v>
      </c>
      <c r="D1769" s="4" t="s">
        <v>52</v>
      </c>
      <c r="E1769" s="4" t="s">
        <v>25</v>
      </c>
      <c r="F1769" s="4" t="s">
        <v>16</v>
      </c>
      <c r="G1769" s="4" t="s">
        <v>49</v>
      </c>
      <c r="H1769" s="4" t="s">
        <v>67</v>
      </c>
      <c r="I1769" s="9">
        <v>1</v>
      </c>
      <c r="J1769" s="6">
        <v>36.590000000000003</v>
      </c>
      <c r="K1769" s="7">
        <v>0.05</v>
      </c>
      <c r="L1769" s="6">
        <v>14.15</v>
      </c>
      <c r="M1769" s="6">
        <f t="shared" si="108"/>
        <v>34.7605</v>
      </c>
      <c r="N1769" s="6">
        <f t="shared" si="109"/>
        <v>14.15</v>
      </c>
      <c r="O1769" s="6">
        <f t="shared" si="110"/>
        <v>20.610500000000002</v>
      </c>
      <c r="P1769" s="8">
        <f t="shared" si="111"/>
        <v>0.59292875534011313</v>
      </c>
      <c r="Q1769" s="5">
        <f>YEAR(SalesDataTable[[#This Row],[Order Date]])</f>
        <v>2026</v>
      </c>
      <c r="R1769" s="8" t="str">
        <f>"Q"&amp;ROUNDUP(MONTH(SalesDataTable[[#This Row],[Order Date]])/3,0)</f>
        <v>Q3</v>
      </c>
      <c r="S1769" s="9">
        <f>MONTH(SalesDataTable[[#This Row],[Order Date]])</f>
        <v>8</v>
      </c>
      <c r="T1769" s="8" t="str">
        <f>TEXT(SalesDataTable[[#This Row],[Order Date]],"mmm")</f>
        <v>Aug</v>
      </c>
    </row>
    <row r="1770" spans="1:20" ht="15.5">
      <c r="A1770" s="2" t="s">
        <v>1821</v>
      </c>
      <c r="B1770" s="3">
        <v>46262</v>
      </c>
      <c r="C1770" s="4" t="s">
        <v>8</v>
      </c>
      <c r="D1770" s="4" t="s">
        <v>69</v>
      </c>
      <c r="E1770" s="4" t="s">
        <v>10</v>
      </c>
      <c r="F1770" s="4" t="s">
        <v>20</v>
      </c>
      <c r="G1770" s="4" t="s">
        <v>17</v>
      </c>
      <c r="H1770" s="4" t="s">
        <v>18</v>
      </c>
      <c r="I1770" s="9">
        <v>3</v>
      </c>
      <c r="J1770" s="6">
        <v>35.520000000000003</v>
      </c>
      <c r="K1770" s="7">
        <v>0.1</v>
      </c>
      <c r="L1770" s="6">
        <v>13.78</v>
      </c>
      <c r="M1770" s="6">
        <f t="shared" si="108"/>
        <v>95.904000000000011</v>
      </c>
      <c r="N1770" s="6">
        <f t="shared" si="109"/>
        <v>41.339999999999996</v>
      </c>
      <c r="O1770" s="6">
        <f t="shared" si="110"/>
        <v>54.564000000000014</v>
      </c>
      <c r="P1770" s="8">
        <f t="shared" si="111"/>
        <v>0.56894394394394399</v>
      </c>
      <c r="Q1770" s="5">
        <f>YEAR(SalesDataTable[[#This Row],[Order Date]])</f>
        <v>2026</v>
      </c>
      <c r="R1770" s="8" t="str">
        <f>"Q"&amp;ROUNDUP(MONTH(SalesDataTable[[#This Row],[Order Date]])/3,0)</f>
        <v>Q3</v>
      </c>
      <c r="S1770" s="9">
        <f>MONTH(SalesDataTable[[#This Row],[Order Date]])</f>
        <v>8</v>
      </c>
      <c r="T1770" s="8" t="str">
        <f>TEXT(SalesDataTable[[#This Row],[Order Date]],"mmm")</f>
        <v>Aug</v>
      </c>
    </row>
    <row r="1771" spans="1:20" ht="15.5">
      <c r="A1771" s="2" t="s">
        <v>1822</v>
      </c>
      <c r="B1771" s="3">
        <v>46262</v>
      </c>
      <c r="C1771" s="4" t="s">
        <v>27</v>
      </c>
      <c r="D1771" s="4" t="s">
        <v>82</v>
      </c>
      <c r="E1771" s="4" t="s">
        <v>25</v>
      </c>
      <c r="F1771" s="4" t="s">
        <v>16</v>
      </c>
      <c r="G1771" s="4" t="s">
        <v>5</v>
      </c>
      <c r="H1771" s="4" t="s">
        <v>6</v>
      </c>
      <c r="I1771" s="9">
        <v>2</v>
      </c>
      <c r="J1771" s="6">
        <v>81.88</v>
      </c>
      <c r="K1771" s="7">
        <v>0.1</v>
      </c>
      <c r="L1771" s="6">
        <v>42.87</v>
      </c>
      <c r="M1771" s="6">
        <f t="shared" si="108"/>
        <v>147.38399999999999</v>
      </c>
      <c r="N1771" s="6">
        <f t="shared" si="109"/>
        <v>85.74</v>
      </c>
      <c r="O1771" s="6">
        <f t="shared" si="110"/>
        <v>61.643999999999991</v>
      </c>
      <c r="P1771" s="8">
        <f t="shared" si="111"/>
        <v>0.41825435596808336</v>
      </c>
      <c r="Q1771" s="5">
        <f>YEAR(SalesDataTable[[#This Row],[Order Date]])</f>
        <v>2026</v>
      </c>
      <c r="R1771" s="8" t="str">
        <f>"Q"&amp;ROUNDUP(MONTH(SalesDataTable[[#This Row],[Order Date]])/3,0)</f>
        <v>Q3</v>
      </c>
      <c r="S1771" s="9">
        <f>MONTH(SalesDataTable[[#This Row],[Order Date]])</f>
        <v>8</v>
      </c>
      <c r="T1771" s="8" t="str">
        <f>TEXT(SalesDataTable[[#This Row],[Order Date]],"mmm")</f>
        <v>Aug</v>
      </c>
    </row>
    <row r="1772" spans="1:20" ht="15.5">
      <c r="A1772" s="2" t="s">
        <v>1823</v>
      </c>
      <c r="B1772" s="3">
        <v>46262</v>
      </c>
      <c r="C1772" s="4" t="s">
        <v>27</v>
      </c>
      <c r="D1772" s="4" t="s">
        <v>45</v>
      </c>
      <c r="E1772" s="4" t="s">
        <v>3</v>
      </c>
      <c r="F1772" s="4" t="s">
        <v>20</v>
      </c>
      <c r="G1772" s="4" t="s">
        <v>17</v>
      </c>
      <c r="H1772" s="4" t="s">
        <v>46</v>
      </c>
      <c r="I1772" s="9">
        <v>4</v>
      </c>
      <c r="J1772" s="6">
        <v>46.54</v>
      </c>
      <c r="K1772" s="7">
        <v>0</v>
      </c>
      <c r="L1772" s="6">
        <v>18.86</v>
      </c>
      <c r="M1772" s="6">
        <f t="shared" si="108"/>
        <v>186.16</v>
      </c>
      <c r="N1772" s="6">
        <f t="shared" si="109"/>
        <v>75.44</v>
      </c>
      <c r="O1772" s="6">
        <f t="shared" si="110"/>
        <v>110.72</v>
      </c>
      <c r="P1772" s="8">
        <f t="shared" si="111"/>
        <v>0.5947571981091534</v>
      </c>
      <c r="Q1772" s="5">
        <f>YEAR(SalesDataTable[[#This Row],[Order Date]])</f>
        <v>2026</v>
      </c>
      <c r="R1772" s="8" t="str">
        <f>"Q"&amp;ROUNDUP(MONTH(SalesDataTable[[#This Row],[Order Date]])/3,0)</f>
        <v>Q3</v>
      </c>
      <c r="S1772" s="9">
        <f>MONTH(SalesDataTable[[#This Row],[Order Date]])</f>
        <v>8</v>
      </c>
      <c r="T1772" s="8" t="str">
        <f>TEXT(SalesDataTable[[#This Row],[Order Date]],"mmm")</f>
        <v>Aug</v>
      </c>
    </row>
    <row r="1773" spans="1:20" ht="15.5">
      <c r="A1773" s="2" t="s">
        <v>1824</v>
      </c>
      <c r="B1773" s="3">
        <v>46263</v>
      </c>
      <c r="C1773" s="4" t="s">
        <v>14</v>
      </c>
      <c r="D1773" s="4" t="s">
        <v>15</v>
      </c>
      <c r="E1773" s="4" t="s">
        <v>25</v>
      </c>
      <c r="F1773" s="4" t="s">
        <v>4</v>
      </c>
      <c r="G1773" s="4" t="s">
        <v>49</v>
      </c>
      <c r="H1773" s="4" t="s">
        <v>74</v>
      </c>
      <c r="I1773" s="9">
        <v>1</v>
      </c>
      <c r="J1773" s="6">
        <v>49.79</v>
      </c>
      <c r="K1773" s="7">
        <v>0</v>
      </c>
      <c r="L1773" s="6">
        <v>21.43</v>
      </c>
      <c r="M1773" s="6">
        <f t="shared" si="108"/>
        <v>49.79</v>
      </c>
      <c r="N1773" s="6">
        <f t="shared" si="109"/>
        <v>21.43</v>
      </c>
      <c r="O1773" s="6">
        <f t="shared" si="110"/>
        <v>28.36</v>
      </c>
      <c r="P1773" s="8">
        <f t="shared" si="111"/>
        <v>0.56959228760795344</v>
      </c>
      <c r="Q1773" s="5">
        <f>YEAR(SalesDataTable[[#This Row],[Order Date]])</f>
        <v>2026</v>
      </c>
      <c r="R1773" s="8" t="str">
        <f>"Q"&amp;ROUNDUP(MONTH(SalesDataTable[[#This Row],[Order Date]])/3,0)</f>
        <v>Q3</v>
      </c>
      <c r="S1773" s="9">
        <f>MONTH(SalesDataTable[[#This Row],[Order Date]])</f>
        <v>8</v>
      </c>
      <c r="T1773" s="8" t="str">
        <f>TEXT(SalesDataTable[[#This Row],[Order Date]],"mmm")</f>
        <v>Aug</v>
      </c>
    </row>
    <row r="1774" spans="1:20" ht="15.5">
      <c r="A1774" s="2" t="s">
        <v>1825</v>
      </c>
      <c r="B1774" s="3">
        <v>46263</v>
      </c>
      <c r="C1774" s="4" t="s">
        <v>14</v>
      </c>
      <c r="D1774" s="4" t="s">
        <v>24</v>
      </c>
      <c r="E1774" s="4" t="s">
        <v>3</v>
      </c>
      <c r="F1774" s="4" t="s">
        <v>16</v>
      </c>
      <c r="G1774" s="4" t="s">
        <v>11</v>
      </c>
      <c r="H1774" s="4" t="s">
        <v>12</v>
      </c>
      <c r="I1774" s="9">
        <v>6</v>
      </c>
      <c r="J1774" s="6">
        <v>90.19</v>
      </c>
      <c r="K1774" s="7">
        <v>0</v>
      </c>
      <c r="L1774" s="6">
        <v>45.61</v>
      </c>
      <c r="M1774" s="6">
        <f t="shared" si="108"/>
        <v>541.14</v>
      </c>
      <c r="N1774" s="6">
        <f t="shared" si="109"/>
        <v>273.65999999999997</v>
      </c>
      <c r="O1774" s="6">
        <f t="shared" si="110"/>
        <v>267.48</v>
      </c>
      <c r="P1774" s="8">
        <f t="shared" si="111"/>
        <v>0.4942898325756736</v>
      </c>
      <c r="Q1774" s="5">
        <f>YEAR(SalesDataTable[[#This Row],[Order Date]])</f>
        <v>2026</v>
      </c>
      <c r="R1774" s="8" t="str">
        <f>"Q"&amp;ROUNDUP(MONTH(SalesDataTable[[#This Row],[Order Date]])/3,0)</f>
        <v>Q3</v>
      </c>
      <c r="S1774" s="9">
        <f>MONTH(SalesDataTable[[#This Row],[Order Date]])</f>
        <v>8</v>
      </c>
      <c r="T1774" s="8" t="str">
        <f>TEXT(SalesDataTable[[#This Row],[Order Date]],"mmm")</f>
        <v>Aug</v>
      </c>
    </row>
    <row r="1775" spans="1:20" ht="15.5">
      <c r="A1775" s="2" t="s">
        <v>1826</v>
      </c>
      <c r="B1775" s="3">
        <v>46263</v>
      </c>
      <c r="C1775" s="4" t="s">
        <v>8</v>
      </c>
      <c r="D1775" s="4" t="s">
        <v>69</v>
      </c>
      <c r="E1775" s="4" t="s">
        <v>3</v>
      </c>
      <c r="F1775" s="4" t="s">
        <v>16</v>
      </c>
      <c r="G1775" s="4" t="s">
        <v>11</v>
      </c>
      <c r="H1775" s="4" t="s">
        <v>79</v>
      </c>
      <c r="I1775" s="9">
        <v>1</v>
      </c>
      <c r="J1775" s="6">
        <v>70.38</v>
      </c>
      <c r="K1775" s="7">
        <v>0.15</v>
      </c>
      <c r="L1775" s="6">
        <v>32.64</v>
      </c>
      <c r="M1775" s="6">
        <f t="shared" si="108"/>
        <v>59.822999999999993</v>
      </c>
      <c r="N1775" s="6">
        <f t="shared" si="109"/>
        <v>32.64</v>
      </c>
      <c r="O1775" s="6">
        <f t="shared" si="110"/>
        <v>27.182999999999993</v>
      </c>
      <c r="P1775" s="8">
        <f t="shared" si="111"/>
        <v>0.45439045183290699</v>
      </c>
      <c r="Q1775" s="5">
        <f>YEAR(SalesDataTable[[#This Row],[Order Date]])</f>
        <v>2026</v>
      </c>
      <c r="R1775" s="8" t="str">
        <f>"Q"&amp;ROUNDUP(MONTH(SalesDataTable[[#This Row],[Order Date]])/3,0)</f>
        <v>Q3</v>
      </c>
      <c r="S1775" s="9">
        <f>MONTH(SalesDataTable[[#This Row],[Order Date]])</f>
        <v>8</v>
      </c>
      <c r="T1775" s="8" t="str">
        <f>TEXT(SalesDataTable[[#This Row],[Order Date]],"mmm")</f>
        <v>Aug</v>
      </c>
    </row>
    <row r="1776" spans="1:20" ht="15.5">
      <c r="A1776" s="2" t="s">
        <v>1827</v>
      </c>
      <c r="B1776" s="3">
        <v>46263</v>
      </c>
      <c r="C1776" s="4" t="s">
        <v>27</v>
      </c>
      <c r="D1776" s="4" t="s">
        <v>82</v>
      </c>
      <c r="E1776" s="4" t="s">
        <v>3</v>
      </c>
      <c r="F1776" s="4" t="s">
        <v>16</v>
      </c>
      <c r="G1776" s="4" t="s">
        <v>17</v>
      </c>
      <c r="H1776" s="4" t="s">
        <v>46</v>
      </c>
      <c r="I1776" s="9">
        <v>1</v>
      </c>
      <c r="J1776" s="6">
        <v>46.43</v>
      </c>
      <c r="K1776" s="7">
        <v>0</v>
      </c>
      <c r="L1776" s="6">
        <v>18.2</v>
      </c>
      <c r="M1776" s="6">
        <f t="shared" si="108"/>
        <v>46.43</v>
      </c>
      <c r="N1776" s="6">
        <f t="shared" si="109"/>
        <v>18.2</v>
      </c>
      <c r="O1776" s="6">
        <f t="shared" si="110"/>
        <v>28.23</v>
      </c>
      <c r="P1776" s="8">
        <f t="shared" si="111"/>
        <v>0.60801206116734874</v>
      </c>
      <c r="Q1776" s="5">
        <f>YEAR(SalesDataTable[[#This Row],[Order Date]])</f>
        <v>2026</v>
      </c>
      <c r="R1776" s="8" t="str">
        <f>"Q"&amp;ROUNDUP(MONTH(SalesDataTable[[#This Row],[Order Date]])/3,0)</f>
        <v>Q3</v>
      </c>
      <c r="S1776" s="9">
        <f>MONTH(SalesDataTable[[#This Row],[Order Date]])</f>
        <v>8</v>
      </c>
      <c r="T1776" s="8" t="str">
        <f>TEXT(SalesDataTable[[#This Row],[Order Date]],"mmm")</f>
        <v>Aug</v>
      </c>
    </row>
    <row r="1777" spans="1:20" ht="15.5">
      <c r="A1777" s="2" t="s">
        <v>1828</v>
      </c>
      <c r="B1777" s="3">
        <v>46263</v>
      </c>
      <c r="C1777" s="4" t="s">
        <v>1</v>
      </c>
      <c r="D1777" s="4" t="s">
        <v>2</v>
      </c>
      <c r="E1777" s="4" t="s">
        <v>3</v>
      </c>
      <c r="F1777" s="4" t="s">
        <v>16</v>
      </c>
      <c r="G1777" s="4" t="s">
        <v>31</v>
      </c>
      <c r="H1777" s="4" t="s">
        <v>41</v>
      </c>
      <c r="I1777" s="9">
        <v>1</v>
      </c>
      <c r="J1777" s="6">
        <v>194.75</v>
      </c>
      <c r="K1777" s="7">
        <v>0.05</v>
      </c>
      <c r="L1777" s="6">
        <v>105.94</v>
      </c>
      <c r="M1777" s="6">
        <f t="shared" si="108"/>
        <v>185.01249999999999</v>
      </c>
      <c r="N1777" s="6">
        <f t="shared" si="109"/>
        <v>105.94</v>
      </c>
      <c r="O1777" s="6">
        <f t="shared" si="110"/>
        <v>79.072499999999991</v>
      </c>
      <c r="P1777" s="8">
        <f t="shared" si="111"/>
        <v>0.42739004121343149</v>
      </c>
      <c r="Q1777" s="5">
        <f>YEAR(SalesDataTable[[#This Row],[Order Date]])</f>
        <v>2026</v>
      </c>
      <c r="R1777" s="8" t="str">
        <f>"Q"&amp;ROUNDUP(MONTH(SalesDataTable[[#This Row],[Order Date]])/3,0)</f>
        <v>Q3</v>
      </c>
      <c r="S1777" s="9">
        <f>MONTH(SalesDataTable[[#This Row],[Order Date]])</f>
        <v>8</v>
      </c>
      <c r="T1777" s="8" t="str">
        <f>TEXT(SalesDataTable[[#This Row],[Order Date]],"mmm")</f>
        <v>Aug</v>
      </c>
    </row>
    <row r="1778" spans="1:20" ht="15.5">
      <c r="A1778" s="2" t="s">
        <v>1829</v>
      </c>
      <c r="B1778" s="3">
        <v>46263</v>
      </c>
      <c r="C1778" s="4" t="s">
        <v>8</v>
      </c>
      <c r="D1778" s="4" t="s">
        <v>86</v>
      </c>
      <c r="E1778" s="4" t="s">
        <v>25</v>
      </c>
      <c r="F1778" s="4" t="s">
        <v>4</v>
      </c>
      <c r="G1778" s="4" t="s">
        <v>11</v>
      </c>
      <c r="H1778" s="4" t="s">
        <v>21</v>
      </c>
      <c r="I1778" s="9">
        <v>2</v>
      </c>
      <c r="J1778" s="6">
        <v>142.16</v>
      </c>
      <c r="K1778" s="7">
        <v>0</v>
      </c>
      <c r="L1778" s="6">
        <v>79.36</v>
      </c>
      <c r="M1778" s="6">
        <f t="shared" si="108"/>
        <v>284.32</v>
      </c>
      <c r="N1778" s="6">
        <f t="shared" si="109"/>
        <v>158.72</v>
      </c>
      <c r="O1778" s="6">
        <f t="shared" si="110"/>
        <v>125.6</v>
      </c>
      <c r="P1778" s="8">
        <f t="shared" si="111"/>
        <v>0.44175576814856499</v>
      </c>
      <c r="Q1778" s="5">
        <f>YEAR(SalesDataTable[[#This Row],[Order Date]])</f>
        <v>2026</v>
      </c>
      <c r="R1778" s="8" t="str">
        <f>"Q"&amp;ROUNDUP(MONTH(SalesDataTable[[#This Row],[Order Date]])/3,0)</f>
        <v>Q3</v>
      </c>
      <c r="S1778" s="9">
        <f>MONTH(SalesDataTable[[#This Row],[Order Date]])</f>
        <v>8</v>
      </c>
      <c r="T1778" s="8" t="str">
        <f>TEXT(SalesDataTable[[#This Row],[Order Date]],"mmm")</f>
        <v>Aug</v>
      </c>
    </row>
    <row r="1779" spans="1:20" ht="15.5">
      <c r="A1779" s="2" t="s">
        <v>1830</v>
      </c>
      <c r="B1779" s="3">
        <v>46263</v>
      </c>
      <c r="C1779" s="4" t="s">
        <v>27</v>
      </c>
      <c r="D1779" s="4" t="s">
        <v>48</v>
      </c>
      <c r="E1779" s="4" t="s">
        <v>3</v>
      </c>
      <c r="F1779" s="4" t="s">
        <v>20</v>
      </c>
      <c r="G1779" s="4" t="s">
        <v>17</v>
      </c>
      <c r="H1779" s="4" t="s">
        <v>46</v>
      </c>
      <c r="I1779" s="9">
        <v>2</v>
      </c>
      <c r="J1779" s="6">
        <v>47.69</v>
      </c>
      <c r="K1779" s="7">
        <v>0.05</v>
      </c>
      <c r="L1779" s="6">
        <v>18.8</v>
      </c>
      <c r="M1779" s="6">
        <f t="shared" si="108"/>
        <v>90.61099999999999</v>
      </c>
      <c r="N1779" s="6">
        <f t="shared" si="109"/>
        <v>37.6</v>
      </c>
      <c r="O1779" s="6">
        <f t="shared" si="110"/>
        <v>53.010999999999989</v>
      </c>
      <c r="P1779" s="8">
        <f t="shared" si="111"/>
        <v>0.58503934400900548</v>
      </c>
      <c r="Q1779" s="5">
        <f>YEAR(SalesDataTable[[#This Row],[Order Date]])</f>
        <v>2026</v>
      </c>
      <c r="R1779" s="8" t="str">
        <f>"Q"&amp;ROUNDUP(MONTH(SalesDataTable[[#This Row],[Order Date]])/3,0)</f>
        <v>Q3</v>
      </c>
      <c r="S1779" s="9">
        <f>MONTH(SalesDataTable[[#This Row],[Order Date]])</f>
        <v>8</v>
      </c>
      <c r="T1779" s="8" t="str">
        <f>TEXT(SalesDataTable[[#This Row],[Order Date]],"mmm")</f>
        <v>Aug</v>
      </c>
    </row>
    <row r="1780" spans="1:20" ht="15.5">
      <c r="A1780" s="2" t="s">
        <v>1831</v>
      </c>
      <c r="B1780" s="3">
        <v>46263</v>
      </c>
      <c r="C1780" s="4" t="s">
        <v>14</v>
      </c>
      <c r="D1780" s="4" t="s">
        <v>34</v>
      </c>
      <c r="E1780" s="4" t="s">
        <v>25</v>
      </c>
      <c r="F1780" s="4" t="s">
        <v>16</v>
      </c>
      <c r="G1780" s="4" t="s">
        <v>17</v>
      </c>
      <c r="H1780" s="4" t="s">
        <v>83</v>
      </c>
      <c r="I1780" s="9">
        <v>3</v>
      </c>
      <c r="J1780" s="6">
        <v>164.51</v>
      </c>
      <c r="K1780" s="7">
        <v>0</v>
      </c>
      <c r="L1780" s="6">
        <v>86.76</v>
      </c>
      <c r="M1780" s="6">
        <f t="shared" si="108"/>
        <v>493.53</v>
      </c>
      <c r="N1780" s="6">
        <f t="shared" si="109"/>
        <v>260.28000000000003</v>
      </c>
      <c r="O1780" s="6">
        <f t="shared" si="110"/>
        <v>233.24999999999994</v>
      </c>
      <c r="P1780" s="8">
        <f t="shared" si="111"/>
        <v>0.47261564646526039</v>
      </c>
      <c r="Q1780" s="5">
        <f>YEAR(SalesDataTable[[#This Row],[Order Date]])</f>
        <v>2026</v>
      </c>
      <c r="R1780" s="8" t="str">
        <f>"Q"&amp;ROUNDUP(MONTH(SalesDataTable[[#This Row],[Order Date]])/3,0)</f>
        <v>Q3</v>
      </c>
      <c r="S1780" s="9">
        <f>MONTH(SalesDataTable[[#This Row],[Order Date]])</f>
        <v>8</v>
      </c>
      <c r="T1780" s="8" t="str">
        <f>TEXT(SalesDataTable[[#This Row],[Order Date]],"mmm")</f>
        <v>Aug</v>
      </c>
    </row>
    <row r="1781" spans="1:20" ht="15.5">
      <c r="A1781" s="2" t="s">
        <v>1832</v>
      </c>
      <c r="B1781" s="3">
        <v>46263</v>
      </c>
      <c r="C1781" s="4" t="s">
        <v>14</v>
      </c>
      <c r="D1781" s="4" t="s">
        <v>15</v>
      </c>
      <c r="E1781" s="4" t="s">
        <v>39</v>
      </c>
      <c r="F1781" s="4" t="s">
        <v>20</v>
      </c>
      <c r="G1781" s="4" t="s">
        <v>31</v>
      </c>
      <c r="H1781" s="4" t="s">
        <v>41</v>
      </c>
      <c r="I1781" s="9">
        <v>2</v>
      </c>
      <c r="J1781" s="6">
        <v>194.71</v>
      </c>
      <c r="K1781" s="7">
        <v>0.1</v>
      </c>
      <c r="L1781" s="6">
        <v>105.57</v>
      </c>
      <c r="M1781" s="6">
        <f t="shared" si="108"/>
        <v>350.47800000000001</v>
      </c>
      <c r="N1781" s="6">
        <f t="shared" si="109"/>
        <v>211.14</v>
      </c>
      <c r="O1781" s="6">
        <f t="shared" si="110"/>
        <v>139.33800000000002</v>
      </c>
      <c r="P1781" s="8">
        <f t="shared" si="111"/>
        <v>0.39756561039494637</v>
      </c>
      <c r="Q1781" s="5">
        <f>YEAR(SalesDataTable[[#This Row],[Order Date]])</f>
        <v>2026</v>
      </c>
      <c r="R1781" s="8" t="str">
        <f>"Q"&amp;ROUNDUP(MONTH(SalesDataTable[[#This Row],[Order Date]])/3,0)</f>
        <v>Q3</v>
      </c>
      <c r="S1781" s="9">
        <f>MONTH(SalesDataTable[[#This Row],[Order Date]])</f>
        <v>8</v>
      </c>
      <c r="T1781" s="8" t="str">
        <f>TEXT(SalesDataTable[[#This Row],[Order Date]],"mmm")</f>
        <v>Aug</v>
      </c>
    </row>
    <row r="1782" spans="1:20" ht="15.5">
      <c r="A1782" s="2" t="s">
        <v>1833</v>
      </c>
      <c r="B1782" s="3">
        <v>46263</v>
      </c>
      <c r="C1782" s="4" t="s">
        <v>27</v>
      </c>
      <c r="D1782" s="4" t="s">
        <v>82</v>
      </c>
      <c r="E1782" s="4" t="s">
        <v>10</v>
      </c>
      <c r="F1782" s="4" t="s">
        <v>20</v>
      </c>
      <c r="G1782" s="4" t="s">
        <v>11</v>
      </c>
      <c r="H1782" s="4" t="s">
        <v>21</v>
      </c>
      <c r="I1782" s="9">
        <v>5</v>
      </c>
      <c r="J1782" s="6">
        <v>145.24</v>
      </c>
      <c r="K1782" s="7">
        <v>0.15</v>
      </c>
      <c r="L1782" s="6">
        <v>77.69</v>
      </c>
      <c r="M1782" s="6">
        <f t="shared" si="108"/>
        <v>617.27</v>
      </c>
      <c r="N1782" s="6">
        <f t="shared" si="109"/>
        <v>388.45</v>
      </c>
      <c r="O1782" s="6">
        <f t="shared" si="110"/>
        <v>228.82</v>
      </c>
      <c r="P1782" s="8">
        <f t="shared" si="111"/>
        <v>0.37069677774717708</v>
      </c>
      <c r="Q1782" s="5">
        <f>YEAR(SalesDataTable[[#This Row],[Order Date]])</f>
        <v>2026</v>
      </c>
      <c r="R1782" s="8" t="str">
        <f>"Q"&amp;ROUNDUP(MONTH(SalesDataTable[[#This Row],[Order Date]])/3,0)</f>
        <v>Q3</v>
      </c>
      <c r="S1782" s="9">
        <f>MONTH(SalesDataTable[[#This Row],[Order Date]])</f>
        <v>8</v>
      </c>
      <c r="T1782" s="8" t="str">
        <f>TEXT(SalesDataTable[[#This Row],[Order Date]],"mmm")</f>
        <v>Aug</v>
      </c>
    </row>
    <row r="1783" spans="1:20" ht="15.5">
      <c r="A1783" s="2" t="s">
        <v>1834</v>
      </c>
      <c r="B1783" s="3">
        <v>46263</v>
      </c>
      <c r="C1783" s="4" t="s">
        <v>27</v>
      </c>
      <c r="D1783" s="4" t="s">
        <v>48</v>
      </c>
      <c r="E1783" s="4" t="s">
        <v>3</v>
      </c>
      <c r="F1783" s="4" t="s">
        <v>16</v>
      </c>
      <c r="G1783" s="4" t="s">
        <v>17</v>
      </c>
      <c r="H1783" s="4" t="s">
        <v>18</v>
      </c>
      <c r="I1783" s="9">
        <v>2</v>
      </c>
      <c r="J1783" s="6">
        <v>35.6</v>
      </c>
      <c r="K1783" s="7">
        <v>0.15</v>
      </c>
      <c r="L1783" s="6">
        <v>13.67</v>
      </c>
      <c r="M1783" s="6">
        <f t="shared" si="108"/>
        <v>60.52</v>
      </c>
      <c r="N1783" s="6">
        <f t="shared" si="109"/>
        <v>27.34</v>
      </c>
      <c r="O1783" s="6">
        <f t="shared" si="110"/>
        <v>33.180000000000007</v>
      </c>
      <c r="P1783" s="8">
        <f t="shared" si="111"/>
        <v>0.54824851288830145</v>
      </c>
      <c r="Q1783" s="5">
        <f>YEAR(SalesDataTable[[#This Row],[Order Date]])</f>
        <v>2026</v>
      </c>
      <c r="R1783" s="8" t="str">
        <f>"Q"&amp;ROUNDUP(MONTH(SalesDataTable[[#This Row],[Order Date]])/3,0)</f>
        <v>Q3</v>
      </c>
      <c r="S1783" s="9">
        <f>MONTH(SalesDataTable[[#This Row],[Order Date]])</f>
        <v>8</v>
      </c>
      <c r="T1783" s="8" t="str">
        <f>TEXT(SalesDataTable[[#This Row],[Order Date]],"mmm")</f>
        <v>Aug</v>
      </c>
    </row>
    <row r="1784" spans="1:20" ht="15.5">
      <c r="A1784" s="2" t="s">
        <v>1835</v>
      </c>
      <c r="B1784" s="3">
        <v>46263</v>
      </c>
      <c r="C1784" s="4" t="s">
        <v>1</v>
      </c>
      <c r="D1784" s="4" t="s">
        <v>88</v>
      </c>
      <c r="E1784" s="4" t="s">
        <v>3</v>
      </c>
      <c r="F1784" s="4" t="s">
        <v>16</v>
      </c>
      <c r="G1784" s="4" t="s">
        <v>49</v>
      </c>
      <c r="H1784" s="4" t="s">
        <v>50</v>
      </c>
      <c r="I1784" s="9">
        <v>2</v>
      </c>
      <c r="J1784" s="6">
        <v>41.05</v>
      </c>
      <c r="K1784" s="7">
        <v>0.05</v>
      </c>
      <c r="L1784" s="6">
        <v>14.47</v>
      </c>
      <c r="M1784" s="6">
        <f t="shared" si="108"/>
        <v>77.99499999999999</v>
      </c>
      <c r="N1784" s="6">
        <f t="shared" si="109"/>
        <v>28.94</v>
      </c>
      <c r="O1784" s="6">
        <f t="shared" si="110"/>
        <v>49.054999999999993</v>
      </c>
      <c r="P1784" s="8">
        <f t="shared" si="111"/>
        <v>0.62895057375472785</v>
      </c>
      <c r="Q1784" s="5">
        <f>YEAR(SalesDataTable[[#This Row],[Order Date]])</f>
        <v>2026</v>
      </c>
      <c r="R1784" s="8" t="str">
        <f>"Q"&amp;ROUNDUP(MONTH(SalesDataTable[[#This Row],[Order Date]])/3,0)</f>
        <v>Q3</v>
      </c>
      <c r="S1784" s="9">
        <f>MONTH(SalesDataTable[[#This Row],[Order Date]])</f>
        <v>8</v>
      </c>
      <c r="T1784" s="8" t="str">
        <f>TEXT(SalesDataTable[[#This Row],[Order Date]],"mmm")</f>
        <v>Aug</v>
      </c>
    </row>
    <row r="1785" spans="1:20" ht="15.5">
      <c r="A1785" s="2" t="s">
        <v>1836</v>
      </c>
      <c r="B1785" s="3">
        <v>46263</v>
      </c>
      <c r="C1785" s="4" t="s">
        <v>14</v>
      </c>
      <c r="D1785" s="4" t="s">
        <v>15</v>
      </c>
      <c r="E1785" s="4" t="s">
        <v>3</v>
      </c>
      <c r="F1785" s="4" t="s">
        <v>16</v>
      </c>
      <c r="G1785" s="4" t="s">
        <v>11</v>
      </c>
      <c r="H1785" s="4" t="s">
        <v>53</v>
      </c>
      <c r="I1785" s="9">
        <v>2</v>
      </c>
      <c r="J1785" s="6">
        <v>153.63999999999999</v>
      </c>
      <c r="K1785" s="7">
        <v>0.05</v>
      </c>
      <c r="L1785" s="6">
        <v>77.709999999999994</v>
      </c>
      <c r="M1785" s="6">
        <f t="shared" si="108"/>
        <v>291.91599999999994</v>
      </c>
      <c r="N1785" s="6">
        <f t="shared" si="109"/>
        <v>155.41999999999999</v>
      </c>
      <c r="O1785" s="6">
        <f t="shared" si="110"/>
        <v>136.49599999999995</v>
      </c>
      <c r="P1785" s="8">
        <f t="shared" si="111"/>
        <v>0.46758656599843784</v>
      </c>
      <c r="Q1785" s="5">
        <f>YEAR(SalesDataTable[[#This Row],[Order Date]])</f>
        <v>2026</v>
      </c>
      <c r="R1785" s="8" t="str">
        <f>"Q"&amp;ROUNDUP(MONTH(SalesDataTable[[#This Row],[Order Date]])/3,0)</f>
        <v>Q3</v>
      </c>
      <c r="S1785" s="9">
        <f>MONTH(SalesDataTable[[#This Row],[Order Date]])</f>
        <v>8</v>
      </c>
      <c r="T1785" s="8" t="str">
        <f>TEXT(SalesDataTable[[#This Row],[Order Date]],"mmm")</f>
        <v>Aug</v>
      </c>
    </row>
    <row r="1786" spans="1:20" ht="15.5">
      <c r="A1786" s="2" t="s">
        <v>1837</v>
      </c>
      <c r="B1786" s="3">
        <v>46263</v>
      </c>
      <c r="C1786" s="4" t="s">
        <v>14</v>
      </c>
      <c r="D1786" s="4" t="s">
        <v>15</v>
      </c>
      <c r="E1786" s="4" t="s">
        <v>3</v>
      </c>
      <c r="F1786" s="4" t="s">
        <v>4</v>
      </c>
      <c r="G1786" s="4" t="s">
        <v>17</v>
      </c>
      <c r="H1786" s="4" t="s">
        <v>18</v>
      </c>
      <c r="I1786" s="9">
        <v>5</v>
      </c>
      <c r="J1786" s="6">
        <v>36.700000000000003</v>
      </c>
      <c r="K1786" s="7">
        <v>0</v>
      </c>
      <c r="L1786" s="6">
        <v>13.45</v>
      </c>
      <c r="M1786" s="6">
        <f t="shared" si="108"/>
        <v>183.5</v>
      </c>
      <c r="N1786" s="6">
        <f t="shared" si="109"/>
        <v>67.25</v>
      </c>
      <c r="O1786" s="6">
        <f t="shared" si="110"/>
        <v>116.25</v>
      </c>
      <c r="P1786" s="8">
        <f t="shared" si="111"/>
        <v>0.63351498637602177</v>
      </c>
      <c r="Q1786" s="5">
        <f>YEAR(SalesDataTable[[#This Row],[Order Date]])</f>
        <v>2026</v>
      </c>
      <c r="R1786" s="8" t="str">
        <f>"Q"&amp;ROUNDUP(MONTH(SalesDataTable[[#This Row],[Order Date]])/3,0)</f>
        <v>Q3</v>
      </c>
      <c r="S1786" s="9">
        <f>MONTH(SalesDataTable[[#This Row],[Order Date]])</f>
        <v>8</v>
      </c>
      <c r="T1786" s="8" t="str">
        <f>TEXT(SalesDataTable[[#This Row],[Order Date]],"mmm")</f>
        <v>Aug</v>
      </c>
    </row>
    <row r="1787" spans="1:20" ht="15.5">
      <c r="A1787" s="2" t="s">
        <v>1838</v>
      </c>
      <c r="B1787" s="3">
        <v>46263</v>
      </c>
      <c r="C1787" s="4" t="s">
        <v>1</v>
      </c>
      <c r="D1787" s="4" t="s">
        <v>88</v>
      </c>
      <c r="E1787" s="4" t="s">
        <v>10</v>
      </c>
      <c r="F1787" s="4" t="s">
        <v>20</v>
      </c>
      <c r="G1787" s="4" t="s">
        <v>31</v>
      </c>
      <c r="H1787" s="4" t="s">
        <v>90</v>
      </c>
      <c r="I1787" s="9">
        <v>8</v>
      </c>
      <c r="J1787" s="6">
        <v>124</v>
      </c>
      <c r="K1787" s="7">
        <v>0.1</v>
      </c>
      <c r="L1787" s="6">
        <v>61.85</v>
      </c>
      <c r="M1787" s="6">
        <f t="shared" si="108"/>
        <v>892.80000000000007</v>
      </c>
      <c r="N1787" s="6">
        <f t="shared" si="109"/>
        <v>494.8</v>
      </c>
      <c r="O1787" s="6">
        <f t="shared" si="110"/>
        <v>398.00000000000006</v>
      </c>
      <c r="P1787" s="8">
        <f t="shared" si="111"/>
        <v>0.44578853046594985</v>
      </c>
      <c r="Q1787" s="5">
        <f>YEAR(SalesDataTable[[#This Row],[Order Date]])</f>
        <v>2026</v>
      </c>
      <c r="R1787" s="8" t="str">
        <f>"Q"&amp;ROUNDUP(MONTH(SalesDataTable[[#This Row],[Order Date]])/3,0)</f>
        <v>Q3</v>
      </c>
      <c r="S1787" s="9">
        <f>MONTH(SalesDataTable[[#This Row],[Order Date]])</f>
        <v>8</v>
      </c>
      <c r="T1787" s="8" t="str">
        <f>TEXT(SalesDataTable[[#This Row],[Order Date]],"mmm")</f>
        <v>Aug</v>
      </c>
    </row>
    <row r="1788" spans="1:20" ht="15.5">
      <c r="A1788" s="2" t="s">
        <v>1839</v>
      </c>
      <c r="B1788" s="3">
        <v>46264</v>
      </c>
      <c r="C1788" s="4" t="s">
        <v>8</v>
      </c>
      <c r="D1788" s="4" t="s">
        <v>9</v>
      </c>
      <c r="E1788" s="4" t="s">
        <v>39</v>
      </c>
      <c r="F1788" s="4" t="s">
        <v>16</v>
      </c>
      <c r="G1788" s="4" t="s">
        <v>5</v>
      </c>
      <c r="H1788" s="4" t="s">
        <v>6</v>
      </c>
      <c r="I1788" s="9">
        <v>1</v>
      </c>
      <c r="J1788" s="6">
        <v>81.23</v>
      </c>
      <c r="K1788" s="7">
        <v>0.1</v>
      </c>
      <c r="L1788" s="6">
        <v>42.65</v>
      </c>
      <c r="M1788" s="6">
        <f t="shared" si="108"/>
        <v>73.106999999999999</v>
      </c>
      <c r="N1788" s="6">
        <f t="shared" si="109"/>
        <v>42.65</v>
      </c>
      <c r="O1788" s="6">
        <f t="shared" si="110"/>
        <v>30.457000000000001</v>
      </c>
      <c r="P1788" s="8">
        <f t="shared" si="111"/>
        <v>0.41660853269864723</v>
      </c>
      <c r="Q1788" s="5">
        <f>YEAR(SalesDataTable[[#This Row],[Order Date]])</f>
        <v>2026</v>
      </c>
      <c r="R1788" s="8" t="str">
        <f>"Q"&amp;ROUNDUP(MONTH(SalesDataTable[[#This Row],[Order Date]])/3,0)</f>
        <v>Q3</v>
      </c>
      <c r="S1788" s="9">
        <f>MONTH(SalesDataTable[[#This Row],[Order Date]])</f>
        <v>8</v>
      </c>
      <c r="T1788" s="8" t="str">
        <f>TEXT(SalesDataTable[[#This Row],[Order Date]],"mmm")</f>
        <v>Aug</v>
      </c>
    </row>
    <row r="1789" spans="1:20" ht="15.5">
      <c r="A1789" s="2" t="s">
        <v>1840</v>
      </c>
      <c r="B1789" s="3">
        <v>46264</v>
      </c>
      <c r="C1789" s="4" t="s">
        <v>8</v>
      </c>
      <c r="D1789" s="4" t="s">
        <v>69</v>
      </c>
      <c r="E1789" s="4" t="s">
        <v>3</v>
      </c>
      <c r="F1789" s="4" t="s">
        <v>20</v>
      </c>
      <c r="G1789" s="4" t="s">
        <v>5</v>
      </c>
      <c r="H1789" s="4" t="s">
        <v>35</v>
      </c>
      <c r="I1789" s="9">
        <v>2</v>
      </c>
      <c r="J1789" s="6">
        <v>41.06</v>
      </c>
      <c r="K1789" s="7">
        <v>0.05</v>
      </c>
      <c r="L1789" s="6">
        <v>16.559999999999999</v>
      </c>
      <c r="M1789" s="6">
        <f t="shared" si="108"/>
        <v>78.013999999999996</v>
      </c>
      <c r="N1789" s="6">
        <f t="shared" si="109"/>
        <v>33.119999999999997</v>
      </c>
      <c r="O1789" s="6">
        <f t="shared" si="110"/>
        <v>44.893999999999998</v>
      </c>
      <c r="P1789" s="8">
        <f t="shared" si="111"/>
        <v>0.5754608147255621</v>
      </c>
      <c r="Q1789" s="5">
        <f>YEAR(SalesDataTable[[#This Row],[Order Date]])</f>
        <v>2026</v>
      </c>
      <c r="R1789" s="8" t="str">
        <f>"Q"&amp;ROUNDUP(MONTH(SalesDataTable[[#This Row],[Order Date]])/3,0)</f>
        <v>Q3</v>
      </c>
      <c r="S1789" s="9">
        <f>MONTH(SalesDataTable[[#This Row],[Order Date]])</f>
        <v>8</v>
      </c>
      <c r="T1789" s="8" t="str">
        <f>TEXT(SalesDataTable[[#This Row],[Order Date]],"mmm")</f>
        <v>Aug</v>
      </c>
    </row>
    <row r="1790" spans="1:20" ht="15.5">
      <c r="A1790" s="2" t="s">
        <v>1841</v>
      </c>
      <c r="B1790" s="3">
        <v>46264</v>
      </c>
      <c r="C1790" s="4" t="s">
        <v>27</v>
      </c>
      <c r="D1790" s="4" t="s">
        <v>45</v>
      </c>
      <c r="E1790" s="4" t="s">
        <v>39</v>
      </c>
      <c r="F1790" s="4" t="s">
        <v>4</v>
      </c>
      <c r="G1790" s="4" t="s">
        <v>11</v>
      </c>
      <c r="H1790" s="4" t="s">
        <v>21</v>
      </c>
      <c r="I1790" s="9">
        <v>1</v>
      </c>
      <c r="J1790" s="6">
        <v>143.49</v>
      </c>
      <c r="K1790" s="7">
        <v>0.1</v>
      </c>
      <c r="L1790" s="6">
        <v>80.72</v>
      </c>
      <c r="M1790" s="6">
        <f t="shared" si="108"/>
        <v>129.14100000000002</v>
      </c>
      <c r="N1790" s="6">
        <f t="shared" si="109"/>
        <v>80.72</v>
      </c>
      <c r="O1790" s="6">
        <f t="shared" si="110"/>
        <v>48.421000000000021</v>
      </c>
      <c r="P1790" s="8">
        <f t="shared" si="111"/>
        <v>0.3749467636149636</v>
      </c>
      <c r="Q1790" s="5">
        <f>YEAR(SalesDataTable[[#This Row],[Order Date]])</f>
        <v>2026</v>
      </c>
      <c r="R1790" s="8" t="str">
        <f>"Q"&amp;ROUNDUP(MONTH(SalesDataTable[[#This Row],[Order Date]])/3,0)</f>
        <v>Q3</v>
      </c>
      <c r="S1790" s="9">
        <f>MONTH(SalesDataTable[[#This Row],[Order Date]])</f>
        <v>8</v>
      </c>
      <c r="T1790" s="8" t="str">
        <f>TEXT(SalesDataTable[[#This Row],[Order Date]],"mmm")</f>
        <v>Aug</v>
      </c>
    </row>
    <row r="1791" spans="1:20" ht="15.5">
      <c r="A1791" s="2" t="s">
        <v>1842</v>
      </c>
      <c r="B1791" s="3">
        <v>46264</v>
      </c>
      <c r="C1791" s="4" t="s">
        <v>14</v>
      </c>
      <c r="D1791" s="4" t="s">
        <v>24</v>
      </c>
      <c r="E1791" s="4" t="s">
        <v>25</v>
      </c>
      <c r="F1791" s="4" t="s">
        <v>16</v>
      </c>
      <c r="G1791" s="4" t="s">
        <v>11</v>
      </c>
      <c r="H1791" s="4" t="s">
        <v>21</v>
      </c>
      <c r="I1791" s="9">
        <v>1</v>
      </c>
      <c r="J1791" s="6">
        <v>143.38</v>
      </c>
      <c r="K1791" s="7">
        <v>0</v>
      </c>
      <c r="L1791" s="6">
        <v>78.37</v>
      </c>
      <c r="M1791" s="6">
        <f t="shared" si="108"/>
        <v>143.38</v>
      </c>
      <c r="N1791" s="6">
        <f t="shared" si="109"/>
        <v>78.37</v>
      </c>
      <c r="O1791" s="6">
        <f t="shared" si="110"/>
        <v>65.009999999999991</v>
      </c>
      <c r="P1791" s="8">
        <f t="shared" si="111"/>
        <v>0.45341051750592826</v>
      </c>
      <c r="Q1791" s="5">
        <f>YEAR(SalesDataTable[[#This Row],[Order Date]])</f>
        <v>2026</v>
      </c>
      <c r="R1791" s="8" t="str">
        <f>"Q"&amp;ROUNDUP(MONTH(SalesDataTable[[#This Row],[Order Date]])/3,0)</f>
        <v>Q3</v>
      </c>
      <c r="S1791" s="9">
        <f>MONTH(SalesDataTable[[#This Row],[Order Date]])</f>
        <v>8</v>
      </c>
      <c r="T1791" s="8" t="str">
        <f>TEXT(SalesDataTable[[#This Row],[Order Date]],"mmm")</f>
        <v>Aug</v>
      </c>
    </row>
    <row r="1792" spans="1:20" ht="15.5">
      <c r="A1792" s="2" t="s">
        <v>1843</v>
      </c>
      <c r="B1792" s="3">
        <v>46264</v>
      </c>
      <c r="C1792" s="4" t="s">
        <v>8</v>
      </c>
      <c r="D1792" s="4" t="s">
        <v>69</v>
      </c>
      <c r="E1792" s="4" t="s">
        <v>39</v>
      </c>
      <c r="F1792" s="4" t="s">
        <v>20</v>
      </c>
      <c r="G1792" s="4" t="s">
        <v>11</v>
      </c>
      <c r="H1792" s="4" t="s">
        <v>21</v>
      </c>
      <c r="I1792" s="9">
        <v>1</v>
      </c>
      <c r="J1792" s="6">
        <v>144.54</v>
      </c>
      <c r="K1792" s="7">
        <v>0</v>
      </c>
      <c r="L1792" s="6">
        <v>78.77</v>
      </c>
      <c r="M1792" s="6">
        <f t="shared" si="108"/>
        <v>144.54</v>
      </c>
      <c r="N1792" s="6">
        <f t="shared" si="109"/>
        <v>78.77</v>
      </c>
      <c r="O1792" s="6">
        <f t="shared" si="110"/>
        <v>65.77</v>
      </c>
      <c r="P1792" s="8">
        <f t="shared" si="111"/>
        <v>0.45502974955029751</v>
      </c>
      <c r="Q1792" s="5">
        <f>YEAR(SalesDataTable[[#This Row],[Order Date]])</f>
        <v>2026</v>
      </c>
      <c r="R1792" s="8" t="str">
        <f>"Q"&amp;ROUNDUP(MONTH(SalesDataTable[[#This Row],[Order Date]])/3,0)</f>
        <v>Q3</v>
      </c>
      <c r="S1792" s="9">
        <f>MONTH(SalesDataTable[[#This Row],[Order Date]])</f>
        <v>8</v>
      </c>
      <c r="T1792" s="8" t="str">
        <f>TEXT(SalesDataTable[[#This Row],[Order Date]],"mmm")</f>
        <v>Aug</v>
      </c>
    </row>
    <row r="1793" spans="1:20" ht="15.5">
      <c r="A1793" s="2" t="s">
        <v>1844</v>
      </c>
      <c r="B1793" s="3">
        <v>46264</v>
      </c>
      <c r="C1793" s="4" t="s">
        <v>27</v>
      </c>
      <c r="D1793" s="4" t="s">
        <v>48</v>
      </c>
      <c r="E1793" s="4" t="s">
        <v>39</v>
      </c>
      <c r="F1793" s="4" t="s">
        <v>4</v>
      </c>
      <c r="G1793" s="4" t="s">
        <v>49</v>
      </c>
      <c r="H1793" s="4" t="s">
        <v>50</v>
      </c>
      <c r="I1793" s="9">
        <v>1</v>
      </c>
      <c r="J1793" s="6">
        <v>40.92</v>
      </c>
      <c r="K1793" s="7">
        <v>0.1</v>
      </c>
      <c r="L1793" s="6">
        <v>14.94</v>
      </c>
      <c r="M1793" s="6">
        <f t="shared" si="108"/>
        <v>36.828000000000003</v>
      </c>
      <c r="N1793" s="6">
        <f t="shared" si="109"/>
        <v>14.94</v>
      </c>
      <c r="O1793" s="6">
        <f t="shared" si="110"/>
        <v>21.888000000000005</v>
      </c>
      <c r="P1793" s="8">
        <f t="shared" si="111"/>
        <v>0.59433040078201382</v>
      </c>
      <c r="Q1793" s="5">
        <f>YEAR(SalesDataTable[[#This Row],[Order Date]])</f>
        <v>2026</v>
      </c>
      <c r="R1793" s="8" t="str">
        <f>"Q"&amp;ROUNDUP(MONTH(SalesDataTable[[#This Row],[Order Date]])/3,0)</f>
        <v>Q3</v>
      </c>
      <c r="S1793" s="9">
        <f>MONTH(SalesDataTable[[#This Row],[Order Date]])</f>
        <v>8</v>
      </c>
      <c r="T1793" s="8" t="str">
        <f>TEXT(SalesDataTable[[#This Row],[Order Date]],"mmm")</f>
        <v>Aug</v>
      </c>
    </row>
    <row r="1794" spans="1:20" ht="15.5">
      <c r="A1794" s="2" t="s">
        <v>1845</v>
      </c>
      <c r="B1794" s="3">
        <v>46265</v>
      </c>
      <c r="C1794" s="4" t="s">
        <v>8</v>
      </c>
      <c r="D1794" s="4" t="s">
        <v>69</v>
      </c>
      <c r="E1794" s="4" t="s">
        <v>10</v>
      </c>
      <c r="F1794" s="4" t="s">
        <v>20</v>
      </c>
      <c r="G1794" s="4" t="s">
        <v>11</v>
      </c>
      <c r="H1794" s="4" t="s">
        <v>53</v>
      </c>
      <c r="I1794" s="9">
        <v>5</v>
      </c>
      <c r="J1794" s="6">
        <v>151.21</v>
      </c>
      <c r="K1794" s="7">
        <v>0.15</v>
      </c>
      <c r="L1794" s="6">
        <v>77.12</v>
      </c>
      <c r="M1794" s="6">
        <f t="shared" ref="M1794:M1857" si="112">I1794*J1794*(1-K1794)</f>
        <v>642.64250000000004</v>
      </c>
      <c r="N1794" s="6">
        <f t="shared" ref="N1794:N1857" si="113">I1794*L1794</f>
        <v>385.6</v>
      </c>
      <c r="O1794" s="6">
        <f t="shared" ref="O1794:O1857" si="114">M1794-N1794</f>
        <v>257.04250000000002</v>
      </c>
      <c r="P1794" s="8">
        <f t="shared" ref="P1794:P1857" si="115">IFERROR(O1794/M1794,0)</f>
        <v>0.39997743691087967</v>
      </c>
      <c r="Q1794" s="5">
        <f>YEAR(SalesDataTable[[#This Row],[Order Date]])</f>
        <v>2026</v>
      </c>
      <c r="R1794" s="8" t="str">
        <f>"Q"&amp;ROUNDUP(MONTH(SalesDataTable[[#This Row],[Order Date]])/3,0)</f>
        <v>Q3</v>
      </c>
      <c r="S1794" s="9">
        <f>MONTH(SalesDataTable[[#This Row],[Order Date]])</f>
        <v>8</v>
      </c>
      <c r="T1794" s="8" t="str">
        <f>TEXT(SalesDataTable[[#This Row],[Order Date]],"mmm")</f>
        <v>Aug</v>
      </c>
    </row>
    <row r="1795" spans="1:20" ht="15.5">
      <c r="A1795" s="2" t="s">
        <v>1846</v>
      </c>
      <c r="B1795" s="3">
        <v>46265</v>
      </c>
      <c r="C1795" s="4" t="s">
        <v>27</v>
      </c>
      <c r="D1795" s="4" t="s">
        <v>48</v>
      </c>
      <c r="E1795" s="4" t="s">
        <v>39</v>
      </c>
      <c r="F1795" s="4" t="s">
        <v>16</v>
      </c>
      <c r="G1795" s="4" t="s">
        <v>49</v>
      </c>
      <c r="H1795" s="4" t="s">
        <v>50</v>
      </c>
      <c r="I1795" s="9">
        <v>1</v>
      </c>
      <c r="J1795" s="6">
        <v>40.770000000000003</v>
      </c>
      <c r="K1795" s="7">
        <v>0</v>
      </c>
      <c r="L1795" s="6">
        <v>15.13</v>
      </c>
      <c r="M1795" s="6">
        <f t="shared" si="112"/>
        <v>40.770000000000003</v>
      </c>
      <c r="N1795" s="6">
        <f t="shared" si="113"/>
        <v>15.13</v>
      </c>
      <c r="O1795" s="6">
        <f t="shared" si="114"/>
        <v>25.64</v>
      </c>
      <c r="P1795" s="8">
        <f t="shared" si="115"/>
        <v>0.62889379445670834</v>
      </c>
      <c r="Q1795" s="5">
        <f>YEAR(SalesDataTable[[#This Row],[Order Date]])</f>
        <v>2026</v>
      </c>
      <c r="R1795" s="8" t="str">
        <f>"Q"&amp;ROUNDUP(MONTH(SalesDataTable[[#This Row],[Order Date]])/3,0)</f>
        <v>Q3</v>
      </c>
      <c r="S1795" s="9">
        <f>MONTH(SalesDataTable[[#This Row],[Order Date]])</f>
        <v>8</v>
      </c>
      <c r="T1795" s="8" t="str">
        <f>TEXT(SalesDataTable[[#This Row],[Order Date]],"mmm")</f>
        <v>Aug</v>
      </c>
    </row>
    <row r="1796" spans="1:20" ht="15.5">
      <c r="A1796" s="2" t="s">
        <v>1847</v>
      </c>
      <c r="B1796" s="3">
        <v>46265</v>
      </c>
      <c r="C1796" s="4" t="s">
        <v>1</v>
      </c>
      <c r="D1796" s="4" t="s">
        <v>2</v>
      </c>
      <c r="E1796" s="4" t="s">
        <v>39</v>
      </c>
      <c r="F1796" s="4" t="s">
        <v>16</v>
      </c>
      <c r="G1796" s="4" t="s">
        <v>49</v>
      </c>
      <c r="H1796" s="4" t="s">
        <v>67</v>
      </c>
      <c r="I1796" s="9">
        <v>1</v>
      </c>
      <c r="J1796" s="6">
        <v>35.47</v>
      </c>
      <c r="K1796" s="7">
        <v>0.05</v>
      </c>
      <c r="L1796" s="6">
        <v>14.1</v>
      </c>
      <c r="M1796" s="6">
        <f t="shared" si="112"/>
        <v>33.6965</v>
      </c>
      <c r="N1796" s="6">
        <f t="shared" si="113"/>
        <v>14.1</v>
      </c>
      <c r="O1796" s="6">
        <f t="shared" si="114"/>
        <v>19.596499999999999</v>
      </c>
      <c r="P1796" s="8">
        <f t="shared" si="115"/>
        <v>0.58155891561438122</v>
      </c>
      <c r="Q1796" s="5">
        <f>YEAR(SalesDataTable[[#This Row],[Order Date]])</f>
        <v>2026</v>
      </c>
      <c r="R1796" s="8" t="str">
        <f>"Q"&amp;ROUNDUP(MONTH(SalesDataTable[[#This Row],[Order Date]])/3,0)</f>
        <v>Q3</v>
      </c>
      <c r="S1796" s="9">
        <f>MONTH(SalesDataTable[[#This Row],[Order Date]])</f>
        <v>8</v>
      </c>
      <c r="T1796" s="8" t="str">
        <f>TEXT(SalesDataTable[[#This Row],[Order Date]],"mmm")</f>
        <v>Aug</v>
      </c>
    </row>
    <row r="1797" spans="1:20" ht="15.5">
      <c r="A1797" s="2" t="s">
        <v>1848</v>
      </c>
      <c r="B1797" s="3">
        <v>46265</v>
      </c>
      <c r="C1797" s="4" t="s">
        <v>27</v>
      </c>
      <c r="D1797" s="4" t="s">
        <v>48</v>
      </c>
      <c r="E1797" s="4" t="s">
        <v>3</v>
      </c>
      <c r="F1797" s="4" t="s">
        <v>4</v>
      </c>
      <c r="G1797" s="4" t="s">
        <v>5</v>
      </c>
      <c r="H1797" s="4" t="s">
        <v>6</v>
      </c>
      <c r="I1797" s="9">
        <v>1</v>
      </c>
      <c r="J1797" s="6">
        <v>81.72</v>
      </c>
      <c r="K1797" s="7">
        <v>0</v>
      </c>
      <c r="L1797" s="6">
        <v>42.38</v>
      </c>
      <c r="M1797" s="6">
        <f t="shared" si="112"/>
        <v>81.72</v>
      </c>
      <c r="N1797" s="6">
        <f t="shared" si="113"/>
        <v>42.38</v>
      </c>
      <c r="O1797" s="6">
        <f t="shared" si="114"/>
        <v>39.339999999999996</v>
      </c>
      <c r="P1797" s="8">
        <f t="shared" si="115"/>
        <v>0.48139990210474787</v>
      </c>
      <c r="Q1797" s="5">
        <f>YEAR(SalesDataTable[[#This Row],[Order Date]])</f>
        <v>2026</v>
      </c>
      <c r="R1797" s="8" t="str">
        <f>"Q"&amp;ROUNDUP(MONTH(SalesDataTable[[#This Row],[Order Date]])/3,0)</f>
        <v>Q3</v>
      </c>
      <c r="S1797" s="9">
        <f>MONTH(SalesDataTable[[#This Row],[Order Date]])</f>
        <v>8</v>
      </c>
      <c r="T1797" s="8" t="str">
        <f>TEXT(SalesDataTable[[#This Row],[Order Date]],"mmm")</f>
        <v>Aug</v>
      </c>
    </row>
    <row r="1798" spans="1:20" ht="15.5">
      <c r="A1798" s="2" t="s">
        <v>1849</v>
      </c>
      <c r="B1798" s="3">
        <v>46265</v>
      </c>
      <c r="C1798" s="4" t="s">
        <v>27</v>
      </c>
      <c r="D1798" s="4" t="s">
        <v>45</v>
      </c>
      <c r="E1798" s="4" t="s">
        <v>3</v>
      </c>
      <c r="F1798" s="4" t="s">
        <v>16</v>
      </c>
      <c r="G1798" s="4" t="s">
        <v>17</v>
      </c>
      <c r="H1798" s="4" t="s">
        <v>46</v>
      </c>
      <c r="I1798" s="9">
        <v>1</v>
      </c>
      <c r="J1798" s="6">
        <v>45.84</v>
      </c>
      <c r="K1798" s="7">
        <v>0</v>
      </c>
      <c r="L1798" s="6">
        <v>17.84</v>
      </c>
      <c r="M1798" s="6">
        <f t="shared" si="112"/>
        <v>45.84</v>
      </c>
      <c r="N1798" s="6">
        <f t="shared" si="113"/>
        <v>17.84</v>
      </c>
      <c r="O1798" s="6">
        <f t="shared" si="114"/>
        <v>28.000000000000004</v>
      </c>
      <c r="P1798" s="8">
        <f t="shared" si="115"/>
        <v>0.61082024432809778</v>
      </c>
      <c r="Q1798" s="5">
        <f>YEAR(SalesDataTable[[#This Row],[Order Date]])</f>
        <v>2026</v>
      </c>
      <c r="R1798" s="8" t="str">
        <f>"Q"&amp;ROUNDUP(MONTH(SalesDataTable[[#This Row],[Order Date]])/3,0)</f>
        <v>Q3</v>
      </c>
      <c r="S1798" s="9">
        <f>MONTH(SalesDataTable[[#This Row],[Order Date]])</f>
        <v>8</v>
      </c>
      <c r="T1798" s="8" t="str">
        <f>TEXT(SalesDataTable[[#This Row],[Order Date]],"mmm")</f>
        <v>Aug</v>
      </c>
    </row>
    <row r="1799" spans="1:20" ht="15.5">
      <c r="A1799" s="2" t="s">
        <v>1850</v>
      </c>
      <c r="B1799" s="3">
        <v>46265</v>
      </c>
      <c r="C1799" s="4" t="s">
        <v>8</v>
      </c>
      <c r="D1799" s="4" t="s">
        <v>69</v>
      </c>
      <c r="E1799" s="4" t="s">
        <v>3</v>
      </c>
      <c r="F1799" s="4" t="s">
        <v>16</v>
      </c>
      <c r="G1799" s="4" t="s">
        <v>17</v>
      </c>
      <c r="H1799" s="4" t="s">
        <v>46</v>
      </c>
      <c r="I1799" s="9">
        <v>1</v>
      </c>
      <c r="J1799" s="6">
        <v>46.59</v>
      </c>
      <c r="K1799" s="7">
        <v>0</v>
      </c>
      <c r="L1799" s="6">
        <v>18.47</v>
      </c>
      <c r="M1799" s="6">
        <f t="shared" si="112"/>
        <v>46.59</v>
      </c>
      <c r="N1799" s="6">
        <f t="shared" si="113"/>
        <v>18.47</v>
      </c>
      <c r="O1799" s="6">
        <f t="shared" si="114"/>
        <v>28.120000000000005</v>
      </c>
      <c r="P1799" s="8">
        <f t="shared" si="115"/>
        <v>0.60356299635114841</v>
      </c>
      <c r="Q1799" s="5">
        <f>YEAR(SalesDataTable[[#This Row],[Order Date]])</f>
        <v>2026</v>
      </c>
      <c r="R1799" s="8" t="str">
        <f>"Q"&amp;ROUNDUP(MONTH(SalesDataTable[[#This Row],[Order Date]])/3,0)</f>
        <v>Q3</v>
      </c>
      <c r="S1799" s="9">
        <f>MONTH(SalesDataTable[[#This Row],[Order Date]])</f>
        <v>8</v>
      </c>
      <c r="T1799" s="8" t="str">
        <f>TEXT(SalesDataTable[[#This Row],[Order Date]],"mmm")</f>
        <v>Aug</v>
      </c>
    </row>
    <row r="1800" spans="1:20" ht="15.5">
      <c r="A1800" s="2" t="s">
        <v>1851</v>
      </c>
      <c r="B1800" s="3">
        <v>46265</v>
      </c>
      <c r="C1800" s="4" t="s">
        <v>1</v>
      </c>
      <c r="D1800" s="4" t="s">
        <v>88</v>
      </c>
      <c r="E1800" s="4" t="s">
        <v>25</v>
      </c>
      <c r="F1800" s="4" t="s">
        <v>20</v>
      </c>
      <c r="G1800" s="4" t="s">
        <v>11</v>
      </c>
      <c r="H1800" s="4" t="s">
        <v>79</v>
      </c>
      <c r="I1800" s="9">
        <v>1</v>
      </c>
      <c r="J1800" s="6">
        <v>69.959999999999994</v>
      </c>
      <c r="K1800" s="7">
        <v>0</v>
      </c>
      <c r="L1800" s="6">
        <v>32.340000000000003</v>
      </c>
      <c r="M1800" s="6">
        <f t="shared" si="112"/>
        <v>69.959999999999994</v>
      </c>
      <c r="N1800" s="6">
        <f t="shared" si="113"/>
        <v>32.340000000000003</v>
      </c>
      <c r="O1800" s="6">
        <f t="shared" si="114"/>
        <v>37.61999999999999</v>
      </c>
      <c r="P1800" s="8">
        <f t="shared" si="115"/>
        <v>0.53773584905660365</v>
      </c>
      <c r="Q1800" s="5">
        <f>YEAR(SalesDataTable[[#This Row],[Order Date]])</f>
        <v>2026</v>
      </c>
      <c r="R1800" s="8" t="str">
        <f>"Q"&amp;ROUNDUP(MONTH(SalesDataTable[[#This Row],[Order Date]])/3,0)</f>
        <v>Q3</v>
      </c>
      <c r="S1800" s="9">
        <f>MONTH(SalesDataTable[[#This Row],[Order Date]])</f>
        <v>8</v>
      </c>
      <c r="T1800" s="8" t="str">
        <f>TEXT(SalesDataTable[[#This Row],[Order Date]],"mmm")</f>
        <v>Aug</v>
      </c>
    </row>
    <row r="1801" spans="1:20" ht="15.5">
      <c r="A1801" s="2" t="s">
        <v>1852</v>
      </c>
      <c r="B1801" s="3">
        <v>46266</v>
      </c>
      <c r="C1801" s="4" t="s">
        <v>8</v>
      </c>
      <c r="D1801" s="4" t="s">
        <v>38</v>
      </c>
      <c r="E1801" s="4" t="s">
        <v>25</v>
      </c>
      <c r="F1801" s="4" t="s">
        <v>4</v>
      </c>
      <c r="G1801" s="4" t="s">
        <v>5</v>
      </c>
      <c r="H1801" s="4" t="s">
        <v>29</v>
      </c>
      <c r="I1801" s="9">
        <v>5</v>
      </c>
      <c r="J1801" s="6">
        <v>50.76</v>
      </c>
      <c r="K1801" s="7">
        <v>0</v>
      </c>
      <c r="L1801" s="6">
        <v>22.89</v>
      </c>
      <c r="M1801" s="6">
        <f t="shared" si="112"/>
        <v>253.79999999999998</v>
      </c>
      <c r="N1801" s="6">
        <f t="shared" si="113"/>
        <v>114.45</v>
      </c>
      <c r="O1801" s="6">
        <f t="shared" si="114"/>
        <v>139.34999999999997</v>
      </c>
      <c r="P1801" s="8">
        <f t="shared" si="115"/>
        <v>0.54905437352245856</v>
      </c>
      <c r="Q1801" s="5">
        <f>YEAR(SalesDataTable[[#This Row],[Order Date]])</f>
        <v>2026</v>
      </c>
      <c r="R1801" s="8" t="str">
        <f>"Q"&amp;ROUNDUP(MONTH(SalesDataTable[[#This Row],[Order Date]])/3,0)</f>
        <v>Q3</v>
      </c>
      <c r="S1801" s="9">
        <f>MONTH(SalesDataTable[[#This Row],[Order Date]])</f>
        <v>9</v>
      </c>
      <c r="T1801" s="8" t="str">
        <f>TEXT(SalesDataTable[[#This Row],[Order Date]],"mmm")</f>
        <v>Sep</v>
      </c>
    </row>
    <row r="1802" spans="1:20" ht="15.5">
      <c r="A1802" s="2" t="s">
        <v>1853</v>
      </c>
      <c r="B1802" s="3">
        <v>46266</v>
      </c>
      <c r="C1802" s="4" t="s">
        <v>8</v>
      </c>
      <c r="D1802" s="4" t="s">
        <v>69</v>
      </c>
      <c r="E1802" s="4" t="s">
        <v>39</v>
      </c>
      <c r="F1802" s="4" t="s">
        <v>4</v>
      </c>
      <c r="G1802" s="4" t="s">
        <v>11</v>
      </c>
      <c r="H1802" s="4" t="s">
        <v>12</v>
      </c>
      <c r="I1802" s="9">
        <v>1</v>
      </c>
      <c r="J1802" s="6">
        <v>94.29</v>
      </c>
      <c r="K1802" s="7">
        <v>0.1</v>
      </c>
      <c r="L1802" s="6">
        <v>45.12</v>
      </c>
      <c r="M1802" s="6">
        <f t="shared" si="112"/>
        <v>84.861000000000004</v>
      </c>
      <c r="N1802" s="6">
        <f t="shared" si="113"/>
        <v>45.12</v>
      </c>
      <c r="O1802" s="6">
        <f t="shared" si="114"/>
        <v>39.741000000000007</v>
      </c>
      <c r="P1802" s="8">
        <f t="shared" si="115"/>
        <v>0.46830699614663984</v>
      </c>
      <c r="Q1802" s="5">
        <f>YEAR(SalesDataTable[[#This Row],[Order Date]])</f>
        <v>2026</v>
      </c>
      <c r="R1802" s="8" t="str">
        <f>"Q"&amp;ROUNDUP(MONTH(SalesDataTable[[#This Row],[Order Date]])/3,0)</f>
        <v>Q3</v>
      </c>
      <c r="S1802" s="9">
        <f>MONTH(SalesDataTable[[#This Row],[Order Date]])</f>
        <v>9</v>
      </c>
      <c r="T1802" s="8" t="str">
        <f>TEXT(SalesDataTable[[#This Row],[Order Date]],"mmm")</f>
        <v>Sep</v>
      </c>
    </row>
    <row r="1803" spans="1:20" ht="15.5">
      <c r="A1803" s="2" t="s">
        <v>1854</v>
      </c>
      <c r="B1803" s="3">
        <v>46266</v>
      </c>
      <c r="C1803" s="4" t="s">
        <v>8</v>
      </c>
      <c r="D1803" s="4" t="s">
        <v>69</v>
      </c>
      <c r="E1803" s="4" t="s">
        <v>10</v>
      </c>
      <c r="F1803" s="4" t="s">
        <v>20</v>
      </c>
      <c r="G1803" s="4" t="s">
        <v>5</v>
      </c>
      <c r="H1803" s="4" t="s">
        <v>6</v>
      </c>
      <c r="I1803" s="9">
        <v>6</v>
      </c>
      <c r="J1803" s="6">
        <v>81.430000000000007</v>
      </c>
      <c r="K1803" s="7">
        <v>0.05</v>
      </c>
      <c r="L1803" s="6">
        <v>42.24</v>
      </c>
      <c r="M1803" s="6">
        <f t="shared" si="112"/>
        <v>464.15100000000001</v>
      </c>
      <c r="N1803" s="6">
        <f t="shared" si="113"/>
        <v>253.44</v>
      </c>
      <c r="O1803" s="6">
        <f t="shared" si="114"/>
        <v>210.71100000000001</v>
      </c>
      <c r="P1803" s="8">
        <f t="shared" si="115"/>
        <v>0.45397079829624415</v>
      </c>
      <c r="Q1803" s="5">
        <f>YEAR(SalesDataTable[[#This Row],[Order Date]])</f>
        <v>2026</v>
      </c>
      <c r="R1803" s="8" t="str">
        <f>"Q"&amp;ROUNDUP(MONTH(SalesDataTable[[#This Row],[Order Date]])/3,0)</f>
        <v>Q3</v>
      </c>
      <c r="S1803" s="9">
        <f>MONTH(SalesDataTable[[#This Row],[Order Date]])</f>
        <v>9</v>
      </c>
      <c r="T1803" s="8" t="str">
        <f>TEXT(SalesDataTable[[#This Row],[Order Date]],"mmm")</f>
        <v>Sep</v>
      </c>
    </row>
    <row r="1804" spans="1:20" ht="15.5">
      <c r="A1804" s="2" t="s">
        <v>1855</v>
      </c>
      <c r="B1804" s="3">
        <v>46266</v>
      </c>
      <c r="C1804" s="4" t="s">
        <v>14</v>
      </c>
      <c r="D1804" s="4" t="s">
        <v>34</v>
      </c>
      <c r="E1804" s="4" t="s">
        <v>3</v>
      </c>
      <c r="F1804" s="4" t="s">
        <v>4</v>
      </c>
      <c r="G1804" s="4" t="s">
        <v>17</v>
      </c>
      <c r="H1804" s="4" t="s">
        <v>46</v>
      </c>
      <c r="I1804" s="9">
        <v>1</v>
      </c>
      <c r="J1804" s="6">
        <v>45.54</v>
      </c>
      <c r="K1804" s="7">
        <v>0.1</v>
      </c>
      <c r="L1804" s="6">
        <v>18.440000000000001</v>
      </c>
      <c r="M1804" s="6">
        <f t="shared" si="112"/>
        <v>40.985999999999997</v>
      </c>
      <c r="N1804" s="6">
        <f t="shared" si="113"/>
        <v>18.440000000000001</v>
      </c>
      <c r="O1804" s="6">
        <f t="shared" si="114"/>
        <v>22.545999999999996</v>
      </c>
      <c r="P1804" s="8">
        <f t="shared" si="115"/>
        <v>0.5500902747279558</v>
      </c>
      <c r="Q1804" s="5">
        <f>YEAR(SalesDataTable[[#This Row],[Order Date]])</f>
        <v>2026</v>
      </c>
      <c r="R1804" s="8" t="str">
        <f>"Q"&amp;ROUNDUP(MONTH(SalesDataTable[[#This Row],[Order Date]])/3,0)</f>
        <v>Q3</v>
      </c>
      <c r="S1804" s="9">
        <f>MONTH(SalesDataTable[[#This Row],[Order Date]])</f>
        <v>9</v>
      </c>
      <c r="T1804" s="8" t="str">
        <f>TEXT(SalesDataTable[[#This Row],[Order Date]],"mmm")</f>
        <v>Sep</v>
      </c>
    </row>
    <row r="1805" spans="1:20" ht="15.5">
      <c r="A1805" s="2" t="s">
        <v>1856</v>
      </c>
      <c r="B1805" s="3">
        <v>46266</v>
      </c>
      <c r="C1805" s="4" t="s">
        <v>1</v>
      </c>
      <c r="D1805" s="4" t="s">
        <v>88</v>
      </c>
      <c r="E1805" s="4" t="s">
        <v>39</v>
      </c>
      <c r="F1805" s="4" t="s">
        <v>4</v>
      </c>
      <c r="G1805" s="4" t="s">
        <v>11</v>
      </c>
      <c r="H1805" s="4" t="s">
        <v>53</v>
      </c>
      <c r="I1805" s="9">
        <v>2</v>
      </c>
      <c r="J1805" s="6">
        <v>156.63999999999999</v>
      </c>
      <c r="K1805" s="7">
        <v>0.1</v>
      </c>
      <c r="L1805" s="6">
        <v>80.09</v>
      </c>
      <c r="M1805" s="6">
        <f t="shared" si="112"/>
        <v>281.952</v>
      </c>
      <c r="N1805" s="6">
        <f t="shared" si="113"/>
        <v>160.18</v>
      </c>
      <c r="O1805" s="6">
        <f t="shared" si="114"/>
        <v>121.77199999999999</v>
      </c>
      <c r="P1805" s="8">
        <f t="shared" si="115"/>
        <v>0.43188911587787987</v>
      </c>
      <c r="Q1805" s="5">
        <f>YEAR(SalesDataTable[[#This Row],[Order Date]])</f>
        <v>2026</v>
      </c>
      <c r="R1805" s="8" t="str">
        <f>"Q"&amp;ROUNDUP(MONTH(SalesDataTable[[#This Row],[Order Date]])/3,0)</f>
        <v>Q3</v>
      </c>
      <c r="S1805" s="9">
        <f>MONTH(SalesDataTable[[#This Row],[Order Date]])</f>
        <v>9</v>
      </c>
      <c r="T1805" s="8" t="str">
        <f>TEXT(SalesDataTable[[#This Row],[Order Date]],"mmm")</f>
        <v>Sep</v>
      </c>
    </row>
    <row r="1806" spans="1:20" ht="15.5">
      <c r="A1806" s="2" t="s">
        <v>1857</v>
      </c>
      <c r="B1806" s="3">
        <v>46266</v>
      </c>
      <c r="C1806" s="4" t="s">
        <v>27</v>
      </c>
      <c r="D1806" s="4" t="s">
        <v>45</v>
      </c>
      <c r="E1806" s="4" t="s">
        <v>39</v>
      </c>
      <c r="F1806" s="4" t="s">
        <v>20</v>
      </c>
      <c r="G1806" s="4" t="s">
        <v>11</v>
      </c>
      <c r="H1806" s="4" t="s">
        <v>79</v>
      </c>
      <c r="I1806" s="9">
        <v>1</v>
      </c>
      <c r="J1806" s="6">
        <v>72.81</v>
      </c>
      <c r="K1806" s="7">
        <v>0</v>
      </c>
      <c r="L1806" s="6">
        <v>32.299999999999997</v>
      </c>
      <c r="M1806" s="6">
        <f t="shared" si="112"/>
        <v>72.81</v>
      </c>
      <c r="N1806" s="6">
        <f t="shared" si="113"/>
        <v>32.299999999999997</v>
      </c>
      <c r="O1806" s="6">
        <f t="shared" si="114"/>
        <v>40.510000000000005</v>
      </c>
      <c r="P1806" s="8">
        <f t="shared" si="115"/>
        <v>0.55637961818431536</v>
      </c>
      <c r="Q1806" s="5">
        <f>YEAR(SalesDataTable[[#This Row],[Order Date]])</f>
        <v>2026</v>
      </c>
      <c r="R1806" s="8" t="str">
        <f>"Q"&amp;ROUNDUP(MONTH(SalesDataTable[[#This Row],[Order Date]])/3,0)</f>
        <v>Q3</v>
      </c>
      <c r="S1806" s="9">
        <f>MONTH(SalesDataTable[[#This Row],[Order Date]])</f>
        <v>9</v>
      </c>
      <c r="T1806" s="8" t="str">
        <f>TEXT(SalesDataTable[[#This Row],[Order Date]],"mmm")</f>
        <v>Sep</v>
      </c>
    </row>
    <row r="1807" spans="1:20" ht="15.5">
      <c r="A1807" s="2" t="s">
        <v>1858</v>
      </c>
      <c r="B1807" s="3">
        <v>46266</v>
      </c>
      <c r="C1807" s="4" t="s">
        <v>8</v>
      </c>
      <c r="D1807" s="4" t="s">
        <v>66</v>
      </c>
      <c r="E1807" s="4" t="s">
        <v>25</v>
      </c>
      <c r="F1807" s="4" t="s">
        <v>16</v>
      </c>
      <c r="G1807" s="4" t="s">
        <v>31</v>
      </c>
      <c r="H1807" s="4" t="s">
        <v>64</v>
      </c>
      <c r="I1807" s="9">
        <v>6</v>
      </c>
      <c r="J1807" s="6">
        <v>80.319999999999993</v>
      </c>
      <c r="K1807" s="7">
        <v>0</v>
      </c>
      <c r="L1807" s="6">
        <v>38.42</v>
      </c>
      <c r="M1807" s="6">
        <f t="shared" si="112"/>
        <v>481.91999999999996</v>
      </c>
      <c r="N1807" s="6">
        <f t="shared" si="113"/>
        <v>230.52</v>
      </c>
      <c r="O1807" s="6">
        <f t="shared" si="114"/>
        <v>251.39999999999995</v>
      </c>
      <c r="P1807" s="8">
        <f t="shared" si="115"/>
        <v>0.52166334661354574</v>
      </c>
      <c r="Q1807" s="5">
        <f>YEAR(SalesDataTable[[#This Row],[Order Date]])</f>
        <v>2026</v>
      </c>
      <c r="R1807" s="8" t="str">
        <f>"Q"&amp;ROUNDUP(MONTH(SalesDataTable[[#This Row],[Order Date]])/3,0)</f>
        <v>Q3</v>
      </c>
      <c r="S1807" s="9">
        <f>MONTH(SalesDataTable[[#This Row],[Order Date]])</f>
        <v>9</v>
      </c>
      <c r="T1807" s="8" t="str">
        <f>TEXT(SalesDataTable[[#This Row],[Order Date]],"mmm")</f>
        <v>Sep</v>
      </c>
    </row>
    <row r="1808" spans="1:20" ht="15.5">
      <c r="A1808" s="2" t="s">
        <v>1859</v>
      </c>
      <c r="B1808" s="3">
        <v>46266</v>
      </c>
      <c r="C1808" s="4" t="s">
        <v>27</v>
      </c>
      <c r="D1808" s="4" t="s">
        <v>82</v>
      </c>
      <c r="E1808" s="4" t="s">
        <v>25</v>
      </c>
      <c r="F1808" s="4" t="s">
        <v>4</v>
      </c>
      <c r="G1808" s="4" t="s">
        <v>17</v>
      </c>
      <c r="H1808" s="4" t="s">
        <v>83</v>
      </c>
      <c r="I1808" s="9">
        <v>5</v>
      </c>
      <c r="J1808" s="6">
        <v>166.81</v>
      </c>
      <c r="K1808" s="7">
        <v>0.05</v>
      </c>
      <c r="L1808" s="6">
        <v>89.24</v>
      </c>
      <c r="M1808" s="6">
        <f t="shared" si="112"/>
        <v>792.34749999999997</v>
      </c>
      <c r="N1808" s="6">
        <f t="shared" si="113"/>
        <v>446.2</v>
      </c>
      <c r="O1808" s="6">
        <f t="shared" si="114"/>
        <v>346.14749999999998</v>
      </c>
      <c r="P1808" s="8">
        <f t="shared" si="115"/>
        <v>0.43686324497774021</v>
      </c>
      <c r="Q1808" s="5">
        <f>YEAR(SalesDataTable[[#This Row],[Order Date]])</f>
        <v>2026</v>
      </c>
      <c r="R1808" s="8" t="str">
        <f>"Q"&amp;ROUNDUP(MONTH(SalesDataTable[[#This Row],[Order Date]])/3,0)</f>
        <v>Q3</v>
      </c>
      <c r="S1808" s="9">
        <f>MONTH(SalesDataTable[[#This Row],[Order Date]])</f>
        <v>9</v>
      </c>
      <c r="T1808" s="8" t="str">
        <f>TEXT(SalesDataTable[[#This Row],[Order Date]],"mmm")</f>
        <v>Sep</v>
      </c>
    </row>
    <row r="1809" spans="1:20" ht="15.5">
      <c r="A1809" s="2" t="s">
        <v>1860</v>
      </c>
      <c r="B1809" s="3">
        <v>46267</v>
      </c>
      <c r="C1809" s="4" t="s">
        <v>27</v>
      </c>
      <c r="D1809" s="4" t="s">
        <v>82</v>
      </c>
      <c r="E1809" s="4" t="s">
        <v>3</v>
      </c>
      <c r="F1809" s="4" t="s">
        <v>16</v>
      </c>
      <c r="G1809" s="4" t="s">
        <v>49</v>
      </c>
      <c r="H1809" s="4" t="s">
        <v>50</v>
      </c>
      <c r="I1809" s="9">
        <v>1</v>
      </c>
      <c r="J1809" s="6">
        <v>40.56</v>
      </c>
      <c r="K1809" s="7">
        <v>0.15</v>
      </c>
      <c r="L1809" s="6">
        <v>14.28</v>
      </c>
      <c r="M1809" s="6">
        <f t="shared" si="112"/>
        <v>34.475999999999999</v>
      </c>
      <c r="N1809" s="6">
        <f t="shared" si="113"/>
        <v>14.28</v>
      </c>
      <c r="O1809" s="6">
        <f t="shared" si="114"/>
        <v>20.195999999999998</v>
      </c>
      <c r="P1809" s="8">
        <f t="shared" si="115"/>
        <v>0.58579881656804733</v>
      </c>
      <c r="Q1809" s="5">
        <f>YEAR(SalesDataTable[[#This Row],[Order Date]])</f>
        <v>2026</v>
      </c>
      <c r="R1809" s="8" t="str">
        <f>"Q"&amp;ROUNDUP(MONTH(SalesDataTable[[#This Row],[Order Date]])/3,0)</f>
        <v>Q3</v>
      </c>
      <c r="S1809" s="9">
        <f>MONTH(SalesDataTable[[#This Row],[Order Date]])</f>
        <v>9</v>
      </c>
      <c r="T1809" s="8" t="str">
        <f>TEXT(SalesDataTable[[#This Row],[Order Date]],"mmm")</f>
        <v>Sep</v>
      </c>
    </row>
    <row r="1810" spans="1:20" ht="15.5">
      <c r="A1810" s="2" t="s">
        <v>1861</v>
      </c>
      <c r="B1810" s="3">
        <v>46267</v>
      </c>
      <c r="C1810" s="4" t="s">
        <v>14</v>
      </c>
      <c r="D1810" s="4" t="s">
        <v>126</v>
      </c>
      <c r="E1810" s="4" t="s">
        <v>3</v>
      </c>
      <c r="F1810" s="4" t="s">
        <v>4</v>
      </c>
      <c r="G1810" s="4" t="s">
        <v>17</v>
      </c>
      <c r="H1810" s="4" t="s">
        <v>83</v>
      </c>
      <c r="I1810" s="9">
        <v>2</v>
      </c>
      <c r="J1810" s="6">
        <v>162.4</v>
      </c>
      <c r="K1810" s="7">
        <v>0.1</v>
      </c>
      <c r="L1810" s="6">
        <v>88.04</v>
      </c>
      <c r="M1810" s="6">
        <f t="shared" si="112"/>
        <v>292.32</v>
      </c>
      <c r="N1810" s="6">
        <f t="shared" si="113"/>
        <v>176.08</v>
      </c>
      <c r="O1810" s="6">
        <f t="shared" si="114"/>
        <v>116.23999999999998</v>
      </c>
      <c r="P1810" s="8">
        <f t="shared" si="115"/>
        <v>0.39764641488779412</v>
      </c>
      <c r="Q1810" s="5">
        <f>YEAR(SalesDataTable[[#This Row],[Order Date]])</f>
        <v>2026</v>
      </c>
      <c r="R1810" s="8" t="str">
        <f>"Q"&amp;ROUNDUP(MONTH(SalesDataTable[[#This Row],[Order Date]])/3,0)</f>
        <v>Q3</v>
      </c>
      <c r="S1810" s="9">
        <f>MONTH(SalesDataTable[[#This Row],[Order Date]])</f>
        <v>9</v>
      </c>
      <c r="T1810" s="8" t="str">
        <f>TEXT(SalesDataTable[[#This Row],[Order Date]],"mmm")</f>
        <v>Sep</v>
      </c>
    </row>
    <row r="1811" spans="1:20" ht="15.5">
      <c r="A1811" s="2" t="s">
        <v>1862</v>
      </c>
      <c r="B1811" s="3">
        <v>46267</v>
      </c>
      <c r="C1811" s="4" t="s">
        <v>1</v>
      </c>
      <c r="D1811" s="4" t="s">
        <v>88</v>
      </c>
      <c r="E1811" s="4" t="s">
        <v>25</v>
      </c>
      <c r="F1811" s="4" t="s">
        <v>4</v>
      </c>
      <c r="G1811" s="4" t="s">
        <v>49</v>
      </c>
      <c r="H1811" s="4" t="s">
        <v>55</v>
      </c>
      <c r="I1811" s="9">
        <v>5</v>
      </c>
      <c r="J1811" s="6">
        <v>123.09</v>
      </c>
      <c r="K1811" s="7">
        <v>0</v>
      </c>
      <c r="L1811" s="6">
        <v>70.3</v>
      </c>
      <c r="M1811" s="6">
        <f t="shared" si="112"/>
        <v>615.45000000000005</v>
      </c>
      <c r="N1811" s="6">
        <f t="shared" si="113"/>
        <v>351.5</v>
      </c>
      <c r="O1811" s="6">
        <f t="shared" si="114"/>
        <v>263.95000000000005</v>
      </c>
      <c r="P1811" s="8">
        <f t="shared" si="115"/>
        <v>0.42887318222438869</v>
      </c>
      <c r="Q1811" s="5">
        <f>YEAR(SalesDataTable[[#This Row],[Order Date]])</f>
        <v>2026</v>
      </c>
      <c r="R1811" s="8" t="str">
        <f>"Q"&amp;ROUNDUP(MONTH(SalesDataTable[[#This Row],[Order Date]])/3,0)</f>
        <v>Q3</v>
      </c>
      <c r="S1811" s="9">
        <f>MONTH(SalesDataTable[[#This Row],[Order Date]])</f>
        <v>9</v>
      </c>
      <c r="T1811" s="8" t="str">
        <f>TEXT(SalesDataTable[[#This Row],[Order Date]],"mmm")</f>
        <v>Sep</v>
      </c>
    </row>
    <row r="1812" spans="1:20" ht="15.5">
      <c r="A1812" s="2" t="s">
        <v>1863</v>
      </c>
      <c r="B1812" s="3">
        <v>46267</v>
      </c>
      <c r="C1812" s="4" t="s">
        <v>8</v>
      </c>
      <c r="D1812" s="4" t="s">
        <v>38</v>
      </c>
      <c r="E1812" s="4" t="s">
        <v>39</v>
      </c>
      <c r="F1812" s="4" t="s">
        <v>16</v>
      </c>
      <c r="G1812" s="4" t="s">
        <v>17</v>
      </c>
      <c r="H1812" s="4" t="s">
        <v>18</v>
      </c>
      <c r="I1812" s="9">
        <v>1</v>
      </c>
      <c r="J1812" s="6">
        <v>36.69</v>
      </c>
      <c r="K1812" s="7">
        <v>0</v>
      </c>
      <c r="L1812" s="6">
        <v>13.92</v>
      </c>
      <c r="M1812" s="6">
        <f t="shared" si="112"/>
        <v>36.69</v>
      </c>
      <c r="N1812" s="6">
        <f t="shared" si="113"/>
        <v>13.92</v>
      </c>
      <c r="O1812" s="6">
        <f t="shared" si="114"/>
        <v>22.769999999999996</v>
      </c>
      <c r="P1812" s="8">
        <f t="shared" si="115"/>
        <v>0.6206050695012264</v>
      </c>
      <c r="Q1812" s="5">
        <f>YEAR(SalesDataTable[[#This Row],[Order Date]])</f>
        <v>2026</v>
      </c>
      <c r="R1812" s="8" t="str">
        <f>"Q"&amp;ROUNDUP(MONTH(SalesDataTable[[#This Row],[Order Date]])/3,0)</f>
        <v>Q3</v>
      </c>
      <c r="S1812" s="9">
        <f>MONTH(SalesDataTable[[#This Row],[Order Date]])</f>
        <v>9</v>
      </c>
      <c r="T1812" s="8" t="str">
        <f>TEXT(SalesDataTable[[#This Row],[Order Date]],"mmm")</f>
        <v>Sep</v>
      </c>
    </row>
    <row r="1813" spans="1:20" ht="15.5">
      <c r="A1813" s="2" t="s">
        <v>1864</v>
      </c>
      <c r="B1813" s="3">
        <v>46267</v>
      </c>
      <c r="C1813" s="4" t="s">
        <v>14</v>
      </c>
      <c r="D1813" s="4" t="s">
        <v>24</v>
      </c>
      <c r="E1813" s="4" t="s">
        <v>3</v>
      </c>
      <c r="F1813" s="4" t="s">
        <v>20</v>
      </c>
      <c r="G1813" s="4" t="s">
        <v>17</v>
      </c>
      <c r="H1813" s="4" t="s">
        <v>71</v>
      </c>
      <c r="I1813" s="9">
        <v>4</v>
      </c>
      <c r="J1813" s="6">
        <v>130.43</v>
      </c>
      <c r="K1813" s="7">
        <v>0</v>
      </c>
      <c r="L1813" s="6">
        <v>66.849999999999994</v>
      </c>
      <c r="M1813" s="6">
        <f t="shared" si="112"/>
        <v>521.72</v>
      </c>
      <c r="N1813" s="6">
        <f t="shared" si="113"/>
        <v>267.39999999999998</v>
      </c>
      <c r="O1813" s="6">
        <f t="shared" si="114"/>
        <v>254.32000000000005</v>
      </c>
      <c r="P1813" s="8">
        <f t="shared" si="115"/>
        <v>0.48746454036648018</v>
      </c>
      <c r="Q1813" s="5">
        <f>YEAR(SalesDataTable[[#This Row],[Order Date]])</f>
        <v>2026</v>
      </c>
      <c r="R1813" s="8" t="str">
        <f>"Q"&amp;ROUNDUP(MONTH(SalesDataTable[[#This Row],[Order Date]])/3,0)</f>
        <v>Q3</v>
      </c>
      <c r="S1813" s="9">
        <f>MONTH(SalesDataTable[[#This Row],[Order Date]])</f>
        <v>9</v>
      </c>
      <c r="T1813" s="8" t="str">
        <f>TEXT(SalesDataTable[[#This Row],[Order Date]],"mmm")</f>
        <v>Sep</v>
      </c>
    </row>
    <row r="1814" spans="1:20" ht="15.5">
      <c r="A1814" s="2" t="s">
        <v>1865</v>
      </c>
      <c r="B1814" s="3">
        <v>46268</v>
      </c>
      <c r="C1814" s="4" t="s">
        <v>8</v>
      </c>
      <c r="D1814" s="4" t="s">
        <v>66</v>
      </c>
      <c r="E1814" s="4" t="s">
        <v>3</v>
      </c>
      <c r="F1814" s="4" t="s">
        <v>4</v>
      </c>
      <c r="G1814" s="4" t="s">
        <v>11</v>
      </c>
      <c r="H1814" s="4" t="s">
        <v>21</v>
      </c>
      <c r="I1814" s="9">
        <v>1</v>
      </c>
      <c r="J1814" s="6">
        <v>146.13999999999999</v>
      </c>
      <c r="K1814" s="7">
        <v>0</v>
      </c>
      <c r="L1814" s="6">
        <v>81.040000000000006</v>
      </c>
      <c r="M1814" s="6">
        <f t="shared" si="112"/>
        <v>146.13999999999999</v>
      </c>
      <c r="N1814" s="6">
        <f t="shared" si="113"/>
        <v>81.040000000000006</v>
      </c>
      <c r="O1814" s="6">
        <f t="shared" si="114"/>
        <v>65.09999999999998</v>
      </c>
      <c r="P1814" s="8">
        <f t="shared" si="115"/>
        <v>0.44546325441357593</v>
      </c>
      <c r="Q1814" s="5">
        <f>YEAR(SalesDataTable[[#This Row],[Order Date]])</f>
        <v>2026</v>
      </c>
      <c r="R1814" s="8" t="str">
        <f>"Q"&amp;ROUNDUP(MONTH(SalesDataTable[[#This Row],[Order Date]])/3,0)</f>
        <v>Q3</v>
      </c>
      <c r="S1814" s="9">
        <f>MONTH(SalesDataTable[[#This Row],[Order Date]])</f>
        <v>9</v>
      </c>
      <c r="T1814" s="8" t="str">
        <f>TEXT(SalesDataTable[[#This Row],[Order Date]],"mmm")</f>
        <v>Sep</v>
      </c>
    </row>
    <row r="1815" spans="1:20" ht="15.5">
      <c r="A1815" s="2" t="s">
        <v>1866</v>
      </c>
      <c r="B1815" s="3">
        <v>46268</v>
      </c>
      <c r="C1815" s="4" t="s">
        <v>8</v>
      </c>
      <c r="D1815" s="4" t="s">
        <v>86</v>
      </c>
      <c r="E1815" s="4" t="s">
        <v>25</v>
      </c>
      <c r="F1815" s="4" t="s">
        <v>16</v>
      </c>
      <c r="G1815" s="4" t="s">
        <v>31</v>
      </c>
      <c r="H1815" s="4" t="s">
        <v>32</v>
      </c>
      <c r="I1815" s="9">
        <v>4</v>
      </c>
      <c r="J1815" s="6">
        <v>332.93</v>
      </c>
      <c r="K1815" s="7">
        <v>0</v>
      </c>
      <c r="L1815" s="6">
        <v>193.56</v>
      </c>
      <c r="M1815" s="6">
        <f t="shared" si="112"/>
        <v>1331.72</v>
      </c>
      <c r="N1815" s="6">
        <f t="shared" si="113"/>
        <v>774.24</v>
      </c>
      <c r="O1815" s="6">
        <f t="shared" si="114"/>
        <v>557.48</v>
      </c>
      <c r="P1815" s="8">
        <f t="shared" si="115"/>
        <v>0.41861652599645571</v>
      </c>
      <c r="Q1815" s="5">
        <f>YEAR(SalesDataTable[[#This Row],[Order Date]])</f>
        <v>2026</v>
      </c>
      <c r="R1815" s="8" t="str">
        <f>"Q"&amp;ROUNDUP(MONTH(SalesDataTable[[#This Row],[Order Date]])/3,0)</f>
        <v>Q3</v>
      </c>
      <c r="S1815" s="9">
        <f>MONTH(SalesDataTable[[#This Row],[Order Date]])</f>
        <v>9</v>
      </c>
      <c r="T1815" s="8" t="str">
        <f>TEXT(SalesDataTable[[#This Row],[Order Date]],"mmm")</f>
        <v>Sep</v>
      </c>
    </row>
    <row r="1816" spans="1:20" ht="15.5">
      <c r="A1816" s="2" t="s">
        <v>1867</v>
      </c>
      <c r="B1816" s="3">
        <v>46268</v>
      </c>
      <c r="C1816" s="4" t="s">
        <v>8</v>
      </c>
      <c r="D1816" s="4" t="s">
        <v>86</v>
      </c>
      <c r="E1816" s="4" t="s">
        <v>25</v>
      </c>
      <c r="F1816" s="4" t="s">
        <v>20</v>
      </c>
      <c r="G1816" s="4" t="s">
        <v>31</v>
      </c>
      <c r="H1816" s="4" t="s">
        <v>90</v>
      </c>
      <c r="I1816" s="9">
        <v>4</v>
      </c>
      <c r="J1816" s="6">
        <v>122.43</v>
      </c>
      <c r="K1816" s="7">
        <v>0</v>
      </c>
      <c r="L1816" s="6">
        <v>61.5</v>
      </c>
      <c r="M1816" s="6">
        <f t="shared" si="112"/>
        <v>489.72</v>
      </c>
      <c r="N1816" s="6">
        <f t="shared" si="113"/>
        <v>246</v>
      </c>
      <c r="O1816" s="6">
        <f t="shared" si="114"/>
        <v>243.72000000000003</v>
      </c>
      <c r="P1816" s="8">
        <f t="shared" si="115"/>
        <v>0.49767213918157316</v>
      </c>
      <c r="Q1816" s="5">
        <f>YEAR(SalesDataTable[[#This Row],[Order Date]])</f>
        <v>2026</v>
      </c>
      <c r="R1816" s="8" t="str">
        <f>"Q"&amp;ROUNDUP(MONTH(SalesDataTable[[#This Row],[Order Date]])/3,0)</f>
        <v>Q3</v>
      </c>
      <c r="S1816" s="9">
        <f>MONTH(SalesDataTable[[#This Row],[Order Date]])</f>
        <v>9</v>
      </c>
      <c r="T1816" s="8" t="str">
        <f>TEXT(SalesDataTable[[#This Row],[Order Date]],"mmm")</f>
        <v>Sep</v>
      </c>
    </row>
    <row r="1817" spans="1:20" ht="15.5">
      <c r="A1817" s="2" t="s">
        <v>1868</v>
      </c>
      <c r="B1817" s="3">
        <v>46268</v>
      </c>
      <c r="C1817" s="4" t="s">
        <v>14</v>
      </c>
      <c r="D1817" s="4" t="s">
        <v>15</v>
      </c>
      <c r="E1817" s="4" t="s">
        <v>39</v>
      </c>
      <c r="F1817" s="4" t="s">
        <v>4</v>
      </c>
      <c r="G1817" s="4" t="s">
        <v>5</v>
      </c>
      <c r="H1817" s="4" t="s">
        <v>6</v>
      </c>
      <c r="I1817" s="9">
        <v>3</v>
      </c>
      <c r="J1817" s="6">
        <v>81.12</v>
      </c>
      <c r="K1817" s="7">
        <v>0.1</v>
      </c>
      <c r="L1817" s="6">
        <v>41.78</v>
      </c>
      <c r="M1817" s="6">
        <f t="shared" si="112"/>
        <v>219.02400000000003</v>
      </c>
      <c r="N1817" s="6">
        <f t="shared" si="113"/>
        <v>125.34</v>
      </c>
      <c r="O1817" s="6">
        <f t="shared" si="114"/>
        <v>93.684000000000026</v>
      </c>
      <c r="P1817" s="8">
        <f t="shared" si="115"/>
        <v>0.42773394696471628</v>
      </c>
      <c r="Q1817" s="5">
        <f>YEAR(SalesDataTable[[#This Row],[Order Date]])</f>
        <v>2026</v>
      </c>
      <c r="R1817" s="8" t="str">
        <f>"Q"&amp;ROUNDUP(MONTH(SalesDataTable[[#This Row],[Order Date]])/3,0)</f>
        <v>Q3</v>
      </c>
      <c r="S1817" s="9">
        <f>MONTH(SalesDataTable[[#This Row],[Order Date]])</f>
        <v>9</v>
      </c>
      <c r="T1817" s="8" t="str">
        <f>TEXT(SalesDataTable[[#This Row],[Order Date]],"mmm")</f>
        <v>Sep</v>
      </c>
    </row>
    <row r="1818" spans="1:20" ht="15.5">
      <c r="A1818" s="2" t="s">
        <v>1869</v>
      </c>
      <c r="B1818" s="3">
        <v>46268</v>
      </c>
      <c r="C1818" s="4" t="s">
        <v>8</v>
      </c>
      <c r="D1818" s="4" t="s">
        <v>86</v>
      </c>
      <c r="E1818" s="4" t="s">
        <v>3</v>
      </c>
      <c r="F1818" s="4" t="s">
        <v>4</v>
      </c>
      <c r="G1818" s="4" t="s">
        <v>17</v>
      </c>
      <c r="H1818" s="4" t="s">
        <v>83</v>
      </c>
      <c r="I1818" s="9">
        <v>1</v>
      </c>
      <c r="J1818" s="6">
        <v>168.54</v>
      </c>
      <c r="K1818" s="7">
        <v>0.05</v>
      </c>
      <c r="L1818" s="6">
        <v>87.82</v>
      </c>
      <c r="M1818" s="6">
        <f t="shared" si="112"/>
        <v>160.11299999999997</v>
      </c>
      <c r="N1818" s="6">
        <f t="shared" si="113"/>
        <v>87.82</v>
      </c>
      <c r="O1818" s="6">
        <f t="shared" si="114"/>
        <v>72.292999999999978</v>
      </c>
      <c r="P1818" s="8">
        <f t="shared" si="115"/>
        <v>0.45151236938911887</v>
      </c>
      <c r="Q1818" s="5">
        <f>YEAR(SalesDataTable[[#This Row],[Order Date]])</f>
        <v>2026</v>
      </c>
      <c r="R1818" s="8" t="str">
        <f>"Q"&amp;ROUNDUP(MONTH(SalesDataTable[[#This Row],[Order Date]])/3,0)</f>
        <v>Q3</v>
      </c>
      <c r="S1818" s="9">
        <f>MONTH(SalesDataTable[[#This Row],[Order Date]])</f>
        <v>9</v>
      </c>
      <c r="T1818" s="8" t="str">
        <f>TEXT(SalesDataTable[[#This Row],[Order Date]],"mmm")</f>
        <v>Sep</v>
      </c>
    </row>
    <row r="1819" spans="1:20" ht="15.5">
      <c r="A1819" s="2" t="s">
        <v>1870</v>
      </c>
      <c r="B1819" s="3">
        <v>46268</v>
      </c>
      <c r="C1819" s="4" t="s">
        <v>1</v>
      </c>
      <c r="D1819" s="4" t="s">
        <v>2</v>
      </c>
      <c r="E1819" s="4" t="s">
        <v>25</v>
      </c>
      <c r="F1819" s="4" t="s">
        <v>16</v>
      </c>
      <c r="G1819" s="4" t="s">
        <v>5</v>
      </c>
      <c r="H1819" s="4" t="s">
        <v>35</v>
      </c>
      <c r="I1819" s="9">
        <v>4</v>
      </c>
      <c r="J1819" s="6">
        <v>39.61</v>
      </c>
      <c r="K1819" s="7">
        <v>0.1</v>
      </c>
      <c r="L1819" s="6">
        <v>16.829999999999998</v>
      </c>
      <c r="M1819" s="6">
        <f t="shared" si="112"/>
        <v>142.596</v>
      </c>
      <c r="N1819" s="6">
        <f t="shared" si="113"/>
        <v>67.319999999999993</v>
      </c>
      <c r="O1819" s="6">
        <f t="shared" si="114"/>
        <v>75.27600000000001</v>
      </c>
      <c r="P1819" s="8">
        <f t="shared" si="115"/>
        <v>0.52789699570815452</v>
      </c>
      <c r="Q1819" s="5">
        <f>YEAR(SalesDataTable[[#This Row],[Order Date]])</f>
        <v>2026</v>
      </c>
      <c r="R1819" s="8" t="str">
        <f>"Q"&amp;ROUNDUP(MONTH(SalesDataTable[[#This Row],[Order Date]])/3,0)</f>
        <v>Q3</v>
      </c>
      <c r="S1819" s="9">
        <f>MONTH(SalesDataTable[[#This Row],[Order Date]])</f>
        <v>9</v>
      </c>
      <c r="T1819" s="8" t="str">
        <f>TEXT(SalesDataTable[[#This Row],[Order Date]],"mmm")</f>
        <v>Sep</v>
      </c>
    </row>
    <row r="1820" spans="1:20" ht="15.5">
      <c r="A1820" s="2" t="s">
        <v>1871</v>
      </c>
      <c r="B1820" s="3">
        <v>46269</v>
      </c>
      <c r="C1820" s="4" t="s">
        <v>27</v>
      </c>
      <c r="D1820" s="4" t="s">
        <v>48</v>
      </c>
      <c r="E1820" s="4" t="s">
        <v>3</v>
      </c>
      <c r="F1820" s="4" t="s">
        <v>4</v>
      </c>
      <c r="G1820" s="4" t="s">
        <v>49</v>
      </c>
      <c r="H1820" s="4" t="s">
        <v>50</v>
      </c>
      <c r="I1820" s="9">
        <v>1</v>
      </c>
      <c r="J1820" s="6">
        <v>39.85</v>
      </c>
      <c r="K1820" s="7">
        <v>0.1</v>
      </c>
      <c r="L1820" s="6">
        <v>14.96</v>
      </c>
      <c r="M1820" s="6">
        <f t="shared" si="112"/>
        <v>35.865000000000002</v>
      </c>
      <c r="N1820" s="6">
        <f t="shared" si="113"/>
        <v>14.96</v>
      </c>
      <c r="O1820" s="6">
        <f t="shared" si="114"/>
        <v>20.905000000000001</v>
      </c>
      <c r="P1820" s="8">
        <f t="shared" si="115"/>
        <v>0.58288024536456151</v>
      </c>
      <c r="Q1820" s="5">
        <f>YEAR(SalesDataTable[[#This Row],[Order Date]])</f>
        <v>2026</v>
      </c>
      <c r="R1820" s="8" t="str">
        <f>"Q"&amp;ROUNDUP(MONTH(SalesDataTable[[#This Row],[Order Date]])/3,0)</f>
        <v>Q3</v>
      </c>
      <c r="S1820" s="9">
        <f>MONTH(SalesDataTable[[#This Row],[Order Date]])</f>
        <v>9</v>
      </c>
      <c r="T1820" s="8" t="str">
        <f>TEXT(SalesDataTable[[#This Row],[Order Date]],"mmm")</f>
        <v>Sep</v>
      </c>
    </row>
    <row r="1821" spans="1:20" ht="15.5">
      <c r="A1821" s="2" t="s">
        <v>1872</v>
      </c>
      <c r="B1821" s="3">
        <v>46269</v>
      </c>
      <c r="C1821" s="4" t="s">
        <v>27</v>
      </c>
      <c r="D1821" s="4" t="s">
        <v>48</v>
      </c>
      <c r="E1821" s="4" t="s">
        <v>3</v>
      </c>
      <c r="F1821" s="4" t="s">
        <v>16</v>
      </c>
      <c r="G1821" s="4" t="s">
        <v>49</v>
      </c>
      <c r="H1821" s="4" t="s">
        <v>50</v>
      </c>
      <c r="I1821" s="9">
        <v>1</v>
      </c>
      <c r="J1821" s="6">
        <v>40.51</v>
      </c>
      <c r="K1821" s="7">
        <v>0.05</v>
      </c>
      <c r="L1821" s="6">
        <v>14.7</v>
      </c>
      <c r="M1821" s="6">
        <f t="shared" si="112"/>
        <v>38.484499999999997</v>
      </c>
      <c r="N1821" s="6">
        <f t="shared" si="113"/>
        <v>14.7</v>
      </c>
      <c r="O1821" s="6">
        <f t="shared" si="114"/>
        <v>23.784499999999998</v>
      </c>
      <c r="P1821" s="8">
        <f t="shared" si="115"/>
        <v>0.6180280372617547</v>
      </c>
      <c r="Q1821" s="5">
        <f>YEAR(SalesDataTable[[#This Row],[Order Date]])</f>
        <v>2026</v>
      </c>
      <c r="R1821" s="8" t="str">
        <f>"Q"&amp;ROUNDUP(MONTH(SalesDataTable[[#This Row],[Order Date]])/3,0)</f>
        <v>Q3</v>
      </c>
      <c r="S1821" s="9">
        <f>MONTH(SalesDataTable[[#This Row],[Order Date]])</f>
        <v>9</v>
      </c>
      <c r="T1821" s="8" t="str">
        <f>TEXT(SalesDataTable[[#This Row],[Order Date]],"mmm")</f>
        <v>Sep</v>
      </c>
    </row>
    <row r="1822" spans="1:20" ht="15.5">
      <c r="A1822" s="2" t="s">
        <v>1873</v>
      </c>
      <c r="B1822" s="3">
        <v>46270</v>
      </c>
      <c r="C1822" s="4" t="s">
        <v>8</v>
      </c>
      <c r="D1822" s="4" t="s">
        <v>69</v>
      </c>
      <c r="E1822" s="4" t="s">
        <v>3</v>
      </c>
      <c r="F1822" s="4" t="s">
        <v>4</v>
      </c>
      <c r="G1822" s="4" t="s">
        <v>31</v>
      </c>
      <c r="H1822" s="4" t="s">
        <v>90</v>
      </c>
      <c r="I1822" s="9">
        <v>1</v>
      </c>
      <c r="J1822" s="6">
        <v>121.59</v>
      </c>
      <c r="K1822" s="7">
        <v>0</v>
      </c>
      <c r="L1822" s="6">
        <v>62.44</v>
      </c>
      <c r="M1822" s="6">
        <f t="shared" si="112"/>
        <v>121.59</v>
      </c>
      <c r="N1822" s="6">
        <f t="shared" si="113"/>
        <v>62.44</v>
      </c>
      <c r="O1822" s="6">
        <f t="shared" si="114"/>
        <v>59.150000000000006</v>
      </c>
      <c r="P1822" s="8">
        <f t="shared" si="115"/>
        <v>0.4864709268854347</v>
      </c>
      <c r="Q1822" s="5">
        <f>YEAR(SalesDataTable[[#This Row],[Order Date]])</f>
        <v>2026</v>
      </c>
      <c r="R1822" s="8" t="str">
        <f>"Q"&amp;ROUNDUP(MONTH(SalesDataTable[[#This Row],[Order Date]])/3,0)</f>
        <v>Q3</v>
      </c>
      <c r="S1822" s="9">
        <f>MONTH(SalesDataTable[[#This Row],[Order Date]])</f>
        <v>9</v>
      </c>
      <c r="T1822" s="8" t="str">
        <f>TEXT(SalesDataTable[[#This Row],[Order Date]],"mmm")</f>
        <v>Sep</v>
      </c>
    </row>
    <row r="1823" spans="1:20" ht="15.5">
      <c r="A1823" s="2" t="s">
        <v>1874</v>
      </c>
      <c r="B1823" s="3">
        <v>46270</v>
      </c>
      <c r="C1823" s="4" t="s">
        <v>27</v>
      </c>
      <c r="D1823" s="4" t="s">
        <v>48</v>
      </c>
      <c r="E1823" s="4" t="s">
        <v>10</v>
      </c>
      <c r="F1823" s="4" t="s">
        <v>20</v>
      </c>
      <c r="G1823" s="4" t="s">
        <v>11</v>
      </c>
      <c r="H1823" s="4" t="s">
        <v>53</v>
      </c>
      <c r="I1823" s="9">
        <v>4</v>
      </c>
      <c r="J1823" s="6">
        <v>152.99</v>
      </c>
      <c r="K1823" s="7">
        <v>0.15</v>
      </c>
      <c r="L1823" s="6">
        <v>77.12</v>
      </c>
      <c r="M1823" s="6">
        <f t="shared" si="112"/>
        <v>520.16600000000005</v>
      </c>
      <c r="N1823" s="6">
        <f t="shared" si="113"/>
        <v>308.48</v>
      </c>
      <c r="O1823" s="6">
        <f t="shared" si="114"/>
        <v>211.68600000000004</v>
      </c>
      <c r="P1823" s="8">
        <f t="shared" si="115"/>
        <v>0.40695854784818697</v>
      </c>
      <c r="Q1823" s="5">
        <f>YEAR(SalesDataTable[[#This Row],[Order Date]])</f>
        <v>2026</v>
      </c>
      <c r="R1823" s="8" t="str">
        <f>"Q"&amp;ROUNDUP(MONTH(SalesDataTable[[#This Row],[Order Date]])/3,0)</f>
        <v>Q3</v>
      </c>
      <c r="S1823" s="9">
        <f>MONTH(SalesDataTable[[#This Row],[Order Date]])</f>
        <v>9</v>
      </c>
      <c r="T1823" s="8" t="str">
        <f>TEXT(SalesDataTable[[#This Row],[Order Date]],"mmm")</f>
        <v>Sep</v>
      </c>
    </row>
    <row r="1824" spans="1:20" ht="15.5">
      <c r="A1824" s="2" t="s">
        <v>1875</v>
      </c>
      <c r="B1824" s="3">
        <v>46270</v>
      </c>
      <c r="C1824" s="4" t="s">
        <v>14</v>
      </c>
      <c r="D1824" s="4" t="s">
        <v>61</v>
      </c>
      <c r="E1824" s="4" t="s">
        <v>3</v>
      </c>
      <c r="F1824" s="4" t="s">
        <v>20</v>
      </c>
      <c r="G1824" s="4" t="s">
        <v>17</v>
      </c>
      <c r="H1824" s="4" t="s">
        <v>18</v>
      </c>
      <c r="I1824" s="9">
        <v>3</v>
      </c>
      <c r="J1824" s="6">
        <v>36.19</v>
      </c>
      <c r="K1824" s="7">
        <v>0.1</v>
      </c>
      <c r="L1824" s="6">
        <v>13.97</v>
      </c>
      <c r="M1824" s="6">
        <f t="shared" si="112"/>
        <v>97.712999999999994</v>
      </c>
      <c r="N1824" s="6">
        <f t="shared" si="113"/>
        <v>41.910000000000004</v>
      </c>
      <c r="O1824" s="6">
        <f t="shared" si="114"/>
        <v>55.80299999999999</v>
      </c>
      <c r="P1824" s="8">
        <f t="shared" si="115"/>
        <v>0.57109084768659235</v>
      </c>
      <c r="Q1824" s="5">
        <f>YEAR(SalesDataTable[[#This Row],[Order Date]])</f>
        <v>2026</v>
      </c>
      <c r="R1824" s="8" t="str">
        <f>"Q"&amp;ROUNDUP(MONTH(SalesDataTable[[#This Row],[Order Date]])/3,0)</f>
        <v>Q3</v>
      </c>
      <c r="S1824" s="9">
        <f>MONTH(SalesDataTable[[#This Row],[Order Date]])</f>
        <v>9</v>
      </c>
      <c r="T1824" s="8" t="str">
        <f>TEXT(SalesDataTable[[#This Row],[Order Date]],"mmm")</f>
        <v>Sep</v>
      </c>
    </row>
    <row r="1825" spans="1:20" ht="15.5">
      <c r="A1825" s="2" t="s">
        <v>1876</v>
      </c>
      <c r="B1825" s="3">
        <v>46270</v>
      </c>
      <c r="C1825" s="4" t="s">
        <v>14</v>
      </c>
      <c r="D1825" s="4" t="s">
        <v>126</v>
      </c>
      <c r="E1825" s="4" t="s">
        <v>25</v>
      </c>
      <c r="F1825" s="4" t="s">
        <v>16</v>
      </c>
      <c r="G1825" s="4" t="s">
        <v>11</v>
      </c>
      <c r="H1825" s="4" t="s">
        <v>21</v>
      </c>
      <c r="I1825" s="9">
        <v>2</v>
      </c>
      <c r="J1825" s="6">
        <v>142.44</v>
      </c>
      <c r="K1825" s="7">
        <v>0</v>
      </c>
      <c r="L1825" s="6">
        <v>77.33</v>
      </c>
      <c r="M1825" s="6">
        <f t="shared" si="112"/>
        <v>284.88</v>
      </c>
      <c r="N1825" s="6">
        <f t="shared" si="113"/>
        <v>154.66</v>
      </c>
      <c r="O1825" s="6">
        <f t="shared" si="114"/>
        <v>130.22</v>
      </c>
      <c r="P1825" s="8">
        <f t="shared" si="115"/>
        <v>0.45710474585790506</v>
      </c>
      <c r="Q1825" s="5">
        <f>YEAR(SalesDataTable[[#This Row],[Order Date]])</f>
        <v>2026</v>
      </c>
      <c r="R1825" s="8" t="str">
        <f>"Q"&amp;ROUNDUP(MONTH(SalesDataTable[[#This Row],[Order Date]])/3,0)</f>
        <v>Q3</v>
      </c>
      <c r="S1825" s="9">
        <f>MONTH(SalesDataTable[[#This Row],[Order Date]])</f>
        <v>9</v>
      </c>
      <c r="T1825" s="8" t="str">
        <f>TEXT(SalesDataTable[[#This Row],[Order Date]],"mmm")</f>
        <v>Sep</v>
      </c>
    </row>
    <row r="1826" spans="1:20" ht="15.5">
      <c r="A1826" s="2" t="s">
        <v>1877</v>
      </c>
      <c r="B1826" s="3">
        <v>46270</v>
      </c>
      <c r="C1826" s="4" t="s">
        <v>8</v>
      </c>
      <c r="D1826" s="4" t="s">
        <v>38</v>
      </c>
      <c r="E1826" s="4" t="s">
        <v>3</v>
      </c>
      <c r="F1826" s="4" t="s">
        <v>16</v>
      </c>
      <c r="G1826" s="4" t="s">
        <v>17</v>
      </c>
      <c r="H1826" s="4" t="s">
        <v>71</v>
      </c>
      <c r="I1826" s="9">
        <v>2</v>
      </c>
      <c r="J1826" s="6">
        <v>133.81</v>
      </c>
      <c r="K1826" s="7">
        <v>0</v>
      </c>
      <c r="L1826" s="6">
        <v>66.78</v>
      </c>
      <c r="M1826" s="6">
        <f t="shared" si="112"/>
        <v>267.62</v>
      </c>
      <c r="N1826" s="6">
        <f t="shared" si="113"/>
        <v>133.56</v>
      </c>
      <c r="O1826" s="6">
        <f t="shared" si="114"/>
        <v>134.06</v>
      </c>
      <c r="P1826" s="8">
        <f t="shared" si="115"/>
        <v>0.5009341603766535</v>
      </c>
      <c r="Q1826" s="5">
        <f>YEAR(SalesDataTable[[#This Row],[Order Date]])</f>
        <v>2026</v>
      </c>
      <c r="R1826" s="8" t="str">
        <f>"Q"&amp;ROUNDUP(MONTH(SalesDataTable[[#This Row],[Order Date]])/3,0)</f>
        <v>Q3</v>
      </c>
      <c r="S1826" s="9">
        <f>MONTH(SalesDataTable[[#This Row],[Order Date]])</f>
        <v>9</v>
      </c>
      <c r="T1826" s="8" t="str">
        <f>TEXT(SalesDataTable[[#This Row],[Order Date]],"mmm")</f>
        <v>Sep</v>
      </c>
    </row>
    <row r="1827" spans="1:20" ht="15.5">
      <c r="A1827" s="2" t="s">
        <v>1878</v>
      </c>
      <c r="B1827" s="3">
        <v>46270</v>
      </c>
      <c r="C1827" s="4" t="s">
        <v>8</v>
      </c>
      <c r="D1827" s="4" t="s">
        <v>69</v>
      </c>
      <c r="E1827" s="4" t="s">
        <v>25</v>
      </c>
      <c r="F1827" s="4" t="s">
        <v>16</v>
      </c>
      <c r="G1827" s="4" t="s">
        <v>49</v>
      </c>
      <c r="H1827" s="4" t="s">
        <v>50</v>
      </c>
      <c r="I1827" s="9">
        <v>2</v>
      </c>
      <c r="J1827" s="6">
        <v>40.49</v>
      </c>
      <c r="K1827" s="7">
        <v>0.15</v>
      </c>
      <c r="L1827" s="6">
        <v>14.32</v>
      </c>
      <c r="M1827" s="6">
        <f t="shared" si="112"/>
        <v>68.832999999999998</v>
      </c>
      <c r="N1827" s="6">
        <f t="shared" si="113"/>
        <v>28.64</v>
      </c>
      <c r="O1827" s="6">
        <f t="shared" si="114"/>
        <v>40.192999999999998</v>
      </c>
      <c r="P1827" s="8">
        <f t="shared" si="115"/>
        <v>0.58392050324698908</v>
      </c>
      <c r="Q1827" s="5">
        <f>YEAR(SalesDataTable[[#This Row],[Order Date]])</f>
        <v>2026</v>
      </c>
      <c r="R1827" s="8" t="str">
        <f>"Q"&amp;ROUNDUP(MONTH(SalesDataTable[[#This Row],[Order Date]])/3,0)</f>
        <v>Q3</v>
      </c>
      <c r="S1827" s="9">
        <f>MONTH(SalesDataTable[[#This Row],[Order Date]])</f>
        <v>9</v>
      </c>
      <c r="T1827" s="8" t="str">
        <f>TEXT(SalesDataTable[[#This Row],[Order Date]],"mmm")</f>
        <v>Sep</v>
      </c>
    </row>
    <row r="1828" spans="1:20" ht="15.5">
      <c r="A1828" s="2" t="s">
        <v>1879</v>
      </c>
      <c r="B1828" s="3">
        <v>46270</v>
      </c>
      <c r="C1828" s="4" t="s">
        <v>14</v>
      </c>
      <c r="D1828" s="4" t="s">
        <v>15</v>
      </c>
      <c r="E1828" s="4" t="s">
        <v>3</v>
      </c>
      <c r="F1828" s="4" t="s">
        <v>20</v>
      </c>
      <c r="G1828" s="4" t="s">
        <v>31</v>
      </c>
      <c r="H1828" s="4" t="s">
        <v>41</v>
      </c>
      <c r="I1828" s="9">
        <v>4</v>
      </c>
      <c r="J1828" s="6">
        <v>198.1</v>
      </c>
      <c r="K1828" s="7">
        <v>0</v>
      </c>
      <c r="L1828" s="6">
        <v>101.61</v>
      </c>
      <c r="M1828" s="6">
        <f t="shared" si="112"/>
        <v>792.4</v>
      </c>
      <c r="N1828" s="6">
        <f t="shared" si="113"/>
        <v>406.44</v>
      </c>
      <c r="O1828" s="6">
        <f t="shared" si="114"/>
        <v>385.96</v>
      </c>
      <c r="P1828" s="8">
        <f t="shared" si="115"/>
        <v>0.48707723372034323</v>
      </c>
      <c r="Q1828" s="5">
        <f>YEAR(SalesDataTable[[#This Row],[Order Date]])</f>
        <v>2026</v>
      </c>
      <c r="R1828" s="8" t="str">
        <f>"Q"&amp;ROUNDUP(MONTH(SalesDataTable[[#This Row],[Order Date]])/3,0)</f>
        <v>Q3</v>
      </c>
      <c r="S1828" s="9">
        <f>MONTH(SalesDataTable[[#This Row],[Order Date]])</f>
        <v>9</v>
      </c>
      <c r="T1828" s="8" t="str">
        <f>TEXT(SalesDataTable[[#This Row],[Order Date]],"mmm")</f>
        <v>Sep</v>
      </c>
    </row>
    <row r="1829" spans="1:20" ht="15.5">
      <c r="A1829" s="2" t="s">
        <v>1880</v>
      </c>
      <c r="B1829" s="3">
        <v>46270</v>
      </c>
      <c r="C1829" s="4" t="s">
        <v>8</v>
      </c>
      <c r="D1829" s="4" t="s">
        <v>69</v>
      </c>
      <c r="E1829" s="4" t="s">
        <v>25</v>
      </c>
      <c r="F1829" s="4" t="s">
        <v>16</v>
      </c>
      <c r="G1829" s="4" t="s">
        <v>5</v>
      </c>
      <c r="H1829" s="4" t="s">
        <v>6</v>
      </c>
      <c r="I1829" s="9">
        <v>1</v>
      </c>
      <c r="J1829" s="6">
        <v>83.73</v>
      </c>
      <c r="K1829" s="7">
        <v>0.15</v>
      </c>
      <c r="L1829" s="6">
        <v>43.34</v>
      </c>
      <c r="M1829" s="6">
        <f t="shared" si="112"/>
        <v>71.170500000000004</v>
      </c>
      <c r="N1829" s="6">
        <f t="shared" si="113"/>
        <v>43.34</v>
      </c>
      <c r="O1829" s="6">
        <f t="shared" si="114"/>
        <v>27.830500000000001</v>
      </c>
      <c r="P1829" s="8">
        <f t="shared" si="115"/>
        <v>0.39103982689457006</v>
      </c>
      <c r="Q1829" s="5">
        <f>YEAR(SalesDataTable[[#This Row],[Order Date]])</f>
        <v>2026</v>
      </c>
      <c r="R1829" s="8" t="str">
        <f>"Q"&amp;ROUNDUP(MONTH(SalesDataTable[[#This Row],[Order Date]])/3,0)</f>
        <v>Q3</v>
      </c>
      <c r="S1829" s="9">
        <f>MONTH(SalesDataTable[[#This Row],[Order Date]])</f>
        <v>9</v>
      </c>
      <c r="T1829" s="8" t="str">
        <f>TEXT(SalesDataTable[[#This Row],[Order Date]],"mmm")</f>
        <v>Sep</v>
      </c>
    </row>
    <row r="1830" spans="1:20" ht="15.5">
      <c r="A1830" s="2" t="s">
        <v>1881</v>
      </c>
      <c r="B1830" s="3">
        <v>46271</v>
      </c>
      <c r="C1830" s="4" t="s">
        <v>8</v>
      </c>
      <c r="D1830" s="4" t="s">
        <v>86</v>
      </c>
      <c r="E1830" s="4" t="s">
        <v>25</v>
      </c>
      <c r="F1830" s="4" t="s">
        <v>16</v>
      </c>
      <c r="G1830" s="4" t="s">
        <v>31</v>
      </c>
      <c r="H1830" s="4" t="s">
        <v>41</v>
      </c>
      <c r="I1830" s="9">
        <v>2</v>
      </c>
      <c r="J1830" s="6">
        <v>194.92</v>
      </c>
      <c r="K1830" s="7">
        <v>0</v>
      </c>
      <c r="L1830" s="6">
        <v>102.66</v>
      </c>
      <c r="M1830" s="6">
        <f t="shared" si="112"/>
        <v>389.84</v>
      </c>
      <c r="N1830" s="6">
        <f t="shared" si="113"/>
        <v>205.32</v>
      </c>
      <c r="O1830" s="6">
        <f t="shared" si="114"/>
        <v>184.51999999999998</v>
      </c>
      <c r="P1830" s="8">
        <f t="shared" si="115"/>
        <v>0.47332238867227577</v>
      </c>
      <c r="Q1830" s="5">
        <f>YEAR(SalesDataTable[[#This Row],[Order Date]])</f>
        <v>2026</v>
      </c>
      <c r="R1830" s="8" t="str">
        <f>"Q"&amp;ROUNDUP(MONTH(SalesDataTable[[#This Row],[Order Date]])/3,0)</f>
        <v>Q3</v>
      </c>
      <c r="S1830" s="9">
        <f>MONTH(SalesDataTable[[#This Row],[Order Date]])</f>
        <v>9</v>
      </c>
      <c r="T1830" s="8" t="str">
        <f>TEXT(SalesDataTable[[#This Row],[Order Date]],"mmm")</f>
        <v>Sep</v>
      </c>
    </row>
    <row r="1831" spans="1:20" ht="15.5">
      <c r="A1831" s="2" t="s">
        <v>1882</v>
      </c>
      <c r="B1831" s="3">
        <v>46271</v>
      </c>
      <c r="C1831" s="4" t="s">
        <v>8</v>
      </c>
      <c r="D1831" s="4" t="s">
        <v>69</v>
      </c>
      <c r="E1831" s="4" t="s">
        <v>25</v>
      </c>
      <c r="F1831" s="4" t="s">
        <v>16</v>
      </c>
      <c r="G1831" s="4" t="s">
        <v>17</v>
      </c>
      <c r="H1831" s="4" t="s">
        <v>83</v>
      </c>
      <c r="I1831" s="9">
        <v>1</v>
      </c>
      <c r="J1831" s="6">
        <v>161.03</v>
      </c>
      <c r="K1831" s="7">
        <v>0</v>
      </c>
      <c r="L1831" s="6">
        <v>89.86</v>
      </c>
      <c r="M1831" s="6">
        <f t="shared" si="112"/>
        <v>161.03</v>
      </c>
      <c r="N1831" s="6">
        <f t="shared" si="113"/>
        <v>89.86</v>
      </c>
      <c r="O1831" s="6">
        <f t="shared" si="114"/>
        <v>71.17</v>
      </c>
      <c r="P1831" s="8">
        <f t="shared" si="115"/>
        <v>0.44196733527914056</v>
      </c>
      <c r="Q1831" s="5">
        <f>YEAR(SalesDataTable[[#This Row],[Order Date]])</f>
        <v>2026</v>
      </c>
      <c r="R1831" s="8" t="str">
        <f>"Q"&amp;ROUNDUP(MONTH(SalesDataTable[[#This Row],[Order Date]])/3,0)</f>
        <v>Q3</v>
      </c>
      <c r="S1831" s="9">
        <f>MONTH(SalesDataTable[[#This Row],[Order Date]])</f>
        <v>9</v>
      </c>
      <c r="T1831" s="8" t="str">
        <f>TEXT(SalesDataTable[[#This Row],[Order Date]],"mmm")</f>
        <v>Sep</v>
      </c>
    </row>
    <row r="1832" spans="1:20" ht="15.5">
      <c r="A1832" s="2" t="s">
        <v>1883</v>
      </c>
      <c r="B1832" s="3">
        <v>46271</v>
      </c>
      <c r="C1832" s="4" t="s">
        <v>27</v>
      </c>
      <c r="D1832" s="4" t="s">
        <v>28</v>
      </c>
      <c r="E1832" s="4" t="s">
        <v>39</v>
      </c>
      <c r="F1832" s="4" t="s">
        <v>16</v>
      </c>
      <c r="G1832" s="4" t="s">
        <v>49</v>
      </c>
      <c r="H1832" s="4" t="s">
        <v>67</v>
      </c>
      <c r="I1832" s="9">
        <v>1</v>
      </c>
      <c r="J1832" s="6">
        <v>35.68</v>
      </c>
      <c r="K1832" s="7">
        <v>0.05</v>
      </c>
      <c r="L1832" s="6">
        <v>13.76</v>
      </c>
      <c r="M1832" s="6">
        <f t="shared" si="112"/>
        <v>33.896000000000001</v>
      </c>
      <c r="N1832" s="6">
        <f t="shared" si="113"/>
        <v>13.76</v>
      </c>
      <c r="O1832" s="6">
        <f t="shared" si="114"/>
        <v>20.136000000000003</v>
      </c>
      <c r="P1832" s="8">
        <f t="shared" si="115"/>
        <v>0.59405239556289835</v>
      </c>
      <c r="Q1832" s="5">
        <f>YEAR(SalesDataTable[[#This Row],[Order Date]])</f>
        <v>2026</v>
      </c>
      <c r="R1832" s="8" t="str">
        <f>"Q"&amp;ROUNDUP(MONTH(SalesDataTable[[#This Row],[Order Date]])/3,0)</f>
        <v>Q3</v>
      </c>
      <c r="S1832" s="9">
        <f>MONTH(SalesDataTable[[#This Row],[Order Date]])</f>
        <v>9</v>
      </c>
      <c r="T1832" s="8" t="str">
        <f>TEXT(SalesDataTable[[#This Row],[Order Date]],"mmm")</f>
        <v>Sep</v>
      </c>
    </row>
    <row r="1833" spans="1:20" ht="15.5">
      <c r="A1833" s="2" t="s">
        <v>1884</v>
      </c>
      <c r="B1833" s="3">
        <v>46271</v>
      </c>
      <c r="C1833" s="4" t="s">
        <v>8</v>
      </c>
      <c r="D1833" s="4" t="s">
        <v>38</v>
      </c>
      <c r="E1833" s="4" t="s">
        <v>3</v>
      </c>
      <c r="F1833" s="4" t="s">
        <v>16</v>
      </c>
      <c r="G1833" s="4" t="s">
        <v>5</v>
      </c>
      <c r="H1833" s="4" t="s">
        <v>35</v>
      </c>
      <c r="I1833" s="9">
        <v>1</v>
      </c>
      <c r="J1833" s="6">
        <v>39.68</v>
      </c>
      <c r="K1833" s="7">
        <v>0.05</v>
      </c>
      <c r="L1833" s="6">
        <v>16.63</v>
      </c>
      <c r="M1833" s="6">
        <f t="shared" si="112"/>
        <v>37.695999999999998</v>
      </c>
      <c r="N1833" s="6">
        <f t="shared" si="113"/>
        <v>16.63</v>
      </c>
      <c r="O1833" s="6">
        <f t="shared" si="114"/>
        <v>21.065999999999999</v>
      </c>
      <c r="P1833" s="8">
        <f t="shared" si="115"/>
        <v>0.55883913412563668</v>
      </c>
      <c r="Q1833" s="5">
        <f>YEAR(SalesDataTable[[#This Row],[Order Date]])</f>
        <v>2026</v>
      </c>
      <c r="R1833" s="8" t="str">
        <f>"Q"&amp;ROUNDUP(MONTH(SalesDataTable[[#This Row],[Order Date]])/3,0)</f>
        <v>Q3</v>
      </c>
      <c r="S1833" s="9">
        <f>MONTH(SalesDataTable[[#This Row],[Order Date]])</f>
        <v>9</v>
      </c>
      <c r="T1833" s="8" t="str">
        <f>TEXT(SalesDataTable[[#This Row],[Order Date]],"mmm")</f>
        <v>Sep</v>
      </c>
    </row>
    <row r="1834" spans="1:20" ht="15.5">
      <c r="A1834" s="2" t="s">
        <v>1885</v>
      </c>
      <c r="B1834" s="3">
        <v>46271</v>
      </c>
      <c r="C1834" s="4" t="s">
        <v>14</v>
      </c>
      <c r="D1834" s="4" t="s">
        <v>61</v>
      </c>
      <c r="E1834" s="4" t="s">
        <v>3</v>
      </c>
      <c r="F1834" s="4" t="s">
        <v>16</v>
      </c>
      <c r="G1834" s="4" t="s">
        <v>11</v>
      </c>
      <c r="H1834" s="4" t="s">
        <v>21</v>
      </c>
      <c r="I1834" s="9">
        <v>3</v>
      </c>
      <c r="J1834" s="6">
        <v>146.22</v>
      </c>
      <c r="K1834" s="7">
        <v>0</v>
      </c>
      <c r="L1834" s="6">
        <v>80.13</v>
      </c>
      <c r="M1834" s="6">
        <f t="shared" si="112"/>
        <v>438.65999999999997</v>
      </c>
      <c r="N1834" s="6">
        <f t="shared" si="113"/>
        <v>240.39</v>
      </c>
      <c r="O1834" s="6">
        <f t="shared" si="114"/>
        <v>198.26999999999998</v>
      </c>
      <c r="P1834" s="8">
        <f t="shared" si="115"/>
        <v>0.4519901518260156</v>
      </c>
      <c r="Q1834" s="5">
        <f>YEAR(SalesDataTable[[#This Row],[Order Date]])</f>
        <v>2026</v>
      </c>
      <c r="R1834" s="8" t="str">
        <f>"Q"&amp;ROUNDUP(MONTH(SalesDataTable[[#This Row],[Order Date]])/3,0)</f>
        <v>Q3</v>
      </c>
      <c r="S1834" s="9">
        <f>MONTH(SalesDataTable[[#This Row],[Order Date]])</f>
        <v>9</v>
      </c>
      <c r="T1834" s="8" t="str">
        <f>TEXT(SalesDataTable[[#This Row],[Order Date]],"mmm")</f>
        <v>Sep</v>
      </c>
    </row>
    <row r="1835" spans="1:20" ht="15.5">
      <c r="A1835" s="2" t="s">
        <v>1886</v>
      </c>
      <c r="B1835" s="3">
        <v>46271</v>
      </c>
      <c r="C1835" s="4" t="s">
        <v>27</v>
      </c>
      <c r="D1835" s="4" t="s">
        <v>45</v>
      </c>
      <c r="E1835" s="4" t="s">
        <v>25</v>
      </c>
      <c r="F1835" s="4" t="s">
        <v>4</v>
      </c>
      <c r="G1835" s="4" t="s">
        <v>11</v>
      </c>
      <c r="H1835" s="4" t="s">
        <v>79</v>
      </c>
      <c r="I1835" s="9">
        <v>1</v>
      </c>
      <c r="J1835" s="6">
        <v>71.680000000000007</v>
      </c>
      <c r="K1835" s="7">
        <v>0</v>
      </c>
      <c r="L1835" s="6">
        <v>31.87</v>
      </c>
      <c r="M1835" s="6">
        <f t="shared" si="112"/>
        <v>71.680000000000007</v>
      </c>
      <c r="N1835" s="6">
        <f t="shared" si="113"/>
        <v>31.87</v>
      </c>
      <c r="O1835" s="6">
        <f t="shared" si="114"/>
        <v>39.81</v>
      </c>
      <c r="P1835" s="8">
        <f t="shared" si="115"/>
        <v>0.5553850446428571</v>
      </c>
      <c r="Q1835" s="5">
        <f>YEAR(SalesDataTable[[#This Row],[Order Date]])</f>
        <v>2026</v>
      </c>
      <c r="R1835" s="8" t="str">
        <f>"Q"&amp;ROUNDUP(MONTH(SalesDataTable[[#This Row],[Order Date]])/3,0)</f>
        <v>Q3</v>
      </c>
      <c r="S1835" s="9">
        <f>MONTH(SalesDataTable[[#This Row],[Order Date]])</f>
        <v>9</v>
      </c>
      <c r="T1835" s="8" t="str">
        <f>TEXT(SalesDataTable[[#This Row],[Order Date]],"mmm")</f>
        <v>Sep</v>
      </c>
    </row>
    <row r="1836" spans="1:20" ht="15.5">
      <c r="A1836" s="2" t="s">
        <v>1887</v>
      </c>
      <c r="B1836" s="3">
        <v>46271</v>
      </c>
      <c r="C1836" s="4" t="s">
        <v>14</v>
      </c>
      <c r="D1836" s="4" t="s">
        <v>61</v>
      </c>
      <c r="E1836" s="4" t="s">
        <v>39</v>
      </c>
      <c r="F1836" s="4" t="s">
        <v>16</v>
      </c>
      <c r="G1836" s="4" t="s">
        <v>49</v>
      </c>
      <c r="H1836" s="4" t="s">
        <v>74</v>
      </c>
      <c r="I1836" s="9">
        <v>2</v>
      </c>
      <c r="J1836" s="6">
        <v>51.77</v>
      </c>
      <c r="K1836" s="7">
        <v>0</v>
      </c>
      <c r="L1836" s="6">
        <v>21.46</v>
      </c>
      <c r="M1836" s="6">
        <f t="shared" si="112"/>
        <v>103.54</v>
      </c>
      <c r="N1836" s="6">
        <f t="shared" si="113"/>
        <v>42.92</v>
      </c>
      <c r="O1836" s="6">
        <f t="shared" si="114"/>
        <v>60.620000000000005</v>
      </c>
      <c r="P1836" s="8">
        <f t="shared" si="115"/>
        <v>0.58547421286459345</v>
      </c>
      <c r="Q1836" s="5">
        <f>YEAR(SalesDataTable[[#This Row],[Order Date]])</f>
        <v>2026</v>
      </c>
      <c r="R1836" s="8" t="str">
        <f>"Q"&amp;ROUNDUP(MONTH(SalesDataTable[[#This Row],[Order Date]])/3,0)</f>
        <v>Q3</v>
      </c>
      <c r="S1836" s="9">
        <f>MONTH(SalesDataTable[[#This Row],[Order Date]])</f>
        <v>9</v>
      </c>
      <c r="T1836" s="8" t="str">
        <f>TEXT(SalesDataTable[[#This Row],[Order Date]],"mmm")</f>
        <v>Sep</v>
      </c>
    </row>
    <row r="1837" spans="1:20" ht="15.5">
      <c r="A1837" s="2" t="s">
        <v>1888</v>
      </c>
      <c r="B1837" s="3">
        <v>46271</v>
      </c>
      <c r="C1837" s="4" t="s">
        <v>14</v>
      </c>
      <c r="D1837" s="4" t="s">
        <v>34</v>
      </c>
      <c r="E1837" s="4" t="s">
        <v>10</v>
      </c>
      <c r="F1837" s="4" t="s">
        <v>4</v>
      </c>
      <c r="G1837" s="4" t="s">
        <v>49</v>
      </c>
      <c r="H1837" s="4" t="s">
        <v>50</v>
      </c>
      <c r="I1837" s="9">
        <v>4</v>
      </c>
      <c r="J1837" s="6">
        <v>39.4</v>
      </c>
      <c r="K1837" s="7">
        <v>0.15</v>
      </c>
      <c r="L1837" s="6">
        <v>14.95</v>
      </c>
      <c r="M1837" s="6">
        <f t="shared" si="112"/>
        <v>133.95999999999998</v>
      </c>
      <c r="N1837" s="6">
        <f t="shared" si="113"/>
        <v>59.8</v>
      </c>
      <c r="O1837" s="6">
        <f t="shared" si="114"/>
        <v>74.159999999999982</v>
      </c>
      <c r="P1837" s="8">
        <f t="shared" si="115"/>
        <v>0.55359808898178553</v>
      </c>
      <c r="Q1837" s="5">
        <f>YEAR(SalesDataTable[[#This Row],[Order Date]])</f>
        <v>2026</v>
      </c>
      <c r="R1837" s="8" t="str">
        <f>"Q"&amp;ROUNDUP(MONTH(SalesDataTable[[#This Row],[Order Date]])/3,0)</f>
        <v>Q3</v>
      </c>
      <c r="S1837" s="9">
        <f>MONTH(SalesDataTable[[#This Row],[Order Date]])</f>
        <v>9</v>
      </c>
      <c r="T1837" s="8" t="str">
        <f>TEXT(SalesDataTable[[#This Row],[Order Date]],"mmm")</f>
        <v>Sep</v>
      </c>
    </row>
    <row r="1838" spans="1:20" ht="15.5">
      <c r="A1838" s="2" t="s">
        <v>1889</v>
      </c>
      <c r="B1838" s="3">
        <v>46271</v>
      </c>
      <c r="C1838" s="4" t="s">
        <v>27</v>
      </c>
      <c r="D1838" s="4" t="s">
        <v>48</v>
      </c>
      <c r="E1838" s="4" t="s">
        <v>3</v>
      </c>
      <c r="F1838" s="4" t="s">
        <v>16</v>
      </c>
      <c r="G1838" s="4" t="s">
        <v>17</v>
      </c>
      <c r="H1838" s="4" t="s">
        <v>46</v>
      </c>
      <c r="I1838" s="9">
        <v>1</v>
      </c>
      <c r="J1838" s="6">
        <v>47.17</v>
      </c>
      <c r="K1838" s="7">
        <v>0</v>
      </c>
      <c r="L1838" s="6">
        <v>18.64</v>
      </c>
      <c r="M1838" s="6">
        <f t="shared" si="112"/>
        <v>47.17</v>
      </c>
      <c r="N1838" s="6">
        <f t="shared" si="113"/>
        <v>18.64</v>
      </c>
      <c r="O1838" s="6">
        <f t="shared" si="114"/>
        <v>28.53</v>
      </c>
      <c r="P1838" s="8">
        <f t="shared" si="115"/>
        <v>0.60483358066567738</v>
      </c>
      <c r="Q1838" s="5">
        <f>YEAR(SalesDataTable[[#This Row],[Order Date]])</f>
        <v>2026</v>
      </c>
      <c r="R1838" s="8" t="str">
        <f>"Q"&amp;ROUNDUP(MONTH(SalesDataTable[[#This Row],[Order Date]])/3,0)</f>
        <v>Q3</v>
      </c>
      <c r="S1838" s="9">
        <f>MONTH(SalesDataTable[[#This Row],[Order Date]])</f>
        <v>9</v>
      </c>
      <c r="T1838" s="8" t="str">
        <f>TEXT(SalesDataTable[[#This Row],[Order Date]],"mmm")</f>
        <v>Sep</v>
      </c>
    </row>
    <row r="1839" spans="1:20" ht="15.5">
      <c r="A1839" s="2" t="s">
        <v>1890</v>
      </c>
      <c r="B1839" s="3">
        <v>46271</v>
      </c>
      <c r="C1839" s="4" t="s">
        <v>27</v>
      </c>
      <c r="D1839" s="4" t="s">
        <v>28</v>
      </c>
      <c r="E1839" s="4" t="s">
        <v>39</v>
      </c>
      <c r="F1839" s="4" t="s">
        <v>4</v>
      </c>
      <c r="G1839" s="4" t="s">
        <v>49</v>
      </c>
      <c r="H1839" s="4" t="s">
        <v>74</v>
      </c>
      <c r="I1839" s="9">
        <v>2</v>
      </c>
      <c r="J1839" s="6">
        <v>50.41</v>
      </c>
      <c r="K1839" s="7">
        <v>0.1</v>
      </c>
      <c r="L1839" s="6">
        <v>22.05</v>
      </c>
      <c r="M1839" s="6">
        <f t="shared" si="112"/>
        <v>90.738</v>
      </c>
      <c r="N1839" s="6">
        <f t="shared" si="113"/>
        <v>44.1</v>
      </c>
      <c r="O1839" s="6">
        <f t="shared" si="114"/>
        <v>46.637999999999998</v>
      </c>
      <c r="P1839" s="8">
        <f t="shared" si="115"/>
        <v>0.51398532037294187</v>
      </c>
      <c r="Q1839" s="5">
        <f>YEAR(SalesDataTable[[#This Row],[Order Date]])</f>
        <v>2026</v>
      </c>
      <c r="R1839" s="8" t="str">
        <f>"Q"&amp;ROUNDUP(MONTH(SalesDataTable[[#This Row],[Order Date]])/3,0)</f>
        <v>Q3</v>
      </c>
      <c r="S1839" s="9">
        <f>MONTH(SalesDataTable[[#This Row],[Order Date]])</f>
        <v>9</v>
      </c>
      <c r="T1839" s="8" t="str">
        <f>TEXT(SalesDataTable[[#This Row],[Order Date]],"mmm")</f>
        <v>Sep</v>
      </c>
    </row>
    <row r="1840" spans="1:20" ht="15.5">
      <c r="A1840" s="2" t="s">
        <v>1891</v>
      </c>
      <c r="B1840" s="3">
        <v>46271</v>
      </c>
      <c r="C1840" s="4" t="s">
        <v>27</v>
      </c>
      <c r="D1840" s="4" t="s">
        <v>82</v>
      </c>
      <c r="E1840" s="4" t="s">
        <v>3</v>
      </c>
      <c r="F1840" s="4" t="s">
        <v>20</v>
      </c>
      <c r="G1840" s="4" t="s">
        <v>5</v>
      </c>
      <c r="H1840" s="4" t="s">
        <v>6</v>
      </c>
      <c r="I1840" s="9">
        <v>4</v>
      </c>
      <c r="J1840" s="6">
        <v>80.38</v>
      </c>
      <c r="K1840" s="7">
        <v>0.1</v>
      </c>
      <c r="L1840" s="6">
        <v>42.55</v>
      </c>
      <c r="M1840" s="6">
        <f t="shared" si="112"/>
        <v>289.36799999999999</v>
      </c>
      <c r="N1840" s="6">
        <f t="shared" si="113"/>
        <v>170.2</v>
      </c>
      <c r="O1840" s="6">
        <f t="shared" si="114"/>
        <v>119.16800000000001</v>
      </c>
      <c r="P1840" s="8">
        <f t="shared" si="115"/>
        <v>0.41182162505874875</v>
      </c>
      <c r="Q1840" s="5">
        <f>YEAR(SalesDataTable[[#This Row],[Order Date]])</f>
        <v>2026</v>
      </c>
      <c r="R1840" s="8" t="str">
        <f>"Q"&amp;ROUNDUP(MONTH(SalesDataTable[[#This Row],[Order Date]])/3,0)</f>
        <v>Q3</v>
      </c>
      <c r="S1840" s="9">
        <f>MONTH(SalesDataTable[[#This Row],[Order Date]])</f>
        <v>9</v>
      </c>
      <c r="T1840" s="8" t="str">
        <f>TEXT(SalesDataTable[[#This Row],[Order Date]],"mmm")</f>
        <v>Sep</v>
      </c>
    </row>
    <row r="1841" spans="1:20" ht="15.5">
      <c r="A1841" s="2" t="s">
        <v>1892</v>
      </c>
      <c r="B1841" s="3">
        <v>46272</v>
      </c>
      <c r="C1841" s="4" t="s">
        <v>1</v>
      </c>
      <c r="D1841" s="4" t="s">
        <v>2</v>
      </c>
      <c r="E1841" s="4" t="s">
        <v>3</v>
      </c>
      <c r="F1841" s="4" t="s">
        <v>20</v>
      </c>
      <c r="G1841" s="4" t="s">
        <v>49</v>
      </c>
      <c r="H1841" s="4" t="s">
        <v>50</v>
      </c>
      <c r="I1841" s="9">
        <v>2</v>
      </c>
      <c r="J1841" s="6">
        <v>40.78</v>
      </c>
      <c r="K1841" s="7">
        <v>0</v>
      </c>
      <c r="L1841" s="6">
        <v>15.04</v>
      </c>
      <c r="M1841" s="6">
        <f t="shared" si="112"/>
        <v>81.56</v>
      </c>
      <c r="N1841" s="6">
        <f t="shared" si="113"/>
        <v>30.08</v>
      </c>
      <c r="O1841" s="6">
        <f t="shared" si="114"/>
        <v>51.480000000000004</v>
      </c>
      <c r="P1841" s="8">
        <f t="shared" si="115"/>
        <v>0.63119176066699367</v>
      </c>
      <c r="Q1841" s="5">
        <f>YEAR(SalesDataTable[[#This Row],[Order Date]])</f>
        <v>2026</v>
      </c>
      <c r="R1841" s="8" t="str">
        <f>"Q"&amp;ROUNDUP(MONTH(SalesDataTable[[#This Row],[Order Date]])/3,0)</f>
        <v>Q3</v>
      </c>
      <c r="S1841" s="9">
        <f>MONTH(SalesDataTable[[#This Row],[Order Date]])</f>
        <v>9</v>
      </c>
      <c r="T1841" s="8" t="str">
        <f>TEXT(SalesDataTable[[#This Row],[Order Date]],"mmm")</f>
        <v>Sep</v>
      </c>
    </row>
    <row r="1842" spans="1:20" ht="15.5">
      <c r="A1842" s="2" t="s">
        <v>1893</v>
      </c>
      <c r="B1842" s="3">
        <v>46272</v>
      </c>
      <c r="C1842" s="4" t="s">
        <v>8</v>
      </c>
      <c r="D1842" s="4" t="s">
        <v>69</v>
      </c>
      <c r="E1842" s="4" t="s">
        <v>3</v>
      </c>
      <c r="F1842" s="4" t="s">
        <v>4</v>
      </c>
      <c r="G1842" s="4" t="s">
        <v>11</v>
      </c>
      <c r="H1842" s="4" t="s">
        <v>21</v>
      </c>
      <c r="I1842" s="9">
        <v>1</v>
      </c>
      <c r="J1842" s="6">
        <v>141.69</v>
      </c>
      <c r="K1842" s="7">
        <v>0</v>
      </c>
      <c r="L1842" s="6">
        <v>80.34</v>
      </c>
      <c r="M1842" s="6">
        <f t="shared" si="112"/>
        <v>141.69</v>
      </c>
      <c r="N1842" s="6">
        <f t="shared" si="113"/>
        <v>80.34</v>
      </c>
      <c r="O1842" s="6">
        <f t="shared" si="114"/>
        <v>61.349999999999994</v>
      </c>
      <c r="P1842" s="8">
        <f t="shared" si="115"/>
        <v>0.43298750793986868</v>
      </c>
      <c r="Q1842" s="5">
        <f>YEAR(SalesDataTable[[#This Row],[Order Date]])</f>
        <v>2026</v>
      </c>
      <c r="R1842" s="8" t="str">
        <f>"Q"&amp;ROUNDUP(MONTH(SalesDataTable[[#This Row],[Order Date]])/3,0)</f>
        <v>Q3</v>
      </c>
      <c r="S1842" s="9">
        <f>MONTH(SalesDataTable[[#This Row],[Order Date]])</f>
        <v>9</v>
      </c>
      <c r="T1842" s="8" t="str">
        <f>TEXT(SalesDataTable[[#This Row],[Order Date]],"mmm")</f>
        <v>Sep</v>
      </c>
    </row>
    <row r="1843" spans="1:20" ht="15.5">
      <c r="A1843" s="2" t="s">
        <v>1894</v>
      </c>
      <c r="B1843" s="3">
        <v>46272</v>
      </c>
      <c r="C1843" s="4" t="s">
        <v>27</v>
      </c>
      <c r="D1843" s="4" t="s">
        <v>48</v>
      </c>
      <c r="E1843" s="4" t="s">
        <v>3</v>
      </c>
      <c r="F1843" s="4" t="s">
        <v>16</v>
      </c>
      <c r="G1843" s="4" t="s">
        <v>31</v>
      </c>
      <c r="H1843" s="4" t="s">
        <v>64</v>
      </c>
      <c r="I1843" s="9">
        <v>1</v>
      </c>
      <c r="J1843" s="6">
        <v>83.28</v>
      </c>
      <c r="K1843" s="7">
        <v>0.1</v>
      </c>
      <c r="L1843" s="6">
        <v>39.75</v>
      </c>
      <c r="M1843" s="6">
        <f t="shared" si="112"/>
        <v>74.951999999999998</v>
      </c>
      <c r="N1843" s="6">
        <f t="shared" si="113"/>
        <v>39.75</v>
      </c>
      <c r="O1843" s="6">
        <f t="shared" si="114"/>
        <v>35.201999999999998</v>
      </c>
      <c r="P1843" s="8">
        <f t="shared" si="115"/>
        <v>0.46966058277297468</v>
      </c>
      <c r="Q1843" s="5">
        <f>YEAR(SalesDataTable[[#This Row],[Order Date]])</f>
        <v>2026</v>
      </c>
      <c r="R1843" s="8" t="str">
        <f>"Q"&amp;ROUNDUP(MONTH(SalesDataTable[[#This Row],[Order Date]])/3,0)</f>
        <v>Q3</v>
      </c>
      <c r="S1843" s="9">
        <f>MONTH(SalesDataTable[[#This Row],[Order Date]])</f>
        <v>9</v>
      </c>
      <c r="T1843" s="8" t="str">
        <f>TEXT(SalesDataTable[[#This Row],[Order Date]],"mmm")</f>
        <v>Sep</v>
      </c>
    </row>
    <row r="1844" spans="1:20" ht="15.5">
      <c r="A1844" s="2" t="s">
        <v>1895</v>
      </c>
      <c r="B1844" s="3">
        <v>46272</v>
      </c>
      <c r="C1844" s="4" t="s">
        <v>27</v>
      </c>
      <c r="D1844" s="4" t="s">
        <v>45</v>
      </c>
      <c r="E1844" s="4" t="s">
        <v>39</v>
      </c>
      <c r="F1844" s="4" t="s">
        <v>4</v>
      </c>
      <c r="G1844" s="4" t="s">
        <v>31</v>
      </c>
      <c r="H1844" s="4" t="s">
        <v>64</v>
      </c>
      <c r="I1844" s="9">
        <v>2</v>
      </c>
      <c r="J1844" s="6">
        <v>82.43</v>
      </c>
      <c r="K1844" s="7">
        <v>0</v>
      </c>
      <c r="L1844" s="6">
        <v>40.51</v>
      </c>
      <c r="M1844" s="6">
        <f t="shared" si="112"/>
        <v>164.86</v>
      </c>
      <c r="N1844" s="6">
        <f t="shared" si="113"/>
        <v>81.02</v>
      </c>
      <c r="O1844" s="6">
        <f t="shared" si="114"/>
        <v>83.840000000000018</v>
      </c>
      <c r="P1844" s="8">
        <f t="shared" si="115"/>
        <v>0.50855271139148372</v>
      </c>
      <c r="Q1844" s="5">
        <f>YEAR(SalesDataTable[[#This Row],[Order Date]])</f>
        <v>2026</v>
      </c>
      <c r="R1844" s="8" t="str">
        <f>"Q"&amp;ROUNDUP(MONTH(SalesDataTable[[#This Row],[Order Date]])/3,0)</f>
        <v>Q3</v>
      </c>
      <c r="S1844" s="9">
        <f>MONTH(SalesDataTable[[#This Row],[Order Date]])</f>
        <v>9</v>
      </c>
      <c r="T1844" s="8" t="str">
        <f>TEXT(SalesDataTable[[#This Row],[Order Date]],"mmm")</f>
        <v>Sep</v>
      </c>
    </row>
    <row r="1845" spans="1:20" ht="15.5">
      <c r="A1845" s="2" t="s">
        <v>1896</v>
      </c>
      <c r="B1845" s="3">
        <v>46272</v>
      </c>
      <c r="C1845" s="4" t="s">
        <v>1</v>
      </c>
      <c r="D1845" s="4" t="s">
        <v>88</v>
      </c>
      <c r="E1845" s="4" t="s">
        <v>39</v>
      </c>
      <c r="F1845" s="4" t="s">
        <v>16</v>
      </c>
      <c r="G1845" s="4" t="s">
        <v>49</v>
      </c>
      <c r="H1845" s="4" t="s">
        <v>67</v>
      </c>
      <c r="I1845" s="9">
        <v>4</v>
      </c>
      <c r="J1845" s="6">
        <v>36.380000000000003</v>
      </c>
      <c r="K1845" s="7">
        <v>0</v>
      </c>
      <c r="L1845" s="6">
        <v>14.16</v>
      </c>
      <c r="M1845" s="6">
        <f t="shared" si="112"/>
        <v>145.52000000000001</v>
      </c>
      <c r="N1845" s="6">
        <f t="shared" si="113"/>
        <v>56.64</v>
      </c>
      <c r="O1845" s="6">
        <f t="shared" si="114"/>
        <v>88.88000000000001</v>
      </c>
      <c r="P1845" s="8">
        <f t="shared" si="115"/>
        <v>0.61077515118196812</v>
      </c>
      <c r="Q1845" s="5">
        <f>YEAR(SalesDataTable[[#This Row],[Order Date]])</f>
        <v>2026</v>
      </c>
      <c r="R1845" s="8" t="str">
        <f>"Q"&amp;ROUNDUP(MONTH(SalesDataTable[[#This Row],[Order Date]])/3,0)</f>
        <v>Q3</v>
      </c>
      <c r="S1845" s="9">
        <f>MONTH(SalesDataTable[[#This Row],[Order Date]])</f>
        <v>9</v>
      </c>
      <c r="T1845" s="8" t="str">
        <f>TEXT(SalesDataTable[[#This Row],[Order Date]],"mmm")</f>
        <v>Sep</v>
      </c>
    </row>
    <row r="1846" spans="1:20" ht="15.5">
      <c r="A1846" s="2" t="s">
        <v>1897</v>
      </c>
      <c r="B1846" s="3">
        <v>46272</v>
      </c>
      <c r="C1846" s="4" t="s">
        <v>8</v>
      </c>
      <c r="D1846" s="4" t="s">
        <v>66</v>
      </c>
      <c r="E1846" s="4" t="s">
        <v>3</v>
      </c>
      <c r="F1846" s="4" t="s">
        <v>16</v>
      </c>
      <c r="G1846" s="4" t="s">
        <v>5</v>
      </c>
      <c r="H1846" s="4" t="s">
        <v>6</v>
      </c>
      <c r="I1846" s="9">
        <v>1</v>
      </c>
      <c r="J1846" s="6">
        <v>82.86</v>
      </c>
      <c r="K1846" s="7">
        <v>0</v>
      </c>
      <c r="L1846" s="6">
        <v>43.33</v>
      </c>
      <c r="M1846" s="6">
        <f t="shared" si="112"/>
        <v>82.86</v>
      </c>
      <c r="N1846" s="6">
        <f t="shared" si="113"/>
        <v>43.33</v>
      </c>
      <c r="O1846" s="6">
        <f t="shared" si="114"/>
        <v>39.53</v>
      </c>
      <c r="P1846" s="8">
        <f t="shared" si="115"/>
        <v>0.47706975621530295</v>
      </c>
      <c r="Q1846" s="5">
        <f>YEAR(SalesDataTable[[#This Row],[Order Date]])</f>
        <v>2026</v>
      </c>
      <c r="R1846" s="8" t="str">
        <f>"Q"&amp;ROUNDUP(MONTH(SalesDataTable[[#This Row],[Order Date]])/3,0)</f>
        <v>Q3</v>
      </c>
      <c r="S1846" s="9">
        <f>MONTH(SalesDataTable[[#This Row],[Order Date]])</f>
        <v>9</v>
      </c>
      <c r="T1846" s="8" t="str">
        <f>TEXT(SalesDataTable[[#This Row],[Order Date]],"mmm")</f>
        <v>Sep</v>
      </c>
    </row>
    <row r="1847" spans="1:20" ht="15.5">
      <c r="A1847" s="2" t="s">
        <v>1898</v>
      </c>
      <c r="B1847" s="3">
        <v>46272</v>
      </c>
      <c r="C1847" s="4" t="s">
        <v>1</v>
      </c>
      <c r="D1847" s="4" t="s">
        <v>52</v>
      </c>
      <c r="E1847" s="4" t="s">
        <v>3</v>
      </c>
      <c r="F1847" s="4" t="s">
        <v>16</v>
      </c>
      <c r="G1847" s="4" t="s">
        <v>17</v>
      </c>
      <c r="H1847" s="4" t="s">
        <v>46</v>
      </c>
      <c r="I1847" s="9">
        <v>1</v>
      </c>
      <c r="J1847" s="6">
        <v>46.44</v>
      </c>
      <c r="K1847" s="7">
        <v>0.05</v>
      </c>
      <c r="L1847" s="6">
        <v>17.88</v>
      </c>
      <c r="M1847" s="6">
        <f t="shared" si="112"/>
        <v>44.117999999999995</v>
      </c>
      <c r="N1847" s="6">
        <f t="shared" si="113"/>
        <v>17.88</v>
      </c>
      <c r="O1847" s="6">
        <f t="shared" si="114"/>
        <v>26.237999999999996</v>
      </c>
      <c r="P1847" s="8">
        <f t="shared" si="115"/>
        <v>0.59472324221406225</v>
      </c>
      <c r="Q1847" s="5">
        <f>YEAR(SalesDataTable[[#This Row],[Order Date]])</f>
        <v>2026</v>
      </c>
      <c r="R1847" s="8" t="str">
        <f>"Q"&amp;ROUNDUP(MONTH(SalesDataTable[[#This Row],[Order Date]])/3,0)</f>
        <v>Q3</v>
      </c>
      <c r="S1847" s="9">
        <f>MONTH(SalesDataTable[[#This Row],[Order Date]])</f>
        <v>9</v>
      </c>
      <c r="T1847" s="8" t="str">
        <f>TEXT(SalesDataTable[[#This Row],[Order Date]],"mmm")</f>
        <v>Sep</v>
      </c>
    </row>
    <row r="1848" spans="1:20" ht="15.5">
      <c r="A1848" s="2" t="s">
        <v>1899</v>
      </c>
      <c r="B1848" s="3">
        <v>46272</v>
      </c>
      <c r="C1848" s="4" t="s">
        <v>1</v>
      </c>
      <c r="D1848" s="4" t="s">
        <v>2</v>
      </c>
      <c r="E1848" s="4" t="s">
        <v>10</v>
      </c>
      <c r="F1848" s="4" t="s">
        <v>20</v>
      </c>
      <c r="G1848" s="4" t="s">
        <v>17</v>
      </c>
      <c r="H1848" s="4" t="s">
        <v>71</v>
      </c>
      <c r="I1848" s="9">
        <v>4</v>
      </c>
      <c r="J1848" s="6">
        <v>133.26</v>
      </c>
      <c r="K1848" s="7">
        <v>0.1</v>
      </c>
      <c r="L1848" s="6">
        <v>68.77</v>
      </c>
      <c r="M1848" s="6">
        <f t="shared" si="112"/>
        <v>479.73599999999999</v>
      </c>
      <c r="N1848" s="6">
        <f t="shared" si="113"/>
        <v>275.08</v>
      </c>
      <c r="O1848" s="6">
        <f t="shared" si="114"/>
        <v>204.65600000000001</v>
      </c>
      <c r="P1848" s="8">
        <f t="shared" si="115"/>
        <v>0.42660129738022579</v>
      </c>
      <c r="Q1848" s="5">
        <f>YEAR(SalesDataTable[[#This Row],[Order Date]])</f>
        <v>2026</v>
      </c>
      <c r="R1848" s="8" t="str">
        <f>"Q"&amp;ROUNDUP(MONTH(SalesDataTable[[#This Row],[Order Date]])/3,0)</f>
        <v>Q3</v>
      </c>
      <c r="S1848" s="9">
        <f>MONTH(SalesDataTable[[#This Row],[Order Date]])</f>
        <v>9</v>
      </c>
      <c r="T1848" s="8" t="str">
        <f>TEXT(SalesDataTable[[#This Row],[Order Date]],"mmm")</f>
        <v>Sep</v>
      </c>
    </row>
    <row r="1849" spans="1:20" ht="15.5">
      <c r="A1849" s="2" t="s">
        <v>1900</v>
      </c>
      <c r="B1849" s="3">
        <v>46272</v>
      </c>
      <c r="C1849" s="4" t="s">
        <v>8</v>
      </c>
      <c r="D1849" s="4" t="s">
        <v>69</v>
      </c>
      <c r="E1849" s="4" t="s">
        <v>39</v>
      </c>
      <c r="F1849" s="4" t="s">
        <v>16</v>
      </c>
      <c r="G1849" s="4" t="s">
        <v>11</v>
      </c>
      <c r="H1849" s="4" t="s">
        <v>21</v>
      </c>
      <c r="I1849" s="9">
        <v>1</v>
      </c>
      <c r="J1849" s="6">
        <v>147.36000000000001</v>
      </c>
      <c r="K1849" s="7">
        <v>0</v>
      </c>
      <c r="L1849" s="6">
        <v>81.599999999999994</v>
      </c>
      <c r="M1849" s="6">
        <f t="shared" si="112"/>
        <v>147.36000000000001</v>
      </c>
      <c r="N1849" s="6">
        <f t="shared" si="113"/>
        <v>81.599999999999994</v>
      </c>
      <c r="O1849" s="6">
        <f t="shared" si="114"/>
        <v>65.760000000000019</v>
      </c>
      <c r="P1849" s="8">
        <f t="shared" si="115"/>
        <v>0.44625407166123787</v>
      </c>
      <c r="Q1849" s="5">
        <f>YEAR(SalesDataTable[[#This Row],[Order Date]])</f>
        <v>2026</v>
      </c>
      <c r="R1849" s="8" t="str">
        <f>"Q"&amp;ROUNDUP(MONTH(SalesDataTable[[#This Row],[Order Date]])/3,0)</f>
        <v>Q3</v>
      </c>
      <c r="S1849" s="9">
        <f>MONTH(SalesDataTable[[#This Row],[Order Date]])</f>
        <v>9</v>
      </c>
      <c r="T1849" s="8" t="str">
        <f>TEXT(SalesDataTable[[#This Row],[Order Date]],"mmm")</f>
        <v>Sep</v>
      </c>
    </row>
    <row r="1850" spans="1:20" ht="15.5">
      <c r="A1850" s="2" t="s">
        <v>1901</v>
      </c>
      <c r="B1850" s="3">
        <v>46272</v>
      </c>
      <c r="C1850" s="4" t="s">
        <v>1</v>
      </c>
      <c r="D1850" s="4" t="s">
        <v>2</v>
      </c>
      <c r="E1850" s="4" t="s">
        <v>3</v>
      </c>
      <c r="F1850" s="4" t="s">
        <v>16</v>
      </c>
      <c r="G1850" s="4" t="s">
        <v>17</v>
      </c>
      <c r="H1850" s="4" t="s">
        <v>83</v>
      </c>
      <c r="I1850" s="9">
        <v>2</v>
      </c>
      <c r="J1850" s="6">
        <v>166.13</v>
      </c>
      <c r="K1850" s="7">
        <v>0.15</v>
      </c>
      <c r="L1850" s="6">
        <v>86.71</v>
      </c>
      <c r="M1850" s="6">
        <f t="shared" si="112"/>
        <v>282.42099999999999</v>
      </c>
      <c r="N1850" s="6">
        <f t="shared" si="113"/>
        <v>173.42</v>
      </c>
      <c r="O1850" s="6">
        <f t="shared" si="114"/>
        <v>109.001</v>
      </c>
      <c r="P1850" s="8">
        <f t="shared" si="115"/>
        <v>0.38595217777714835</v>
      </c>
      <c r="Q1850" s="5">
        <f>YEAR(SalesDataTable[[#This Row],[Order Date]])</f>
        <v>2026</v>
      </c>
      <c r="R1850" s="8" t="str">
        <f>"Q"&amp;ROUNDUP(MONTH(SalesDataTable[[#This Row],[Order Date]])/3,0)</f>
        <v>Q3</v>
      </c>
      <c r="S1850" s="9">
        <f>MONTH(SalesDataTable[[#This Row],[Order Date]])</f>
        <v>9</v>
      </c>
      <c r="T1850" s="8" t="str">
        <f>TEXT(SalesDataTable[[#This Row],[Order Date]],"mmm")</f>
        <v>Sep</v>
      </c>
    </row>
    <row r="1851" spans="1:20" ht="15.5">
      <c r="A1851" s="2" t="s">
        <v>1902</v>
      </c>
      <c r="B1851" s="3">
        <v>46272</v>
      </c>
      <c r="C1851" s="4" t="s">
        <v>14</v>
      </c>
      <c r="D1851" s="4" t="s">
        <v>24</v>
      </c>
      <c r="E1851" s="4" t="s">
        <v>3</v>
      </c>
      <c r="F1851" s="4" t="s">
        <v>16</v>
      </c>
      <c r="G1851" s="4" t="s">
        <v>49</v>
      </c>
      <c r="H1851" s="4" t="s">
        <v>74</v>
      </c>
      <c r="I1851" s="9">
        <v>1</v>
      </c>
      <c r="J1851" s="6">
        <v>51.74</v>
      </c>
      <c r="K1851" s="7">
        <v>0</v>
      </c>
      <c r="L1851" s="6">
        <v>22.45</v>
      </c>
      <c r="M1851" s="6">
        <f t="shared" si="112"/>
        <v>51.74</v>
      </c>
      <c r="N1851" s="6">
        <f t="shared" si="113"/>
        <v>22.45</v>
      </c>
      <c r="O1851" s="6">
        <f t="shared" si="114"/>
        <v>29.290000000000003</v>
      </c>
      <c r="P1851" s="8">
        <f t="shared" si="115"/>
        <v>0.56609972941631237</v>
      </c>
      <c r="Q1851" s="5">
        <f>YEAR(SalesDataTable[[#This Row],[Order Date]])</f>
        <v>2026</v>
      </c>
      <c r="R1851" s="8" t="str">
        <f>"Q"&amp;ROUNDUP(MONTH(SalesDataTable[[#This Row],[Order Date]])/3,0)</f>
        <v>Q3</v>
      </c>
      <c r="S1851" s="9">
        <f>MONTH(SalesDataTable[[#This Row],[Order Date]])</f>
        <v>9</v>
      </c>
      <c r="T1851" s="8" t="str">
        <f>TEXT(SalesDataTable[[#This Row],[Order Date]],"mmm")</f>
        <v>Sep</v>
      </c>
    </row>
    <row r="1852" spans="1:20" ht="15.5">
      <c r="A1852" s="2" t="s">
        <v>1903</v>
      </c>
      <c r="B1852" s="3">
        <v>46273</v>
      </c>
      <c r="C1852" s="4" t="s">
        <v>1</v>
      </c>
      <c r="D1852" s="4" t="s">
        <v>2</v>
      </c>
      <c r="E1852" s="4" t="s">
        <v>25</v>
      </c>
      <c r="F1852" s="4" t="s">
        <v>4</v>
      </c>
      <c r="G1852" s="4" t="s">
        <v>11</v>
      </c>
      <c r="H1852" s="4" t="s">
        <v>79</v>
      </c>
      <c r="I1852" s="9">
        <v>1</v>
      </c>
      <c r="J1852" s="6">
        <v>71.7</v>
      </c>
      <c r="K1852" s="7">
        <v>0</v>
      </c>
      <c r="L1852" s="6">
        <v>32</v>
      </c>
      <c r="M1852" s="6">
        <f t="shared" si="112"/>
        <v>71.7</v>
      </c>
      <c r="N1852" s="6">
        <f t="shared" si="113"/>
        <v>32</v>
      </c>
      <c r="O1852" s="6">
        <f t="shared" si="114"/>
        <v>39.700000000000003</v>
      </c>
      <c r="P1852" s="8">
        <f t="shared" si="115"/>
        <v>0.55369595536959559</v>
      </c>
      <c r="Q1852" s="5">
        <f>YEAR(SalesDataTable[[#This Row],[Order Date]])</f>
        <v>2026</v>
      </c>
      <c r="R1852" s="8" t="str">
        <f>"Q"&amp;ROUNDUP(MONTH(SalesDataTable[[#This Row],[Order Date]])/3,0)</f>
        <v>Q3</v>
      </c>
      <c r="S1852" s="9">
        <f>MONTH(SalesDataTable[[#This Row],[Order Date]])</f>
        <v>9</v>
      </c>
      <c r="T1852" s="8" t="str">
        <f>TEXT(SalesDataTable[[#This Row],[Order Date]],"mmm")</f>
        <v>Sep</v>
      </c>
    </row>
    <row r="1853" spans="1:20" ht="15.5">
      <c r="A1853" s="2" t="s">
        <v>1904</v>
      </c>
      <c r="B1853" s="3">
        <v>46273</v>
      </c>
      <c r="C1853" s="4" t="s">
        <v>14</v>
      </c>
      <c r="D1853" s="4" t="s">
        <v>15</v>
      </c>
      <c r="E1853" s="4" t="s">
        <v>3</v>
      </c>
      <c r="F1853" s="4" t="s">
        <v>4</v>
      </c>
      <c r="G1853" s="4" t="s">
        <v>5</v>
      </c>
      <c r="H1853" s="4" t="s">
        <v>35</v>
      </c>
      <c r="I1853" s="9">
        <v>2</v>
      </c>
      <c r="J1853" s="6">
        <v>39.409999999999997</v>
      </c>
      <c r="K1853" s="7">
        <v>0.05</v>
      </c>
      <c r="L1853" s="6">
        <v>17.12</v>
      </c>
      <c r="M1853" s="6">
        <f t="shared" si="112"/>
        <v>74.878999999999991</v>
      </c>
      <c r="N1853" s="6">
        <f t="shared" si="113"/>
        <v>34.24</v>
      </c>
      <c r="O1853" s="6">
        <f t="shared" si="114"/>
        <v>40.638999999999989</v>
      </c>
      <c r="P1853" s="8">
        <f t="shared" si="115"/>
        <v>0.54272893601677363</v>
      </c>
      <c r="Q1853" s="5">
        <f>YEAR(SalesDataTable[[#This Row],[Order Date]])</f>
        <v>2026</v>
      </c>
      <c r="R1853" s="8" t="str">
        <f>"Q"&amp;ROUNDUP(MONTH(SalesDataTable[[#This Row],[Order Date]])/3,0)</f>
        <v>Q3</v>
      </c>
      <c r="S1853" s="9">
        <f>MONTH(SalesDataTable[[#This Row],[Order Date]])</f>
        <v>9</v>
      </c>
      <c r="T1853" s="8" t="str">
        <f>TEXT(SalesDataTable[[#This Row],[Order Date]],"mmm")</f>
        <v>Sep</v>
      </c>
    </row>
    <row r="1854" spans="1:20" ht="15.5">
      <c r="A1854" s="2" t="s">
        <v>1905</v>
      </c>
      <c r="B1854" s="3">
        <v>46273</v>
      </c>
      <c r="C1854" s="4" t="s">
        <v>1</v>
      </c>
      <c r="D1854" s="4" t="s">
        <v>52</v>
      </c>
      <c r="E1854" s="4" t="s">
        <v>3</v>
      </c>
      <c r="F1854" s="4" t="s">
        <v>16</v>
      </c>
      <c r="G1854" s="4" t="s">
        <v>31</v>
      </c>
      <c r="H1854" s="4" t="s">
        <v>32</v>
      </c>
      <c r="I1854" s="9">
        <v>2</v>
      </c>
      <c r="J1854" s="6">
        <v>345.33</v>
      </c>
      <c r="K1854" s="7">
        <v>0</v>
      </c>
      <c r="L1854" s="6">
        <v>198.22</v>
      </c>
      <c r="M1854" s="6">
        <f t="shared" si="112"/>
        <v>690.66</v>
      </c>
      <c r="N1854" s="6">
        <f t="shared" si="113"/>
        <v>396.44</v>
      </c>
      <c r="O1854" s="6">
        <f t="shared" si="114"/>
        <v>294.21999999999997</v>
      </c>
      <c r="P1854" s="8">
        <f t="shared" si="115"/>
        <v>0.42599832044710856</v>
      </c>
      <c r="Q1854" s="5">
        <f>YEAR(SalesDataTable[[#This Row],[Order Date]])</f>
        <v>2026</v>
      </c>
      <c r="R1854" s="8" t="str">
        <f>"Q"&amp;ROUNDUP(MONTH(SalesDataTable[[#This Row],[Order Date]])/3,0)</f>
        <v>Q3</v>
      </c>
      <c r="S1854" s="9">
        <f>MONTH(SalesDataTable[[#This Row],[Order Date]])</f>
        <v>9</v>
      </c>
      <c r="T1854" s="8" t="str">
        <f>TEXT(SalesDataTable[[#This Row],[Order Date]],"mmm")</f>
        <v>Sep</v>
      </c>
    </row>
    <row r="1855" spans="1:20" ht="15.5">
      <c r="A1855" s="2" t="s">
        <v>1906</v>
      </c>
      <c r="B1855" s="3">
        <v>46274</v>
      </c>
      <c r="C1855" s="4" t="s">
        <v>27</v>
      </c>
      <c r="D1855" s="4" t="s">
        <v>82</v>
      </c>
      <c r="E1855" s="4" t="s">
        <v>3</v>
      </c>
      <c r="F1855" s="4" t="s">
        <v>4</v>
      </c>
      <c r="G1855" s="4" t="s">
        <v>11</v>
      </c>
      <c r="H1855" s="4" t="s">
        <v>21</v>
      </c>
      <c r="I1855" s="9">
        <v>1</v>
      </c>
      <c r="J1855" s="6">
        <v>145.33000000000001</v>
      </c>
      <c r="K1855" s="7">
        <v>0.1</v>
      </c>
      <c r="L1855" s="6">
        <v>80.97</v>
      </c>
      <c r="M1855" s="6">
        <f t="shared" si="112"/>
        <v>130.79700000000003</v>
      </c>
      <c r="N1855" s="6">
        <f t="shared" si="113"/>
        <v>80.97</v>
      </c>
      <c r="O1855" s="6">
        <f t="shared" si="114"/>
        <v>49.827000000000027</v>
      </c>
      <c r="P1855" s="8">
        <f t="shared" si="115"/>
        <v>0.3809491043372556</v>
      </c>
      <c r="Q1855" s="5">
        <f>YEAR(SalesDataTable[[#This Row],[Order Date]])</f>
        <v>2026</v>
      </c>
      <c r="R1855" s="8" t="str">
        <f>"Q"&amp;ROUNDUP(MONTH(SalesDataTable[[#This Row],[Order Date]])/3,0)</f>
        <v>Q3</v>
      </c>
      <c r="S1855" s="9">
        <f>MONTH(SalesDataTable[[#This Row],[Order Date]])</f>
        <v>9</v>
      </c>
      <c r="T1855" s="8" t="str">
        <f>TEXT(SalesDataTable[[#This Row],[Order Date]],"mmm")</f>
        <v>Sep</v>
      </c>
    </row>
    <row r="1856" spans="1:20" ht="15.5">
      <c r="A1856" s="2" t="s">
        <v>1907</v>
      </c>
      <c r="B1856" s="3">
        <v>46274</v>
      </c>
      <c r="C1856" s="4" t="s">
        <v>1</v>
      </c>
      <c r="D1856" s="4" t="s">
        <v>2</v>
      </c>
      <c r="E1856" s="4" t="s">
        <v>3</v>
      </c>
      <c r="F1856" s="4" t="s">
        <v>4</v>
      </c>
      <c r="G1856" s="4" t="s">
        <v>5</v>
      </c>
      <c r="H1856" s="4" t="s">
        <v>29</v>
      </c>
      <c r="I1856" s="9">
        <v>3</v>
      </c>
      <c r="J1856" s="6">
        <v>50.03</v>
      </c>
      <c r="K1856" s="7">
        <v>0.1</v>
      </c>
      <c r="L1856" s="6">
        <v>22.89</v>
      </c>
      <c r="M1856" s="6">
        <f t="shared" si="112"/>
        <v>135.08100000000002</v>
      </c>
      <c r="N1856" s="6">
        <f t="shared" si="113"/>
        <v>68.67</v>
      </c>
      <c r="O1856" s="6">
        <f t="shared" si="114"/>
        <v>66.411000000000016</v>
      </c>
      <c r="P1856" s="8">
        <f t="shared" si="115"/>
        <v>0.49163835032313952</v>
      </c>
      <c r="Q1856" s="5">
        <f>YEAR(SalesDataTable[[#This Row],[Order Date]])</f>
        <v>2026</v>
      </c>
      <c r="R1856" s="8" t="str">
        <f>"Q"&amp;ROUNDUP(MONTH(SalesDataTable[[#This Row],[Order Date]])/3,0)</f>
        <v>Q3</v>
      </c>
      <c r="S1856" s="9">
        <f>MONTH(SalesDataTable[[#This Row],[Order Date]])</f>
        <v>9</v>
      </c>
      <c r="T1856" s="8" t="str">
        <f>TEXT(SalesDataTable[[#This Row],[Order Date]],"mmm")</f>
        <v>Sep</v>
      </c>
    </row>
    <row r="1857" spans="1:20" ht="15.5">
      <c r="A1857" s="2" t="s">
        <v>1908</v>
      </c>
      <c r="B1857" s="3">
        <v>46274</v>
      </c>
      <c r="C1857" s="4" t="s">
        <v>8</v>
      </c>
      <c r="D1857" s="4" t="s">
        <v>9</v>
      </c>
      <c r="E1857" s="4" t="s">
        <v>39</v>
      </c>
      <c r="F1857" s="4" t="s">
        <v>4</v>
      </c>
      <c r="G1857" s="4" t="s">
        <v>17</v>
      </c>
      <c r="H1857" s="4" t="s">
        <v>18</v>
      </c>
      <c r="I1857" s="9">
        <v>1</v>
      </c>
      <c r="J1857" s="6">
        <v>35.68</v>
      </c>
      <c r="K1857" s="7">
        <v>0.05</v>
      </c>
      <c r="L1857" s="6">
        <v>13.37</v>
      </c>
      <c r="M1857" s="6">
        <f t="shared" si="112"/>
        <v>33.896000000000001</v>
      </c>
      <c r="N1857" s="6">
        <f t="shared" si="113"/>
        <v>13.37</v>
      </c>
      <c r="O1857" s="6">
        <f t="shared" si="114"/>
        <v>20.526000000000003</v>
      </c>
      <c r="P1857" s="8">
        <f t="shared" si="115"/>
        <v>0.60555817795610112</v>
      </c>
      <c r="Q1857" s="5">
        <f>YEAR(SalesDataTable[[#This Row],[Order Date]])</f>
        <v>2026</v>
      </c>
      <c r="R1857" s="8" t="str">
        <f>"Q"&amp;ROUNDUP(MONTH(SalesDataTable[[#This Row],[Order Date]])/3,0)</f>
        <v>Q3</v>
      </c>
      <c r="S1857" s="9">
        <f>MONTH(SalesDataTable[[#This Row],[Order Date]])</f>
        <v>9</v>
      </c>
      <c r="T1857" s="8" t="str">
        <f>TEXT(SalesDataTable[[#This Row],[Order Date]],"mmm")</f>
        <v>Sep</v>
      </c>
    </row>
    <row r="1858" spans="1:20" ht="15.5">
      <c r="A1858" s="2" t="s">
        <v>1909</v>
      </c>
      <c r="B1858" s="3">
        <v>46274</v>
      </c>
      <c r="C1858" s="4" t="s">
        <v>27</v>
      </c>
      <c r="D1858" s="4" t="s">
        <v>48</v>
      </c>
      <c r="E1858" s="4" t="s">
        <v>3</v>
      </c>
      <c r="F1858" s="4" t="s">
        <v>4</v>
      </c>
      <c r="G1858" s="4" t="s">
        <v>31</v>
      </c>
      <c r="H1858" s="4" t="s">
        <v>32</v>
      </c>
      <c r="I1858" s="9">
        <v>1</v>
      </c>
      <c r="J1858" s="6">
        <v>341.87</v>
      </c>
      <c r="K1858" s="7">
        <v>0.1</v>
      </c>
      <c r="L1858" s="6">
        <v>190.66</v>
      </c>
      <c r="M1858" s="6">
        <f t="shared" ref="M1858:M1921" si="116">I1858*J1858*(1-K1858)</f>
        <v>307.68299999999999</v>
      </c>
      <c r="N1858" s="6">
        <f t="shared" ref="N1858:N1921" si="117">I1858*L1858</f>
        <v>190.66</v>
      </c>
      <c r="O1858" s="6">
        <f t="shared" ref="O1858:O1921" si="118">M1858-N1858</f>
        <v>117.023</v>
      </c>
      <c r="P1858" s="8">
        <f t="shared" ref="P1858:P1921" si="119">IFERROR(O1858/M1858,0)</f>
        <v>0.38033625517171893</v>
      </c>
      <c r="Q1858" s="5">
        <f>YEAR(SalesDataTable[[#This Row],[Order Date]])</f>
        <v>2026</v>
      </c>
      <c r="R1858" s="8" t="str">
        <f>"Q"&amp;ROUNDUP(MONTH(SalesDataTable[[#This Row],[Order Date]])/3,0)</f>
        <v>Q3</v>
      </c>
      <c r="S1858" s="9">
        <f>MONTH(SalesDataTable[[#This Row],[Order Date]])</f>
        <v>9</v>
      </c>
      <c r="T1858" s="8" t="str">
        <f>TEXT(SalesDataTable[[#This Row],[Order Date]],"mmm")</f>
        <v>Sep</v>
      </c>
    </row>
    <row r="1859" spans="1:20" ht="15.5">
      <c r="A1859" s="2" t="s">
        <v>1910</v>
      </c>
      <c r="B1859" s="3">
        <v>46274</v>
      </c>
      <c r="C1859" s="4" t="s">
        <v>8</v>
      </c>
      <c r="D1859" s="4" t="s">
        <v>38</v>
      </c>
      <c r="E1859" s="4" t="s">
        <v>3</v>
      </c>
      <c r="F1859" s="4" t="s">
        <v>4</v>
      </c>
      <c r="G1859" s="4" t="s">
        <v>17</v>
      </c>
      <c r="H1859" s="4" t="s">
        <v>83</v>
      </c>
      <c r="I1859" s="9">
        <v>1</v>
      </c>
      <c r="J1859" s="6">
        <v>164.6</v>
      </c>
      <c r="K1859" s="7">
        <v>0</v>
      </c>
      <c r="L1859" s="6">
        <v>87.21</v>
      </c>
      <c r="M1859" s="6">
        <f t="shared" si="116"/>
        <v>164.6</v>
      </c>
      <c r="N1859" s="6">
        <f t="shared" si="117"/>
        <v>87.21</v>
      </c>
      <c r="O1859" s="6">
        <f t="shared" si="118"/>
        <v>77.39</v>
      </c>
      <c r="P1859" s="8">
        <f t="shared" si="119"/>
        <v>0.47017010935601461</v>
      </c>
      <c r="Q1859" s="5">
        <f>YEAR(SalesDataTable[[#This Row],[Order Date]])</f>
        <v>2026</v>
      </c>
      <c r="R1859" s="8" t="str">
        <f>"Q"&amp;ROUNDUP(MONTH(SalesDataTable[[#This Row],[Order Date]])/3,0)</f>
        <v>Q3</v>
      </c>
      <c r="S1859" s="9">
        <f>MONTH(SalesDataTable[[#This Row],[Order Date]])</f>
        <v>9</v>
      </c>
      <c r="T1859" s="8" t="str">
        <f>TEXT(SalesDataTable[[#This Row],[Order Date]],"mmm")</f>
        <v>Sep</v>
      </c>
    </row>
    <row r="1860" spans="1:20" ht="15.5">
      <c r="A1860" s="2" t="s">
        <v>1911</v>
      </c>
      <c r="B1860" s="3">
        <v>46274</v>
      </c>
      <c r="C1860" s="4" t="s">
        <v>27</v>
      </c>
      <c r="D1860" s="4" t="s">
        <v>48</v>
      </c>
      <c r="E1860" s="4" t="s">
        <v>3</v>
      </c>
      <c r="F1860" s="4" t="s">
        <v>4</v>
      </c>
      <c r="G1860" s="4" t="s">
        <v>49</v>
      </c>
      <c r="H1860" s="4" t="s">
        <v>50</v>
      </c>
      <c r="I1860" s="9">
        <v>2</v>
      </c>
      <c r="J1860" s="6">
        <v>41.24</v>
      </c>
      <c r="K1860" s="7">
        <v>0</v>
      </c>
      <c r="L1860" s="6">
        <v>14.46</v>
      </c>
      <c r="M1860" s="6">
        <f t="shared" si="116"/>
        <v>82.48</v>
      </c>
      <c r="N1860" s="6">
        <f t="shared" si="117"/>
        <v>28.92</v>
      </c>
      <c r="O1860" s="6">
        <f t="shared" si="118"/>
        <v>53.56</v>
      </c>
      <c r="P1860" s="8">
        <f t="shared" si="119"/>
        <v>0.64936954413191073</v>
      </c>
      <c r="Q1860" s="5">
        <f>YEAR(SalesDataTable[[#This Row],[Order Date]])</f>
        <v>2026</v>
      </c>
      <c r="R1860" s="8" t="str">
        <f>"Q"&amp;ROUNDUP(MONTH(SalesDataTable[[#This Row],[Order Date]])/3,0)</f>
        <v>Q3</v>
      </c>
      <c r="S1860" s="9">
        <f>MONTH(SalesDataTable[[#This Row],[Order Date]])</f>
        <v>9</v>
      </c>
      <c r="T1860" s="8" t="str">
        <f>TEXT(SalesDataTable[[#This Row],[Order Date]],"mmm")</f>
        <v>Sep</v>
      </c>
    </row>
    <row r="1861" spans="1:20" ht="15.5">
      <c r="A1861" s="2" t="s">
        <v>1912</v>
      </c>
      <c r="B1861" s="3">
        <v>46275</v>
      </c>
      <c r="C1861" s="4" t="s">
        <v>14</v>
      </c>
      <c r="D1861" s="4" t="s">
        <v>61</v>
      </c>
      <c r="E1861" s="4" t="s">
        <v>25</v>
      </c>
      <c r="F1861" s="4" t="s">
        <v>16</v>
      </c>
      <c r="G1861" s="4" t="s">
        <v>5</v>
      </c>
      <c r="H1861" s="4" t="s">
        <v>35</v>
      </c>
      <c r="I1861" s="9">
        <v>1</v>
      </c>
      <c r="J1861" s="6">
        <v>40.1</v>
      </c>
      <c r="K1861" s="7">
        <v>0</v>
      </c>
      <c r="L1861" s="6">
        <v>16.920000000000002</v>
      </c>
      <c r="M1861" s="6">
        <f t="shared" si="116"/>
        <v>40.1</v>
      </c>
      <c r="N1861" s="6">
        <f t="shared" si="117"/>
        <v>16.920000000000002</v>
      </c>
      <c r="O1861" s="6">
        <f t="shared" si="118"/>
        <v>23.18</v>
      </c>
      <c r="P1861" s="8">
        <f t="shared" si="119"/>
        <v>0.57805486284289276</v>
      </c>
      <c r="Q1861" s="5">
        <f>YEAR(SalesDataTable[[#This Row],[Order Date]])</f>
        <v>2026</v>
      </c>
      <c r="R1861" s="8" t="str">
        <f>"Q"&amp;ROUNDUP(MONTH(SalesDataTable[[#This Row],[Order Date]])/3,0)</f>
        <v>Q3</v>
      </c>
      <c r="S1861" s="9">
        <f>MONTH(SalesDataTable[[#This Row],[Order Date]])</f>
        <v>9</v>
      </c>
      <c r="T1861" s="8" t="str">
        <f>TEXT(SalesDataTable[[#This Row],[Order Date]],"mmm")</f>
        <v>Sep</v>
      </c>
    </row>
    <row r="1862" spans="1:20" ht="15.5">
      <c r="A1862" s="2" t="s">
        <v>1913</v>
      </c>
      <c r="B1862" s="3">
        <v>46275</v>
      </c>
      <c r="C1862" s="4" t="s">
        <v>8</v>
      </c>
      <c r="D1862" s="4" t="s">
        <v>38</v>
      </c>
      <c r="E1862" s="4" t="s">
        <v>3</v>
      </c>
      <c r="F1862" s="4" t="s">
        <v>16</v>
      </c>
      <c r="G1862" s="4" t="s">
        <v>31</v>
      </c>
      <c r="H1862" s="4" t="s">
        <v>64</v>
      </c>
      <c r="I1862" s="9">
        <v>2</v>
      </c>
      <c r="J1862" s="6">
        <v>80.239999999999995</v>
      </c>
      <c r="K1862" s="7">
        <v>0</v>
      </c>
      <c r="L1862" s="6">
        <v>40.5</v>
      </c>
      <c r="M1862" s="6">
        <f t="shared" si="116"/>
        <v>160.47999999999999</v>
      </c>
      <c r="N1862" s="6">
        <f t="shared" si="117"/>
        <v>81</v>
      </c>
      <c r="O1862" s="6">
        <f t="shared" si="118"/>
        <v>79.47999999999999</v>
      </c>
      <c r="P1862" s="8">
        <f t="shared" si="119"/>
        <v>0.49526420737786636</v>
      </c>
      <c r="Q1862" s="5">
        <f>YEAR(SalesDataTable[[#This Row],[Order Date]])</f>
        <v>2026</v>
      </c>
      <c r="R1862" s="8" t="str">
        <f>"Q"&amp;ROUNDUP(MONTH(SalesDataTable[[#This Row],[Order Date]])/3,0)</f>
        <v>Q3</v>
      </c>
      <c r="S1862" s="9">
        <f>MONTH(SalesDataTable[[#This Row],[Order Date]])</f>
        <v>9</v>
      </c>
      <c r="T1862" s="8" t="str">
        <f>TEXT(SalesDataTable[[#This Row],[Order Date]],"mmm")</f>
        <v>Sep</v>
      </c>
    </row>
    <row r="1863" spans="1:20" ht="15.5">
      <c r="A1863" s="2" t="s">
        <v>1914</v>
      </c>
      <c r="B1863" s="3">
        <v>46275</v>
      </c>
      <c r="C1863" s="4" t="s">
        <v>14</v>
      </c>
      <c r="D1863" s="4" t="s">
        <v>24</v>
      </c>
      <c r="E1863" s="4" t="s">
        <v>3</v>
      </c>
      <c r="F1863" s="4" t="s">
        <v>16</v>
      </c>
      <c r="G1863" s="4" t="s">
        <v>11</v>
      </c>
      <c r="H1863" s="4" t="s">
        <v>53</v>
      </c>
      <c r="I1863" s="9">
        <v>4</v>
      </c>
      <c r="J1863" s="6">
        <v>151.01</v>
      </c>
      <c r="K1863" s="7">
        <v>0</v>
      </c>
      <c r="L1863" s="6">
        <v>80.569999999999993</v>
      </c>
      <c r="M1863" s="6">
        <f t="shared" si="116"/>
        <v>604.04</v>
      </c>
      <c r="N1863" s="6">
        <f t="shared" si="117"/>
        <v>322.27999999999997</v>
      </c>
      <c r="O1863" s="6">
        <f t="shared" si="118"/>
        <v>281.76</v>
      </c>
      <c r="P1863" s="8">
        <f t="shared" si="119"/>
        <v>0.46645917488908023</v>
      </c>
      <c r="Q1863" s="5">
        <f>YEAR(SalesDataTable[[#This Row],[Order Date]])</f>
        <v>2026</v>
      </c>
      <c r="R1863" s="8" t="str">
        <f>"Q"&amp;ROUNDUP(MONTH(SalesDataTable[[#This Row],[Order Date]])/3,0)</f>
        <v>Q3</v>
      </c>
      <c r="S1863" s="9">
        <f>MONTH(SalesDataTable[[#This Row],[Order Date]])</f>
        <v>9</v>
      </c>
      <c r="T1863" s="8" t="str">
        <f>TEXT(SalesDataTable[[#This Row],[Order Date]],"mmm")</f>
        <v>Sep</v>
      </c>
    </row>
    <row r="1864" spans="1:20" ht="15.5">
      <c r="A1864" s="2" t="s">
        <v>1915</v>
      </c>
      <c r="B1864" s="3">
        <v>46275</v>
      </c>
      <c r="C1864" s="4" t="s">
        <v>1</v>
      </c>
      <c r="D1864" s="4" t="s">
        <v>88</v>
      </c>
      <c r="E1864" s="4" t="s">
        <v>39</v>
      </c>
      <c r="F1864" s="4" t="s">
        <v>4</v>
      </c>
      <c r="G1864" s="4" t="s">
        <v>5</v>
      </c>
      <c r="H1864" s="4" t="s">
        <v>29</v>
      </c>
      <c r="I1864" s="9">
        <v>1</v>
      </c>
      <c r="J1864" s="6">
        <v>51.32</v>
      </c>
      <c r="K1864" s="7">
        <v>0.1</v>
      </c>
      <c r="L1864" s="6">
        <v>22.67</v>
      </c>
      <c r="M1864" s="6">
        <f t="shared" si="116"/>
        <v>46.188000000000002</v>
      </c>
      <c r="N1864" s="6">
        <f t="shared" si="117"/>
        <v>22.67</v>
      </c>
      <c r="O1864" s="6">
        <f t="shared" si="118"/>
        <v>23.518000000000001</v>
      </c>
      <c r="P1864" s="8">
        <f t="shared" si="119"/>
        <v>0.50917987356023209</v>
      </c>
      <c r="Q1864" s="5">
        <f>YEAR(SalesDataTable[[#This Row],[Order Date]])</f>
        <v>2026</v>
      </c>
      <c r="R1864" s="8" t="str">
        <f>"Q"&amp;ROUNDUP(MONTH(SalesDataTable[[#This Row],[Order Date]])/3,0)</f>
        <v>Q3</v>
      </c>
      <c r="S1864" s="9">
        <f>MONTH(SalesDataTable[[#This Row],[Order Date]])</f>
        <v>9</v>
      </c>
      <c r="T1864" s="8" t="str">
        <f>TEXT(SalesDataTable[[#This Row],[Order Date]],"mmm")</f>
        <v>Sep</v>
      </c>
    </row>
    <row r="1865" spans="1:20" ht="15.5">
      <c r="A1865" s="2" t="s">
        <v>1916</v>
      </c>
      <c r="B1865" s="3">
        <v>46275</v>
      </c>
      <c r="C1865" s="4" t="s">
        <v>27</v>
      </c>
      <c r="D1865" s="4" t="s">
        <v>45</v>
      </c>
      <c r="E1865" s="4" t="s">
        <v>25</v>
      </c>
      <c r="F1865" s="4" t="s">
        <v>4</v>
      </c>
      <c r="G1865" s="4" t="s">
        <v>11</v>
      </c>
      <c r="H1865" s="4" t="s">
        <v>79</v>
      </c>
      <c r="I1865" s="9">
        <v>2</v>
      </c>
      <c r="J1865" s="6">
        <v>72.61</v>
      </c>
      <c r="K1865" s="7">
        <v>0</v>
      </c>
      <c r="L1865" s="6">
        <v>32.68</v>
      </c>
      <c r="M1865" s="6">
        <f t="shared" si="116"/>
        <v>145.22</v>
      </c>
      <c r="N1865" s="6">
        <f t="shared" si="117"/>
        <v>65.36</v>
      </c>
      <c r="O1865" s="6">
        <f t="shared" si="118"/>
        <v>79.86</v>
      </c>
      <c r="P1865" s="8">
        <f t="shared" si="119"/>
        <v>0.54992425285773305</v>
      </c>
      <c r="Q1865" s="5">
        <f>YEAR(SalesDataTable[[#This Row],[Order Date]])</f>
        <v>2026</v>
      </c>
      <c r="R1865" s="8" t="str">
        <f>"Q"&amp;ROUNDUP(MONTH(SalesDataTable[[#This Row],[Order Date]])/3,0)</f>
        <v>Q3</v>
      </c>
      <c r="S1865" s="9">
        <f>MONTH(SalesDataTable[[#This Row],[Order Date]])</f>
        <v>9</v>
      </c>
      <c r="T1865" s="8" t="str">
        <f>TEXT(SalesDataTable[[#This Row],[Order Date]],"mmm")</f>
        <v>Sep</v>
      </c>
    </row>
    <row r="1866" spans="1:20" ht="15.5">
      <c r="A1866" s="2" t="s">
        <v>1917</v>
      </c>
      <c r="B1866" s="3">
        <v>46276</v>
      </c>
      <c r="C1866" s="4" t="s">
        <v>27</v>
      </c>
      <c r="D1866" s="4" t="s">
        <v>82</v>
      </c>
      <c r="E1866" s="4" t="s">
        <v>39</v>
      </c>
      <c r="F1866" s="4" t="s">
        <v>20</v>
      </c>
      <c r="G1866" s="4" t="s">
        <v>49</v>
      </c>
      <c r="H1866" s="4" t="s">
        <v>50</v>
      </c>
      <c r="I1866" s="9">
        <v>5</v>
      </c>
      <c r="J1866" s="6">
        <v>40.94</v>
      </c>
      <c r="K1866" s="7">
        <v>0</v>
      </c>
      <c r="L1866" s="6">
        <v>14.78</v>
      </c>
      <c r="M1866" s="6">
        <f t="shared" si="116"/>
        <v>204.7</v>
      </c>
      <c r="N1866" s="6">
        <f t="shared" si="117"/>
        <v>73.899999999999991</v>
      </c>
      <c r="O1866" s="6">
        <f t="shared" si="118"/>
        <v>130.80000000000001</v>
      </c>
      <c r="P1866" s="8">
        <f t="shared" si="119"/>
        <v>0.6389838788470934</v>
      </c>
      <c r="Q1866" s="5">
        <f>YEAR(SalesDataTable[[#This Row],[Order Date]])</f>
        <v>2026</v>
      </c>
      <c r="R1866" s="8" t="str">
        <f>"Q"&amp;ROUNDUP(MONTH(SalesDataTable[[#This Row],[Order Date]])/3,0)</f>
        <v>Q3</v>
      </c>
      <c r="S1866" s="9">
        <f>MONTH(SalesDataTable[[#This Row],[Order Date]])</f>
        <v>9</v>
      </c>
      <c r="T1866" s="8" t="str">
        <f>TEXT(SalesDataTable[[#This Row],[Order Date]],"mmm")</f>
        <v>Sep</v>
      </c>
    </row>
    <row r="1867" spans="1:20" ht="15.5">
      <c r="A1867" s="2" t="s">
        <v>1918</v>
      </c>
      <c r="B1867" s="3">
        <v>46276</v>
      </c>
      <c r="C1867" s="4" t="s">
        <v>14</v>
      </c>
      <c r="D1867" s="4" t="s">
        <v>126</v>
      </c>
      <c r="E1867" s="4" t="s">
        <v>39</v>
      </c>
      <c r="F1867" s="4" t="s">
        <v>16</v>
      </c>
      <c r="G1867" s="4" t="s">
        <v>5</v>
      </c>
      <c r="H1867" s="4" t="s">
        <v>6</v>
      </c>
      <c r="I1867" s="9">
        <v>4</v>
      </c>
      <c r="J1867" s="6">
        <v>81.69</v>
      </c>
      <c r="K1867" s="7">
        <v>0</v>
      </c>
      <c r="L1867" s="6">
        <v>42.23</v>
      </c>
      <c r="M1867" s="6">
        <f t="shared" si="116"/>
        <v>326.76</v>
      </c>
      <c r="N1867" s="6">
        <f t="shared" si="117"/>
        <v>168.92</v>
      </c>
      <c r="O1867" s="6">
        <f t="shared" si="118"/>
        <v>157.84</v>
      </c>
      <c r="P1867" s="8">
        <f t="shared" si="119"/>
        <v>0.48304566042355246</v>
      </c>
      <c r="Q1867" s="5">
        <f>YEAR(SalesDataTable[[#This Row],[Order Date]])</f>
        <v>2026</v>
      </c>
      <c r="R1867" s="8" t="str">
        <f>"Q"&amp;ROUNDUP(MONTH(SalesDataTable[[#This Row],[Order Date]])/3,0)</f>
        <v>Q3</v>
      </c>
      <c r="S1867" s="9">
        <f>MONTH(SalesDataTable[[#This Row],[Order Date]])</f>
        <v>9</v>
      </c>
      <c r="T1867" s="8" t="str">
        <f>TEXT(SalesDataTable[[#This Row],[Order Date]],"mmm")</f>
        <v>Sep</v>
      </c>
    </row>
    <row r="1868" spans="1:20" ht="15.5">
      <c r="A1868" s="2" t="s">
        <v>1919</v>
      </c>
      <c r="B1868" s="3">
        <v>46276</v>
      </c>
      <c r="C1868" s="4" t="s">
        <v>1</v>
      </c>
      <c r="D1868" s="4" t="s">
        <v>88</v>
      </c>
      <c r="E1868" s="4" t="s">
        <v>25</v>
      </c>
      <c r="F1868" s="4" t="s">
        <v>16</v>
      </c>
      <c r="G1868" s="4" t="s">
        <v>5</v>
      </c>
      <c r="H1868" s="4" t="s">
        <v>29</v>
      </c>
      <c r="I1868" s="9">
        <v>1</v>
      </c>
      <c r="J1868" s="6">
        <v>51.25</v>
      </c>
      <c r="K1868" s="7">
        <v>0.05</v>
      </c>
      <c r="L1868" s="6">
        <v>21.99</v>
      </c>
      <c r="M1868" s="6">
        <f t="shared" si="116"/>
        <v>48.6875</v>
      </c>
      <c r="N1868" s="6">
        <f t="shared" si="117"/>
        <v>21.99</v>
      </c>
      <c r="O1868" s="6">
        <f t="shared" si="118"/>
        <v>26.697500000000002</v>
      </c>
      <c r="P1868" s="8">
        <f t="shared" si="119"/>
        <v>0.54834403080872918</v>
      </c>
      <c r="Q1868" s="5">
        <f>YEAR(SalesDataTable[[#This Row],[Order Date]])</f>
        <v>2026</v>
      </c>
      <c r="R1868" s="8" t="str">
        <f>"Q"&amp;ROUNDUP(MONTH(SalesDataTable[[#This Row],[Order Date]])/3,0)</f>
        <v>Q3</v>
      </c>
      <c r="S1868" s="9">
        <f>MONTH(SalesDataTable[[#This Row],[Order Date]])</f>
        <v>9</v>
      </c>
      <c r="T1868" s="8" t="str">
        <f>TEXT(SalesDataTable[[#This Row],[Order Date]],"mmm")</f>
        <v>Sep</v>
      </c>
    </row>
    <row r="1869" spans="1:20" ht="15.5">
      <c r="A1869" s="2" t="s">
        <v>1920</v>
      </c>
      <c r="B1869" s="3">
        <v>46276</v>
      </c>
      <c r="C1869" s="4" t="s">
        <v>14</v>
      </c>
      <c r="D1869" s="4" t="s">
        <v>126</v>
      </c>
      <c r="E1869" s="4" t="s">
        <v>3</v>
      </c>
      <c r="F1869" s="4" t="s">
        <v>4</v>
      </c>
      <c r="G1869" s="4" t="s">
        <v>49</v>
      </c>
      <c r="H1869" s="4" t="s">
        <v>74</v>
      </c>
      <c r="I1869" s="9">
        <v>1</v>
      </c>
      <c r="J1869" s="6">
        <v>50.78</v>
      </c>
      <c r="K1869" s="7">
        <v>0.05</v>
      </c>
      <c r="L1869" s="6">
        <v>22.52</v>
      </c>
      <c r="M1869" s="6">
        <f t="shared" si="116"/>
        <v>48.241</v>
      </c>
      <c r="N1869" s="6">
        <f t="shared" si="117"/>
        <v>22.52</v>
      </c>
      <c r="O1869" s="6">
        <f t="shared" si="118"/>
        <v>25.721</v>
      </c>
      <c r="P1869" s="8">
        <f t="shared" si="119"/>
        <v>0.5331771729441761</v>
      </c>
      <c r="Q1869" s="5">
        <f>YEAR(SalesDataTable[[#This Row],[Order Date]])</f>
        <v>2026</v>
      </c>
      <c r="R1869" s="8" t="str">
        <f>"Q"&amp;ROUNDUP(MONTH(SalesDataTable[[#This Row],[Order Date]])/3,0)</f>
        <v>Q3</v>
      </c>
      <c r="S1869" s="9">
        <f>MONTH(SalesDataTable[[#This Row],[Order Date]])</f>
        <v>9</v>
      </c>
      <c r="T1869" s="8" t="str">
        <f>TEXT(SalesDataTable[[#This Row],[Order Date]],"mmm")</f>
        <v>Sep</v>
      </c>
    </row>
    <row r="1870" spans="1:20" ht="15.5">
      <c r="A1870" s="2" t="s">
        <v>1921</v>
      </c>
      <c r="B1870" s="3">
        <v>46276</v>
      </c>
      <c r="C1870" s="4" t="s">
        <v>8</v>
      </c>
      <c r="D1870" s="4" t="s">
        <v>9</v>
      </c>
      <c r="E1870" s="4" t="s">
        <v>3</v>
      </c>
      <c r="F1870" s="4" t="s">
        <v>16</v>
      </c>
      <c r="G1870" s="4" t="s">
        <v>17</v>
      </c>
      <c r="H1870" s="4" t="s">
        <v>71</v>
      </c>
      <c r="I1870" s="9">
        <v>1</v>
      </c>
      <c r="J1870" s="6">
        <v>133.31</v>
      </c>
      <c r="K1870" s="7">
        <v>0.05</v>
      </c>
      <c r="L1870" s="6">
        <v>67.790000000000006</v>
      </c>
      <c r="M1870" s="6">
        <f t="shared" si="116"/>
        <v>126.64449999999999</v>
      </c>
      <c r="N1870" s="6">
        <f t="shared" si="117"/>
        <v>67.790000000000006</v>
      </c>
      <c r="O1870" s="6">
        <f t="shared" si="118"/>
        <v>58.854499999999987</v>
      </c>
      <c r="P1870" s="8">
        <f t="shared" si="119"/>
        <v>0.46472211584395684</v>
      </c>
      <c r="Q1870" s="5">
        <f>YEAR(SalesDataTable[[#This Row],[Order Date]])</f>
        <v>2026</v>
      </c>
      <c r="R1870" s="8" t="str">
        <f>"Q"&amp;ROUNDUP(MONTH(SalesDataTable[[#This Row],[Order Date]])/3,0)</f>
        <v>Q3</v>
      </c>
      <c r="S1870" s="9">
        <f>MONTH(SalesDataTable[[#This Row],[Order Date]])</f>
        <v>9</v>
      </c>
      <c r="T1870" s="8" t="str">
        <f>TEXT(SalesDataTable[[#This Row],[Order Date]],"mmm")</f>
        <v>Sep</v>
      </c>
    </row>
    <row r="1871" spans="1:20" ht="15.5">
      <c r="A1871" s="2" t="s">
        <v>1922</v>
      </c>
      <c r="B1871" s="3">
        <v>46276</v>
      </c>
      <c r="C1871" s="4" t="s">
        <v>14</v>
      </c>
      <c r="D1871" s="4" t="s">
        <v>15</v>
      </c>
      <c r="E1871" s="4" t="s">
        <v>3</v>
      </c>
      <c r="F1871" s="4" t="s">
        <v>4</v>
      </c>
      <c r="G1871" s="4" t="s">
        <v>17</v>
      </c>
      <c r="H1871" s="4" t="s">
        <v>83</v>
      </c>
      <c r="I1871" s="9">
        <v>1</v>
      </c>
      <c r="J1871" s="6">
        <v>162.06</v>
      </c>
      <c r="K1871" s="7">
        <v>0</v>
      </c>
      <c r="L1871" s="6">
        <v>86.95</v>
      </c>
      <c r="M1871" s="6">
        <f t="shared" si="116"/>
        <v>162.06</v>
      </c>
      <c r="N1871" s="6">
        <f t="shared" si="117"/>
        <v>86.95</v>
      </c>
      <c r="O1871" s="6">
        <f t="shared" si="118"/>
        <v>75.11</v>
      </c>
      <c r="P1871" s="8">
        <f t="shared" si="119"/>
        <v>0.4634703196347032</v>
      </c>
      <c r="Q1871" s="5">
        <f>YEAR(SalesDataTable[[#This Row],[Order Date]])</f>
        <v>2026</v>
      </c>
      <c r="R1871" s="8" t="str">
        <f>"Q"&amp;ROUNDUP(MONTH(SalesDataTable[[#This Row],[Order Date]])/3,0)</f>
        <v>Q3</v>
      </c>
      <c r="S1871" s="9">
        <f>MONTH(SalesDataTable[[#This Row],[Order Date]])</f>
        <v>9</v>
      </c>
      <c r="T1871" s="8" t="str">
        <f>TEXT(SalesDataTable[[#This Row],[Order Date]],"mmm")</f>
        <v>Sep</v>
      </c>
    </row>
    <row r="1872" spans="1:20" ht="15.5">
      <c r="A1872" s="2" t="s">
        <v>1923</v>
      </c>
      <c r="B1872" s="3">
        <v>46276</v>
      </c>
      <c r="C1872" s="4" t="s">
        <v>14</v>
      </c>
      <c r="D1872" s="4" t="s">
        <v>34</v>
      </c>
      <c r="E1872" s="4" t="s">
        <v>25</v>
      </c>
      <c r="F1872" s="4" t="s">
        <v>4</v>
      </c>
      <c r="G1872" s="4" t="s">
        <v>17</v>
      </c>
      <c r="H1872" s="4" t="s">
        <v>18</v>
      </c>
      <c r="I1872" s="9">
        <v>2</v>
      </c>
      <c r="J1872" s="6">
        <v>37.03</v>
      </c>
      <c r="K1872" s="7">
        <v>0.1</v>
      </c>
      <c r="L1872" s="6">
        <v>13.46</v>
      </c>
      <c r="M1872" s="6">
        <f t="shared" si="116"/>
        <v>66.654000000000011</v>
      </c>
      <c r="N1872" s="6">
        <f t="shared" si="117"/>
        <v>26.92</v>
      </c>
      <c r="O1872" s="6">
        <f t="shared" si="118"/>
        <v>39.734000000000009</v>
      </c>
      <c r="P1872" s="8">
        <f t="shared" si="119"/>
        <v>0.59612326342004984</v>
      </c>
      <c r="Q1872" s="5">
        <f>YEAR(SalesDataTable[[#This Row],[Order Date]])</f>
        <v>2026</v>
      </c>
      <c r="R1872" s="8" t="str">
        <f>"Q"&amp;ROUNDUP(MONTH(SalesDataTable[[#This Row],[Order Date]])/3,0)</f>
        <v>Q3</v>
      </c>
      <c r="S1872" s="9">
        <f>MONTH(SalesDataTable[[#This Row],[Order Date]])</f>
        <v>9</v>
      </c>
      <c r="T1872" s="8" t="str">
        <f>TEXT(SalesDataTable[[#This Row],[Order Date]],"mmm")</f>
        <v>Sep</v>
      </c>
    </row>
    <row r="1873" spans="1:20" ht="15.5">
      <c r="A1873" s="2" t="s">
        <v>1924</v>
      </c>
      <c r="B1873" s="3">
        <v>46276</v>
      </c>
      <c r="C1873" s="4" t="s">
        <v>8</v>
      </c>
      <c r="D1873" s="4" t="s">
        <v>66</v>
      </c>
      <c r="E1873" s="4" t="s">
        <v>3</v>
      </c>
      <c r="F1873" s="4" t="s">
        <v>16</v>
      </c>
      <c r="G1873" s="4" t="s">
        <v>31</v>
      </c>
      <c r="H1873" s="4" t="s">
        <v>32</v>
      </c>
      <c r="I1873" s="9">
        <v>1</v>
      </c>
      <c r="J1873" s="6">
        <v>338.01</v>
      </c>
      <c r="K1873" s="7">
        <v>0</v>
      </c>
      <c r="L1873" s="6">
        <v>190.89</v>
      </c>
      <c r="M1873" s="6">
        <f t="shared" si="116"/>
        <v>338.01</v>
      </c>
      <c r="N1873" s="6">
        <f t="shared" si="117"/>
        <v>190.89</v>
      </c>
      <c r="O1873" s="6">
        <f t="shared" si="118"/>
        <v>147.12</v>
      </c>
      <c r="P1873" s="8">
        <f t="shared" si="119"/>
        <v>0.43525339486997427</v>
      </c>
      <c r="Q1873" s="5">
        <f>YEAR(SalesDataTable[[#This Row],[Order Date]])</f>
        <v>2026</v>
      </c>
      <c r="R1873" s="8" t="str">
        <f>"Q"&amp;ROUNDUP(MONTH(SalesDataTable[[#This Row],[Order Date]])/3,0)</f>
        <v>Q3</v>
      </c>
      <c r="S1873" s="9">
        <f>MONTH(SalesDataTable[[#This Row],[Order Date]])</f>
        <v>9</v>
      </c>
      <c r="T1873" s="8" t="str">
        <f>TEXT(SalesDataTable[[#This Row],[Order Date]],"mmm")</f>
        <v>Sep</v>
      </c>
    </row>
    <row r="1874" spans="1:20" ht="15.5">
      <c r="A1874" s="2" t="s">
        <v>1925</v>
      </c>
      <c r="B1874" s="3">
        <v>46277</v>
      </c>
      <c r="C1874" s="4" t="s">
        <v>27</v>
      </c>
      <c r="D1874" s="4" t="s">
        <v>82</v>
      </c>
      <c r="E1874" s="4" t="s">
        <v>3</v>
      </c>
      <c r="F1874" s="4" t="s">
        <v>16</v>
      </c>
      <c r="G1874" s="4" t="s">
        <v>49</v>
      </c>
      <c r="H1874" s="4" t="s">
        <v>50</v>
      </c>
      <c r="I1874" s="9">
        <v>5</v>
      </c>
      <c r="J1874" s="6">
        <v>40.78</v>
      </c>
      <c r="K1874" s="7">
        <v>0.05</v>
      </c>
      <c r="L1874" s="6">
        <v>14.94</v>
      </c>
      <c r="M1874" s="6">
        <f t="shared" si="116"/>
        <v>193.70499999999998</v>
      </c>
      <c r="N1874" s="6">
        <f t="shared" si="117"/>
        <v>74.7</v>
      </c>
      <c r="O1874" s="6">
        <f t="shared" si="118"/>
        <v>119.00499999999998</v>
      </c>
      <c r="P1874" s="8">
        <f t="shared" si="119"/>
        <v>0.61436204537828132</v>
      </c>
      <c r="Q1874" s="5">
        <f>YEAR(SalesDataTable[[#This Row],[Order Date]])</f>
        <v>2026</v>
      </c>
      <c r="R1874" s="8" t="str">
        <f>"Q"&amp;ROUNDUP(MONTH(SalesDataTable[[#This Row],[Order Date]])/3,0)</f>
        <v>Q3</v>
      </c>
      <c r="S1874" s="9">
        <f>MONTH(SalesDataTable[[#This Row],[Order Date]])</f>
        <v>9</v>
      </c>
      <c r="T1874" s="8" t="str">
        <f>TEXT(SalesDataTable[[#This Row],[Order Date]],"mmm")</f>
        <v>Sep</v>
      </c>
    </row>
    <row r="1875" spans="1:20" ht="15.5">
      <c r="A1875" s="2" t="s">
        <v>1926</v>
      </c>
      <c r="B1875" s="3">
        <v>46277</v>
      </c>
      <c r="C1875" s="4" t="s">
        <v>14</v>
      </c>
      <c r="D1875" s="4" t="s">
        <v>126</v>
      </c>
      <c r="E1875" s="4" t="s">
        <v>3</v>
      </c>
      <c r="F1875" s="4" t="s">
        <v>4</v>
      </c>
      <c r="G1875" s="4" t="s">
        <v>5</v>
      </c>
      <c r="H1875" s="4" t="s">
        <v>29</v>
      </c>
      <c r="I1875" s="9">
        <v>4</v>
      </c>
      <c r="J1875" s="6">
        <v>51.47</v>
      </c>
      <c r="K1875" s="7">
        <v>0</v>
      </c>
      <c r="L1875" s="6">
        <v>21.9</v>
      </c>
      <c r="M1875" s="6">
        <f t="shared" si="116"/>
        <v>205.88</v>
      </c>
      <c r="N1875" s="6">
        <f t="shared" si="117"/>
        <v>87.6</v>
      </c>
      <c r="O1875" s="6">
        <f t="shared" si="118"/>
        <v>118.28</v>
      </c>
      <c r="P1875" s="8">
        <f t="shared" si="119"/>
        <v>0.57450942296483387</v>
      </c>
      <c r="Q1875" s="5">
        <f>YEAR(SalesDataTable[[#This Row],[Order Date]])</f>
        <v>2026</v>
      </c>
      <c r="R1875" s="8" t="str">
        <f>"Q"&amp;ROUNDUP(MONTH(SalesDataTable[[#This Row],[Order Date]])/3,0)</f>
        <v>Q3</v>
      </c>
      <c r="S1875" s="9">
        <f>MONTH(SalesDataTable[[#This Row],[Order Date]])</f>
        <v>9</v>
      </c>
      <c r="T1875" s="8" t="str">
        <f>TEXT(SalesDataTable[[#This Row],[Order Date]],"mmm")</f>
        <v>Sep</v>
      </c>
    </row>
    <row r="1876" spans="1:20" ht="15.5">
      <c r="A1876" s="2" t="s">
        <v>1927</v>
      </c>
      <c r="B1876" s="3">
        <v>46277</v>
      </c>
      <c r="C1876" s="4" t="s">
        <v>1</v>
      </c>
      <c r="D1876" s="4" t="s">
        <v>88</v>
      </c>
      <c r="E1876" s="4" t="s">
        <v>10</v>
      </c>
      <c r="F1876" s="4" t="s">
        <v>20</v>
      </c>
      <c r="G1876" s="4" t="s">
        <v>11</v>
      </c>
      <c r="H1876" s="4" t="s">
        <v>21</v>
      </c>
      <c r="I1876" s="9">
        <v>10</v>
      </c>
      <c r="J1876" s="6">
        <v>144.4</v>
      </c>
      <c r="K1876" s="7">
        <v>0.1</v>
      </c>
      <c r="L1876" s="6">
        <v>81.069999999999993</v>
      </c>
      <c r="M1876" s="6">
        <f t="shared" si="116"/>
        <v>1299.6000000000001</v>
      </c>
      <c r="N1876" s="6">
        <f t="shared" si="117"/>
        <v>810.69999999999993</v>
      </c>
      <c r="O1876" s="6">
        <f t="shared" si="118"/>
        <v>488.9000000000002</v>
      </c>
      <c r="P1876" s="8">
        <f t="shared" si="119"/>
        <v>0.37619267466912909</v>
      </c>
      <c r="Q1876" s="5">
        <f>YEAR(SalesDataTable[[#This Row],[Order Date]])</f>
        <v>2026</v>
      </c>
      <c r="R1876" s="8" t="str">
        <f>"Q"&amp;ROUNDUP(MONTH(SalesDataTable[[#This Row],[Order Date]])/3,0)</f>
        <v>Q3</v>
      </c>
      <c r="S1876" s="9">
        <f>MONTH(SalesDataTable[[#This Row],[Order Date]])</f>
        <v>9</v>
      </c>
      <c r="T1876" s="8" t="str">
        <f>TEXT(SalesDataTable[[#This Row],[Order Date]],"mmm")</f>
        <v>Sep</v>
      </c>
    </row>
    <row r="1877" spans="1:20" ht="15.5">
      <c r="A1877" s="2" t="s">
        <v>1928</v>
      </c>
      <c r="B1877" s="3">
        <v>46277</v>
      </c>
      <c r="C1877" s="4" t="s">
        <v>8</v>
      </c>
      <c r="D1877" s="4" t="s">
        <v>38</v>
      </c>
      <c r="E1877" s="4" t="s">
        <v>25</v>
      </c>
      <c r="F1877" s="4" t="s">
        <v>16</v>
      </c>
      <c r="G1877" s="4" t="s">
        <v>49</v>
      </c>
      <c r="H1877" s="4" t="s">
        <v>74</v>
      </c>
      <c r="I1877" s="9">
        <v>1</v>
      </c>
      <c r="J1877" s="6">
        <v>51.34</v>
      </c>
      <c r="K1877" s="7">
        <v>0.1</v>
      </c>
      <c r="L1877" s="6">
        <v>22.63</v>
      </c>
      <c r="M1877" s="6">
        <f t="shared" si="116"/>
        <v>46.206000000000003</v>
      </c>
      <c r="N1877" s="6">
        <f t="shared" si="117"/>
        <v>22.63</v>
      </c>
      <c r="O1877" s="6">
        <f t="shared" si="118"/>
        <v>23.576000000000004</v>
      </c>
      <c r="P1877" s="8">
        <f t="shared" si="119"/>
        <v>0.51023676578799293</v>
      </c>
      <c r="Q1877" s="5">
        <f>YEAR(SalesDataTable[[#This Row],[Order Date]])</f>
        <v>2026</v>
      </c>
      <c r="R1877" s="8" t="str">
        <f>"Q"&amp;ROUNDUP(MONTH(SalesDataTable[[#This Row],[Order Date]])/3,0)</f>
        <v>Q3</v>
      </c>
      <c r="S1877" s="9">
        <f>MONTH(SalesDataTable[[#This Row],[Order Date]])</f>
        <v>9</v>
      </c>
      <c r="T1877" s="8" t="str">
        <f>TEXT(SalesDataTable[[#This Row],[Order Date]],"mmm")</f>
        <v>Sep</v>
      </c>
    </row>
    <row r="1878" spans="1:20" ht="15.5">
      <c r="A1878" s="2" t="s">
        <v>1929</v>
      </c>
      <c r="B1878" s="3">
        <v>46277</v>
      </c>
      <c r="C1878" s="4" t="s">
        <v>8</v>
      </c>
      <c r="D1878" s="4" t="s">
        <v>9</v>
      </c>
      <c r="E1878" s="4" t="s">
        <v>10</v>
      </c>
      <c r="F1878" s="4" t="s">
        <v>4</v>
      </c>
      <c r="G1878" s="4" t="s">
        <v>17</v>
      </c>
      <c r="H1878" s="4" t="s">
        <v>46</v>
      </c>
      <c r="I1878" s="9">
        <v>6</v>
      </c>
      <c r="J1878" s="6">
        <v>47.72</v>
      </c>
      <c r="K1878" s="7">
        <v>0.1</v>
      </c>
      <c r="L1878" s="6">
        <v>18.41</v>
      </c>
      <c r="M1878" s="6">
        <f t="shared" si="116"/>
        <v>257.68799999999999</v>
      </c>
      <c r="N1878" s="6">
        <f t="shared" si="117"/>
        <v>110.46000000000001</v>
      </c>
      <c r="O1878" s="6">
        <f t="shared" si="118"/>
        <v>147.22799999999998</v>
      </c>
      <c r="P1878" s="8">
        <f t="shared" si="119"/>
        <v>0.57134208810654741</v>
      </c>
      <c r="Q1878" s="5">
        <f>YEAR(SalesDataTable[[#This Row],[Order Date]])</f>
        <v>2026</v>
      </c>
      <c r="R1878" s="8" t="str">
        <f>"Q"&amp;ROUNDUP(MONTH(SalesDataTable[[#This Row],[Order Date]])/3,0)</f>
        <v>Q3</v>
      </c>
      <c r="S1878" s="9">
        <f>MONTH(SalesDataTable[[#This Row],[Order Date]])</f>
        <v>9</v>
      </c>
      <c r="T1878" s="8" t="str">
        <f>TEXT(SalesDataTable[[#This Row],[Order Date]],"mmm")</f>
        <v>Sep</v>
      </c>
    </row>
    <row r="1879" spans="1:20" ht="15.5">
      <c r="A1879" s="2" t="s">
        <v>1930</v>
      </c>
      <c r="B1879" s="3">
        <v>46277</v>
      </c>
      <c r="C1879" s="4" t="s">
        <v>8</v>
      </c>
      <c r="D1879" s="4" t="s">
        <v>66</v>
      </c>
      <c r="E1879" s="4" t="s">
        <v>3</v>
      </c>
      <c r="F1879" s="4" t="s">
        <v>20</v>
      </c>
      <c r="G1879" s="4" t="s">
        <v>31</v>
      </c>
      <c r="H1879" s="4" t="s">
        <v>64</v>
      </c>
      <c r="I1879" s="9">
        <v>1</v>
      </c>
      <c r="J1879" s="6">
        <v>81.489999999999995</v>
      </c>
      <c r="K1879" s="7">
        <v>0.1</v>
      </c>
      <c r="L1879" s="6">
        <v>38.83</v>
      </c>
      <c r="M1879" s="6">
        <f t="shared" si="116"/>
        <v>73.340999999999994</v>
      </c>
      <c r="N1879" s="6">
        <f t="shared" si="117"/>
        <v>38.83</v>
      </c>
      <c r="O1879" s="6">
        <f t="shared" si="118"/>
        <v>34.510999999999996</v>
      </c>
      <c r="P1879" s="8">
        <f t="shared" si="119"/>
        <v>0.47055535103148305</v>
      </c>
      <c r="Q1879" s="5">
        <f>YEAR(SalesDataTable[[#This Row],[Order Date]])</f>
        <v>2026</v>
      </c>
      <c r="R1879" s="8" t="str">
        <f>"Q"&amp;ROUNDUP(MONTH(SalesDataTable[[#This Row],[Order Date]])/3,0)</f>
        <v>Q3</v>
      </c>
      <c r="S1879" s="9">
        <f>MONTH(SalesDataTable[[#This Row],[Order Date]])</f>
        <v>9</v>
      </c>
      <c r="T1879" s="8" t="str">
        <f>TEXT(SalesDataTable[[#This Row],[Order Date]],"mmm")</f>
        <v>Sep</v>
      </c>
    </row>
    <row r="1880" spans="1:20" ht="15.5">
      <c r="A1880" s="2" t="s">
        <v>1931</v>
      </c>
      <c r="B1880" s="3">
        <v>46277</v>
      </c>
      <c r="C1880" s="4" t="s">
        <v>8</v>
      </c>
      <c r="D1880" s="4" t="s">
        <v>38</v>
      </c>
      <c r="E1880" s="4" t="s">
        <v>25</v>
      </c>
      <c r="F1880" s="4" t="s">
        <v>4</v>
      </c>
      <c r="G1880" s="4" t="s">
        <v>5</v>
      </c>
      <c r="H1880" s="4" t="s">
        <v>35</v>
      </c>
      <c r="I1880" s="9">
        <v>2</v>
      </c>
      <c r="J1880" s="6">
        <v>39.700000000000003</v>
      </c>
      <c r="K1880" s="7">
        <v>0</v>
      </c>
      <c r="L1880" s="6">
        <v>16.32</v>
      </c>
      <c r="M1880" s="6">
        <f t="shared" si="116"/>
        <v>79.400000000000006</v>
      </c>
      <c r="N1880" s="6">
        <f t="shared" si="117"/>
        <v>32.64</v>
      </c>
      <c r="O1880" s="6">
        <f t="shared" si="118"/>
        <v>46.760000000000005</v>
      </c>
      <c r="P1880" s="8">
        <f t="shared" si="119"/>
        <v>0.58891687657430736</v>
      </c>
      <c r="Q1880" s="5">
        <f>YEAR(SalesDataTable[[#This Row],[Order Date]])</f>
        <v>2026</v>
      </c>
      <c r="R1880" s="8" t="str">
        <f>"Q"&amp;ROUNDUP(MONTH(SalesDataTable[[#This Row],[Order Date]])/3,0)</f>
        <v>Q3</v>
      </c>
      <c r="S1880" s="9">
        <f>MONTH(SalesDataTable[[#This Row],[Order Date]])</f>
        <v>9</v>
      </c>
      <c r="T1880" s="8" t="str">
        <f>TEXT(SalesDataTable[[#This Row],[Order Date]],"mmm")</f>
        <v>Sep</v>
      </c>
    </row>
    <row r="1881" spans="1:20" ht="15.5">
      <c r="A1881" s="2" t="s">
        <v>1932</v>
      </c>
      <c r="B1881" s="3">
        <v>46277</v>
      </c>
      <c r="C1881" s="4" t="s">
        <v>8</v>
      </c>
      <c r="D1881" s="4" t="s">
        <v>69</v>
      </c>
      <c r="E1881" s="4" t="s">
        <v>10</v>
      </c>
      <c r="F1881" s="4" t="s">
        <v>16</v>
      </c>
      <c r="G1881" s="4" t="s">
        <v>31</v>
      </c>
      <c r="H1881" s="4" t="s">
        <v>32</v>
      </c>
      <c r="I1881" s="9">
        <v>4</v>
      </c>
      <c r="J1881" s="6">
        <v>344.67</v>
      </c>
      <c r="K1881" s="7">
        <v>0.1</v>
      </c>
      <c r="L1881" s="6">
        <v>195.35</v>
      </c>
      <c r="M1881" s="6">
        <f t="shared" si="116"/>
        <v>1240.8120000000001</v>
      </c>
      <c r="N1881" s="6">
        <f t="shared" si="117"/>
        <v>781.4</v>
      </c>
      <c r="O1881" s="6">
        <f t="shared" si="118"/>
        <v>459.41200000000015</v>
      </c>
      <c r="P1881" s="8">
        <f t="shared" si="119"/>
        <v>0.37025109363868186</v>
      </c>
      <c r="Q1881" s="5">
        <f>YEAR(SalesDataTable[[#This Row],[Order Date]])</f>
        <v>2026</v>
      </c>
      <c r="R1881" s="8" t="str">
        <f>"Q"&amp;ROUNDUP(MONTH(SalesDataTable[[#This Row],[Order Date]])/3,0)</f>
        <v>Q3</v>
      </c>
      <c r="S1881" s="9">
        <f>MONTH(SalesDataTable[[#This Row],[Order Date]])</f>
        <v>9</v>
      </c>
      <c r="T1881" s="8" t="str">
        <f>TEXT(SalesDataTable[[#This Row],[Order Date]],"mmm")</f>
        <v>Sep</v>
      </c>
    </row>
    <row r="1882" spans="1:20" ht="15.5">
      <c r="A1882" s="2" t="s">
        <v>1933</v>
      </c>
      <c r="B1882" s="3">
        <v>46277</v>
      </c>
      <c r="C1882" s="4" t="s">
        <v>1</v>
      </c>
      <c r="D1882" s="4" t="s">
        <v>2</v>
      </c>
      <c r="E1882" s="4" t="s">
        <v>3</v>
      </c>
      <c r="F1882" s="4" t="s">
        <v>4</v>
      </c>
      <c r="G1882" s="4" t="s">
        <v>5</v>
      </c>
      <c r="H1882" s="4" t="s">
        <v>6</v>
      </c>
      <c r="I1882" s="9">
        <v>1</v>
      </c>
      <c r="J1882" s="6">
        <v>80.39</v>
      </c>
      <c r="K1882" s="7">
        <v>0</v>
      </c>
      <c r="L1882" s="6">
        <v>42.85</v>
      </c>
      <c r="M1882" s="6">
        <f t="shared" si="116"/>
        <v>80.39</v>
      </c>
      <c r="N1882" s="6">
        <f t="shared" si="117"/>
        <v>42.85</v>
      </c>
      <c r="O1882" s="6">
        <f t="shared" si="118"/>
        <v>37.54</v>
      </c>
      <c r="P1882" s="8">
        <f t="shared" si="119"/>
        <v>0.46697350416718497</v>
      </c>
      <c r="Q1882" s="5">
        <f>YEAR(SalesDataTable[[#This Row],[Order Date]])</f>
        <v>2026</v>
      </c>
      <c r="R1882" s="8" t="str">
        <f>"Q"&amp;ROUNDUP(MONTH(SalesDataTable[[#This Row],[Order Date]])/3,0)</f>
        <v>Q3</v>
      </c>
      <c r="S1882" s="9">
        <f>MONTH(SalesDataTable[[#This Row],[Order Date]])</f>
        <v>9</v>
      </c>
      <c r="T1882" s="8" t="str">
        <f>TEXT(SalesDataTable[[#This Row],[Order Date]],"mmm")</f>
        <v>Sep</v>
      </c>
    </row>
    <row r="1883" spans="1:20" ht="15.5">
      <c r="A1883" s="2" t="s">
        <v>1934</v>
      </c>
      <c r="B1883" s="3">
        <v>46278</v>
      </c>
      <c r="C1883" s="4" t="s">
        <v>14</v>
      </c>
      <c r="D1883" s="4" t="s">
        <v>24</v>
      </c>
      <c r="E1883" s="4" t="s">
        <v>25</v>
      </c>
      <c r="F1883" s="4" t="s">
        <v>4</v>
      </c>
      <c r="G1883" s="4" t="s">
        <v>11</v>
      </c>
      <c r="H1883" s="4" t="s">
        <v>21</v>
      </c>
      <c r="I1883" s="9">
        <v>1</v>
      </c>
      <c r="J1883" s="6">
        <v>143.66999999999999</v>
      </c>
      <c r="K1883" s="7">
        <v>0.1</v>
      </c>
      <c r="L1883" s="6">
        <v>79.89</v>
      </c>
      <c r="M1883" s="6">
        <f t="shared" si="116"/>
        <v>129.303</v>
      </c>
      <c r="N1883" s="6">
        <f t="shared" si="117"/>
        <v>79.89</v>
      </c>
      <c r="O1883" s="6">
        <f t="shared" si="118"/>
        <v>49.412999999999997</v>
      </c>
      <c r="P1883" s="8">
        <f t="shared" si="119"/>
        <v>0.38214890605786406</v>
      </c>
      <c r="Q1883" s="5">
        <f>YEAR(SalesDataTable[[#This Row],[Order Date]])</f>
        <v>2026</v>
      </c>
      <c r="R1883" s="8" t="str">
        <f>"Q"&amp;ROUNDUP(MONTH(SalesDataTable[[#This Row],[Order Date]])/3,0)</f>
        <v>Q3</v>
      </c>
      <c r="S1883" s="9">
        <f>MONTH(SalesDataTable[[#This Row],[Order Date]])</f>
        <v>9</v>
      </c>
      <c r="T1883" s="8" t="str">
        <f>TEXT(SalesDataTable[[#This Row],[Order Date]],"mmm")</f>
        <v>Sep</v>
      </c>
    </row>
    <row r="1884" spans="1:20" ht="15.5">
      <c r="A1884" s="2" t="s">
        <v>1935</v>
      </c>
      <c r="B1884" s="3">
        <v>46278</v>
      </c>
      <c r="C1884" s="4" t="s">
        <v>8</v>
      </c>
      <c r="D1884" s="4" t="s">
        <v>69</v>
      </c>
      <c r="E1884" s="4" t="s">
        <v>25</v>
      </c>
      <c r="F1884" s="4" t="s">
        <v>4</v>
      </c>
      <c r="G1884" s="4" t="s">
        <v>17</v>
      </c>
      <c r="H1884" s="4" t="s">
        <v>18</v>
      </c>
      <c r="I1884" s="9">
        <v>1</v>
      </c>
      <c r="J1884" s="6">
        <v>35.86</v>
      </c>
      <c r="K1884" s="7">
        <v>0</v>
      </c>
      <c r="L1884" s="6">
        <v>13.33</v>
      </c>
      <c r="M1884" s="6">
        <f t="shared" si="116"/>
        <v>35.86</v>
      </c>
      <c r="N1884" s="6">
        <f t="shared" si="117"/>
        <v>13.33</v>
      </c>
      <c r="O1884" s="6">
        <f t="shared" si="118"/>
        <v>22.53</v>
      </c>
      <c r="P1884" s="8">
        <f t="shared" si="119"/>
        <v>0.62827663134411604</v>
      </c>
      <c r="Q1884" s="5">
        <f>YEAR(SalesDataTable[[#This Row],[Order Date]])</f>
        <v>2026</v>
      </c>
      <c r="R1884" s="8" t="str">
        <f>"Q"&amp;ROUNDUP(MONTH(SalesDataTable[[#This Row],[Order Date]])/3,0)</f>
        <v>Q3</v>
      </c>
      <c r="S1884" s="9">
        <f>MONTH(SalesDataTable[[#This Row],[Order Date]])</f>
        <v>9</v>
      </c>
      <c r="T1884" s="8" t="str">
        <f>TEXT(SalesDataTable[[#This Row],[Order Date]],"mmm")</f>
        <v>Sep</v>
      </c>
    </row>
    <row r="1885" spans="1:20" ht="15.5">
      <c r="A1885" s="2" t="s">
        <v>1936</v>
      </c>
      <c r="B1885" s="3">
        <v>46278</v>
      </c>
      <c r="C1885" s="4" t="s">
        <v>8</v>
      </c>
      <c r="D1885" s="4" t="s">
        <v>86</v>
      </c>
      <c r="E1885" s="4" t="s">
        <v>25</v>
      </c>
      <c r="F1885" s="4" t="s">
        <v>4</v>
      </c>
      <c r="G1885" s="4" t="s">
        <v>17</v>
      </c>
      <c r="H1885" s="4" t="s">
        <v>71</v>
      </c>
      <c r="I1885" s="9">
        <v>3</v>
      </c>
      <c r="J1885" s="6">
        <v>130.28</v>
      </c>
      <c r="K1885" s="7">
        <v>0.1</v>
      </c>
      <c r="L1885" s="6">
        <v>65.33</v>
      </c>
      <c r="M1885" s="6">
        <f t="shared" si="116"/>
        <v>351.75600000000003</v>
      </c>
      <c r="N1885" s="6">
        <f t="shared" si="117"/>
        <v>195.99</v>
      </c>
      <c r="O1885" s="6">
        <f t="shared" si="118"/>
        <v>155.76600000000002</v>
      </c>
      <c r="P1885" s="8">
        <f t="shared" si="119"/>
        <v>0.44282400300208102</v>
      </c>
      <c r="Q1885" s="5">
        <f>YEAR(SalesDataTable[[#This Row],[Order Date]])</f>
        <v>2026</v>
      </c>
      <c r="R1885" s="8" t="str">
        <f>"Q"&amp;ROUNDUP(MONTH(SalesDataTable[[#This Row],[Order Date]])/3,0)</f>
        <v>Q3</v>
      </c>
      <c r="S1885" s="9">
        <f>MONTH(SalesDataTable[[#This Row],[Order Date]])</f>
        <v>9</v>
      </c>
      <c r="T1885" s="8" t="str">
        <f>TEXT(SalesDataTable[[#This Row],[Order Date]],"mmm")</f>
        <v>Sep</v>
      </c>
    </row>
    <row r="1886" spans="1:20" ht="15.5">
      <c r="A1886" s="2" t="s">
        <v>1937</v>
      </c>
      <c r="B1886" s="3">
        <v>46278</v>
      </c>
      <c r="C1886" s="4" t="s">
        <v>8</v>
      </c>
      <c r="D1886" s="4" t="s">
        <v>38</v>
      </c>
      <c r="E1886" s="4" t="s">
        <v>39</v>
      </c>
      <c r="F1886" s="4" t="s">
        <v>4</v>
      </c>
      <c r="G1886" s="4" t="s">
        <v>11</v>
      </c>
      <c r="H1886" s="4" t="s">
        <v>53</v>
      </c>
      <c r="I1886" s="9">
        <v>1</v>
      </c>
      <c r="J1886" s="6">
        <v>157.88999999999999</v>
      </c>
      <c r="K1886" s="7">
        <v>0.1</v>
      </c>
      <c r="L1886" s="6">
        <v>78.209999999999994</v>
      </c>
      <c r="M1886" s="6">
        <f t="shared" si="116"/>
        <v>142.101</v>
      </c>
      <c r="N1886" s="6">
        <f t="shared" si="117"/>
        <v>78.209999999999994</v>
      </c>
      <c r="O1886" s="6">
        <f t="shared" si="118"/>
        <v>63.891000000000005</v>
      </c>
      <c r="P1886" s="8">
        <f t="shared" si="119"/>
        <v>0.44961682183798851</v>
      </c>
      <c r="Q1886" s="5">
        <f>YEAR(SalesDataTable[[#This Row],[Order Date]])</f>
        <v>2026</v>
      </c>
      <c r="R1886" s="8" t="str">
        <f>"Q"&amp;ROUNDUP(MONTH(SalesDataTable[[#This Row],[Order Date]])/3,0)</f>
        <v>Q3</v>
      </c>
      <c r="S1886" s="9">
        <f>MONTH(SalesDataTable[[#This Row],[Order Date]])</f>
        <v>9</v>
      </c>
      <c r="T1886" s="8" t="str">
        <f>TEXT(SalesDataTable[[#This Row],[Order Date]],"mmm")</f>
        <v>Sep</v>
      </c>
    </row>
    <row r="1887" spans="1:20" ht="15.5">
      <c r="A1887" s="2" t="s">
        <v>1938</v>
      </c>
      <c r="B1887" s="3">
        <v>46278</v>
      </c>
      <c r="C1887" s="4" t="s">
        <v>27</v>
      </c>
      <c r="D1887" s="4" t="s">
        <v>48</v>
      </c>
      <c r="E1887" s="4" t="s">
        <v>3</v>
      </c>
      <c r="F1887" s="4" t="s">
        <v>16</v>
      </c>
      <c r="G1887" s="4" t="s">
        <v>49</v>
      </c>
      <c r="H1887" s="4" t="s">
        <v>50</v>
      </c>
      <c r="I1887" s="9">
        <v>2</v>
      </c>
      <c r="J1887" s="6">
        <v>40.83</v>
      </c>
      <c r="K1887" s="7">
        <v>0</v>
      </c>
      <c r="L1887" s="6">
        <v>14.56</v>
      </c>
      <c r="M1887" s="6">
        <f t="shared" si="116"/>
        <v>81.66</v>
      </c>
      <c r="N1887" s="6">
        <f t="shared" si="117"/>
        <v>29.12</v>
      </c>
      <c r="O1887" s="6">
        <f t="shared" si="118"/>
        <v>52.539999999999992</v>
      </c>
      <c r="P1887" s="8">
        <f t="shared" si="119"/>
        <v>0.64339946118050451</v>
      </c>
      <c r="Q1887" s="5">
        <f>YEAR(SalesDataTable[[#This Row],[Order Date]])</f>
        <v>2026</v>
      </c>
      <c r="R1887" s="8" t="str">
        <f>"Q"&amp;ROUNDUP(MONTH(SalesDataTable[[#This Row],[Order Date]])/3,0)</f>
        <v>Q3</v>
      </c>
      <c r="S1887" s="9">
        <f>MONTH(SalesDataTable[[#This Row],[Order Date]])</f>
        <v>9</v>
      </c>
      <c r="T1887" s="8" t="str">
        <f>TEXT(SalesDataTable[[#This Row],[Order Date]],"mmm")</f>
        <v>Sep</v>
      </c>
    </row>
    <row r="1888" spans="1:20" ht="15.5">
      <c r="A1888" s="2" t="s">
        <v>1939</v>
      </c>
      <c r="B1888" s="3">
        <v>46278</v>
      </c>
      <c r="C1888" s="4" t="s">
        <v>14</v>
      </c>
      <c r="D1888" s="4" t="s">
        <v>126</v>
      </c>
      <c r="E1888" s="4" t="s">
        <v>25</v>
      </c>
      <c r="F1888" s="4" t="s">
        <v>16</v>
      </c>
      <c r="G1888" s="4" t="s">
        <v>49</v>
      </c>
      <c r="H1888" s="4" t="s">
        <v>67</v>
      </c>
      <c r="I1888" s="9">
        <v>2</v>
      </c>
      <c r="J1888" s="6">
        <v>37.119999999999997</v>
      </c>
      <c r="K1888" s="7">
        <v>0</v>
      </c>
      <c r="L1888" s="6">
        <v>14.26</v>
      </c>
      <c r="M1888" s="6">
        <f t="shared" si="116"/>
        <v>74.239999999999995</v>
      </c>
      <c r="N1888" s="6">
        <f t="shared" si="117"/>
        <v>28.52</v>
      </c>
      <c r="O1888" s="6">
        <f t="shared" si="118"/>
        <v>45.72</v>
      </c>
      <c r="P1888" s="8">
        <f t="shared" si="119"/>
        <v>0.61584051724137934</v>
      </c>
      <c r="Q1888" s="5">
        <f>YEAR(SalesDataTable[[#This Row],[Order Date]])</f>
        <v>2026</v>
      </c>
      <c r="R1888" s="8" t="str">
        <f>"Q"&amp;ROUNDUP(MONTH(SalesDataTable[[#This Row],[Order Date]])/3,0)</f>
        <v>Q3</v>
      </c>
      <c r="S1888" s="9">
        <f>MONTH(SalesDataTable[[#This Row],[Order Date]])</f>
        <v>9</v>
      </c>
      <c r="T1888" s="8" t="str">
        <f>TEXT(SalesDataTable[[#This Row],[Order Date]],"mmm")</f>
        <v>Sep</v>
      </c>
    </row>
    <row r="1889" spans="1:20" ht="15.5">
      <c r="A1889" s="2" t="s">
        <v>1940</v>
      </c>
      <c r="B1889" s="3">
        <v>46278</v>
      </c>
      <c r="C1889" s="4" t="s">
        <v>27</v>
      </c>
      <c r="D1889" s="4" t="s">
        <v>48</v>
      </c>
      <c r="E1889" s="4" t="s">
        <v>3</v>
      </c>
      <c r="F1889" s="4" t="s">
        <v>4</v>
      </c>
      <c r="G1889" s="4" t="s">
        <v>31</v>
      </c>
      <c r="H1889" s="4" t="s">
        <v>90</v>
      </c>
      <c r="I1889" s="9">
        <v>2</v>
      </c>
      <c r="J1889" s="6">
        <v>124.04</v>
      </c>
      <c r="K1889" s="7">
        <v>0.05</v>
      </c>
      <c r="L1889" s="6">
        <v>59.29</v>
      </c>
      <c r="M1889" s="6">
        <f t="shared" si="116"/>
        <v>235.67599999999999</v>
      </c>
      <c r="N1889" s="6">
        <f t="shared" si="117"/>
        <v>118.58</v>
      </c>
      <c r="O1889" s="6">
        <f t="shared" si="118"/>
        <v>117.09599999999999</v>
      </c>
      <c r="P1889" s="8">
        <f t="shared" si="119"/>
        <v>0.49685160983723414</v>
      </c>
      <c r="Q1889" s="5">
        <f>YEAR(SalesDataTable[[#This Row],[Order Date]])</f>
        <v>2026</v>
      </c>
      <c r="R1889" s="8" t="str">
        <f>"Q"&amp;ROUNDUP(MONTH(SalesDataTable[[#This Row],[Order Date]])/3,0)</f>
        <v>Q3</v>
      </c>
      <c r="S1889" s="9">
        <f>MONTH(SalesDataTable[[#This Row],[Order Date]])</f>
        <v>9</v>
      </c>
      <c r="T1889" s="8" t="str">
        <f>TEXT(SalesDataTable[[#This Row],[Order Date]],"mmm")</f>
        <v>Sep</v>
      </c>
    </row>
    <row r="1890" spans="1:20" ht="15.5">
      <c r="A1890" s="2" t="s">
        <v>1941</v>
      </c>
      <c r="B1890" s="3">
        <v>46278</v>
      </c>
      <c r="C1890" s="4" t="s">
        <v>8</v>
      </c>
      <c r="D1890" s="4" t="s">
        <v>69</v>
      </c>
      <c r="E1890" s="4" t="s">
        <v>3</v>
      </c>
      <c r="F1890" s="4" t="s">
        <v>4</v>
      </c>
      <c r="G1890" s="4" t="s">
        <v>11</v>
      </c>
      <c r="H1890" s="4" t="s">
        <v>21</v>
      </c>
      <c r="I1890" s="9">
        <v>1</v>
      </c>
      <c r="J1890" s="6">
        <v>142.36000000000001</v>
      </c>
      <c r="K1890" s="7">
        <v>0</v>
      </c>
      <c r="L1890" s="6">
        <v>78.3</v>
      </c>
      <c r="M1890" s="6">
        <f t="shared" si="116"/>
        <v>142.36000000000001</v>
      </c>
      <c r="N1890" s="6">
        <f t="shared" si="117"/>
        <v>78.3</v>
      </c>
      <c r="O1890" s="6">
        <f t="shared" si="118"/>
        <v>64.060000000000016</v>
      </c>
      <c r="P1890" s="8">
        <f t="shared" si="119"/>
        <v>0.44998595110986239</v>
      </c>
      <c r="Q1890" s="5">
        <f>YEAR(SalesDataTable[[#This Row],[Order Date]])</f>
        <v>2026</v>
      </c>
      <c r="R1890" s="8" t="str">
        <f>"Q"&amp;ROUNDUP(MONTH(SalesDataTable[[#This Row],[Order Date]])/3,0)</f>
        <v>Q3</v>
      </c>
      <c r="S1890" s="9">
        <f>MONTH(SalesDataTable[[#This Row],[Order Date]])</f>
        <v>9</v>
      </c>
      <c r="T1890" s="8" t="str">
        <f>TEXT(SalesDataTable[[#This Row],[Order Date]],"mmm")</f>
        <v>Sep</v>
      </c>
    </row>
    <row r="1891" spans="1:20" ht="15.5">
      <c r="A1891" s="2" t="s">
        <v>1942</v>
      </c>
      <c r="B1891" s="3">
        <v>46278</v>
      </c>
      <c r="C1891" s="4" t="s">
        <v>8</v>
      </c>
      <c r="D1891" s="4" t="s">
        <v>69</v>
      </c>
      <c r="E1891" s="4" t="s">
        <v>10</v>
      </c>
      <c r="F1891" s="4" t="s">
        <v>20</v>
      </c>
      <c r="G1891" s="4" t="s">
        <v>5</v>
      </c>
      <c r="H1891" s="4" t="s">
        <v>43</v>
      </c>
      <c r="I1891" s="9">
        <v>6</v>
      </c>
      <c r="J1891" s="6">
        <v>104.11</v>
      </c>
      <c r="K1891" s="7">
        <v>0.1</v>
      </c>
      <c r="L1891" s="6">
        <v>49</v>
      </c>
      <c r="M1891" s="6">
        <f t="shared" si="116"/>
        <v>562.19399999999996</v>
      </c>
      <c r="N1891" s="6">
        <f t="shared" si="117"/>
        <v>294</v>
      </c>
      <c r="O1891" s="6">
        <f t="shared" si="118"/>
        <v>268.19399999999996</v>
      </c>
      <c r="P1891" s="8">
        <f t="shared" si="119"/>
        <v>0.47704884790659446</v>
      </c>
      <c r="Q1891" s="5">
        <f>YEAR(SalesDataTable[[#This Row],[Order Date]])</f>
        <v>2026</v>
      </c>
      <c r="R1891" s="8" t="str">
        <f>"Q"&amp;ROUNDUP(MONTH(SalesDataTable[[#This Row],[Order Date]])/3,0)</f>
        <v>Q3</v>
      </c>
      <c r="S1891" s="9">
        <f>MONTH(SalesDataTable[[#This Row],[Order Date]])</f>
        <v>9</v>
      </c>
      <c r="T1891" s="8" t="str">
        <f>TEXT(SalesDataTable[[#This Row],[Order Date]],"mmm")</f>
        <v>Sep</v>
      </c>
    </row>
    <row r="1892" spans="1:20" ht="15.5">
      <c r="A1892" s="2" t="s">
        <v>1943</v>
      </c>
      <c r="B1892" s="3">
        <v>46278</v>
      </c>
      <c r="C1892" s="4" t="s">
        <v>27</v>
      </c>
      <c r="D1892" s="4" t="s">
        <v>48</v>
      </c>
      <c r="E1892" s="4" t="s">
        <v>3</v>
      </c>
      <c r="F1892" s="4" t="s">
        <v>20</v>
      </c>
      <c r="G1892" s="4" t="s">
        <v>31</v>
      </c>
      <c r="H1892" s="4" t="s">
        <v>32</v>
      </c>
      <c r="I1892" s="9">
        <v>1</v>
      </c>
      <c r="J1892" s="6">
        <v>335.02</v>
      </c>
      <c r="K1892" s="7">
        <v>0.05</v>
      </c>
      <c r="L1892" s="6">
        <v>198.44</v>
      </c>
      <c r="M1892" s="6">
        <f t="shared" si="116"/>
        <v>318.26899999999995</v>
      </c>
      <c r="N1892" s="6">
        <f t="shared" si="117"/>
        <v>198.44</v>
      </c>
      <c r="O1892" s="6">
        <f t="shared" si="118"/>
        <v>119.82899999999995</v>
      </c>
      <c r="P1892" s="8">
        <f t="shared" si="119"/>
        <v>0.3765022669502841</v>
      </c>
      <c r="Q1892" s="5">
        <f>YEAR(SalesDataTable[[#This Row],[Order Date]])</f>
        <v>2026</v>
      </c>
      <c r="R1892" s="8" t="str">
        <f>"Q"&amp;ROUNDUP(MONTH(SalesDataTable[[#This Row],[Order Date]])/3,0)</f>
        <v>Q3</v>
      </c>
      <c r="S1892" s="9">
        <f>MONTH(SalesDataTable[[#This Row],[Order Date]])</f>
        <v>9</v>
      </c>
      <c r="T1892" s="8" t="str">
        <f>TEXT(SalesDataTable[[#This Row],[Order Date]],"mmm")</f>
        <v>Sep</v>
      </c>
    </row>
    <row r="1893" spans="1:20" ht="15.5">
      <c r="A1893" s="2" t="s">
        <v>1944</v>
      </c>
      <c r="B1893" s="3">
        <v>46279</v>
      </c>
      <c r="C1893" s="4" t="s">
        <v>8</v>
      </c>
      <c r="D1893" s="4" t="s">
        <v>69</v>
      </c>
      <c r="E1893" s="4" t="s">
        <v>3</v>
      </c>
      <c r="F1893" s="4" t="s">
        <v>4</v>
      </c>
      <c r="G1893" s="4" t="s">
        <v>5</v>
      </c>
      <c r="H1893" s="4" t="s">
        <v>29</v>
      </c>
      <c r="I1893" s="9">
        <v>2</v>
      </c>
      <c r="J1893" s="6">
        <v>49.69</v>
      </c>
      <c r="K1893" s="7">
        <v>0.05</v>
      </c>
      <c r="L1893" s="6">
        <v>22.55</v>
      </c>
      <c r="M1893" s="6">
        <f t="shared" si="116"/>
        <v>94.410999999999987</v>
      </c>
      <c r="N1893" s="6">
        <f t="shared" si="117"/>
        <v>45.1</v>
      </c>
      <c r="O1893" s="6">
        <f t="shared" si="118"/>
        <v>49.310999999999986</v>
      </c>
      <c r="P1893" s="8">
        <f t="shared" si="119"/>
        <v>0.52230142674052804</v>
      </c>
      <c r="Q1893" s="5">
        <f>YEAR(SalesDataTable[[#This Row],[Order Date]])</f>
        <v>2026</v>
      </c>
      <c r="R1893" s="8" t="str">
        <f>"Q"&amp;ROUNDUP(MONTH(SalesDataTable[[#This Row],[Order Date]])/3,0)</f>
        <v>Q3</v>
      </c>
      <c r="S1893" s="9">
        <f>MONTH(SalesDataTable[[#This Row],[Order Date]])</f>
        <v>9</v>
      </c>
      <c r="T1893" s="8" t="str">
        <f>TEXT(SalesDataTable[[#This Row],[Order Date]],"mmm")</f>
        <v>Sep</v>
      </c>
    </row>
    <row r="1894" spans="1:20" ht="15.5">
      <c r="A1894" s="2" t="s">
        <v>1945</v>
      </c>
      <c r="B1894" s="3">
        <v>46279</v>
      </c>
      <c r="C1894" s="4" t="s">
        <v>14</v>
      </c>
      <c r="D1894" s="4" t="s">
        <v>34</v>
      </c>
      <c r="E1894" s="4" t="s">
        <v>3</v>
      </c>
      <c r="F1894" s="4" t="s">
        <v>4</v>
      </c>
      <c r="G1894" s="4" t="s">
        <v>5</v>
      </c>
      <c r="H1894" s="4" t="s">
        <v>29</v>
      </c>
      <c r="I1894" s="9">
        <v>4</v>
      </c>
      <c r="J1894" s="6">
        <v>50.5</v>
      </c>
      <c r="K1894" s="7">
        <v>0</v>
      </c>
      <c r="L1894" s="6">
        <v>23.02</v>
      </c>
      <c r="M1894" s="6">
        <f t="shared" si="116"/>
        <v>202</v>
      </c>
      <c r="N1894" s="6">
        <f t="shared" si="117"/>
        <v>92.08</v>
      </c>
      <c r="O1894" s="6">
        <f t="shared" si="118"/>
        <v>109.92</v>
      </c>
      <c r="P1894" s="8">
        <f t="shared" si="119"/>
        <v>0.5441584158415842</v>
      </c>
      <c r="Q1894" s="5">
        <f>YEAR(SalesDataTable[[#This Row],[Order Date]])</f>
        <v>2026</v>
      </c>
      <c r="R1894" s="8" t="str">
        <f>"Q"&amp;ROUNDUP(MONTH(SalesDataTable[[#This Row],[Order Date]])/3,0)</f>
        <v>Q3</v>
      </c>
      <c r="S1894" s="9">
        <f>MONTH(SalesDataTable[[#This Row],[Order Date]])</f>
        <v>9</v>
      </c>
      <c r="T1894" s="8" t="str">
        <f>TEXT(SalesDataTable[[#This Row],[Order Date]],"mmm")</f>
        <v>Sep</v>
      </c>
    </row>
    <row r="1895" spans="1:20" ht="15.5">
      <c r="A1895" s="2" t="s">
        <v>1946</v>
      </c>
      <c r="B1895" s="3">
        <v>46279</v>
      </c>
      <c r="C1895" s="4" t="s">
        <v>27</v>
      </c>
      <c r="D1895" s="4" t="s">
        <v>28</v>
      </c>
      <c r="E1895" s="4" t="s">
        <v>25</v>
      </c>
      <c r="F1895" s="4" t="s">
        <v>4</v>
      </c>
      <c r="G1895" s="4" t="s">
        <v>17</v>
      </c>
      <c r="H1895" s="4" t="s">
        <v>46</v>
      </c>
      <c r="I1895" s="9">
        <v>1</v>
      </c>
      <c r="J1895" s="6">
        <v>47.55</v>
      </c>
      <c r="K1895" s="7">
        <v>0.05</v>
      </c>
      <c r="L1895" s="6">
        <v>18.350000000000001</v>
      </c>
      <c r="M1895" s="6">
        <f t="shared" si="116"/>
        <v>45.172499999999992</v>
      </c>
      <c r="N1895" s="6">
        <f t="shared" si="117"/>
        <v>18.350000000000001</v>
      </c>
      <c r="O1895" s="6">
        <f t="shared" si="118"/>
        <v>26.822499999999991</v>
      </c>
      <c r="P1895" s="8">
        <f t="shared" si="119"/>
        <v>0.5937794011843488</v>
      </c>
      <c r="Q1895" s="5">
        <f>YEAR(SalesDataTable[[#This Row],[Order Date]])</f>
        <v>2026</v>
      </c>
      <c r="R1895" s="8" t="str">
        <f>"Q"&amp;ROUNDUP(MONTH(SalesDataTable[[#This Row],[Order Date]])/3,0)</f>
        <v>Q3</v>
      </c>
      <c r="S1895" s="9">
        <f>MONTH(SalesDataTable[[#This Row],[Order Date]])</f>
        <v>9</v>
      </c>
      <c r="T1895" s="8" t="str">
        <f>TEXT(SalesDataTable[[#This Row],[Order Date]],"mmm")</f>
        <v>Sep</v>
      </c>
    </row>
    <row r="1896" spans="1:20" ht="15.5">
      <c r="A1896" s="2" t="s">
        <v>1947</v>
      </c>
      <c r="B1896" s="3">
        <v>46279</v>
      </c>
      <c r="C1896" s="4" t="s">
        <v>27</v>
      </c>
      <c r="D1896" s="4" t="s">
        <v>45</v>
      </c>
      <c r="E1896" s="4" t="s">
        <v>3</v>
      </c>
      <c r="F1896" s="4" t="s">
        <v>16</v>
      </c>
      <c r="G1896" s="4" t="s">
        <v>17</v>
      </c>
      <c r="H1896" s="4" t="s">
        <v>46</v>
      </c>
      <c r="I1896" s="9">
        <v>6</v>
      </c>
      <c r="J1896" s="6">
        <v>46.16</v>
      </c>
      <c r="K1896" s="7">
        <v>0.1</v>
      </c>
      <c r="L1896" s="6">
        <v>18.39</v>
      </c>
      <c r="M1896" s="6">
        <f t="shared" si="116"/>
        <v>249.26399999999998</v>
      </c>
      <c r="N1896" s="6">
        <f t="shared" si="117"/>
        <v>110.34</v>
      </c>
      <c r="O1896" s="6">
        <f t="shared" si="118"/>
        <v>138.92399999999998</v>
      </c>
      <c r="P1896" s="8">
        <f t="shared" si="119"/>
        <v>0.55733679953783932</v>
      </c>
      <c r="Q1896" s="5">
        <f>YEAR(SalesDataTable[[#This Row],[Order Date]])</f>
        <v>2026</v>
      </c>
      <c r="R1896" s="8" t="str">
        <f>"Q"&amp;ROUNDUP(MONTH(SalesDataTable[[#This Row],[Order Date]])/3,0)</f>
        <v>Q3</v>
      </c>
      <c r="S1896" s="9">
        <f>MONTH(SalesDataTable[[#This Row],[Order Date]])</f>
        <v>9</v>
      </c>
      <c r="T1896" s="8" t="str">
        <f>TEXT(SalesDataTable[[#This Row],[Order Date]],"mmm")</f>
        <v>Sep</v>
      </c>
    </row>
    <row r="1897" spans="1:20" ht="15.5">
      <c r="A1897" s="2" t="s">
        <v>1948</v>
      </c>
      <c r="B1897" s="3">
        <v>46280</v>
      </c>
      <c r="C1897" s="4" t="s">
        <v>1</v>
      </c>
      <c r="D1897" s="4" t="s">
        <v>88</v>
      </c>
      <c r="E1897" s="4" t="s">
        <v>25</v>
      </c>
      <c r="F1897" s="4" t="s">
        <v>4</v>
      </c>
      <c r="G1897" s="4" t="s">
        <v>17</v>
      </c>
      <c r="H1897" s="4" t="s">
        <v>71</v>
      </c>
      <c r="I1897" s="9">
        <v>2</v>
      </c>
      <c r="J1897" s="6">
        <v>135.79</v>
      </c>
      <c r="K1897" s="7">
        <v>0.05</v>
      </c>
      <c r="L1897" s="6">
        <v>66.53</v>
      </c>
      <c r="M1897" s="6">
        <f t="shared" si="116"/>
        <v>258.00099999999998</v>
      </c>
      <c r="N1897" s="6">
        <f t="shared" si="117"/>
        <v>133.06</v>
      </c>
      <c r="O1897" s="6">
        <f t="shared" si="118"/>
        <v>124.94099999999997</v>
      </c>
      <c r="P1897" s="8">
        <f t="shared" si="119"/>
        <v>0.48426556486215167</v>
      </c>
      <c r="Q1897" s="5">
        <f>YEAR(SalesDataTable[[#This Row],[Order Date]])</f>
        <v>2026</v>
      </c>
      <c r="R1897" s="8" t="str">
        <f>"Q"&amp;ROUNDUP(MONTH(SalesDataTable[[#This Row],[Order Date]])/3,0)</f>
        <v>Q3</v>
      </c>
      <c r="S1897" s="9">
        <f>MONTH(SalesDataTable[[#This Row],[Order Date]])</f>
        <v>9</v>
      </c>
      <c r="T1897" s="8" t="str">
        <f>TEXT(SalesDataTable[[#This Row],[Order Date]],"mmm")</f>
        <v>Sep</v>
      </c>
    </row>
    <row r="1898" spans="1:20" ht="15.5">
      <c r="A1898" s="2" t="s">
        <v>1949</v>
      </c>
      <c r="B1898" s="3">
        <v>46280</v>
      </c>
      <c r="C1898" s="4" t="s">
        <v>1</v>
      </c>
      <c r="D1898" s="4" t="s">
        <v>88</v>
      </c>
      <c r="E1898" s="4" t="s">
        <v>3</v>
      </c>
      <c r="F1898" s="4" t="s">
        <v>4</v>
      </c>
      <c r="G1898" s="4" t="s">
        <v>11</v>
      </c>
      <c r="H1898" s="4" t="s">
        <v>21</v>
      </c>
      <c r="I1898" s="9">
        <v>2</v>
      </c>
      <c r="J1898" s="6">
        <v>141.91999999999999</v>
      </c>
      <c r="K1898" s="7">
        <v>0</v>
      </c>
      <c r="L1898" s="6">
        <v>79.900000000000006</v>
      </c>
      <c r="M1898" s="6">
        <f t="shared" si="116"/>
        <v>283.83999999999997</v>
      </c>
      <c r="N1898" s="6">
        <f t="shared" si="117"/>
        <v>159.80000000000001</v>
      </c>
      <c r="O1898" s="6">
        <f t="shared" si="118"/>
        <v>124.03999999999996</v>
      </c>
      <c r="P1898" s="8">
        <f t="shared" si="119"/>
        <v>0.43700676437429531</v>
      </c>
      <c r="Q1898" s="5">
        <f>YEAR(SalesDataTable[[#This Row],[Order Date]])</f>
        <v>2026</v>
      </c>
      <c r="R1898" s="8" t="str">
        <f>"Q"&amp;ROUNDUP(MONTH(SalesDataTable[[#This Row],[Order Date]])/3,0)</f>
        <v>Q3</v>
      </c>
      <c r="S1898" s="9">
        <f>MONTH(SalesDataTable[[#This Row],[Order Date]])</f>
        <v>9</v>
      </c>
      <c r="T1898" s="8" t="str">
        <f>TEXT(SalesDataTable[[#This Row],[Order Date]],"mmm")</f>
        <v>Sep</v>
      </c>
    </row>
    <row r="1899" spans="1:20" ht="15.5">
      <c r="A1899" s="2" t="s">
        <v>1950</v>
      </c>
      <c r="B1899" s="3">
        <v>46280</v>
      </c>
      <c r="C1899" s="4" t="s">
        <v>27</v>
      </c>
      <c r="D1899" s="4" t="s">
        <v>28</v>
      </c>
      <c r="E1899" s="4" t="s">
        <v>39</v>
      </c>
      <c r="F1899" s="4" t="s">
        <v>20</v>
      </c>
      <c r="G1899" s="4" t="s">
        <v>11</v>
      </c>
      <c r="H1899" s="4" t="s">
        <v>21</v>
      </c>
      <c r="I1899" s="9">
        <v>1</v>
      </c>
      <c r="J1899" s="6">
        <v>146.41</v>
      </c>
      <c r="K1899" s="7">
        <v>0.15</v>
      </c>
      <c r="L1899" s="6">
        <v>80.87</v>
      </c>
      <c r="M1899" s="6">
        <f t="shared" si="116"/>
        <v>124.4485</v>
      </c>
      <c r="N1899" s="6">
        <f t="shared" si="117"/>
        <v>80.87</v>
      </c>
      <c r="O1899" s="6">
        <f t="shared" si="118"/>
        <v>43.578499999999991</v>
      </c>
      <c r="P1899" s="8">
        <f t="shared" si="119"/>
        <v>0.35017296311325563</v>
      </c>
      <c r="Q1899" s="5">
        <f>YEAR(SalesDataTable[[#This Row],[Order Date]])</f>
        <v>2026</v>
      </c>
      <c r="R1899" s="8" t="str">
        <f>"Q"&amp;ROUNDUP(MONTH(SalesDataTable[[#This Row],[Order Date]])/3,0)</f>
        <v>Q3</v>
      </c>
      <c r="S1899" s="9">
        <f>MONTH(SalesDataTable[[#This Row],[Order Date]])</f>
        <v>9</v>
      </c>
      <c r="T1899" s="8" t="str">
        <f>TEXT(SalesDataTable[[#This Row],[Order Date]],"mmm")</f>
        <v>Sep</v>
      </c>
    </row>
    <row r="1900" spans="1:20" ht="15.5">
      <c r="A1900" s="2" t="s">
        <v>1951</v>
      </c>
      <c r="B1900" s="3">
        <v>46280</v>
      </c>
      <c r="C1900" s="4" t="s">
        <v>8</v>
      </c>
      <c r="D1900" s="4" t="s">
        <v>9</v>
      </c>
      <c r="E1900" s="4" t="s">
        <v>39</v>
      </c>
      <c r="F1900" s="4" t="s">
        <v>16</v>
      </c>
      <c r="G1900" s="4" t="s">
        <v>5</v>
      </c>
      <c r="H1900" s="4" t="s">
        <v>35</v>
      </c>
      <c r="I1900" s="9">
        <v>5</v>
      </c>
      <c r="J1900" s="6">
        <v>40.17</v>
      </c>
      <c r="K1900" s="7">
        <v>0</v>
      </c>
      <c r="L1900" s="6">
        <v>16.27</v>
      </c>
      <c r="M1900" s="6">
        <f t="shared" si="116"/>
        <v>200.85000000000002</v>
      </c>
      <c r="N1900" s="6">
        <f t="shared" si="117"/>
        <v>81.349999999999994</v>
      </c>
      <c r="O1900" s="6">
        <f t="shared" si="118"/>
        <v>119.50000000000003</v>
      </c>
      <c r="P1900" s="8">
        <f t="shared" si="119"/>
        <v>0.59497137167040082</v>
      </c>
      <c r="Q1900" s="5">
        <f>YEAR(SalesDataTable[[#This Row],[Order Date]])</f>
        <v>2026</v>
      </c>
      <c r="R1900" s="8" t="str">
        <f>"Q"&amp;ROUNDUP(MONTH(SalesDataTable[[#This Row],[Order Date]])/3,0)</f>
        <v>Q3</v>
      </c>
      <c r="S1900" s="9">
        <f>MONTH(SalesDataTable[[#This Row],[Order Date]])</f>
        <v>9</v>
      </c>
      <c r="T1900" s="8" t="str">
        <f>TEXT(SalesDataTable[[#This Row],[Order Date]],"mmm")</f>
        <v>Sep</v>
      </c>
    </row>
    <row r="1901" spans="1:20" ht="15.5">
      <c r="A1901" s="2" t="s">
        <v>1952</v>
      </c>
      <c r="B1901" s="3">
        <v>46280</v>
      </c>
      <c r="C1901" s="4" t="s">
        <v>14</v>
      </c>
      <c r="D1901" s="4" t="s">
        <v>15</v>
      </c>
      <c r="E1901" s="4" t="s">
        <v>3</v>
      </c>
      <c r="F1901" s="4" t="s">
        <v>4</v>
      </c>
      <c r="G1901" s="4" t="s">
        <v>11</v>
      </c>
      <c r="H1901" s="4" t="s">
        <v>12</v>
      </c>
      <c r="I1901" s="9">
        <v>2</v>
      </c>
      <c r="J1901" s="6">
        <v>91.6</v>
      </c>
      <c r="K1901" s="7">
        <v>0</v>
      </c>
      <c r="L1901" s="6">
        <v>46.54</v>
      </c>
      <c r="M1901" s="6">
        <f t="shared" si="116"/>
        <v>183.2</v>
      </c>
      <c r="N1901" s="6">
        <f t="shared" si="117"/>
        <v>93.08</v>
      </c>
      <c r="O1901" s="6">
        <f t="shared" si="118"/>
        <v>90.11999999999999</v>
      </c>
      <c r="P1901" s="8">
        <f t="shared" si="119"/>
        <v>0.49192139737991264</v>
      </c>
      <c r="Q1901" s="5">
        <f>YEAR(SalesDataTable[[#This Row],[Order Date]])</f>
        <v>2026</v>
      </c>
      <c r="R1901" s="8" t="str">
        <f>"Q"&amp;ROUNDUP(MONTH(SalesDataTable[[#This Row],[Order Date]])/3,0)</f>
        <v>Q3</v>
      </c>
      <c r="S1901" s="9">
        <f>MONTH(SalesDataTable[[#This Row],[Order Date]])</f>
        <v>9</v>
      </c>
      <c r="T1901" s="8" t="str">
        <f>TEXT(SalesDataTable[[#This Row],[Order Date]],"mmm")</f>
        <v>Sep</v>
      </c>
    </row>
    <row r="1902" spans="1:20" ht="15.5">
      <c r="A1902" s="2" t="s">
        <v>1953</v>
      </c>
      <c r="B1902" s="3">
        <v>46280</v>
      </c>
      <c r="C1902" s="4" t="s">
        <v>14</v>
      </c>
      <c r="D1902" s="4" t="s">
        <v>15</v>
      </c>
      <c r="E1902" s="4" t="s">
        <v>3</v>
      </c>
      <c r="F1902" s="4" t="s">
        <v>16</v>
      </c>
      <c r="G1902" s="4" t="s">
        <v>49</v>
      </c>
      <c r="H1902" s="4" t="s">
        <v>55</v>
      </c>
      <c r="I1902" s="9">
        <v>4</v>
      </c>
      <c r="J1902" s="6">
        <v>121.47</v>
      </c>
      <c r="K1902" s="7">
        <v>0.05</v>
      </c>
      <c r="L1902" s="6">
        <v>67.650000000000006</v>
      </c>
      <c r="M1902" s="6">
        <f t="shared" si="116"/>
        <v>461.58599999999996</v>
      </c>
      <c r="N1902" s="6">
        <f t="shared" si="117"/>
        <v>270.60000000000002</v>
      </c>
      <c r="O1902" s="6">
        <f t="shared" si="118"/>
        <v>190.98599999999993</v>
      </c>
      <c r="P1902" s="8">
        <f t="shared" si="119"/>
        <v>0.41376038268058379</v>
      </c>
      <c r="Q1902" s="5">
        <f>YEAR(SalesDataTable[[#This Row],[Order Date]])</f>
        <v>2026</v>
      </c>
      <c r="R1902" s="8" t="str">
        <f>"Q"&amp;ROUNDUP(MONTH(SalesDataTable[[#This Row],[Order Date]])/3,0)</f>
        <v>Q3</v>
      </c>
      <c r="S1902" s="9">
        <f>MONTH(SalesDataTable[[#This Row],[Order Date]])</f>
        <v>9</v>
      </c>
      <c r="T1902" s="8" t="str">
        <f>TEXT(SalesDataTable[[#This Row],[Order Date]],"mmm")</f>
        <v>Sep</v>
      </c>
    </row>
    <row r="1903" spans="1:20" ht="15.5">
      <c r="A1903" s="2" t="s">
        <v>1954</v>
      </c>
      <c r="B1903" s="3">
        <v>46280</v>
      </c>
      <c r="C1903" s="4" t="s">
        <v>8</v>
      </c>
      <c r="D1903" s="4" t="s">
        <v>69</v>
      </c>
      <c r="E1903" s="4" t="s">
        <v>39</v>
      </c>
      <c r="F1903" s="4" t="s">
        <v>16</v>
      </c>
      <c r="G1903" s="4" t="s">
        <v>31</v>
      </c>
      <c r="H1903" s="4" t="s">
        <v>90</v>
      </c>
      <c r="I1903" s="9">
        <v>2</v>
      </c>
      <c r="J1903" s="6">
        <v>122.69</v>
      </c>
      <c r="K1903" s="7">
        <v>0</v>
      </c>
      <c r="L1903" s="6">
        <v>61.4</v>
      </c>
      <c r="M1903" s="6">
        <f t="shared" si="116"/>
        <v>245.38</v>
      </c>
      <c r="N1903" s="6">
        <f t="shared" si="117"/>
        <v>122.8</v>
      </c>
      <c r="O1903" s="6">
        <f t="shared" si="118"/>
        <v>122.58</v>
      </c>
      <c r="P1903" s="8">
        <f t="shared" si="119"/>
        <v>0.49955171570625151</v>
      </c>
      <c r="Q1903" s="5">
        <f>YEAR(SalesDataTable[[#This Row],[Order Date]])</f>
        <v>2026</v>
      </c>
      <c r="R1903" s="8" t="str">
        <f>"Q"&amp;ROUNDUP(MONTH(SalesDataTable[[#This Row],[Order Date]])/3,0)</f>
        <v>Q3</v>
      </c>
      <c r="S1903" s="9">
        <f>MONTH(SalesDataTable[[#This Row],[Order Date]])</f>
        <v>9</v>
      </c>
      <c r="T1903" s="8" t="str">
        <f>TEXT(SalesDataTable[[#This Row],[Order Date]],"mmm")</f>
        <v>Sep</v>
      </c>
    </row>
    <row r="1904" spans="1:20" ht="15.5">
      <c r="A1904" s="2" t="s">
        <v>1955</v>
      </c>
      <c r="B1904" s="3">
        <v>46280</v>
      </c>
      <c r="C1904" s="4" t="s">
        <v>8</v>
      </c>
      <c r="D1904" s="4" t="s">
        <v>69</v>
      </c>
      <c r="E1904" s="4" t="s">
        <v>39</v>
      </c>
      <c r="F1904" s="4" t="s">
        <v>16</v>
      </c>
      <c r="G1904" s="4" t="s">
        <v>17</v>
      </c>
      <c r="H1904" s="4" t="s">
        <v>46</v>
      </c>
      <c r="I1904" s="9">
        <v>1</v>
      </c>
      <c r="J1904" s="6">
        <v>45.59</v>
      </c>
      <c r="K1904" s="7">
        <v>0</v>
      </c>
      <c r="L1904" s="6">
        <v>18.28</v>
      </c>
      <c r="M1904" s="6">
        <f t="shared" si="116"/>
        <v>45.59</v>
      </c>
      <c r="N1904" s="6">
        <f t="shared" si="117"/>
        <v>18.28</v>
      </c>
      <c r="O1904" s="6">
        <f t="shared" si="118"/>
        <v>27.310000000000002</v>
      </c>
      <c r="P1904" s="8">
        <f t="shared" si="119"/>
        <v>0.59903487606931349</v>
      </c>
      <c r="Q1904" s="5">
        <f>YEAR(SalesDataTable[[#This Row],[Order Date]])</f>
        <v>2026</v>
      </c>
      <c r="R1904" s="8" t="str">
        <f>"Q"&amp;ROUNDUP(MONTH(SalesDataTable[[#This Row],[Order Date]])/3,0)</f>
        <v>Q3</v>
      </c>
      <c r="S1904" s="9">
        <f>MONTH(SalesDataTable[[#This Row],[Order Date]])</f>
        <v>9</v>
      </c>
      <c r="T1904" s="8" t="str">
        <f>TEXT(SalesDataTable[[#This Row],[Order Date]],"mmm")</f>
        <v>Sep</v>
      </c>
    </row>
    <row r="1905" spans="1:20" ht="15.5">
      <c r="A1905" s="2" t="s">
        <v>1956</v>
      </c>
      <c r="B1905" s="3">
        <v>46280</v>
      </c>
      <c r="C1905" s="4" t="s">
        <v>27</v>
      </c>
      <c r="D1905" s="4" t="s">
        <v>28</v>
      </c>
      <c r="E1905" s="4" t="s">
        <v>3</v>
      </c>
      <c r="F1905" s="4" t="s">
        <v>4</v>
      </c>
      <c r="G1905" s="4" t="s">
        <v>5</v>
      </c>
      <c r="H1905" s="4" t="s">
        <v>6</v>
      </c>
      <c r="I1905" s="9">
        <v>1</v>
      </c>
      <c r="J1905" s="6">
        <v>83.8</v>
      </c>
      <c r="K1905" s="7">
        <v>0</v>
      </c>
      <c r="L1905" s="6">
        <v>42.23</v>
      </c>
      <c r="M1905" s="6">
        <f t="shared" si="116"/>
        <v>83.8</v>
      </c>
      <c r="N1905" s="6">
        <f t="shared" si="117"/>
        <v>42.23</v>
      </c>
      <c r="O1905" s="6">
        <f t="shared" si="118"/>
        <v>41.57</v>
      </c>
      <c r="P1905" s="8">
        <f t="shared" si="119"/>
        <v>0.49606205250596663</v>
      </c>
      <c r="Q1905" s="5">
        <f>YEAR(SalesDataTable[[#This Row],[Order Date]])</f>
        <v>2026</v>
      </c>
      <c r="R1905" s="8" t="str">
        <f>"Q"&amp;ROUNDUP(MONTH(SalesDataTable[[#This Row],[Order Date]])/3,0)</f>
        <v>Q3</v>
      </c>
      <c r="S1905" s="9">
        <f>MONTH(SalesDataTable[[#This Row],[Order Date]])</f>
        <v>9</v>
      </c>
      <c r="T1905" s="8" t="str">
        <f>TEXT(SalesDataTable[[#This Row],[Order Date]],"mmm")</f>
        <v>Sep</v>
      </c>
    </row>
    <row r="1906" spans="1:20" ht="15.5">
      <c r="A1906" s="2" t="s">
        <v>1957</v>
      </c>
      <c r="B1906" s="3">
        <v>46281</v>
      </c>
      <c r="C1906" s="4" t="s">
        <v>14</v>
      </c>
      <c r="D1906" s="4" t="s">
        <v>24</v>
      </c>
      <c r="E1906" s="4" t="s">
        <v>3</v>
      </c>
      <c r="F1906" s="4" t="s">
        <v>16</v>
      </c>
      <c r="G1906" s="4" t="s">
        <v>17</v>
      </c>
      <c r="H1906" s="4" t="s">
        <v>71</v>
      </c>
      <c r="I1906" s="9">
        <v>1</v>
      </c>
      <c r="J1906" s="6">
        <v>132.58000000000001</v>
      </c>
      <c r="K1906" s="7">
        <v>0.15</v>
      </c>
      <c r="L1906" s="6">
        <v>67.62</v>
      </c>
      <c r="M1906" s="6">
        <f t="shared" si="116"/>
        <v>112.69300000000001</v>
      </c>
      <c r="N1906" s="6">
        <f t="shared" si="117"/>
        <v>67.62</v>
      </c>
      <c r="O1906" s="6">
        <f t="shared" si="118"/>
        <v>45.073000000000008</v>
      </c>
      <c r="P1906" s="8">
        <f t="shared" si="119"/>
        <v>0.39996273060438536</v>
      </c>
      <c r="Q1906" s="5">
        <f>YEAR(SalesDataTable[[#This Row],[Order Date]])</f>
        <v>2026</v>
      </c>
      <c r="R1906" s="8" t="str">
        <f>"Q"&amp;ROUNDUP(MONTH(SalesDataTable[[#This Row],[Order Date]])/3,0)</f>
        <v>Q3</v>
      </c>
      <c r="S1906" s="9">
        <f>MONTH(SalesDataTable[[#This Row],[Order Date]])</f>
        <v>9</v>
      </c>
      <c r="T1906" s="8" t="str">
        <f>TEXT(SalesDataTable[[#This Row],[Order Date]],"mmm")</f>
        <v>Sep</v>
      </c>
    </row>
    <row r="1907" spans="1:20" ht="15.5">
      <c r="A1907" s="2" t="s">
        <v>1958</v>
      </c>
      <c r="B1907" s="3">
        <v>46281</v>
      </c>
      <c r="C1907" s="4" t="s">
        <v>27</v>
      </c>
      <c r="D1907" s="4" t="s">
        <v>48</v>
      </c>
      <c r="E1907" s="4" t="s">
        <v>3</v>
      </c>
      <c r="F1907" s="4" t="s">
        <v>16</v>
      </c>
      <c r="G1907" s="4" t="s">
        <v>31</v>
      </c>
      <c r="H1907" s="4" t="s">
        <v>90</v>
      </c>
      <c r="I1907" s="9">
        <v>2</v>
      </c>
      <c r="J1907" s="6">
        <v>122.12</v>
      </c>
      <c r="K1907" s="7">
        <v>0.05</v>
      </c>
      <c r="L1907" s="6">
        <v>61.76</v>
      </c>
      <c r="M1907" s="6">
        <f t="shared" si="116"/>
        <v>232.02799999999999</v>
      </c>
      <c r="N1907" s="6">
        <f t="shared" si="117"/>
        <v>123.52</v>
      </c>
      <c r="O1907" s="6">
        <f t="shared" si="118"/>
        <v>108.508</v>
      </c>
      <c r="P1907" s="8">
        <f t="shared" si="119"/>
        <v>0.46765045597945076</v>
      </c>
      <c r="Q1907" s="5">
        <f>YEAR(SalesDataTable[[#This Row],[Order Date]])</f>
        <v>2026</v>
      </c>
      <c r="R1907" s="8" t="str">
        <f>"Q"&amp;ROUNDUP(MONTH(SalesDataTable[[#This Row],[Order Date]])/3,0)</f>
        <v>Q3</v>
      </c>
      <c r="S1907" s="9">
        <f>MONTH(SalesDataTable[[#This Row],[Order Date]])</f>
        <v>9</v>
      </c>
      <c r="T1907" s="8" t="str">
        <f>TEXT(SalesDataTable[[#This Row],[Order Date]],"mmm")</f>
        <v>Sep</v>
      </c>
    </row>
    <row r="1908" spans="1:20" ht="15.5">
      <c r="A1908" s="2" t="s">
        <v>1959</v>
      </c>
      <c r="B1908" s="3">
        <v>46281</v>
      </c>
      <c r="C1908" s="4" t="s">
        <v>1</v>
      </c>
      <c r="D1908" s="4" t="s">
        <v>2</v>
      </c>
      <c r="E1908" s="4" t="s">
        <v>10</v>
      </c>
      <c r="F1908" s="4" t="s">
        <v>20</v>
      </c>
      <c r="G1908" s="4" t="s">
        <v>11</v>
      </c>
      <c r="H1908" s="4" t="s">
        <v>21</v>
      </c>
      <c r="I1908" s="9">
        <v>3</v>
      </c>
      <c r="J1908" s="6">
        <v>140.47</v>
      </c>
      <c r="K1908" s="7">
        <v>0.15</v>
      </c>
      <c r="L1908" s="6">
        <v>81.739999999999995</v>
      </c>
      <c r="M1908" s="6">
        <f t="shared" si="116"/>
        <v>358.19849999999997</v>
      </c>
      <c r="N1908" s="6">
        <f t="shared" si="117"/>
        <v>245.21999999999997</v>
      </c>
      <c r="O1908" s="6">
        <f t="shared" si="118"/>
        <v>112.9785</v>
      </c>
      <c r="P1908" s="8">
        <f t="shared" si="119"/>
        <v>0.31540751845694498</v>
      </c>
      <c r="Q1908" s="5">
        <f>YEAR(SalesDataTable[[#This Row],[Order Date]])</f>
        <v>2026</v>
      </c>
      <c r="R1908" s="8" t="str">
        <f>"Q"&amp;ROUNDUP(MONTH(SalesDataTable[[#This Row],[Order Date]])/3,0)</f>
        <v>Q3</v>
      </c>
      <c r="S1908" s="9">
        <f>MONTH(SalesDataTable[[#This Row],[Order Date]])</f>
        <v>9</v>
      </c>
      <c r="T1908" s="8" t="str">
        <f>TEXT(SalesDataTable[[#This Row],[Order Date]],"mmm")</f>
        <v>Sep</v>
      </c>
    </row>
    <row r="1909" spans="1:20" ht="15.5">
      <c r="A1909" s="2" t="s">
        <v>1960</v>
      </c>
      <c r="B1909" s="3">
        <v>46281</v>
      </c>
      <c r="C1909" s="4" t="s">
        <v>27</v>
      </c>
      <c r="D1909" s="4" t="s">
        <v>82</v>
      </c>
      <c r="E1909" s="4" t="s">
        <v>3</v>
      </c>
      <c r="F1909" s="4" t="s">
        <v>16</v>
      </c>
      <c r="G1909" s="4" t="s">
        <v>11</v>
      </c>
      <c r="H1909" s="4" t="s">
        <v>21</v>
      </c>
      <c r="I1909" s="9">
        <v>2</v>
      </c>
      <c r="J1909" s="6">
        <v>145.35</v>
      </c>
      <c r="K1909" s="7">
        <v>0.05</v>
      </c>
      <c r="L1909" s="6">
        <v>78.39</v>
      </c>
      <c r="M1909" s="6">
        <f t="shared" si="116"/>
        <v>276.16499999999996</v>
      </c>
      <c r="N1909" s="6">
        <f t="shared" si="117"/>
        <v>156.78</v>
      </c>
      <c r="O1909" s="6">
        <f t="shared" si="118"/>
        <v>119.38499999999996</v>
      </c>
      <c r="P1909" s="8">
        <f t="shared" si="119"/>
        <v>0.4322959100537721</v>
      </c>
      <c r="Q1909" s="5">
        <f>YEAR(SalesDataTable[[#This Row],[Order Date]])</f>
        <v>2026</v>
      </c>
      <c r="R1909" s="8" t="str">
        <f>"Q"&amp;ROUNDUP(MONTH(SalesDataTable[[#This Row],[Order Date]])/3,0)</f>
        <v>Q3</v>
      </c>
      <c r="S1909" s="9">
        <f>MONTH(SalesDataTable[[#This Row],[Order Date]])</f>
        <v>9</v>
      </c>
      <c r="T1909" s="8" t="str">
        <f>TEXT(SalesDataTable[[#This Row],[Order Date]],"mmm")</f>
        <v>Sep</v>
      </c>
    </row>
    <row r="1910" spans="1:20" ht="15.5">
      <c r="A1910" s="2" t="s">
        <v>1961</v>
      </c>
      <c r="B1910" s="3">
        <v>46282</v>
      </c>
      <c r="C1910" s="4" t="s">
        <v>27</v>
      </c>
      <c r="D1910" s="4" t="s">
        <v>48</v>
      </c>
      <c r="E1910" s="4" t="s">
        <v>39</v>
      </c>
      <c r="F1910" s="4" t="s">
        <v>4</v>
      </c>
      <c r="G1910" s="4" t="s">
        <v>31</v>
      </c>
      <c r="H1910" s="4" t="s">
        <v>90</v>
      </c>
      <c r="I1910" s="9">
        <v>2</v>
      </c>
      <c r="J1910" s="6">
        <v>121.25</v>
      </c>
      <c r="K1910" s="7">
        <v>0</v>
      </c>
      <c r="L1910" s="6">
        <v>61.5</v>
      </c>
      <c r="M1910" s="6">
        <f t="shared" si="116"/>
        <v>242.5</v>
      </c>
      <c r="N1910" s="6">
        <f t="shared" si="117"/>
        <v>123</v>
      </c>
      <c r="O1910" s="6">
        <f t="shared" si="118"/>
        <v>119.5</v>
      </c>
      <c r="P1910" s="8">
        <f t="shared" si="119"/>
        <v>0.4927835051546392</v>
      </c>
      <c r="Q1910" s="5">
        <f>YEAR(SalesDataTable[[#This Row],[Order Date]])</f>
        <v>2026</v>
      </c>
      <c r="R1910" s="8" t="str">
        <f>"Q"&amp;ROUNDUP(MONTH(SalesDataTable[[#This Row],[Order Date]])/3,0)</f>
        <v>Q3</v>
      </c>
      <c r="S1910" s="9">
        <f>MONTH(SalesDataTable[[#This Row],[Order Date]])</f>
        <v>9</v>
      </c>
      <c r="T1910" s="8" t="str">
        <f>TEXT(SalesDataTable[[#This Row],[Order Date]],"mmm")</f>
        <v>Sep</v>
      </c>
    </row>
    <row r="1911" spans="1:20" ht="15.5">
      <c r="A1911" s="2" t="s">
        <v>1962</v>
      </c>
      <c r="B1911" s="3">
        <v>46282</v>
      </c>
      <c r="C1911" s="4" t="s">
        <v>27</v>
      </c>
      <c r="D1911" s="4" t="s">
        <v>28</v>
      </c>
      <c r="E1911" s="4" t="s">
        <v>3</v>
      </c>
      <c r="F1911" s="4" t="s">
        <v>16</v>
      </c>
      <c r="G1911" s="4" t="s">
        <v>17</v>
      </c>
      <c r="H1911" s="4" t="s">
        <v>18</v>
      </c>
      <c r="I1911" s="9">
        <v>1</v>
      </c>
      <c r="J1911" s="6">
        <v>35.94</v>
      </c>
      <c r="K1911" s="7">
        <v>0.1</v>
      </c>
      <c r="L1911" s="6">
        <v>13.19</v>
      </c>
      <c r="M1911" s="6">
        <f t="shared" si="116"/>
        <v>32.345999999999997</v>
      </c>
      <c r="N1911" s="6">
        <f t="shared" si="117"/>
        <v>13.19</v>
      </c>
      <c r="O1911" s="6">
        <f t="shared" si="118"/>
        <v>19.155999999999999</v>
      </c>
      <c r="P1911" s="8">
        <f t="shared" si="119"/>
        <v>0.59222160390774747</v>
      </c>
      <c r="Q1911" s="5">
        <f>YEAR(SalesDataTable[[#This Row],[Order Date]])</f>
        <v>2026</v>
      </c>
      <c r="R1911" s="8" t="str">
        <f>"Q"&amp;ROUNDUP(MONTH(SalesDataTable[[#This Row],[Order Date]])/3,0)</f>
        <v>Q3</v>
      </c>
      <c r="S1911" s="9">
        <f>MONTH(SalesDataTable[[#This Row],[Order Date]])</f>
        <v>9</v>
      </c>
      <c r="T1911" s="8" t="str">
        <f>TEXT(SalesDataTable[[#This Row],[Order Date]],"mmm")</f>
        <v>Sep</v>
      </c>
    </row>
    <row r="1912" spans="1:20" ht="15.5">
      <c r="A1912" s="2" t="s">
        <v>1963</v>
      </c>
      <c r="B1912" s="3">
        <v>46282</v>
      </c>
      <c r="C1912" s="4" t="s">
        <v>8</v>
      </c>
      <c r="D1912" s="4" t="s">
        <v>86</v>
      </c>
      <c r="E1912" s="4" t="s">
        <v>3</v>
      </c>
      <c r="F1912" s="4" t="s">
        <v>16</v>
      </c>
      <c r="G1912" s="4" t="s">
        <v>5</v>
      </c>
      <c r="H1912" s="4" t="s">
        <v>43</v>
      </c>
      <c r="I1912" s="9">
        <v>1</v>
      </c>
      <c r="J1912" s="6">
        <v>101.18</v>
      </c>
      <c r="K1912" s="7">
        <v>0.1</v>
      </c>
      <c r="L1912" s="6">
        <v>49.38</v>
      </c>
      <c r="M1912" s="6">
        <f t="shared" si="116"/>
        <v>91.062000000000012</v>
      </c>
      <c r="N1912" s="6">
        <f t="shared" si="117"/>
        <v>49.38</v>
      </c>
      <c r="O1912" s="6">
        <f t="shared" si="118"/>
        <v>41.682000000000009</v>
      </c>
      <c r="P1912" s="8">
        <f t="shared" si="119"/>
        <v>0.45773209461685449</v>
      </c>
      <c r="Q1912" s="5">
        <f>YEAR(SalesDataTable[[#This Row],[Order Date]])</f>
        <v>2026</v>
      </c>
      <c r="R1912" s="8" t="str">
        <f>"Q"&amp;ROUNDUP(MONTH(SalesDataTable[[#This Row],[Order Date]])/3,0)</f>
        <v>Q3</v>
      </c>
      <c r="S1912" s="9">
        <f>MONTH(SalesDataTable[[#This Row],[Order Date]])</f>
        <v>9</v>
      </c>
      <c r="T1912" s="8" t="str">
        <f>TEXT(SalesDataTable[[#This Row],[Order Date]],"mmm")</f>
        <v>Sep</v>
      </c>
    </row>
    <row r="1913" spans="1:20" ht="15.5">
      <c r="A1913" s="2" t="s">
        <v>1964</v>
      </c>
      <c r="B1913" s="3">
        <v>46282</v>
      </c>
      <c r="C1913" s="4" t="s">
        <v>27</v>
      </c>
      <c r="D1913" s="4" t="s">
        <v>45</v>
      </c>
      <c r="E1913" s="4" t="s">
        <v>25</v>
      </c>
      <c r="F1913" s="4" t="s">
        <v>16</v>
      </c>
      <c r="G1913" s="4" t="s">
        <v>5</v>
      </c>
      <c r="H1913" s="4" t="s">
        <v>6</v>
      </c>
      <c r="I1913" s="9">
        <v>2</v>
      </c>
      <c r="J1913" s="6">
        <v>82.47</v>
      </c>
      <c r="K1913" s="7">
        <v>0</v>
      </c>
      <c r="L1913" s="6">
        <v>42.49</v>
      </c>
      <c r="M1913" s="6">
        <f t="shared" si="116"/>
        <v>164.94</v>
      </c>
      <c r="N1913" s="6">
        <f t="shared" si="117"/>
        <v>84.98</v>
      </c>
      <c r="O1913" s="6">
        <f t="shared" si="118"/>
        <v>79.959999999999994</v>
      </c>
      <c r="P1913" s="8">
        <f t="shared" si="119"/>
        <v>0.48478234509518608</v>
      </c>
      <c r="Q1913" s="5">
        <f>YEAR(SalesDataTable[[#This Row],[Order Date]])</f>
        <v>2026</v>
      </c>
      <c r="R1913" s="8" t="str">
        <f>"Q"&amp;ROUNDUP(MONTH(SalesDataTable[[#This Row],[Order Date]])/3,0)</f>
        <v>Q3</v>
      </c>
      <c r="S1913" s="9">
        <f>MONTH(SalesDataTable[[#This Row],[Order Date]])</f>
        <v>9</v>
      </c>
      <c r="T1913" s="8" t="str">
        <f>TEXT(SalesDataTable[[#This Row],[Order Date]],"mmm")</f>
        <v>Sep</v>
      </c>
    </row>
    <row r="1914" spans="1:20" ht="15.5">
      <c r="A1914" s="2" t="s">
        <v>1965</v>
      </c>
      <c r="B1914" s="3">
        <v>46282</v>
      </c>
      <c r="C1914" s="4" t="s">
        <v>14</v>
      </c>
      <c r="D1914" s="4" t="s">
        <v>126</v>
      </c>
      <c r="E1914" s="4" t="s">
        <v>39</v>
      </c>
      <c r="F1914" s="4" t="s">
        <v>16</v>
      </c>
      <c r="G1914" s="4" t="s">
        <v>49</v>
      </c>
      <c r="H1914" s="4" t="s">
        <v>74</v>
      </c>
      <c r="I1914" s="9">
        <v>1</v>
      </c>
      <c r="J1914" s="6">
        <v>50.47</v>
      </c>
      <c r="K1914" s="7">
        <v>0.05</v>
      </c>
      <c r="L1914" s="6">
        <v>22.27</v>
      </c>
      <c r="M1914" s="6">
        <f t="shared" si="116"/>
        <v>47.946499999999993</v>
      </c>
      <c r="N1914" s="6">
        <f t="shared" si="117"/>
        <v>22.27</v>
      </c>
      <c r="O1914" s="6">
        <f t="shared" si="118"/>
        <v>25.676499999999994</v>
      </c>
      <c r="P1914" s="8">
        <f t="shared" si="119"/>
        <v>0.53552396942425406</v>
      </c>
      <c r="Q1914" s="5">
        <f>YEAR(SalesDataTable[[#This Row],[Order Date]])</f>
        <v>2026</v>
      </c>
      <c r="R1914" s="8" t="str">
        <f>"Q"&amp;ROUNDUP(MONTH(SalesDataTable[[#This Row],[Order Date]])/3,0)</f>
        <v>Q3</v>
      </c>
      <c r="S1914" s="9">
        <f>MONTH(SalesDataTable[[#This Row],[Order Date]])</f>
        <v>9</v>
      </c>
      <c r="T1914" s="8" t="str">
        <f>TEXT(SalesDataTable[[#This Row],[Order Date]],"mmm")</f>
        <v>Sep</v>
      </c>
    </row>
    <row r="1915" spans="1:20" ht="15.5">
      <c r="A1915" s="2" t="s">
        <v>1966</v>
      </c>
      <c r="B1915" s="3">
        <v>46282</v>
      </c>
      <c r="C1915" s="4" t="s">
        <v>27</v>
      </c>
      <c r="D1915" s="4" t="s">
        <v>48</v>
      </c>
      <c r="E1915" s="4" t="s">
        <v>10</v>
      </c>
      <c r="F1915" s="4" t="s">
        <v>20</v>
      </c>
      <c r="G1915" s="4" t="s">
        <v>31</v>
      </c>
      <c r="H1915" s="4" t="s">
        <v>64</v>
      </c>
      <c r="I1915" s="9">
        <v>5</v>
      </c>
      <c r="J1915" s="6">
        <v>82.63</v>
      </c>
      <c r="K1915" s="7">
        <v>0.15</v>
      </c>
      <c r="L1915" s="6">
        <v>38.630000000000003</v>
      </c>
      <c r="M1915" s="6">
        <f t="shared" si="116"/>
        <v>351.17749999999995</v>
      </c>
      <c r="N1915" s="6">
        <f t="shared" si="117"/>
        <v>193.15</v>
      </c>
      <c r="O1915" s="6">
        <f t="shared" si="118"/>
        <v>158.02749999999995</v>
      </c>
      <c r="P1915" s="8">
        <f t="shared" si="119"/>
        <v>0.44999323703824978</v>
      </c>
      <c r="Q1915" s="5">
        <f>YEAR(SalesDataTable[[#This Row],[Order Date]])</f>
        <v>2026</v>
      </c>
      <c r="R1915" s="8" t="str">
        <f>"Q"&amp;ROUNDUP(MONTH(SalesDataTable[[#This Row],[Order Date]])/3,0)</f>
        <v>Q3</v>
      </c>
      <c r="S1915" s="9">
        <f>MONTH(SalesDataTable[[#This Row],[Order Date]])</f>
        <v>9</v>
      </c>
      <c r="T1915" s="8" t="str">
        <f>TEXT(SalesDataTable[[#This Row],[Order Date]],"mmm")</f>
        <v>Sep</v>
      </c>
    </row>
    <row r="1916" spans="1:20" ht="15.5">
      <c r="A1916" s="2" t="s">
        <v>1967</v>
      </c>
      <c r="B1916" s="3">
        <v>46283</v>
      </c>
      <c r="C1916" s="4" t="s">
        <v>27</v>
      </c>
      <c r="D1916" s="4" t="s">
        <v>48</v>
      </c>
      <c r="E1916" s="4" t="s">
        <v>25</v>
      </c>
      <c r="F1916" s="4" t="s">
        <v>20</v>
      </c>
      <c r="G1916" s="4" t="s">
        <v>17</v>
      </c>
      <c r="H1916" s="4" t="s">
        <v>83</v>
      </c>
      <c r="I1916" s="9">
        <v>4</v>
      </c>
      <c r="J1916" s="6">
        <v>168.48</v>
      </c>
      <c r="K1916" s="7">
        <v>0.1</v>
      </c>
      <c r="L1916" s="6">
        <v>89.85</v>
      </c>
      <c r="M1916" s="6">
        <f t="shared" si="116"/>
        <v>606.52800000000002</v>
      </c>
      <c r="N1916" s="6">
        <f t="shared" si="117"/>
        <v>359.4</v>
      </c>
      <c r="O1916" s="6">
        <f t="shared" si="118"/>
        <v>247.12800000000004</v>
      </c>
      <c r="P1916" s="8">
        <f t="shared" si="119"/>
        <v>0.4074469768914214</v>
      </c>
      <c r="Q1916" s="5">
        <f>YEAR(SalesDataTable[[#This Row],[Order Date]])</f>
        <v>2026</v>
      </c>
      <c r="R1916" s="8" t="str">
        <f>"Q"&amp;ROUNDUP(MONTH(SalesDataTable[[#This Row],[Order Date]])/3,0)</f>
        <v>Q3</v>
      </c>
      <c r="S1916" s="9">
        <f>MONTH(SalesDataTable[[#This Row],[Order Date]])</f>
        <v>9</v>
      </c>
      <c r="T1916" s="8" t="str">
        <f>TEXT(SalesDataTable[[#This Row],[Order Date]],"mmm")</f>
        <v>Sep</v>
      </c>
    </row>
    <row r="1917" spans="1:20" ht="15.5">
      <c r="A1917" s="2" t="s">
        <v>1968</v>
      </c>
      <c r="B1917" s="3">
        <v>46283</v>
      </c>
      <c r="C1917" s="4" t="s">
        <v>8</v>
      </c>
      <c r="D1917" s="4" t="s">
        <v>66</v>
      </c>
      <c r="E1917" s="4" t="s">
        <v>39</v>
      </c>
      <c r="F1917" s="4" t="s">
        <v>4</v>
      </c>
      <c r="G1917" s="4" t="s">
        <v>31</v>
      </c>
      <c r="H1917" s="4" t="s">
        <v>90</v>
      </c>
      <c r="I1917" s="9">
        <v>2</v>
      </c>
      <c r="J1917" s="6">
        <v>121.82</v>
      </c>
      <c r="K1917" s="7">
        <v>0</v>
      </c>
      <c r="L1917" s="6">
        <v>61.92</v>
      </c>
      <c r="M1917" s="6">
        <f t="shared" si="116"/>
        <v>243.64</v>
      </c>
      <c r="N1917" s="6">
        <f t="shared" si="117"/>
        <v>123.84</v>
      </c>
      <c r="O1917" s="6">
        <f t="shared" si="118"/>
        <v>119.79999999999998</v>
      </c>
      <c r="P1917" s="8">
        <f t="shared" si="119"/>
        <v>0.49170907896897059</v>
      </c>
      <c r="Q1917" s="5">
        <f>YEAR(SalesDataTable[[#This Row],[Order Date]])</f>
        <v>2026</v>
      </c>
      <c r="R1917" s="8" t="str">
        <f>"Q"&amp;ROUNDUP(MONTH(SalesDataTable[[#This Row],[Order Date]])/3,0)</f>
        <v>Q3</v>
      </c>
      <c r="S1917" s="9">
        <f>MONTH(SalesDataTable[[#This Row],[Order Date]])</f>
        <v>9</v>
      </c>
      <c r="T1917" s="8" t="str">
        <f>TEXT(SalesDataTable[[#This Row],[Order Date]],"mmm")</f>
        <v>Sep</v>
      </c>
    </row>
    <row r="1918" spans="1:20" ht="15.5">
      <c r="A1918" s="2" t="s">
        <v>1969</v>
      </c>
      <c r="B1918" s="3">
        <v>46283</v>
      </c>
      <c r="C1918" s="4" t="s">
        <v>1</v>
      </c>
      <c r="D1918" s="4" t="s">
        <v>88</v>
      </c>
      <c r="E1918" s="4" t="s">
        <v>25</v>
      </c>
      <c r="F1918" s="4" t="s">
        <v>4</v>
      </c>
      <c r="G1918" s="4" t="s">
        <v>5</v>
      </c>
      <c r="H1918" s="4" t="s">
        <v>29</v>
      </c>
      <c r="I1918" s="9">
        <v>1</v>
      </c>
      <c r="J1918" s="6">
        <v>50.02</v>
      </c>
      <c r="K1918" s="7">
        <v>0.1</v>
      </c>
      <c r="L1918" s="6">
        <v>22.47</v>
      </c>
      <c r="M1918" s="6">
        <f t="shared" si="116"/>
        <v>45.018000000000001</v>
      </c>
      <c r="N1918" s="6">
        <f t="shared" si="117"/>
        <v>22.47</v>
      </c>
      <c r="O1918" s="6">
        <f t="shared" si="118"/>
        <v>22.548000000000002</v>
      </c>
      <c r="P1918" s="8">
        <f t="shared" si="119"/>
        <v>0.50086632013861121</v>
      </c>
      <c r="Q1918" s="5">
        <f>YEAR(SalesDataTable[[#This Row],[Order Date]])</f>
        <v>2026</v>
      </c>
      <c r="R1918" s="8" t="str">
        <f>"Q"&amp;ROUNDUP(MONTH(SalesDataTable[[#This Row],[Order Date]])/3,0)</f>
        <v>Q3</v>
      </c>
      <c r="S1918" s="9">
        <f>MONTH(SalesDataTable[[#This Row],[Order Date]])</f>
        <v>9</v>
      </c>
      <c r="T1918" s="8" t="str">
        <f>TEXT(SalesDataTable[[#This Row],[Order Date]],"mmm")</f>
        <v>Sep</v>
      </c>
    </row>
    <row r="1919" spans="1:20" ht="15.5">
      <c r="A1919" s="2" t="s">
        <v>1970</v>
      </c>
      <c r="B1919" s="3">
        <v>46283</v>
      </c>
      <c r="C1919" s="4" t="s">
        <v>14</v>
      </c>
      <c r="D1919" s="4" t="s">
        <v>34</v>
      </c>
      <c r="E1919" s="4" t="s">
        <v>3</v>
      </c>
      <c r="F1919" s="4" t="s">
        <v>16</v>
      </c>
      <c r="G1919" s="4" t="s">
        <v>49</v>
      </c>
      <c r="H1919" s="4" t="s">
        <v>74</v>
      </c>
      <c r="I1919" s="9">
        <v>1</v>
      </c>
      <c r="J1919" s="6">
        <v>50.17</v>
      </c>
      <c r="K1919" s="7">
        <v>0.1</v>
      </c>
      <c r="L1919" s="6">
        <v>21.99</v>
      </c>
      <c r="M1919" s="6">
        <f t="shared" si="116"/>
        <v>45.153000000000006</v>
      </c>
      <c r="N1919" s="6">
        <f t="shared" si="117"/>
        <v>21.99</v>
      </c>
      <c r="O1919" s="6">
        <f t="shared" si="118"/>
        <v>23.163000000000007</v>
      </c>
      <c r="P1919" s="8">
        <f t="shared" si="119"/>
        <v>0.51298917015480705</v>
      </c>
      <c r="Q1919" s="5">
        <f>YEAR(SalesDataTable[[#This Row],[Order Date]])</f>
        <v>2026</v>
      </c>
      <c r="R1919" s="8" t="str">
        <f>"Q"&amp;ROUNDUP(MONTH(SalesDataTable[[#This Row],[Order Date]])/3,0)</f>
        <v>Q3</v>
      </c>
      <c r="S1919" s="9">
        <f>MONTH(SalesDataTable[[#This Row],[Order Date]])</f>
        <v>9</v>
      </c>
      <c r="T1919" s="8" t="str">
        <f>TEXT(SalesDataTable[[#This Row],[Order Date]],"mmm")</f>
        <v>Sep</v>
      </c>
    </row>
    <row r="1920" spans="1:20" ht="15.5">
      <c r="A1920" s="2" t="s">
        <v>1971</v>
      </c>
      <c r="B1920" s="3">
        <v>46283</v>
      </c>
      <c r="C1920" s="4" t="s">
        <v>1</v>
      </c>
      <c r="D1920" s="4" t="s">
        <v>88</v>
      </c>
      <c r="E1920" s="4" t="s">
        <v>10</v>
      </c>
      <c r="F1920" s="4" t="s">
        <v>20</v>
      </c>
      <c r="G1920" s="4" t="s">
        <v>31</v>
      </c>
      <c r="H1920" s="4" t="s">
        <v>90</v>
      </c>
      <c r="I1920" s="9">
        <v>5</v>
      </c>
      <c r="J1920" s="6">
        <v>124.51</v>
      </c>
      <c r="K1920" s="7">
        <v>0.1</v>
      </c>
      <c r="L1920" s="6">
        <v>60.29</v>
      </c>
      <c r="M1920" s="6">
        <f t="shared" si="116"/>
        <v>560.29500000000007</v>
      </c>
      <c r="N1920" s="6">
        <f t="shared" si="117"/>
        <v>301.45</v>
      </c>
      <c r="O1920" s="6">
        <f t="shared" si="118"/>
        <v>258.84500000000008</v>
      </c>
      <c r="P1920" s="8">
        <f t="shared" si="119"/>
        <v>0.46197984990049895</v>
      </c>
      <c r="Q1920" s="5">
        <f>YEAR(SalesDataTable[[#This Row],[Order Date]])</f>
        <v>2026</v>
      </c>
      <c r="R1920" s="8" t="str">
        <f>"Q"&amp;ROUNDUP(MONTH(SalesDataTable[[#This Row],[Order Date]])/3,0)</f>
        <v>Q3</v>
      </c>
      <c r="S1920" s="9">
        <f>MONTH(SalesDataTable[[#This Row],[Order Date]])</f>
        <v>9</v>
      </c>
      <c r="T1920" s="8" t="str">
        <f>TEXT(SalesDataTable[[#This Row],[Order Date]],"mmm")</f>
        <v>Sep</v>
      </c>
    </row>
    <row r="1921" spans="1:20" ht="15.5">
      <c r="A1921" s="2" t="s">
        <v>1972</v>
      </c>
      <c r="B1921" s="3">
        <v>46283</v>
      </c>
      <c r="C1921" s="4" t="s">
        <v>8</v>
      </c>
      <c r="D1921" s="4" t="s">
        <v>69</v>
      </c>
      <c r="E1921" s="4" t="s">
        <v>39</v>
      </c>
      <c r="F1921" s="4" t="s">
        <v>4</v>
      </c>
      <c r="G1921" s="4" t="s">
        <v>11</v>
      </c>
      <c r="H1921" s="4" t="s">
        <v>53</v>
      </c>
      <c r="I1921" s="9">
        <v>1</v>
      </c>
      <c r="J1921" s="6">
        <v>153.68</v>
      </c>
      <c r="K1921" s="7">
        <v>0.05</v>
      </c>
      <c r="L1921" s="6">
        <v>77.42</v>
      </c>
      <c r="M1921" s="6">
        <f t="shared" si="116"/>
        <v>145.99600000000001</v>
      </c>
      <c r="N1921" s="6">
        <f t="shared" si="117"/>
        <v>77.42</v>
      </c>
      <c r="O1921" s="6">
        <f t="shared" si="118"/>
        <v>68.576000000000008</v>
      </c>
      <c r="P1921" s="8">
        <f t="shared" si="119"/>
        <v>0.46971149894517661</v>
      </c>
      <c r="Q1921" s="5">
        <f>YEAR(SalesDataTable[[#This Row],[Order Date]])</f>
        <v>2026</v>
      </c>
      <c r="R1921" s="8" t="str">
        <f>"Q"&amp;ROUNDUP(MONTH(SalesDataTable[[#This Row],[Order Date]])/3,0)</f>
        <v>Q3</v>
      </c>
      <c r="S1921" s="9">
        <f>MONTH(SalesDataTable[[#This Row],[Order Date]])</f>
        <v>9</v>
      </c>
      <c r="T1921" s="8" t="str">
        <f>TEXT(SalesDataTable[[#This Row],[Order Date]],"mmm")</f>
        <v>Sep</v>
      </c>
    </row>
    <row r="1922" spans="1:20" ht="15.5">
      <c r="A1922" s="2" t="s">
        <v>1973</v>
      </c>
      <c r="B1922" s="3">
        <v>46283</v>
      </c>
      <c r="C1922" s="4" t="s">
        <v>8</v>
      </c>
      <c r="D1922" s="4" t="s">
        <v>69</v>
      </c>
      <c r="E1922" s="4" t="s">
        <v>39</v>
      </c>
      <c r="F1922" s="4" t="s">
        <v>16</v>
      </c>
      <c r="G1922" s="4" t="s">
        <v>31</v>
      </c>
      <c r="H1922" s="4" t="s">
        <v>90</v>
      </c>
      <c r="I1922" s="9">
        <v>2</v>
      </c>
      <c r="J1922" s="6">
        <v>121.37</v>
      </c>
      <c r="K1922" s="7">
        <v>0.05</v>
      </c>
      <c r="L1922" s="6">
        <v>60.13</v>
      </c>
      <c r="M1922" s="6">
        <f t="shared" ref="M1922:M1985" si="120">I1922*J1922*(1-K1922)</f>
        <v>230.60300000000001</v>
      </c>
      <c r="N1922" s="6">
        <f t="shared" ref="N1922:N1985" si="121">I1922*L1922</f>
        <v>120.26</v>
      </c>
      <c r="O1922" s="6">
        <f t="shared" ref="O1922:O1985" si="122">M1922-N1922</f>
        <v>110.343</v>
      </c>
      <c r="P1922" s="8">
        <f t="shared" ref="P1922:P1985" si="123">IFERROR(O1922/M1922,0)</f>
        <v>0.47849767782726155</v>
      </c>
      <c r="Q1922" s="5">
        <f>YEAR(SalesDataTable[[#This Row],[Order Date]])</f>
        <v>2026</v>
      </c>
      <c r="R1922" s="8" t="str">
        <f>"Q"&amp;ROUNDUP(MONTH(SalesDataTable[[#This Row],[Order Date]])/3,0)</f>
        <v>Q3</v>
      </c>
      <c r="S1922" s="9">
        <f>MONTH(SalesDataTable[[#This Row],[Order Date]])</f>
        <v>9</v>
      </c>
      <c r="T1922" s="8" t="str">
        <f>TEXT(SalesDataTable[[#This Row],[Order Date]],"mmm")</f>
        <v>Sep</v>
      </c>
    </row>
    <row r="1923" spans="1:20" ht="15.5">
      <c r="A1923" s="2" t="s">
        <v>1974</v>
      </c>
      <c r="B1923" s="3">
        <v>46283</v>
      </c>
      <c r="C1923" s="4" t="s">
        <v>1</v>
      </c>
      <c r="D1923" s="4" t="s">
        <v>88</v>
      </c>
      <c r="E1923" s="4" t="s">
        <v>3</v>
      </c>
      <c r="F1923" s="4" t="s">
        <v>20</v>
      </c>
      <c r="G1923" s="4" t="s">
        <v>11</v>
      </c>
      <c r="H1923" s="4" t="s">
        <v>21</v>
      </c>
      <c r="I1923" s="9">
        <v>2</v>
      </c>
      <c r="J1923" s="6">
        <v>145.1</v>
      </c>
      <c r="K1923" s="7">
        <v>0.1</v>
      </c>
      <c r="L1923" s="6">
        <v>77.62</v>
      </c>
      <c r="M1923" s="6">
        <f t="shared" si="120"/>
        <v>261.18</v>
      </c>
      <c r="N1923" s="6">
        <f t="shared" si="121"/>
        <v>155.24</v>
      </c>
      <c r="O1923" s="6">
        <f t="shared" si="122"/>
        <v>105.94</v>
      </c>
      <c r="P1923" s="8">
        <f t="shared" si="123"/>
        <v>0.40562064476606169</v>
      </c>
      <c r="Q1923" s="5">
        <f>YEAR(SalesDataTable[[#This Row],[Order Date]])</f>
        <v>2026</v>
      </c>
      <c r="R1923" s="8" t="str">
        <f>"Q"&amp;ROUNDUP(MONTH(SalesDataTable[[#This Row],[Order Date]])/3,0)</f>
        <v>Q3</v>
      </c>
      <c r="S1923" s="9">
        <f>MONTH(SalesDataTable[[#This Row],[Order Date]])</f>
        <v>9</v>
      </c>
      <c r="T1923" s="8" t="str">
        <f>TEXT(SalesDataTable[[#This Row],[Order Date]],"mmm")</f>
        <v>Sep</v>
      </c>
    </row>
    <row r="1924" spans="1:20" ht="15.5">
      <c r="A1924" s="2" t="s">
        <v>1975</v>
      </c>
      <c r="B1924" s="3">
        <v>46283</v>
      </c>
      <c r="C1924" s="4" t="s">
        <v>27</v>
      </c>
      <c r="D1924" s="4" t="s">
        <v>48</v>
      </c>
      <c r="E1924" s="4" t="s">
        <v>3</v>
      </c>
      <c r="F1924" s="4" t="s">
        <v>4</v>
      </c>
      <c r="G1924" s="4" t="s">
        <v>49</v>
      </c>
      <c r="H1924" s="4" t="s">
        <v>67</v>
      </c>
      <c r="I1924" s="9">
        <v>1</v>
      </c>
      <c r="J1924" s="6">
        <v>36.729999999999997</v>
      </c>
      <c r="K1924" s="7">
        <v>0.05</v>
      </c>
      <c r="L1924" s="6">
        <v>14.11</v>
      </c>
      <c r="M1924" s="6">
        <f t="shared" si="120"/>
        <v>34.893499999999996</v>
      </c>
      <c r="N1924" s="6">
        <f t="shared" si="121"/>
        <v>14.11</v>
      </c>
      <c r="O1924" s="6">
        <f t="shared" si="122"/>
        <v>20.783499999999997</v>
      </c>
      <c r="P1924" s="8">
        <f t="shared" si="123"/>
        <v>0.59562669265049362</v>
      </c>
      <c r="Q1924" s="5">
        <f>YEAR(SalesDataTable[[#This Row],[Order Date]])</f>
        <v>2026</v>
      </c>
      <c r="R1924" s="8" t="str">
        <f>"Q"&amp;ROUNDUP(MONTH(SalesDataTable[[#This Row],[Order Date]])/3,0)</f>
        <v>Q3</v>
      </c>
      <c r="S1924" s="9">
        <f>MONTH(SalesDataTable[[#This Row],[Order Date]])</f>
        <v>9</v>
      </c>
      <c r="T1924" s="8" t="str">
        <f>TEXT(SalesDataTable[[#This Row],[Order Date]],"mmm")</f>
        <v>Sep</v>
      </c>
    </row>
    <row r="1925" spans="1:20" ht="15.5">
      <c r="A1925" s="2" t="s">
        <v>1976</v>
      </c>
      <c r="B1925" s="3">
        <v>46283</v>
      </c>
      <c r="C1925" s="4" t="s">
        <v>14</v>
      </c>
      <c r="D1925" s="4" t="s">
        <v>15</v>
      </c>
      <c r="E1925" s="4" t="s">
        <v>3</v>
      </c>
      <c r="F1925" s="4" t="s">
        <v>20</v>
      </c>
      <c r="G1925" s="4" t="s">
        <v>17</v>
      </c>
      <c r="H1925" s="4" t="s">
        <v>71</v>
      </c>
      <c r="I1925" s="9">
        <v>4</v>
      </c>
      <c r="J1925" s="6">
        <v>134.15</v>
      </c>
      <c r="K1925" s="7">
        <v>0.05</v>
      </c>
      <c r="L1925" s="6">
        <v>65.58</v>
      </c>
      <c r="M1925" s="6">
        <f t="shared" si="120"/>
        <v>509.77</v>
      </c>
      <c r="N1925" s="6">
        <f t="shared" si="121"/>
        <v>262.32</v>
      </c>
      <c r="O1925" s="6">
        <f t="shared" si="122"/>
        <v>247.45</v>
      </c>
      <c r="P1925" s="8">
        <f t="shared" si="123"/>
        <v>0.48541499107440611</v>
      </c>
      <c r="Q1925" s="5">
        <f>YEAR(SalesDataTable[[#This Row],[Order Date]])</f>
        <v>2026</v>
      </c>
      <c r="R1925" s="8" t="str">
        <f>"Q"&amp;ROUNDUP(MONTH(SalesDataTable[[#This Row],[Order Date]])/3,0)</f>
        <v>Q3</v>
      </c>
      <c r="S1925" s="9">
        <f>MONTH(SalesDataTable[[#This Row],[Order Date]])</f>
        <v>9</v>
      </c>
      <c r="T1925" s="8" t="str">
        <f>TEXT(SalesDataTable[[#This Row],[Order Date]],"mmm")</f>
        <v>Sep</v>
      </c>
    </row>
    <row r="1926" spans="1:20" ht="15.5">
      <c r="A1926" s="2" t="s">
        <v>1977</v>
      </c>
      <c r="B1926" s="3">
        <v>46283</v>
      </c>
      <c r="C1926" s="4" t="s">
        <v>1</v>
      </c>
      <c r="D1926" s="4" t="s">
        <v>2</v>
      </c>
      <c r="E1926" s="4" t="s">
        <v>10</v>
      </c>
      <c r="F1926" s="4" t="s">
        <v>20</v>
      </c>
      <c r="G1926" s="4" t="s">
        <v>11</v>
      </c>
      <c r="H1926" s="4" t="s">
        <v>12</v>
      </c>
      <c r="I1926" s="9">
        <v>8</v>
      </c>
      <c r="J1926" s="6">
        <v>94.21</v>
      </c>
      <c r="K1926" s="7">
        <v>0.1</v>
      </c>
      <c r="L1926" s="6">
        <v>45.05</v>
      </c>
      <c r="M1926" s="6">
        <f t="shared" si="120"/>
        <v>678.31200000000001</v>
      </c>
      <c r="N1926" s="6">
        <f t="shared" si="121"/>
        <v>360.4</v>
      </c>
      <c r="O1926" s="6">
        <f t="shared" si="122"/>
        <v>317.91200000000003</v>
      </c>
      <c r="P1926" s="8">
        <f t="shared" si="123"/>
        <v>0.46868107891353833</v>
      </c>
      <c r="Q1926" s="5">
        <f>YEAR(SalesDataTable[[#This Row],[Order Date]])</f>
        <v>2026</v>
      </c>
      <c r="R1926" s="8" t="str">
        <f>"Q"&amp;ROUNDUP(MONTH(SalesDataTable[[#This Row],[Order Date]])/3,0)</f>
        <v>Q3</v>
      </c>
      <c r="S1926" s="9">
        <f>MONTH(SalesDataTable[[#This Row],[Order Date]])</f>
        <v>9</v>
      </c>
      <c r="T1926" s="8" t="str">
        <f>TEXT(SalesDataTable[[#This Row],[Order Date]],"mmm")</f>
        <v>Sep</v>
      </c>
    </row>
    <row r="1927" spans="1:20" ht="15.5">
      <c r="A1927" s="2" t="s">
        <v>1978</v>
      </c>
      <c r="B1927" s="3">
        <v>46284</v>
      </c>
      <c r="C1927" s="4" t="s">
        <v>1</v>
      </c>
      <c r="D1927" s="4" t="s">
        <v>88</v>
      </c>
      <c r="E1927" s="4" t="s">
        <v>25</v>
      </c>
      <c r="F1927" s="4" t="s">
        <v>4</v>
      </c>
      <c r="G1927" s="4" t="s">
        <v>31</v>
      </c>
      <c r="H1927" s="4" t="s">
        <v>41</v>
      </c>
      <c r="I1927" s="9">
        <v>1</v>
      </c>
      <c r="J1927" s="6">
        <v>198.29</v>
      </c>
      <c r="K1927" s="7">
        <v>0.05</v>
      </c>
      <c r="L1927" s="6">
        <v>106.24</v>
      </c>
      <c r="M1927" s="6">
        <f t="shared" si="120"/>
        <v>188.37549999999999</v>
      </c>
      <c r="N1927" s="6">
        <f t="shared" si="121"/>
        <v>106.24</v>
      </c>
      <c r="O1927" s="6">
        <f t="shared" si="122"/>
        <v>82.135499999999993</v>
      </c>
      <c r="P1927" s="8">
        <f t="shared" si="123"/>
        <v>0.436020076920831</v>
      </c>
      <c r="Q1927" s="5">
        <f>YEAR(SalesDataTable[[#This Row],[Order Date]])</f>
        <v>2026</v>
      </c>
      <c r="R1927" s="8" t="str">
        <f>"Q"&amp;ROUNDUP(MONTH(SalesDataTable[[#This Row],[Order Date]])/3,0)</f>
        <v>Q3</v>
      </c>
      <c r="S1927" s="9">
        <f>MONTH(SalesDataTable[[#This Row],[Order Date]])</f>
        <v>9</v>
      </c>
      <c r="T1927" s="8" t="str">
        <f>TEXT(SalesDataTable[[#This Row],[Order Date]],"mmm")</f>
        <v>Sep</v>
      </c>
    </row>
    <row r="1928" spans="1:20" ht="15.5">
      <c r="A1928" s="2" t="s">
        <v>1979</v>
      </c>
      <c r="B1928" s="3">
        <v>46284</v>
      </c>
      <c r="C1928" s="4" t="s">
        <v>8</v>
      </c>
      <c r="D1928" s="4" t="s">
        <v>86</v>
      </c>
      <c r="E1928" s="4" t="s">
        <v>39</v>
      </c>
      <c r="F1928" s="4" t="s">
        <v>4</v>
      </c>
      <c r="G1928" s="4" t="s">
        <v>17</v>
      </c>
      <c r="H1928" s="4" t="s">
        <v>83</v>
      </c>
      <c r="I1928" s="9">
        <v>3</v>
      </c>
      <c r="J1928" s="6">
        <v>166.21</v>
      </c>
      <c r="K1928" s="7">
        <v>0.05</v>
      </c>
      <c r="L1928" s="6">
        <v>85.03</v>
      </c>
      <c r="M1928" s="6">
        <f t="shared" si="120"/>
        <v>473.69849999999997</v>
      </c>
      <c r="N1928" s="6">
        <f t="shared" si="121"/>
        <v>255.09</v>
      </c>
      <c r="O1928" s="6">
        <f t="shared" si="122"/>
        <v>218.60849999999996</v>
      </c>
      <c r="P1928" s="8">
        <f t="shared" si="123"/>
        <v>0.4614929116304991</v>
      </c>
      <c r="Q1928" s="5">
        <f>YEAR(SalesDataTable[[#This Row],[Order Date]])</f>
        <v>2026</v>
      </c>
      <c r="R1928" s="8" t="str">
        <f>"Q"&amp;ROUNDUP(MONTH(SalesDataTable[[#This Row],[Order Date]])/3,0)</f>
        <v>Q3</v>
      </c>
      <c r="S1928" s="9">
        <f>MONTH(SalesDataTable[[#This Row],[Order Date]])</f>
        <v>9</v>
      </c>
      <c r="T1928" s="8" t="str">
        <f>TEXT(SalesDataTable[[#This Row],[Order Date]],"mmm")</f>
        <v>Sep</v>
      </c>
    </row>
    <row r="1929" spans="1:20" ht="15.5">
      <c r="A1929" s="2" t="s">
        <v>1980</v>
      </c>
      <c r="B1929" s="3">
        <v>46284</v>
      </c>
      <c r="C1929" s="4" t="s">
        <v>8</v>
      </c>
      <c r="D1929" s="4" t="s">
        <v>38</v>
      </c>
      <c r="E1929" s="4" t="s">
        <v>39</v>
      </c>
      <c r="F1929" s="4" t="s">
        <v>16</v>
      </c>
      <c r="G1929" s="4" t="s">
        <v>5</v>
      </c>
      <c r="H1929" s="4" t="s">
        <v>35</v>
      </c>
      <c r="I1929" s="9">
        <v>1</v>
      </c>
      <c r="J1929" s="6">
        <v>40.700000000000003</v>
      </c>
      <c r="K1929" s="7">
        <v>0.05</v>
      </c>
      <c r="L1929" s="6">
        <v>16.43</v>
      </c>
      <c r="M1929" s="6">
        <f t="shared" si="120"/>
        <v>38.664999999999999</v>
      </c>
      <c r="N1929" s="6">
        <f t="shared" si="121"/>
        <v>16.43</v>
      </c>
      <c r="O1929" s="6">
        <f t="shared" si="122"/>
        <v>22.234999999999999</v>
      </c>
      <c r="P1929" s="8">
        <f t="shared" si="123"/>
        <v>0.57506789085736454</v>
      </c>
      <c r="Q1929" s="5">
        <f>YEAR(SalesDataTable[[#This Row],[Order Date]])</f>
        <v>2026</v>
      </c>
      <c r="R1929" s="8" t="str">
        <f>"Q"&amp;ROUNDUP(MONTH(SalesDataTable[[#This Row],[Order Date]])/3,0)</f>
        <v>Q3</v>
      </c>
      <c r="S1929" s="9">
        <f>MONTH(SalesDataTable[[#This Row],[Order Date]])</f>
        <v>9</v>
      </c>
      <c r="T1929" s="8" t="str">
        <f>TEXT(SalesDataTable[[#This Row],[Order Date]],"mmm")</f>
        <v>Sep</v>
      </c>
    </row>
    <row r="1930" spans="1:20" ht="15.5">
      <c r="A1930" s="2" t="s">
        <v>1981</v>
      </c>
      <c r="B1930" s="3">
        <v>46284</v>
      </c>
      <c r="C1930" s="4" t="s">
        <v>1</v>
      </c>
      <c r="D1930" s="4" t="s">
        <v>88</v>
      </c>
      <c r="E1930" s="4" t="s">
        <v>3</v>
      </c>
      <c r="F1930" s="4" t="s">
        <v>16</v>
      </c>
      <c r="G1930" s="4" t="s">
        <v>11</v>
      </c>
      <c r="H1930" s="4" t="s">
        <v>53</v>
      </c>
      <c r="I1930" s="9">
        <v>3</v>
      </c>
      <c r="J1930" s="6">
        <v>153.5</v>
      </c>
      <c r="K1930" s="7">
        <v>0</v>
      </c>
      <c r="L1930" s="6">
        <v>80.819999999999993</v>
      </c>
      <c r="M1930" s="6">
        <f t="shared" si="120"/>
        <v>460.5</v>
      </c>
      <c r="N1930" s="6">
        <f t="shared" si="121"/>
        <v>242.45999999999998</v>
      </c>
      <c r="O1930" s="6">
        <f t="shared" si="122"/>
        <v>218.04000000000002</v>
      </c>
      <c r="P1930" s="8">
        <f t="shared" si="123"/>
        <v>0.47348534201954401</v>
      </c>
      <c r="Q1930" s="5">
        <f>YEAR(SalesDataTable[[#This Row],[Order Date]])</f>
        <v>2026</v>
      </c>
      <c r="R1930" s="8" t="str">
        <f>"Q"&amp;ROUNDUP(MONTH(SalesDataTable[[#This Row],[Order Date]])/3,0)</f>
        <v>Q3</v>
      </c>
      <c r="S1930" s="9">
        <f>MONTH(SalesDataTable[[#This Row],[Order Date]])</f>
        <v>9</v>
      </c>
      <c r="T1930" s="8" t="str">
        <f>TEXT(SalesDataTable[[#This Row],[Order Date]],"mmm")</f>
        <v>Sep</v>
      </c>
    </row>
    <row r="1931" spans="1:20" ht="15.5">
      <c r="A1931" s="2" t="s">
        <v>1982</v>
      </c>
      <c r="B1931" s="3">
        <v>46284</v>
      </c>
      <c r="C1931" s="4" t="s">
        <v>8</v>
      </c>
      <c r="D1931" s="4" t="s">
        <v>69</v>
      </c>
      <c r="E1931" s="4" t="s">
        <v>39</v>
      </c>
      <c r="F1931" s="4" t="s">
        <v>16</v>
      </c>
      <c r="G1931" s="4" t="s">
        <v>11</v>
      </c>
      <c r="H1931" s="4" t="s">
        <v>79</v>
      </c>
      <c r="I1931" s="9">
        <v>1</v>
      </c>
      <c r="J1931" s="6">
        <v>70.430000000000007</v>
      </c>
      <c r="K1931" s="7">
        <v>0</v>
      </c>
      <c r="L1931" s="6">
        <v>31.51</v>
      </c>
      <c r="M1931" s="6">
        <f t="shared" si="120"/>
        <v>70.430000000000007</v>
      </c>
      <c r="N1931" s="6">
        <f t="shared" si="121"/>
        <v>31.51</v>
      </c>
      <c r="O1931" s="6">
        <f t="shared" si="122"/>
        <v>38.92</v>
      </c>
      <c r="P1931" s="8">
        <f t="shared" si="123"/>
        <v>0.55260542382507449</v>
      </c>
      <c r="Q1931" s="5">
        <f>YEAR(SalesDataTable[[#This Row],[Order Date]])</f>
        <v>2026</v>
      </c>
      <c r="R1931" s="8" t="str">
        <f>"Q"&amp;ROUNDUP(MONTH(SalesDataTable[[#This Row],[Order Date]])/3,0)</f>
        <v>Q3</v>
      </c>
      <c r="S1931" s="9">
        <f>MONTH(SalesDataTable[[#This Row],[Order Date]])</f>
        <v>9</v>
      </c>
      <c r="T1931" s="8" t="str">
        <f>TEXT(SalesDataTable[[#This Row],[Order Date]],"mmm")</f>
        <v>Sep</v>
      </c>
    </row>
    <row r="1932" spans="1:20" ht="15.5">
      <c r="A1932" s="2" t="s">
        <v>1983</v>
      </c>
      <c r="B1932" s="3">
        <v>46284</v>
      </c>
      <c r="C1932" s="4" t="s">
        <v>1</v>
      </c>
      <c r="D1932" s="4" t="s">
        <v>88</v>
      </c>
      <c r="E1932" s="4" t="s">
        <v>25</v>
      </c>
      <c r="F1932" s="4" t="s">
        <v>20</v>
      </c>
      <c r="G1932" s="4" t="s">
        <v>5</v>
      </c>
      <c r="H1932" s="4" t="s">
        <v>29</v>
      </c>
      <c r="I1932" s="9">
        <v>4</v>
      </c>
      <c r="J1932" s="6">
        <v>49.93</v>
      </c>
      <c r="K1932" s="7">
        <v>0</v>
      </c>
      <c r="L1932" s="6">
        <v>22.99</v>
      </c>
      <c r="M1932" s="6">
        <f t="shared" si="120"/>
        <v>199.72</v>
      </c>
      <c r="N1932" s="6">
        <f t="shared" si="121"/>
        <v>91.96</v>
      </c>
      <c r="O1932" s="6">
        <f t="shared" si="122"/>
        <v>107.76</v>
      </c>
      <c r="P1932" s="8">
        <f t="shared" si="123"/>
        <v>0.53955537752853999</v>
      </c>
      <c r="Q1932" s="5">
        <f>YEAR(SalesDataTable[[#This Row],[Order Date]])</f>
        <v>2026</v>
      </c>
      <c r="R1932" s="8" t="str">
        <f>"Q"&amp;ROUNDUP(MONTH(SalesDataTable[[#This Row],[Order Date]])/3,0)</f>
        <v>Q3</v>
      </c>
      <c r="S1932" s="9">
        <f>MONTH(SalesDataTable[[#This Row],[Order Date]])</f>
        <v>9</v>
      </c>
      <c r="T1932" s="8" t="str">
        <f>TEXT(SalesDataTable[[#This Row],[Order Date]],"mmm")</f>
        <v>Sep</v>
      </c>
    </row>
    <row r="1933" spans="1:20" ht="15.5">
      <c r="A1933" s="2" t="s">
        <v>1984</v>
      </c>
      <c r="B1933" s="3">
        <v>46284</v>
      </c>
      <c r="C1933" s="4" t="s">
        <v>8</v>
      </c>
      <c r="D1933" s="4" t="s">
        <v>69</v>
      </c>
      <c r="E1933" s="4" t="s">
        <v>25</v>
      </c>
      <c r="F1933" s="4" t="s">
        <v>4</v>
      </c>
      <c r="G1933" s="4" t="s">
        <v>5</v>
      </c>
      <c r="H1933" s="4" t="s">
        <v>29</v>
      </c>
      <c r="I1933" s="9">
        <v>1</v>
      </c>
      <c r="J1933" s="6">
        <v>50.18</v>
      </c>
      <c r="K1933" s="7">
        <v>0</v>
      </c>
      <c r="L1933" s="6">
        <v>22.92</v>
      </c>
      <c r="M1933" s="6">
        <f t="shared" si="120"/>
        <v>50.18</v>
      </c>
      <c r="N1933" s="6">
        <f t="shared" si="121"/>
        <v>22.92</v>
      </c>
      <c r="O1933" s="6">
        <f t="shared" si="122"/>
        <v>27.259999999999998</v>
      </c>
      <c r="P1933" s="8">
        <f t="shared" si="123"/>
        <v>0.54324432044639293</v>
      </c>
      <c r="Q1933" s="5">
        <f>YEAR(SalesDataTable[[#This Row],[Order Date]])</f>
        <v>2026</v>
      </c>
      <c r="R1933" s="8" t="str">
        <f>"Q"&amp;ROUNDUP(MONTH(SalesDataTable[[#This Row],[Order Date]])/3,0)</f>
        <v>Q3</v>
      </c>
      <c r="S1933" s="9">
        <f>MONTH(SalesDataTable[[#This Row],[Order Date]])</f>
        <v>9</v>
      </c>
      <c r="T1933" s="8" t="str">
        <f>TEXT(SalesDataTable[[#This Row],[Order Date]],"mmm")</f>
        <v>Sep</v>
      </c>
    </row>
    <row r="1934" spans="1:20" ht="15.5">
      <c r="A1934" s="2" t="s">
        <v>1985</v>
      </c>
      <c r="B1934" s="3">
        <v>46284</v>
      </c>
      <c r="C1934" s="4" t="s">
        <v>27</v>
      </c>
      <c r="D1934" s="4" t="s">
        <v>82</v>
      </c>
      <c r="E1934" s="4" t="s">
        <v>25</v>
      </c>
      <c r="F1934" s="4" t="s">
        <v>16</v>
      </c>
      <c r="G1934" s="4" t="s">
        <v>17</v>
      </c>
      <c r="H1934" s="4" t="s">
        <v>83</v>
      </c>
      <c r="I1934" s="9">
        <v>2</v>
      </c>
      <c r="J1934" s="6">
        <v>164.01</v>
      </c>
      <c r="K1934" s="7">
        <v>0.15</v>
      </c>
      <c r="L1934" s="6">
        <v>87.14</v>
      </c>
      <c r="M1934" s="6">
        <f t="shared" si="120"/>
        <v>278.81699999999995</v>
      </c>
      <c r="N1934" s="6">
        <f t="shared" si="121"/>
        <v>174.28</v>
      </c>
      <c r="O1934" s="6">
        <f t="shared" si="122"/>
        <v>104.53699999999995</v>
      </c>
      <c r="P1934" s="8">
        <f t="shared" si="123"/>
        <v>0.37493050997607741</v>
      </c>
      <c r="Q1934" s="5">
        <f>YEAR(SalesDataTable[[#This Row],[Order Date]])</f>
        <v>2026</v>
      </c>
      <c r="R1934" s="8" t="str">
        <f>"Q"&amp;ROUNDUP(MONTH(SalesDataTable[[#This Row],[Order Date]])/3,0)</f>
        <v>Q3</v>
      </c>
      <c r="S1934" s="9">
        <f>MONTH(SalesDataTable[[#This Row],[Order Date]])</f>
        <v>9</v>
      </c>
      <c r="T1934" s="8" t="str">
        <f>TEXT(SalesDataTable[[#This Row],[Order Date]],"mmm")</f>
        <v>Sep</v>
      </c>
    </row>
    <row r="1935" spans="1:20" ht="15.5">
      <c r="A1935" s="2" t="s">
        <v>1986</v>
      </c>
      <c r="B1935" s="3">
        <v>46284</v>
      </c>
      <c r="C1935" s="4" t="s">
        <v>8</v>
      </c>
      <c r="D1935" s="4" t="s">
        <v>86</v>
      </c>
      <c r="E1935" s="4" t="s">
        <v>39</v>
      </c>
      <c r="F1935" s="4" t="s">
        <v>4</v>
      </c>
      <c r="G1935" s="4" t="s">
        <v>5</v>
      </c>
      <c r="H1935" s="4" t="s">
        <v>6</v>
      </c>
      <c r="I1935" s="9">
        <v>2</v>
      </c>
      <c r="J1935" s="6">
        <v>83.77</v>
      </c>
      <c r="K1935" s="7">
        <v>0</v>
      </c>
      <c r="L1935" s="6">
        <v>43.32</v>
      </c>
      <c r="M1935" s="6">
        <f t="shared" si="120"/>
        <v>167.54</v>
      </c>
      <c r="N1935" s="6">
        <f t="shared" si="121"/>
        <v>86.64</v>
      </c>
      <c r="O1935" s="6">
        <f t="shared" si="122"/>
        <v>80.899999999999991</v>
      </c>
      <c r="P1935" s="8">
        <f t="shared" si="123"/>
        <v>0.4828697624447893</v>
      </c>
      <c r="Q1935" s="5">
        <f>YEAR(SalesDataTable[[#This Row],[Order Date]])</f>
        <v>2026</v>
      </c>
      <c r="R1935" s="8" t="str">
        <f>"Q"&amp;ROUNDUP(MONTH(SalesDataTable[[#This Row],[Order Date]])/3,0)</f>
        <v>Q3</v>
      </c>
      <c r="S1935" s="9">
        <f>MONTH(SalesDataTable[[#This Row],[Order Date]])</f>
        <v>9</v>
      </c>
      <c r="T1935" s="8" t="str">
        <f>TEXT(SalesDataTable[[#This Row],[Order Date]],"mmm")</f>
        <v>Sep</v>
      </c>
    </row>
    <row r="1936" spans="1:20" ht="15.5">
      <c r="A1936" s="2" t="s">
        <v>1987</v>
      </c>
      <c r="B1936" s="3">
        <v>46284</v>
      </c>
      <c r="C1936" s="4" t="s">
        <v>27</v>
      </c>
      <c r="D1936" s="4" t="s">
        <v>48</v>
      </c>
      <c r="E1936" s="4" t="s">
        <v>3</v>
      </c>
      <c r="F1936" s="4" t="s">
        <v>16</v>
      </c>
      <c r="G1936" s="4" t="s">
        <v>31</v>
      </c>
      <c r="H1936" s="4" t="s">
        <v>64</v>
      </c>
      <c r="I1936" s="9">
        <v>1</v>
      </c>
      <c r="J1936" s="6">
        <v>81.84</v>
      </c>
      <c r="K1936" s="7">
        <v>0</v>
      </c>
      <c r="L1936" s="6">
        <v>38.5</v>
      </c>
      <c r="M1936" s="6">
        <f t="shared" si="120"/>
        <v>81.84</v>
      </c>
      <c r="N1936" s="6">
        <f t="shared" si="121"/>
        <v>38.5</v>
      </c>
      <c r="O1936" s="6">
        <f t="shared" si="122"/>
        <v>43.34</v>
      </c>
      <c r="P1936" s="8">
        <f t="shared" si="123"/>
        <v>0.52956989247311825</v>
      </c>
      <c r="Q1936" s="5">
        <f>YEAR(SalesDataTable[[#This Row],[Order Date]])</f>
        <v>2026</v>
      </c>
      <c r="R1936" s="8" t="str">
        <f>"Q"&amp;ROUNDUP(MONTH(SalesDataTable[[#This Row],[Order Date]])/3,0)</f>
        <v>Q3</v>
      </c>
      <c r="S1936" s="9">
        <f>MONTH(SalesDataTable[[#This Row],[Order Date]])</f>
        <v>9</v>
      </c>
      <c r="T1936" s="8" t="str">
        <f>TEXT(SalesDataTable[[#This Row],[Order Date]],"mmm")</f>
        <v>Sep</v>
      </c>
    </row>
    <row r="1937" spans="1:20" ht="15.5">
      <c r="A1937" s="2" t="s">
        <v>1988</v>
      </c>
      <c r="B1937" s="3">
        <v>46284</v>
      </c>
      <c r="C1937" s="4" t="s">
        <v>14</v>
      </c>
      <c r="D1937" s="4" t="s">
        <v>34</v>
      </c>
      <c r="E1937" s="4" t="s">
        <v>39</v>
      </c>
      <c r="F1937" s="4" t="s">
        <v>4</v>
      </c>
      <c r="G1937" s="4" t="s">
        <v>49</v>
      </c>
      <c r="H1937" s="4" t="s">
        <v>50</v>
      </c>
      <c r="I1937" s="9">
        <v>1</v>
      </c>
      <c r="J1937" s="6">
        <v>40.32</v>
      </c>
      <c r="K1937" s="7">
        <v>0.15</v>
      </c>
      <c r="L1937" s="6">
        <v>14.39</v>
      </c>
      <c r="M1937" s="6">
        <f t="shared" si="120"/>
        <v>34.271999999999998</v>
      </c>
      <c r="N1937" s="6">
        <f t="shared" si="121"/>
        <v>14.39</v>
      </c>
      <c r="O1937" s="6">
        <f t="shared" si="122"/>
        <v>19.881999999999998</v>
      </c>
      <c r="P1937" s="8">
        <f t="shared" si="123"/>
        <v>0.58012371615312786</v>
      </c>
      <c r="Q1937" s="5">
        <f>YEAR(SalesDataTable[[#This Row],[Order Date]])</f>
        <v>2026</v>
      </c>
      <c r="R1937" s="8" t="str">
        <f>"Q"&amp;ROUNDUP(MONTH(SalesDataTable[[#This Row],[Order Date]])/3,0)</f>
        <v>Q3</v>
      </c>
      <c r="S1937" s="9">
        <f>MONTH(SalesDataTable[[#This Row],[Order Date]])</f>
        <v>9</v>
      </c>
      <c r="T1937" s="8" t="str">
        <f>TEXT(SalesDataTable[[#This Row],[Order Date]],"mmm")</f>
        <v>Sep</v>
      </c>
    </row>
    <row r="1938" spans="1:20" ht="15.5">
      <c r="A1938" s="2" t="s">
        <v>1989</v>
      </c>
      <c r="B1938" s="3">
        <v>46284</v>
      </c>
      <c r="C1938" s="4" t="s">
        <v>14</v>
      </c>
      <c r="D1938" s="4" t="s">
        <v>126</v>
      </c>
      <c r="E1938" s="4" t="s">
        <v>10</v>
      </c>
      <c r="F1938" s="4" t="s">
        <v>20</v>
      </c>
      <c r="G1938" s="4" t="s">
        <v>11</v>
      </c>
      <c r="H1938" s="4" t="s">
        <v>53</v>
      </c>
      <c r="I1938" s="9">
        <v>4</v>
      </c>
      <c r="J1938" s="6">
        <v>155.84</v>
      </c>
      <c r="K1938" s="7">
        <v>0.05</v>
      </c>
      <c r="L1938" s="6">
        <v>80.790000000000006</v>
      </c>
      <c r="M1938" s="6">
        <f t="shared" si="120"/>
        <v>592.19200000000001</v>
      </c>
      <c r="N1938" s="6">
        <f t="shared" si="121"/>
        <v>323.16000000000003</v>
      </c>
      <c r="O1938" s="6">
        <f t="shared" si="122"/>
        <v>269.03199999999998</v>
      </c>
      <c r="P1938" s="8">
        <f t="shared" si="123"/>
        <v>0.45429860585755966</v>
      </c>
      <c r="Q1938" s="5">
        <f>YEAR(SalesDataTable[[#This Row],[Order Date]])</f>
        <v>2026</v>
      </c>
      <c r="R1938" s="8" t="str">
        <f>"Q"&amp;ROUNDUP(MONTH(SalesDataTable[[#This Row],[Order Date]])/3,0)</f>
        <v>Q3</v>
      </c>
      <c r="S1938" s="9">
        <f>MONTH(SalesDataTable[[#This Row],[Order Date]])</f>
        <v>9</v>
      </c>
      <c r="T1938" s="8" t="str">
        <f>TEXT(SalesDataTable[[#This Row],[Order Date]],"mmm")</f>
        <v>Sep</v>
      </c>
    </row>
    <row r="1939" spans="1:20" ht="15.5">
      <c r="A1939" s="2" t="s">
        <v>1990</v>
      </c>
      <c r="B1939" s="3">
        <v>46285</v>
      </c>
      <c r="C1939" s="4" t="s">
        <v>8</v>
      </c>
      <c r="D1939" s="4" t="s">
        <v>38</v>
      </c>
      <c r="E1939" s="4" t="s">
        <v>3</v>
      </c>
      <c r="F1939" s="4" t="s">
        <v>20</v>
      </c>
      <c r="G1939" s="4" t="s">
        <v>49</v>
      </c>
      <c r="H1939" s="4" t="s">
        <v>74</v>
      </c>
      <c r="I1939" s="9">
        <v>1</v>
      </c>
      <c r="J1939" s="6">
        <v>51.83</v>
      </c>
      <c r="K1939" s="7">
        <v>0</v>
      </c>
      <c r="L1939" s="6">
        <v>21.9</v>
      </c>
      <c r="M1939" s="6">
        <f t="shared" si="120"/>
        <v>51.83</v>
      </c>
      <c r="N1939" s="6">
        <f t="shared" si="121"/>
        <v>21.9</v>
      </c>
      <c r="O1939" s="6">
        <f t="shared" si="122"/>
        <v>29.93</v>
      </c>
      <c r="P1939" s="8">
        <f t="shared" si="123"/>
        <v>0.57746478873239437</v>
      </c>
      <c r="Q1939" s="5">
        <f>YEAR(SalesDataTable[[#This Row],[Order Date]])</f>
        <v>2026</v>
      </c>
      <c r="R1939" s="8" t="str">
        <f>"Q"&amp;ROUNDUP(MONTH(SalesDataTable[[#This Row],[Order Date]])/3,0)</f>
        <v>Q3</v>
      </c>
      <c r="S1939" s="9">
        <f>MONTH(SalesDataTable[[#This Row],[Order Date]])</f>
        <v>9</v>
      </c>
      <c r="T1939" s="8" t="str">
        <f>TEXT(SalesDataTable[[#This Row],[Order Date]],"mmm")</f>
        <v>Sep</v>
      </c>
    </row>
    <row r="1940" spans="1:20" ht="15.5">
      <c r="A1940" s="2" t="s">
        <v>1991</v>
      </c>
      <c r="B1940" s="3">
        <v>46285</v>
      </c>
      <c r="C1940" s="4" t="s">
        <v>14</v>
      </c>
      <c r="D1940" s="4" t="s">
        <v>24</v>
      </c>
      <c r="E1940" s="4" t="s">
        <v>25</v>
      </c>
      <c r="F1940" s="4" t="s">
        <v>4</v>
      </c>
      <c r="G1940" s="4" t="s">
        <v>31</v>
      </c>
      <c r="H1940" s="4" t="s">
        <v>41</v>
      </c>
      <c r="I1940" s="9">
        <v>1</v>
      </c>
      <c r="J1940" s="6">
        <v>190.77</v>
      </c>
      <c r="K1940" s="7">
        <v>0.05</v>
      </c>
      <c r="L1940" s="6">
        <v>104.69</v>
      </c>
      <c r="M1940" s="6">
        <f t="shared" si="120"/>
        <v>181.23150000000001</v>
      </c>
      <c r="N1940" s="6">
        <f t="shared" si="121"/>
        <v>104.69</v>
      </c>
      <c r="O1940" s="6">
        <f t="shared" si="122"/>
        <v>76.541500000000013</v>
      </c>
      <c r="P1940" s="8">
        <f t="shared" si="123"/>
        <v>0.42234103894742364</v>
      </c>
      <c r="Q1940" s="5">
        <f>YEAR(SalesDataTable[[#This Row],[Order Date]])</f>
        <v>2026</v>
      </c>
      <c r="R1940" s="8" t="str">
        <f>"Q"&amp;ROUNDUP(MONTH(SalesDataTable[[#This Row],[Order Date]])/3,0)</f>
        <v>Q3</v>
      </c>
      <c r="S1940" s="9">
        <f>MONTH(SalesDataTable[[#This Row],[Order Date]])</f>
        <v>9</v>
      </c>
      <c r="T1940" s="8" t="str">
        <f>TEXT(SalesDataTable[[#This Row],[Order Date]],"mmm")</f>
        <v>Sep</v>
      </c>
    </row>
    <row r="1941" spans="1:20" ht="15.5">
      <c r="A1941" s="2" t="s">
        <v>1992</v>
      </c>
      <c r="B1941" s="3">
        <v>46285</v>
      </c>
      <c r="C1941" s="4" t="s">
        <v>8</v>
      </c>
      <c r="D1941" s="4" t="s">
        <v>69</v>
      </c>
      <c r="E1941" s="4" t="s">
        <v>25</v>
      </c>
      <c r="F1941" s="4" t="s">
        <v>16</v>
      </c>
      <c r="G1941" s="4" t="s">
        <v>5</v>
      </c>
      <c r="H1941" s="4" t="s">
        <v>35</v>
      </c>
      <c r="I1941" s="9">
        <v>2</v>
      </c>
      <c r="J1941" s="6">
        <v>40.049999999999997</v>
      </c>
      <c r="K1941" s="7">
        <v>0.05</v>
      </c>
      <c r="L1941" s="6">
        <v>16.97</v>
      </c>
      <c r="M1941" s="6">
        <f t="shared" si="120"/>
        <v>76.094999999999985</v>
      </c>
      <c r="N1941" s="6">
        <f t="shared" si="121"/>
        <v>33.94</v>
      </c>
      <c r="O1941" s="6">
        <f t="shared" si="122"/>
        <v>42.154999999999987</v>
      </c>
      <c r="P1941" s="8">
        <f t="shared" si="123"/>
        <v>0.55397857940731976</v>
      </c>
      <c r="Q1941" s="5">
        <f>YEAR(SalesDataTable[[#This Row],[Order Date]])</f>
        <v>2026</v>
      </c>
      <c r="R1941" s="8" t="str">
        <f>"Q"&amp;ROUNDUP(MONTH(SalesDataTable[[#This Row],[Order Date]])/3,0)</f>
        <v>Q3</v>
      </c>
      <c r="S1941" s="9">
        <f>MONTH(SalesDataTable[[#This Row],[Order Date]])</f>
        <v>9</v>
      </c>
      <c r="T1941" s="8" t="str">
        <f>TEXT(SalesDataTable[[#This Row],[Order Date]],"mmm")</f>
        <v>Sep</v>
      </c>
    </row>
    <row r="1942" spans="1:20" ht="15.5">
      <c r="A1942" s="2" t="s">
        <v>1993</v>
      </c>
      <c r="B1942" s="3">
        <v>46285</v>
      </c>
      <c r="C1942" s="4" t="s">
        <v>8</v>
      </c>
      <c r="D1942" s="4" t="s">
        <v>69</v>
      </c>
      <c r="E1942" s="4" t="s">
        <v>3</v>
      </c>
      <c r="F1942" s="4" t="s">
        <v>16</v>
      </c>
      <c r="G1942" s="4" t="s">
        <v>5</v>
      </c>
      <c r="H1942" s="4" t="s">
        <v>6</v>
      </c>
      <c r="I1942" s="9">
        <v>1</v>
      </c>
      <c r="J1942" s="6">
        <v>82.08</v>
      </c>
      <c r="K1942" s="7">
        <v>0.05</v>
      </c>
      <c r="L1942" s="6">
        <v>43.18</v>
      </c>
      <c r="M1942" s="6">
        <f t="shared" si="120"/>
        <v>77.975999999999999</v>
      </c>
      <c r="N1942" s="6">
        <f t="shared" si="121"/>
        <v>43.18</v>
      </c>
      <c r="O1942" s="6">
        <f t="shared" si="122"/>
        <v>34.795999999999999</v>
      </c>
      <c r="P1942" s="8">
        <f t="shared" si="123"/>
        <v>0.44623986867754178</v>
      </c>
      <c r="Q1942" s="5">
        <f>YEAR(SalesDataTable[[#This Row],[Order Date]])</f>
        <v>2026</v>
      </c>
      <c r="R1942" s="8" t="str">
        <f>"Q"&amp;ROUNDUP(MONTH(SalesDataTable[[#This Row],[Order Date]])/3,0)</f>
        <v>Q3</v>
      </c>
      <c r="S1942" s="9">
        <f>MONTH(SalesDataTable[[#This Row],[Order Date]])</f>
        <v>9</v>
      </c>
      <c r="T1942" s="8" t="str">
        <f>TEXT(SalesDataTable[[#This Row],[Order Date]],"mmm")</f>
        <v>Sep</v>
      </c>
    </row>
    <row r="1943" spans="1:20" ht="15.5">
      <c r="A1943" s="2" t="s">
        <v>1994</v>
      </c>
      <c r="B1943" s="3">
        <v>46285</v>
      </c>
      <c r="C1943" s="4" t="s">
        <v>1</v>
      </c>
      <c r="D1943" s="4" t="s">
        <v>88</v>
      </c>
      <c r="E1943" s="4" t="s">
        <v>3</v>
      </c>
      <c r="F1943" s="4" t="s">
        <v>4</v>
      </c>
      <c r="G1943" s="4" t="s">
        <v>5</v>
      </c>
      <c r="H1943" s="4" t="s">
        <v>29</v>
      </c>
      <c r="I1943" s="9">
        <v>1</v>
      </c>
      <c r="J1943" s="6">
        <v>50.3</v>
      </c>
      <c r="K1943" s="7">
        <v>0.05</v>
      </c>
      <c r="L1943" s="6">
        <v>22.14</v>
      </c>
      <c r="M1943" s="6">
        <f t="shared" si="120"/>
        <v>47.784999999999997</v>
      </c>
      <c r="N1943" s="6">
        <f t="shared" si="121"/>
        <v>22.14</v>
      </c>
      <c r="O1943" s="6">
        <f t="shared" si="122"/>
        <v>25.644999999999996</v>
      </c>
      <c r="P1943" s="8">
        <f t="shared" si="123"/>
        <v>0.53667468870984614</v>
      </c>
      <c r="Q1943" s="5">
        <f>YEAR(SalesDataTable[[#This Row],[Order Date]])</f>
        <v>2026</v>
      </c>
      <c r="R1943" s="8" t="str">
        <f>"Q"&amp;ROUNDUP(MONTH(SalesDataTable[[#This Row],[Order Date]])/3,0)</f>
        <v>Q3</v>
      </c>
      <c r="S1943" s="9">
        <f>MONTH(SalesDataTable[[#This Row],[Order Date]])</f>
        <v>9</v>
      </c>
      <c r="T1943" s="8" t="str">
        <f>TEXT(SalesDataTable[[#This Row],[Order Date]],"mmm")</f>
        <v>Sep</v>
      </c>
    </row>
    <row r="1944" spans="1:20" ht="15.5">
      <c r="A1944" s="2" t="s">
        <v>1995</v>
      </c>
      <c r="B1944" s="3">
        <v>46285</v>
      </c>
      <c r="C1944" s="4" t="s">
        <v>14</v>
      </c>
      <c r="D1944" s="4" t="s">
        <v>126</v>
      </c>
      <c r="E1944" s="4" t="s">
        <v>3</v>
      </c>
      <c r="F1944" s="4" t="s">
        <v>16</v>
      </c>
      <c r="G1944" s="4" t="s">
        <v>17</v>
      </c>
      <c r="H1944" s="4" t="s">
        <v>46</v>
      </c>
      <c r="I1944" s="9">
        <v>1</v>
      </c>
      <c r="J1944" s="6">
        <v>47.68</v>
      </c>
      <c r="K1944" s="7">
        <v>0.1</v>
      </c>
      <c r="L1944" s="6">
        <v>18.03</v>
      </c>
      <c r="M1944" s="6">
        <f t="shared" si="120"/>
        <v>42.911999999999999</v>
      </c>
      <c r="N1944" s="6">
        <f t="shared" si="121"/>
        <v>18.03</v>
      </c>
      <c r="O1944" s="6">
        <f t="shared" si="122"/>
        <v>24.881999999999998</v>
      </c>
      <c r="P1944" s="8">
        <f t="shared" si="123"/>
        <v>0.57983780760626391</v>
      </c>
      <c r="Q1944" s="5">
        <f>YEAR(SalesDataTable[[#This Row],[Order Date]])</f>
        <v>2026</v>
      </c>
      <c r="R1944" s="8" t="str">
        <f>"Q"&amp;ROUNDUP(MONTH(SalesDataTable[[#This Row],[Order Date]])/3,0)</f>
        <v>Q3</v>
      </c>
      <c r="S1944" s="9">
        <f>MONTH(SalesDataTable[[#This Row],[Order Date]])</f>
        <v>9</v>
      </c>
      <c r="T1944" s="8" t="str">
        <f>TEXT(SalesDataTable[[#This Row],[Order Date]],"mmm")</f>
        <v>Sep</v>
      </c>
    </row>
    <row r="1945" spans="1:20" ht="15.5">
      <c r="A1945" s="2" t="s">
        <v>1996</v>
      </c>
      <c r="B1945" s="3">
        <v>46285</v>
      </c>
      <c r="C1945" s="4" t="s">
        <v>14</v>
      </c>
      <c r="D1945" s="4" t="s">
        <v>15</v>
      </c>
      <c r="E1945" s="4" t="s">
        <v>25</v>
      </c>
      <c r="F1945" s="4" t="s">
        <v>4</v>
      </c>
      <c r="G1945" s="4" t="s">
        <v>5</v>
      </c>
      <c r="H1945" s="4" t="s">
        <v>29</v>
      </c>
      <c r="I1945" s="9">
        <v>2</v>
      </c>
      <c r="J1945" s="6">
        <v>51.48</v>
      </c>
      <c r="K1945" s="7">
        <v>0.05</v>
      </c>
      <c r="L1945" s="6">
        <v>22.38</v>
      </c>
      <c r="M1945" s="6">
        <f t="shared" si="120"/>
        <v>97.811999999999983</v>
      </c>
      <c r="N1945" s="6">
        <f t="shared" si="121"/>
        <v>44.76</v>
      </c>
      <c r="O1945" s="6">
        <f t="shared" si="122"/>
        <v>53.051999999999985</v>
      </c>
      <c r="P1945" s="8">
        <f t="shared" si="123"/>
        <v>0.54238743712427917</v>
      </c>
      <c r="Q1945" s="5">
        <f>YEAR(SalesDataTable[[#This Row],[Order Date]])</f>
        <v>2026</v>
      </c>
      <c r="R1945" s="8" t="str">
        <f>"Q"&amp;ROUNDUP(MONTH(SalesDataTable[[#This Row],[Order Date]])/3,0)</f>
        <v>Q3</v>
      </c>
      <c r="S1945" s="9">
        <f>MONTH(SalesDataTable[[#This Row],[Order Date]])</f>
        <v>9</v>
      </c>
      <c r="T1945" s="8" t="str">
        <f>TEXT(SalesDataTable[[#This Row],[Order Date]],"mmm")</f>
        <v>Sep</v>
      </c>
    </row>
    <row r="1946" spans="1:20" ht="15.5">
      <c r="A1946" s="2" t="s">
        <v>1997</v>
      </c>
      <c r="B1946" s="3">
        <v>46285</v>
      </c>
      <c r="C1946" s="4" t="s">
        <v>14</v>
      </c>
      <c r="D1946" s="4" t="s">
        <v>24</v>
      </c>
      <c r="E1946" s="4" t="s">
        <v>3</v>
      </c>
      <c r="F1946" s="4" t="s">
        <v>20</v>
      </c>
      <c r="G1946" s="4" t="s">
        <v>49</v>
      </c>
      <c r="H1946" s="4" t="s">
        <v>55</v>
      </c>
      <c r="I1946" s="9">
        <v>2</v>
      </c>
      <c r="J1946" s="6">
        <v>123.73</v>
      </c>
      <c r="K1946" s="7">
        <v>0</v>
      </c>
      <c r="L1946" s="6">
        <v>68.459999999999994</v>
      </c>
      <c r="M1946" s="6">
        <f t="shared" si="120"/>
        <v>247.46</v>
      </c>
      <c r="N1946" s="6">
        <f t="shared" si="121"/>
        <v>136.91999999999999</v>
      </c>
      <c r="O1946" s="6">
        <f t="shared" si="122"/>
        <v>110.54000000000002</v>
      </c>
      <c r="P1946" s="8">
        <f t="shared" si="123"/>
        <v>0.44669845631617239</v>
      </c>
      <c r="Q1946" s="5">
        <f>YEAR(SalesDataTable[[#This Row],[Order Date]])</f>
        <v>2026</v>
      </c>
      <c r="R1946" s="8" t="str">
        <f>"Q"&amp;ROUNDUP(MONTH(SalesDataTable[[#This Row],[Order Date]])/3,0)</f>
        <v>Q3</v>
      </c>
      <c r="S1946" s="9">
        <f>MONTH(SalesDataTable[[#This Row],[Order Date]])</f>
        <v>9</v>
      </c>
      <c r="T1946" s="8" t="str">
        <f>TEXT(SalesDataTable[[#This Row],[Order Date]],"mmm")</f>
        <v>Sep</v>
      </c>
    </row>
    <row r="1947" spans="1:20" ht="15.5">
      <c r="A1947" s="2" t="s">
        <v>1998</v>
      </c>
      <c r="B1947" s="3">
        <v>46286</v>
      </c>
      <c r="C1947" s="4" t="s">
        <v>14</v>
      </c>
      <c r="D1947" s="4" t="s">
        <v>34</v>
      </c>
      <c r="E1947" s="4" t="s">
        <v>3</v>
      </c>
      <c r="F1947" s="4" t="s">
        <v>20</v>
      </c>
      <c r="G1947" s="4" t="s">
        <v>11</v>
      </c>
      <c r="H1947" s="4" t="s">
        <v>21</v>
      </c>
      <c r="I1947" s="9">
        <v>2</v>
      </c>
      <c r="J1947" s="6">
        <v>146.81</v>
      </c>
      <c r="K1947" s="7">
        <v>0</v>
      </c>
      <c r="L1947" s="6">
        <v>79.72</v>
      </c>
      <c r="M1947" s="6">
        <f t="shared" si="120"/>
        <v>293.62</v>
      </c>
      <c r="N1947" s="6">
        <f t="shared" si="121"/>
        <v>159.44</v>
      </c>
      <c r="O1947" s="6">
        <f t="shared" si="122"/>
        <v>134.18</v>
      </c>
      <c r="P1947" s="8">
        <f t="shared" si="123"/>
        <v>0.45698521899053202</v>
      </c>
      <c r="Q1947" s="5">
        <f>YEAR(SalesDataTable[[#This Row],[Order Date]])</f>
        <v>2026</v>
      </c>
      <c r="R1947" s="8" t="str">
        <f>"Q"&amp;ROUNDUP(MONTH(SalesDataTable[[#This Row],[Order Date]])/3,0)</f>
        <v>Q3</v>
      </c>
      <c r="S1947" s="9">
        <f>MONTH(SalesDataTable[[#This Row],[Order Date]])</f>
        <v>9</v>
      </c>
      <c r="T1947" s="8" t="str">
        <f>TEXT(SalesDataTable[[#This Row],[Order Date]],"mmm")</f>
        <v>Sep</v>
      </c>
    </row>
    <row r="1948" spans="1:20" ht="15.5">
      <c r="A1948" s="2" t="s">
        <v>1999</v>
      </c>
      <c r="B1948" s="3">
        <v>46286</v>
      </c>
      <c r="C1948" s="4" t="s">
        <v>8</v>
      </c>
      <c r="D1948" s="4" t="s">
        <v>69</v>
      </c>
      <c r="E1948" s="4" t="s">
        <v>25</v>
      </c>
      <c r="F1948" s="4" t="s">
        <v>4</v>
      </c>
      <c r="G1948" s="4" t="s">
        <v>17</v>
      </c>
      <c r="H1948" s="4" t="s">
        <v>83</v>
      </c>
      <c r="I1948" s="9">
        <v>2</v>
      </c>
      <c r="J1948" s="6">
        <v>167.16</v>
      </c>
      <c r="K1948" s="7">
        <v>0</v>
      </c>
      <c r="L1948" s="6">
        <v>88.51</v>
      </c>
      <c r="M1948" s="6">
        <f t="shared" si="120"/>
        <v>334.32</v>
      </c>
      <c r="N1948" s="6">
        <f t="shared" si="121"/>
        <v>177.02</v>
      </c>
      <c r="O1948" s="6">
        <f t="shared" si="122"/>
        <v>157.29999999999998</v>
      </c>
      <c r="P1948" s="8">
        <f t="shared" si="123"/>
        <v>0.4705072983967456</v>
      </c>
      <c r="Q1948" s="5">
        <f>YEAR(SalesDataTable[[#This Row],[Order Date]])</f>
        <v>2026</v>
      </c>
      <c r="R1948" s="8" t="str">
        <f>"Q"&amp;ROUNDUP(MONTH(SalesDataTable[[#This Row],[Order Date]])/3,0)</f>
        <v>Q3</v>
      </c>
      <c r="S1948" s="9">
        <f>MONTH(SalesDataTable[[#This Row],[Order Date]])</f>
        <v>9</v>
      </c>
      <c r="T1948" s="8" t="str">
        <f>TEXT(SalesDataTable[[#This Row],[Order Date]],"mmm")</f>
        <v>Sep</v>
      </c>
    </row>
    <row r="1949" spans="1:20" ht="15.5">
      <c r="A1949" s="2" t="s">
        <v>2000</v>
      </c>
      <c r="B1949" s="3">
        <v>46286</v>
      </c>
      <c r="C1949" s="4" t="s">
        <v>14</v>
      </c>
      <c r="D1949" s="4" t="s">
        <v>15</v>
      </c>
      <c r="E1949" s="4" t="s">
        <v>3</v>
      </c>
      <c r="F1949" s="4" t="s">
        <v>16</v>
      </c>
      <c r="G1949" s="4" t="s">
        <v>5</v>
      </c>
      <c r="H1949" s="4" t="s">
        <v>6</v>
      </c>
      <c r="I1949" s="9">
        <v>1</v>
      </c>
      <c r="J1949" s="6">
        <v>83.69</v>
      </c>
      <c r="K1949" s="7">
        <v>0</v>
      </c>
      <c r="L1949" s="6">
        <v>42.76</v>
      </c>
      <c r="M1949" s="6">
        <f t="shared" si="120"/>
        <v>83.69</v>
      </c>
      <c r="N1949" s="6">
        <f t="shared" si="121"/>
        <v>42.76</v>
      </c>
      <c r="O1949" s="6">
        <f t="shared" si="122"/>
        <v>40.93</v>
      </c>
      <c r="P1949" s="8">
        <f t="shared" si="123"/>
        <v>0.48906679412116144</v>
      </c>
      <c r="Q1949" s="5">
        <f>YEAR(SalesDataTable[[#This Row],[Order Date]])</f>
        <v>2026</v>
      </c>
      <c r="R1949" s="8" t="str">
        <f>"Q"&amp;ROUNDUP(MONTH(SalesDataTable[[#This Row],[Order Date]])/3,0)</f>
        <v>Q3</v>
      </c>
      <c r="S1949" s="9">
        <f>MONTH(SalesDataTable[[#This Row],[Order Date]])</f>
        <v>9</v>
      </c>
      <c r="T1949" s="8" t="str">
        <f>TEXT(SalesDataTable[[#This Row],[Order Date]],"mmm")</f>
        <v>Sep</v>
      </c>
    </row>
    <row r="1950" spans="1:20" ht="15.5">
      <c r="A1950" s="2" t="s">
        <v>2001</v>
      </c>
      <c r="B1950" s="3">
        <v>46286</v>
      </c>
      <c r="C1950" s="4" t="s">
        <v>1</v>
      </c>
      <c r="D1950" s="4" t="s">
        <v>2</v>
      </c>
      <c r="E1950" s="4" t="s">
        <v>3</v>
      </c>
      <c r="F1950" s="4" t="s">
        <v>16</v>
      </c>
      <c r="G1950" s="4" t="s">
        <v>5</v>
      </c>
      <c r="H1950" s="4" t="s">
        <v>35</v>
      </c>
      <c r="I1950" s="9">
        <v>1</v>
      </c>
      <c r="J1950" s="6">
        <v>40.4</v>
      </c>
      <c r="K1950" s="7">
        <v>0.15</v>
      </c>
      <c r="L1950" s="6">
        <v>16.47</v>
      </c>
      <c r="M1950" s="6">
        <f t="shared" si="120"/>
        <v>34.339999999999996</v>
      </c>
      <c r="N1950" s="6">
        <f t="shared" si="121"/>
        <v>16.47</v>
      </c>
      <c r="O1950" s="6">
        <f t="shared" si="122"/>
        <v>17.869999999999997</v>
      </c>
      <c r="P1950" s="8">
        <f t="shared" si="123"/>
        <v>0.52038439138031445</v>
      </c>
      <c r="Q1950" s="5">
        <f>YEAR(SalesDataTable[[#This Row],[Order Date]])</f>
        <v>2026</v>
      </c>
      <c r="R1950" s="8" t="str">
        <f>"Q"&amp;ROUNDUP(MONTH(SalesDataTable[[#This Row],[Order Date]])/3,0)</f>
        <v>Q3</v>
      </c>
      <c r="S1950" s="9">
        <f>MONTH(SalesDataTable[[#This Row],[Order Date]])</f>
        <v>9</v>
      </c>
      <c r="T1950" s="8" t="str">
        <f>TEXT(SalesDataTable[[#This Row],[Order Date]],"mmm")</f>
        <v>Sep</v>
      </c>
    </row>
    <row r="1951" spans="1:20" ht="15.5">
      <c r="A1951" s="2" t="s">
        <v>2002</v>
      </c>
      <c r="B1951" s="3">
        <v>46286</v>
      </c>
      <c r="C1951" s="4" t="s">
        <v>8</v>
      </c>
      <c r="D1951" s="4" t="s">
        <v>66</v>
      </c>
      <c r="E1951" s="4" t="s">
        <v>3</v>
      </c>
      <c r="F1951" s="4" t="s">
        <v>4</v>
      </c>
      <c r="G1951" s="4" t="s">
        <v>11</v>
      </c>
      <c r="H1951" s="4" t="s">
        <v>21</v>
      </c>
      <c r="I1951" s="9">
        <v>3</v>
      </c>
      <c r="J1951" s="6">
        <v>143.31</v>
      </c>
      <c r="K1951" s="7">
        <v>0</v>
      </c>
      <c r="L1951" s="6">
        <v>81.36</v>
      </c>
      <c r="M1951" s="6">
        <f t="shared" si="120"/>
        <v>429.93</v>
      </c>
      <c r="N1951" s="6">
        <f t="shared" si="121"/>
        <v>244.07999999999998</v>
      </c>
      <c r="O1951" s="6">
        <f t="shared" si="122"/>
        <v>185.85000000000002</v>
      </c>
      <c r="P1951" s="8">
        <f t="shared" si="123"/>
        <v>0.43227967343521045</v>
      </c>
      <c r="Q1951" s="5">
        <f>YEAR(SalesDataTable[[#This Row],[Order Date]])</f>
        <v>2026</v>
      </c>
      <c r="R1951" s="8" t="str">
        <f>"Q"&amp;ROUNDUP(MONTH(SalesDataTable[[#This Row],[Order Date]])/3,0)</f>
        <v>Q3</v>
      </c>
      <c r="S1951" s="9">
        <f>MONTH(SalesDataTable[[#This Row],[Order Date]])</f>
        <v>9</v>
      </c>
      <c r="T1951" s="8" t="str">
        <f>TEXT(SalesDataTable[[#This Row],[Order Date]],"mmm")</f>
        <v>Sep</v>
      </c>
    </row>
    <row r="1952" spans="1:20" ht="15.5">
      <c r="A1952" s="2" t="s">
        <v>2003</v>
      </c>
      <c r="B1952" s="3">
        <v>46286</v>
      </c>
      <c r="C1952" s="4" t="s">
        <v>8</v>
      </c>
      <c r="D1952" s="4" t="s">
        <v>66</v>
      </c>
      <c r="E1952" s="4" t="s">
        <v>10</v>
      </c>
      <c r="F1952" s="4" t="s">
        <v>4</v>
      </c>
      <c r="G1952" s="4" t="s">
        <v>49</v>
      </c>
      <c r="H1952" s="4" t="s">
        <v>74</v>
      </c>
      <c r="I1952" s="9">
        <v>15</v>
      </c>
      <c r="J1952" s="6">
        <v>51.1</v>
      </c>
      <c r="K1952" s="7">
        <v>0.1</v>
      </c>
      <c r="L1952" s="6">
        <v>21.9</v>
      </c>
      <c r="M1952" s="6">
        <f t="shared" si="120"/>
        <v>689.85</v>
      </c>
      <c r="N1952" s="6">
        <f t="shared" si="121"/>
        <v>328.5</v>
      </c>
      <c r="O1952" s="6">
        <f t="shared" si="122"/>
        <v>361.35</v>
      </c>
      <c r="P1952" s="8">
        <f t="shared" si="123"/>
        <v>0.52380952380952384</v>
      </c>
      <c r="Q1952" s="5">
        <f>YEAR(SalesDataTable[[#This Row],[Order Date]])</f>
        <v>2026</v>
      </c>
      <c r="R1952" s="8" t="str">
        <f>"Q"&amp;ROUNDUP(MONTH(SalesDataTable[[#This Row],[Order Date]])/3,0)</f>
        <v>Q3</v>
      </c>
      <c r="S1952" s="9">
        <f>MONTH(SalesDataTable[[#This Row],[Order Date]])</f>
        <v>9</v>
      </c>
      <c r="T1952" s="8" t="str">
        <f>TEXT(SalesDataTable[[#This Row],[Order Date]],"mmm")</f>
        <v>Sep</v>
      </c>
    </row>
    <row r="1953" spans="1:20" ht="15.5">
      <c r="A1953" s="2" t="s">
        <v>2004</v>
      </c>
      <c r="B1953" s="3">
        <v>46286</v>
      </c>
      <c r="C1953" s="4" t="s">
        <v>27</v>
      </c>
      <c r="D1953" s="4" t="s">
        <v>82</v>
      </c>
      <c r="E1953" s="4" t="s">
        <v>39</v>
      </c>
      <c r="F1953" s="4" t="s">
        <v>16</v>
      </c>
      <c r="G1953" s="4" t="s">
        <v>11</v>
      </c>
      <c r="H1953" s="4" t="s">
        <v>21</v>
      </c>
      <c r="I1953" s="9">
        <v>1</v>
      </c>
      <c r="J1953" s="6">
        <v>146.33000000000001</v>
      </c>
      <c r="K1953" s="7">
        <v>0</v>
      </c>
      <c r="L1953" s="6">
        <v>80.05</v>
      </c>
      <c r="M1953" s="6">
        <f t="shared" si="120"/>
        <v>146.33000000000001</v>
      </c>
      <c r="N1953" s="6">
        <f t="shared" si="121"/>
        <v>80.05</v>
      </c>
      <c r="O1953" s="6">
        <f t="shared" si="122"/>
        <v>66.280000000000015</v>
      </c>
      <c r="P1953" s="8">
        <f t="shared" si="123"/>
        <v>0.45294881432378875</v>
      </c>
      <c r="Q1953" s="5">
        <f>YEAR(SalesDataTable[[#This Row],[Order Date]])</f>
        <v>2026</v>
      </c>
      <c r="R1953" s="8" t="str">
        <f>"Q"&amp;ROUNDUP(MONTH(SalesDataTable[[#This Row],[Order Date]])/3,0)</f>
        <v>Q3</v>
      </c>
      <c r="S1953" s="9">
        <f>MONTH(SalesDataTable[[#This Row],[Order Date]])</f>
        <v>9</v>
      </c>
      <c r="T1953" s="8" t="str">
        <f>TEXT(SalesDataTable[[#This Row],[Order Date]],"mmm")</f>
        <v>Sep</v>
      </c>
    </row>
    <row r="1954" spans="1:20" ht="15.5">
      <c r="A1954" s="2" t="s">
        <v>2005</v>
      </c>
      <c r="B1954" s="3">
        <v>46287</v>
      </c>
      <c r="C1954" s="4" t="s">
        <v>27</v>
      </c>
      <c r="D1954" s="4" t="s">
        <v>48</v>
      </c>
      <c r="E1954" s="4" t="s">
        <v>3</v>
      </c>
      <c r="F1954" s="4" t="s">
        <v>4</v>
      </c>
      <c r="G1954" s="4" t="s">
        <v>17</v>
      </c>
      <c r="H1954" s="4" t="s">
        <v>71</v>
      </c>
      <c r="I1954" s="9">
        <v>1</v>
      </c>
      <c r="J1954" s="6">
        <v>130.69999999999999</v>
      </c>
      <c r="K1954" s="7">
        <v>0.05</v>
      </c>
      <c r="L1954" s="6">
        <v>68.23</v>
      </c>
      <c r="M1954" s="6">
        <f t="shared" si="120"/>
        <v>124.16499999999998</v>
      </c>
      <c r="N1954" s="6">
        <f t="shared" si="121"/>
        <v>68.23</v>
      </c>
      <c r="O1954" s="6">
        <f t="shared" si="122"/>
        <v>55.934999999999974</v>
      </c>
      <c r="P1954" s="8">
        <f t="shared" si="123"/>
        <v>0.45048926831232622</v>
      </c>
      <c r="Q1954" s="5">
        <f>YEAR(SalesDataTable[[#This Row],[Order Date]])</f>
        <v>2026</v>
      </c>
      <c r="R1954" s="8" t="str">
        <f>"Q"&amp;ROUNDUP(MONTH(SalesDataTable[[#This Row],[Order Date]])/3,0)</f>
        <v>Q3</v>
      </c>
      <c r="S1954" s="9">
        <f>MONTH(SalesDataTable[[#This Row],[Order Date]])</f>
        <v>9</v>
      </c>
      <c r="T1954" s="8" t="str">
        <f>TEXT(SalesDataTable[[#This Row],[Order Date]],"mmm")</f>
        <v>Sep</v>
      </c>
    </row>
    <row r="1955" spans="1:20" ht="15.5">
      <c r="A1955" s="2" t="s">
        <v>2006</v>
      </c>
      <c r="B1955" s="3">
        <v>46287</v>
      </c>
      <c r="C1955" s="4" t="s">
        <v>8</v>
      </c>
      <c r="D1955" s="4" t="s">
        <v>69</v>
      </c>
      <c r="E1955" s="4" t="s">
        <v>10</v>
      </c>
      <c r="F1955" s="4" t="s">
        <v>20</v>
      </c>
      <c r="G1955" s="4" t="s">
        <v>49</v>
      </c>
      <c r="H1955" s="4" t="s">
        <v>50</v>
      </c>
      <c r="I1955" s="9">
        <v>8</v>
      </c>
      <c r="J1955" s="6">
        <v>39.630000000000003</v>
      </c>
      <c r="K1955" s="7">
        <v>0.15</v>
      </c>
      <c r="L1955" s="6">
        <v>14.61</v>
      </c>
      <c r="M1955" s="6">
        <f t="shared" si="120"/>
        <v>269.48400000000004</v>
      </c>
      <c r="N1955" s="6">
        <f t="shared" si="121"/>
        <v>116.88</v>
      </c>
      <c r="O1955" s="6">
        <f t="shared" si="122"/>
        <v>152.60400000000004</v>
      </c>
      <c r="P1955" s="8">
        <f t="shared" si="123"/>
        <v>0.56628222825844954</v>
      </c>
      <c r="Q1955" s="5">
        <f>YEAR(SalesDataTable[[#This Row],[Order Date]])</f>
        <v>2026</v>
      </c>
      <c r="R1955" s="8" t="str">
        <f>"Q"&amp;ROUNDUP(MONTH(SalesDataTable[[#This Row],[Order Date]])/3,0)</f>
        <v>Q3</v>
      </c>
      <c r="S1955" s="9">
        <f>MONTH(SalesDataTable[[#This Row],[Order Date]])</f>
        <v>9</v>
      </c>
      <c r="T1955" s="8" t="str">
        <f>TEXT(SalesDataTable[[#This Row],[Order Date]],"mmm")</f>
        <v>Sep</v>
      </c>
    </row>
    <row r="1956" spans="1:20" ht="15.5">
      <c r="A1956" s="2" t="s">
        <v>2007</v>
      </c>
      <c r="B1956" s="3">
        <v>46287</v>
      </c>
      <c r="C1956" s="4" t="s">
        <v>8</v>
      </c>
      <c r="D1956" s="4" t="s">
        <v>38</v>
      </c>
      <c r="E1956" s="4" t="s">
        <v>3</v>
      </c>
      <c r="F1956" s="4" t="s">
        <v>4</v>
      </c>
      <c r="G1956" s="4" t="s">
        <v>17</v>
      </c>
      <c r="H1956" s="4" t="s">
        <v>71</v>
      </c>
      <c r="I1956" s="9">
        <v>1</v>
      </c>
      <c r="J1956" s="6">
        <v>132.36000000000001</v>
      </c>
      <c r="K1956" s="7">
        <v>0.05</v>
      </c>
      <c r="L1956" s="6">
        <v>66.63</v>
      </c>
      <c r="M1956" s="6">
        <f t="shared" si="120"/>
        <v>125.742</v>
      </c>
      <c r="N1956" s="6">
        <f t="shared" si="121"/>
        <v>66.63</v>
      </c>
      <c r="O1956" s="6">
        <f t="shared" si="122"/>
        <v>59.112000000000009</v>
      </c>
      <c r="P1956" s="8">
        <f t="shared" si="123"/>
        <v>0.47010545402490822</v>
      </c>
      <c r="Q1956" s="5">
        <f>YEAR(SalesDataTable[[#This Row],[Order Date]])</f>
        <v>2026</v>
      </c>
      <c r="R1956" s="8" t="str">
        <f>"Q"&amp;ROUNDUP(MONTH(SalesDataTable[[#This Row],[Order Date]])/3,0)</f>
        <v>Q3</v>
      </c>
      <c r="S1956" s="9">
        <f>MONTH(SalesDataTable[[#This Row],[Order Date]])</f>
        <v>9</v>
      </c>
      <c r="T1956" s="8" t="str">
        <f>TEXT(SalesDataTable[[#This Row],[Order Date]],"mmm")</f>
        <v>Sep</v>
      </c>
    </row>
    <row r="1957" spans="1:20" ht="15.5">
      <c r="A1957" s="2" t="s">
        <v>2008</v>
      </c>
      <c r="B1957" s="3">
        <v>46287</v>
      </c>
      <c r="C1957" s="4" t="s">
        <v>27</v>
      </c>
      <c r="D1957" s="4" t="s">
        <v>45</v>
      </c>
      <c r="E1957" s="4" t="s">
        <v>3</v>
      </c>
      <c r="F1957" s="4" t="s">
        <v>20</v>
      </c>
      <c r="G1957" s="4" t="s">
        <v>11</v>
      </c>
      <c r="H1957" s="4" t="s">
        <v>53</v>
      </c>
      <c r="I1957" s="9">
        <v>1</v>
      </c>
      <c r="J1957" s="6">
        <v>156.81</v>
      </c>
      <c r="K1957" s="7">
        <v>0</v>
      </c>
      <c r="L1957" s="6">
        <v>78.2</v>
      </c>
      <c r="M1957" s="6">
        <f t="shared" si="120"/>
        <v>156.81</v>
      </c>
      <c r="N1957" s="6">
        <f t="shared" si="121"/>
        <v>78.2</v>
      </c>
      <c r="O1957" s="6">
        <f t="shared" si="122"/>
        <v>78.61</v>
      </c>
      <c r="P1957" s="8">
        <f t="shared" si="123"/>
        <v>0.50130731458452904</v>
      </c>
      <c r="Q1957" s="5">
        <f>YEAR(SalesDataTable[[#This Row],[Order Date]])</f>
        <v>2026</v>
      </c>
      <c r="R1957" s="8" t="str">
        <f>"Q"&amp;ROUNDUP(MONTH(SalesDataTable[[#This Row],[Order Date]])/3,0)</f>
        <v>Q3</v>
      </c>
      <c r="S1957" s="9">
        <f>MONTH(SalesDataTable[[#This Row],[Order Date]])</f>
        <v>9</v>
      </c>
      <c r="T1957" s="8" t="str">
        <f>TEXT(SalesDataTable[[#This Row],[Order Date]],"mmm")</f>
        <v>Sep</v>
      </c>
    </row>
    <row r="1958" spans="1:20" ht="15.5">
      <c r="A1958" s="2" t="s">
        <v>2009</v>
      </c>
      <c r="B1958" s="3">
        <v>46287</v>
      </c>
      <c r="C1958" s="4" t="s">
        <v>27</v>
      </c>
      <c r="D1958" s="4" t="s">
        <v>48</v>
      </c>
      <c r="E1958" s="4" t="s">
        <v>39</v>
      </c>
      <c r="F1958" s="4" t="s">
        <v>16</v>
      </c>
      <c r="G1958" s="4" t="s">
        <v>17</v>
      </c>
      <c r="H1958" s="4" t="s">
        <v>71</v>
      </c>
      <c r="I1958" s="9">
        <v>3</v>
      </c>
      <c r="J1958" s="6">
        <v>134.52000000000001</v>
      </c>
      <c r="K1958" s="7">
        <v>0.05</v>
      </c>
      <c r="L1958" s="6">
        <v>65.19</v>
      </c>
      <c r="M1958" s="6">
        <f t="shared" si="120"/>
        <v>383.38200000000006</v>
      </c>
      <c r="N1958" s="6">
        <f t="shared" si="121"/>
        <v>195.57</v>
      </c>
      <c r="O1958" s="6">
        <f t="shared" si="122"/>
        <v>187.81200000000007</v>
      </c>
      <c r="P1958" s="8">
        <f t="shared" si="123"/>
        <v>0.48988215409174152</v>
      </c>
      <c r="Q1958" s="5">
        <f>YEAR(SalesDataTable[[#This Row],[Order Date]])</f>
        <v>2026</v>
      </c>
      <c r="R1958" s="8" t="str">
        <f>"Q"&amp;ROUNDUP(MONTH(SalesDataTable[[#This Row],[Order Date]])/3,0)</f>
        <v>Q3</v>
      </c>
      <c r="S1958" s="9">
        <f>MONTH(SalesDataTable[[#This Row],[Order Date]])</f>
        <v>9</v>
      </c>
      <c r="T1958" s="8" t="str">
        <f>TEXT(SalesDataTable[[#This Row],[Order Date]],"mmm")</f>
        <v>Sep</v>
      </c>
    </row>
    <row r="1959" spans="1:20" ht="15.5">
      <c r="A1959" s="2" t="s">
        <v>2010</v>
      </c>
      <c r="B1959" s="3">
        <v>46287</v>
      </c>
      <c r="C1959" s="4" t="s">
        <v>27</v>
      </c>
      <c r="D1959" s="4" t="s">
        <v>48</v>
      </c>
      <c r="E1959" s="4" t="s">
        <v>3</v>
      </c>
      <c r="F1959" s="4" t="s">
        <v>4</v>
      </c>
      <c r="G1959" s="4" t="s">
        <v>31</v>
      </c>
      <c r="H1959" s="4" t="s">
        <v>90</v>
      </c>
      <c r="I1959" s="9">
        <v>1</v>
      </c>
      <c r="J1959" s="6">
        <v>124.51</v>
      </c>
      <c r="K1959" s="7">
        <v>0</v>
      </c>
      <c r="L1959" s="6">
        <v>59.97</v>
      </c>
      <c r="M1959" s="6">
        <f t="shared" si="120"/>
        <v>124.51</v>
      </c>
      <c r="N1959" s="6">
        <f t="shared" si="121"/>
        <v>59.97</v>
      </c>
      <c r="O1959" s="6">
        <f t="shared" si="122"/>
        <v>64.540000000000006</v>
      </c>
      <c r="P1959" s="8">
        <f t="shared" si="123"/>
        <v>0.51835193960324477</v>
      </c>
      <c r="Q1959" s="5">
        <f>YEAR(SalesDataTable[[#This Row],[Order Date]])</f>
        <v>2026</v>
      </c>
      <c r="R1959" s="8" t="str">
        <f>"Q"&amp;ROUNDUP(MONTH(SalesDataTable[[#This Row],[Order Date]])/3,0)</f>
        <v>Q3</v>
      </c>
      <c r="S1959" s="9">
        <f>MONTH(SalesDataTable[[#This Row],[Order Date]])</f>
        <v>9</v>
      </c>
      <c r="T1959" s="8" t="str">
        <f>TEXT(SalesDataTable[[#This Row],[Order Date]],"mmm")</f>
        <v>Sep</v>
      </c>
    </row>
    <row r="1960" spans="1:20" ht="15.5">
      <c r="A1960" s="2" t="s">
        <v>2011</v>
      </c>
      <c r="B1960" s="3">
        <v>46287</v>
      </c>
      <c r="C1960" s="4" t="s">
        <v>14</v>
      </c>
      <c r="D1960" s="4" t="s">
        <v>24</v>
      </c>
      <c r="E1960" s="4" t="s">
        <v>3</v>
      </c>
      <c r="F1960" s="4" t="s">
        <v>4</v>
      </c>
      <c r="G1960" s="4" t="s">
        <v>11</v>
      </c>
      <c r="H1960" s="4" t="s">
        <v>21</v>
      </c>
      <c r="I1960" s="9">
        <v>1</v>
      </c>
      <c r="J1960" s="6">
        <v>141</v>
      </c>
      <c r="K1960" s="7">
        <v>0</v>
      </c>
      <c r="L1960" s="6">
        <v>79.010000000000005</v>
      </c>
      <c r="M1960" s="6">
        <f t="shared" si="120"/>
        <v>141</v>
      </c>
      <c r="N1960" s="6">
        <f t="shared" si="121"/>
        <v>79.010000000000005</v>
      </c>
      <c r="O1960" s="6">
        <f t="shared" si="122"/>
        <v>61.989999999999995</v>
      </c>
      <c r="P1960" s="8">
        <f t="shared" si="123"/>
        <v>0.43964539007092196</v>
      </c>
      <c r="Q1960" s="5">
        <f>YEAR(SalesDataTable[[#This Row],[Order Date]])</f>
        <v>2026</v>
      </c>
      <c r="R1960" s="8" t="str">
        <f>"Q"&amp;ROUNDUP(MONTH(SalesDataTable[[#This Row],[Order Date]])/3,0)</f>
        <v>Q3</v>
      </c>
      <c r="S1960" s="9">
        <f>MONTH(SalesDataTable[[#This Row],[Order Date]])</f>
        <v>9</v>
      </c>
      <c r="T1960" s="8" t="str">
        <f>TEXT(SalesDataTable[[#This Row],[Order Date]],"mmm")</f>
        <v>Sep</v>
      </c>
    </row>
    <row r="1961" spans="1:20" ht="15.5">
      <c r="A1961" s="2" t="s">
        <v>2012</v>
      </c>
      <c r="B1961" s="3">
        <v>46287</v>
      </c>
      <c r="C1961" s="4" t="s">
        <v>27</v>
      </c>
      <c r="D1961" s="4" t="s">
        <v>28</v>
      </c>
      <c r="E1961" s="4" t="s">
        <v>10</v>
      </c>
      <c r="F1961" s="4" t="s">
        <v>4</v>
      </c>
      <c r="G1961" s="4" t="s">
        <v>31</v>
      </c>
      <c r="H1961" s="4" t="s">
        <v>90</v>
      </c>
      <c r="I1961" s="9">
        <v>6</v>
      </c>
      <c r="J1961" s="6">
        <v>121.7</v>
      </c>
      <c r="K1961" s="7">
        <v>0.15</v>
      </c>
      <c r="L1961" s="6">
        <v>61.26</v>
      </c>
      <c r="M1961" s="6">
        <f t="shared" si="120"/>
        <v>620.67000000000007</v>
      </c>
      <c r="N1961" s="6">
        <f t="shared" si="121"/>
        <v>367.56</v>
      </c>
      <c r="O1961" s="6">
        <f t="shared" si="122"/>
        <v>253.11000000000007</v>
      </c>
      <c r="P1961" s="8">
        <f t="shared" si="123"/>
        <v>0.40780124703948967</v>
      </c>
      <c r="Q1961" s="5">
        <f>YEAR(SalesDataTable[[#This Row],[Order Date]])</f>
        <v>2026</v>
      </c>
      <c r="R1961" s="8" t="str">
        <f>"Q"&amp;ROUNDUP(MONTH(SalesDataTable[[#This Row],[Order Date]])/3,0)</f>
        <v>Q3</v>
      </c>
      <c r="S1961" s="9">
        <f>MONTH(SalesDataTable[[#This Row],[Order Date]])</f>
        <v>9</v>
      </c>
      <c r="T1961" s="8" t="str">
        <f>TEXT(SalesDataTable[[#This Row],[Order Date]],"mmm")</f>
        <v>Sep</v>
      </c>
    </row>
    <row r="1962" spans="1:20" ht="15.5">
      <c r="A1962" s="2" t="s">
        <v>2013</v>
      </c>
      <c r="B1962" s="3">
        <v>46287</v>
      </c>
      <c r="C1962" s="4" t="s">
        <v>27</v>
      </c>
      <c r="D1962" s="4" t="s">
        <v>45</v>
      </c>
      <c r="E1962" s="4" t="s">
        <v>10</v>
      </c>
      <c r="F1962" s="4" t="s">
        <v>20</v>
      </c>
      <c r="G1962" s="4" t="s">
        <v>5</v>
      </c>
      <c r="H1962" s="4" t="s">
        <v>43</v>
      </c>
      <c r="I1962" s="9">
        <v>4</v>
      </c>
      <c r="J1962" s="6">
        <v>103.86</v>
      </c>
      <c r="K1962" s="7">
        <v>0.1</v>
      </c>
      <c r="L1962" s="6">
        <v>50.12</v>
      </c>
      <c r="M1962" s="6">
        <f t="shared" si="120"/>
        <v>373.89600000000002</v>
      </c>
      <c r="N1962" s="6">
        <f t="shared" si="121"/>
        <v>200.48</v>
      </c>
      <c r="O1962" s="6">
        <f t="shared" si="122"/>
        <v>173.41600000000003</v>
      </c>
      <c r="P1962" s="8">
        <f t="shared" si="123"/>
        <v>0.46380811776536796</v>
      </c>
      <c r="Q1962" s="5">
        <f>YEAR(SalesDataTable[[#This Row],[Order Date]])</f>
        <v>2026</v>
      </c>
      <c r="R1962" s="8" t="str">
        <f>"Q"&amp;ROUNDUP(MONTH(SalesDataTable[[#This Row],[Order Date]])/3,0)</f>
        <v>Q3</v>
      </c>
      <c r="S1962" s="9">
        <f>MONTH(SalesDataTable[[#This Row],[Order Date]])</f>
        <v>9</v>
      </c>
      <c r="T1962" s="8" t="str">
        <f>TEXT(SalesDataTable[[#This Row],[Order Date]],"mmm")</f>
        <v>Sep</v>
      </c>
    </row>
    <row r="1963" spans="1:20" ht="15.5">
      <c r="A1963" s="2" t="s">
        <v>2014</v>
      </c>
      <c r="B1963" s="3">
        <v>46288</v>
      </c>
      <c r="C1963" s="4" t="s">
        <v>14</v>
      </c>
      <c r="D1963" s="4" t="s">
        <v>34</v>
      </c>
      <c r="E1963" s="4" t="s">
        <v>39</v>
      </c>
      <c r="F1963" s="4" t="s">
        <v>4</v>
      </c>
      <c r="G1963" s="4" t="s">
        <v>11</v>
      </c>
      <c r="H1963" s="4" t="s">
        <v>12</v>
      </c>
      <c r="I1963" s="9">
        <v>2</v>
      </c>
      <c r="J1963" s="6">
        <v>93.82</v>
      </c>
      <c r="K1963" s="7">
        <v>0.05</v>
      </c>
      <c r="L1963" s="6">
        <v>45.57</v>
      </c>
      <c r="M1963" s="6">
        <f t="shared" si="120"/>
        <v>178.25799999999998</v>
      </c>
      <c r="N1963" s="6">
        <f t="shared" si="121"/>
        <v>91.14</v>
      </c>
      <c r="O1963" s="6">
        <f t="shared" si="122"/>
        <v>87.117999999999981</v>
      </c>
      <c r="P1963" s="8">
        <f t="shared" si="123"/>
        <v>0.48871859888476249</v>
      </c>
      <c r="Q1963" s="5">
        <f>YEAR(SalesDataTable[[#This Row],[Order Date]])</f>
        <v>2026</v>
      </c>
      <c r="R1963" s="8" t="str">
        <f>"Q"&amp;ROUNDUP(MONTH(SalesDataTable[[#This Row],[Order Date]])/3,0)</f>
        <v>Q3</v>
      </c>
      <c r="S1963" s="9">
        <f>MONTH(SalesDataTable[[#This Row],[Order Date]])</f>
        <v>9</v>
      </c>
      <c r="T1963" s="8" t="str">
        <f>TEXT(SalesDataTable[[#This Row],[Order Date]],"mmm")</f>
        <v>Sep</v>
      </c>
    </row>
    <row r="1964" spans="1:20" ht="15.5">
      <c r="A1964" s="2" t="s">
        <v>2015</v>
      </c>
      <c r="B1964" s="3">
        <v>46288</v>
      </c>
      <c r="C1964" s="4" t="s">
        <v>27</v>
      </c>
      <c r="D1964" s="4" t="s">
        <v>48</v>
      </c>
      <c r="E1964" s="4" t="s">
        <v>10</v>
      </c>
      <c r="F1964" s="4" t="s">
        <v>20</v>
      </c>
      <c r="G1964" s="4" t="s">
        <v>11</v>
      </c>
      <c r="H1964" s="4" t="s">
        <v>53</v>
      </c>
      <c r="I1964" s="9">
        <v>8</v>
      </c>
      <c r="J1964" s="6">
        <v>155.13999999999999</v>
      </c>
      <c r="K1964" s="7">
        <v>0.1</v>
      </c>
      <c r="L1964" s="6">
        <v>76.87</v>
      </c>
      <c r="M1964" s="6">
        <f t="shared" si="120"/>
        <v>1117.008</v>
      </c>
      <c r="N1964" s="6">
        <f t="shared" si="121"/>
        <v>614.96</v>
      </c>
      <c r="O1964" s="6">
        <f t="shared" si="122"/>
        <v>502.048</v>
      </c>
      <c r="P1964" s="8">
        <f t="shared" si="123"/>
        <v>0.44945783736553363</v>
      </c>
      <c r="Q1964" s="5">
        <f>YEAR(SalesDataTable[[#This Row],[Order Date]])</f>
        <v>2026</v>
      </c>
      <c r="R1964" s="8" t="str">
        <f>"Q"&amp;ROUNDUP(MONTH(SalesDataTable[[#This Row],[Order Date]])/3,0)</f>
        <v>Q3</v>
      </c>
      <c r="S1964" s="9">
        <f>MONTH(SalesDataTable[[#This Row],[Order Date]])</f>
        <v>9</v>
      </c>
      <c r="T1964" s="8" t="str">
        <f>TEXT(SalesDataTable[[#This Row],[Order Date]],"mmm")</f>
        <v>Sep</v>
      </c>
    </row>
    <row r="1965" spans="1:20" ht="15.5">
      <c r="A1965" s="2" t="s">
        <v>2016</v>
      </c>
      <c r="B1965" s="3">
        <v>46288</v>
      </c>
      <c r="C1965" s="4" t="s">
        <v>27</v>
      </c>
      <c r="D1965" s="4" t="s">
        <v>48</v>
      </c>
      <c r="E1965" s="4" t="s">
        <v>3</v>
      </c>
      <c r="F1965" s="4" t="s">
        <v>4</v>
      </c>
      <c r="G1965" s="4" t="s">
        <v>11</v>
      </c>
      <c r="H1965" s="4" t="s">
        <v>12</v>
      </c>
      <c r="I1965" s="9">
        <v>3</v>
      </c>
      <c r="J1965" s="6">
        <v>92.14</v>
      </c>
      <c r="K1965" s="7">
        <v>0.05</v>
      </c>
      <c r="L1965" s="6">
        <v>45.25</v>
      </c>
      <c r="M1965" s="6">
        <f t="shared" si="120"/>
        <v>262.59899999999999</v>
      </c>
      <c r="N1965" s="6">
        <f t="shared" si="121"/>
        <v>135.75</v>
      </c>
      <c r="O1965" s="6">
        <f t="shared" si="122"/>
        <v>126.84899999999999</v>
      </c>
      <c r="P1965" s="8">
        <f t="shared" si="123"/>
        <v>0.48305210606285626</v>
      </c>
      <c r="Q1965" s="5">
        <f>YEAR(SalesDataTable[[#This Row],[Order Date]])</f>
        <v>2026</v>
      </c>
      <c r="R1965" s="8" t="str">
        <f>"Q"&amp;ROUNDUP(MONTH(SalesDataTable[[#This Row],[Order Date]])/3,0)</f>
        <v>Q3</v>
      </c>
      <c r="S1965" s="9">
        <f>MONTH(SalesDataTable[[#This Row],[Order Date]])</f>
        <v>9</v>
      </c>
      <c r="T1965" s="8" t="str">
        <f>TEXT(SalesDataTable[[#This Row],[Order Date]],"mmm")</f>
        <v>Sep</v>
      </c>
    </row>
    <row r="1966" spans="1:20" ht="15.5">
      <c r="A1966" s="2" t="s">
        <v>2017</v>
      </c>
      <c r="B1966" s="3">
        <v>46289</v>
      </c>
      <c r="C1966" s="4" t="s">
        <v>8</v>
      </c>
      <c r="D1966" s="4" t="s">
        <v>69</v>
      </c>
      <c r="E1966" s="4" t="s">
        <v>25</v>
      </c>
      <c r="F1966" s="4" t="s">
        <v>4</v>
      </c>
      <c r="G1966" s="4" t="s">
        <v>5</v>
      </c>
      <c r="H1966" s="4" t="s">
        <v>35</v>
      </c>
      <c r="I1966" s="9">
        <v>6</v>
      </c>
      <c r="J1966" s="6">
        <v>39.880000000000003</v>
      </c>
      <c r="K1966" s="7">
        <v>0.05</v>
      </c>
      <c r="L1966" s="6">
        <v>16.79</v>
      </c>
      <c r="M1966" s="6">
        <f t="shared" si="120"/>
        <v>227.31600000000003</v>
      </c>
      <c r="N1966" s="6">
        <f t="shared" si="121"/>
        <v>100.74</v>
      </c>
      <c r="O1966" s="6">
        <f t="shared" si="122"/>
        <v>126.57600000000004</v>
      </c>
      <c r="P1966" s="8">
        <f t="shared" si="123"/>
        <v>0.5568283798764716</v>
      </c>
      <c r="Q1966" s="5">
        <f>YEAR(SalesDataTable[[#This Row],[Order Date]])</f>
        <v>2026</v>
      </c>
      <c r="R1966" s="8" t="str">
        <f>"Q"&amp;ROUNDUP(MONTH(SalesDataTable[[#This Row],[Order Date]])/3,0)</f>
        <v>Q3</v>
      </c>
      <c r="S1966" s="9">
        <f>MONTH(SalesDataTable[[#This Row],[Order Date]])</f>
        <v>9</v>
      </c>
      <c r="T1966" s="8" t="str">
        <f>TEXT(SalesDataTable[[#This Row],[Order Date]],"mmm")</f>
        <v>Sep</v>
      </c>
    </row>
    <row r="1967" spans="1:20" ht="15.5">
      <c r="A1967" s="2" t="s">
        <v>2018</v>
      </c>
      <c r="B1967" s="3">
        <v>46289</v>
      </c>
      <c r="C1967" s="4" t="s">
        <v>14</v>
      </c>
      <c r="D1967" s="4" t="s">
        <v>126</v>
      </c>
      <c r="E1967" s="4" t="s">
        <v>3</v>
      </c>
      <c r="F1967" s="4" t="s">
        <v>4</v>
      </c>
      <c r="G1967" s="4" t="s">
        <v>17</v>
      </c>
      <c r="H1967" s="4" t="s">
        <v>18</v>
      </c>
      <c r="I1967" s="9">
        <v>4</v>
      </c>
      <c r="J1967" s="6">
        <v>35.700000000000003</v>
      </c>
      <c r="K1967" s="7">
        <v>0</v>
      </c>
      <c r="L1967" s="6">
        <v>13.91</v>
      </c>
      <c r="M1967" s="6">
        <f t="shared" si="120"/>
        <v>142.80000000000001</v>
      </c>
      <c r="N1967" s="6">
        <f t="shared" si="121"/>
        <v>55.64</v>
      </c>
      <c r="O1967" s="6">
        <f t="shared" si="122"/>
        <v>87.160000000000011</v>
      </c>
      <c r="P1967" s="8">
        <f t="shared" si="123"/>
        <v>0.61036414565826336</v>
      </c>
      <c r="Q1967" s="5">
        <f>YEAR(SalesDataTable[[#This Row],[Order Date]])</f>
        <v>2026</v>
      </c>
      <c r="R1967" s="8" t="str">
        <f>"Q"&amp;ROUNDUP(MONTH(SalesDataTable[[#This Row],[Order Date]])/3,0)</f>
        <v>Q3</v>
      </c>
      <c r="S1967" s="9">
        <f>MONTH(SalesDataTable[[#This Row],[Order Date]])</f>
        <v>9</v>
      </c>
      <c r="T1967" s="8" t="str">
        <f>TEXT(SalesDataTable[[#This Row],[Order Date]],"mmm")</f>
        <v>Sep</v>
      </c>
    </row>
    <row r="1968" spans="1:20" ht="15.5">
      <c r="A1968" s="2" t="s">
        <v>2019</v>
      </c>
      <c r="B1968" s="3">
        <v>46289</v>
      </c>
      <c r="C1968" s="4" t="s">
        <v>27</v>
      </c>
      <c r="D1968" s="4" t="s">
        <v>48</v>
      </c>
      <c r="E1968" s="4" t="s">
        <v>25</v>
      </c>
      <c r="F1968" s="4" t="s">
        <v>16</v>
      </c>
      <c r="G1968" s="4" t="s">
        <v>5</v>
      </c>
      <c r="H1968" s="4" t="s">
        <v>43</v>
      </c>
      <c r="I1968" s="9">
        <v>6</v>
      </c>
      <c r="J1968" s="6">
        <v>104.16</v>
      </c>
      <c r="K1968" s="7">
        <v>0</v>
      </c>
      <c r="L1968" s="6">
        <v>51.76</v>
      </c>
      <c r="M1968" s="6">
        <f t="shared" si="120"/>
        <v>624.96</v>
      </c>
      <c r="N1968" s="6">
        <f t="shared" si="121"/>
        <v>310.56</v>
      </c>
      <c r="O1968" s="6">
        <f t="shared" si="122"/>
        <v>314.40000000000003</v>
      </c>
      <c r="P1968" s="8">
        <f t="shared" si="123"/>
        <v>0.50307219662058378</v>
      </c>
      <c r="Q1968" s="5">
        <f>YEAR(SalesDataTable[[#This Row],[Order Date]])</f>
        <v>2026</v>
      </c>
      <c r="R1968" s="8" t="str">
        <f>"Q"&amp;ROUNDUP(MONTH(SalesDataTable[[#This Row],[Order Date]])/3,0)</f>
        <v>Q3</v>
      </c>
      <c r="S1968" s="9">
        <f>MONTH(SalesDataTable[[#This Row],[Order Date]])</f>
        <v>9</v>
      </c>
      <c r="T1968" s="8" t="str">
        <f>TEXT(SalesDataTable[[#This Row],[Order Date]],"mmm")</f>
        <v>Sep</v>
      </c>
    </row>
    <row r="1969" spans="1:20" ht="15.5">
      <c r="A1969" s="2" t="s">
        <v>2020</v>
      </c>
      <c r="B1969" s="3">
        <v>46289</v>
      </c>
      <c r="C1969" s="4" t="s">
        <v>14</v>
      </c>
      <c r="D1969" s="4" t="s">
        <v>126</v>
      </c>
      <c r="E1969" s="4" t="s">
        <v>3</v>
      </c>
      <c r="F1969" s="4" t="s">
        <v>16</v>
      </c>
      <c r="G1969" s="4" t="s">
        <v>11</v>
      </c>
      <c r="H1969" s="4" t="s">
        <v>21</v>
      </c>
      <c r="I1969" s="9">
        <v>5</v>
      </c>
      <c r="J1969" s="6">
        <v>147.21</v>
      </c>
      <c r="K1969" s="7">
        <v>0.05</v>
      </c>
      <c r="L1969" s="6">
        <v>79.14</v>
      </c>
      <c r="M1969" s="6">
        <f t="shared" si="120"/>
        <v>699.24750000000006</v>
      </c>
      <c r="N1969" s="6">
        <f t="shared" si="121"/>
        <v>395.7</v>
      </c>
      <c r="O1969" s="6">
        <f t="shared" si="122"/>
        <v>303.54750000000007</v>
      </c>
      <c r="P1969" s="8">
        <f t="shared" si="123"/>
        <v>0.43410594961011667</v>
      </c>
      <c r="Q1969" s="5">
        <f>YEAR(SalesDataTable[[#This Row],[Order Date]])</f>
        <v>2026</v>
      </c>
      <c r="R1969" s="8" t="str">
        <f>"Q"&amp;ROUNDUP(MONTH(SalesDataTable[[#This Row],[Order Date]])/3,0)</f>
        <v>Q3</v>
      </c>
      <c r="S1969" s="9">
        <f>MONTH(SalesDataTable[[#This Row],[Order Date]])</f>
        <v>9</v>
      </c>
      <c r="T1969" s="8" t="str">
        <f>TEXT(SalesDataTable[[#This Row],[Order Date]],"mmm")</f>
        <v>Sep</v>
      </c>
    </row>
    <row r="1970" spans="1:20" ht="15.5">
      <c r="A1970" s="2" t="s">
        <v>2021</v>
      </c>
      <c r="B1970" s="3">
        <v>46289</v>
      </c>
      <c r="C1970" s="4" t="s">
        <v>1</v>
      </c>
      <c r="D1970" s="4" t="s">
        <v>2</v>
      </c>
      <c r="E1970" s="4" t="s">
        <v>3</v>
      </c>
      <c r="F1970" s="4" t="s">
        <v>16</v>
      </c>
      <c r="G1970" s="4" t="s">
        <v>31</v>
      </c>
      <c r="H1970" s="4" t="s">
        <v>41</v>
      </c>
      <c r="I1970" s="9">
        <v>3</v>
      </c>
      <c r="J1970" s="6">
        <v>195.68</v>
      </c>
      <c r="K1970" s="7">
        <v>0.05</v>
      </c>
      <c r="L1970" s="6">
        <v>102.16</v>
      </c>
      <c r="M1970" s="6">
        <f t="shared" si="120"/>
        <v>557.68799999999999</v>
      </c>
      <c r="N1970" s="6">
        <f t="shared" si="121"/>
        <v>306.48</v>
      </c>
      <c r="O1970" s="6">
        <f t="shared" si="122"/>
        <v>251.20799999999997</v>
      </c>
      <c r="P1970" s="8">
        <f t="shared" si="123"/>
        <v>0.45044541033696256</v>
      </c>
      <c r="Q1970" s="5">
        <f>YEAR(SalesDataTable[[#This Row],[Order Date]])</f>
        <v>2026</v>
      </c>
      <c r="R1970" s="8" t="str">
        <f>"Q"&amp;ROUNDUP(MONTH(SalesDataTable[[#This Row],[Order Date]])/3,0)</f>
        <v>Q3</v>
      </c>
      <c r="S1970" s="9">
        <f>MONTH(SalesDataTable[[#This Row],[Order Date]])</f>
        <v>9</v>
      </c>
      <c r="T1970" s="8" t="str">
        <f>TEXT(SalesDataTable[[#This Row],[Order Date]],"mmm")</f>
        <v>Sep</v>
      </c>
    </row>
    <row r="1971" spans="1:20" ht="15.5">
      <c r="A1971" s="2" t="s">
        <v>2022</v>
      </c>
      <c r="B1971" s="3">
        <v>46289</v>
      </c>
      <c r="C1971" s="4" t="s">
        <v>8</v>
      </c>
      <c r="D1971" s="4" t="s">
        <v>66</v>
      </c>
      <c r="E1971" s="4" t="s">
        <v>10</v>
      </c>
      <c r="F1971" s="4" t="s">
        <v>20</v>
      </c>
      <c r="G1971" s="4" t="s">
        <v>11</v>
      </c>
      <c r="H1971" s="4" t="s">
        <v>12</v>
      </c>
      <c r="I1971" s="9">
        <v>5</v>
      </c>
      <c r="J1971" s="6">
        <v>90.05</v>
      </c>
      <c r="K1971" s="7">
        <v>0.15</v>
      </c>
      <c r="L1971" s="6">
        <v>44.12</v>
      </c>
      <c r="M1971" s="6">
        <f t="shared" si="120"/>
        <v>382.71249999999998</v>
      </c>
      <c r="N1971" s="6">
        <f t="shared" si="121"/>
        <v>220.6</v>
      </c>
      <c r="O1971" s="6">
        <f t="shared" si="122"/>
        <v>162.11249999999998</v>
      </c>
      <c r="P1971" s="8">
        <f t="shared" si="123"/>
        <v>0.42358820263252439</v>
      </c>
      <c r="Q1971" s="5">
        <f>YEAR(SalesDataTable[[#This Row],[Order Date]])</f>
        <v>2026</v>
      </c>
      <c r="R1971" s="8" t="str">
        <f>"Q"&amp;ROUNDUP(MONTH(SalesDataTable[[#This Row],[Order Date]])/3,0)</f>
        <v>Q3</v>
      </c>
      <c r="S1971" s="9">
        <f>MONTH(SalesDataTable[[#This Row],[Order Date]])</f>
        <v>9</v>
      </c>
      <c r="T1971" s="8" t="str">
        <f>TEXT(SalesDataTable[[#This Row],[Order Date]],"mmm")</f>
        <v>Sep</v>
      </c>
    </row>
    <row r="1972" spans="1:20" ht="15.5">
      <c r="A1972" s="2" t="s">
        <v>2023</v>
      </c>
      <c r="B1972" s="3">
        <v>46289</v>
      </c>
      <c r="C1972" s="4" t="s">
        <v>27</v>
      </c>
      <c r="D1972" s="4" t="s">
        <v>82</v>
      </c>
      <c r="E1972" s="4" t="s">
        <v>39</v>
      </c>
      <c r="F1972" s="4" t="s">
        <v>4</v>
      </c>
      <c r="G1972" s="4" t="s">
        <v>31</v>
      </c>
      <c r="H1972" s="4" t="s">
        <v>32</v>
      </c>
      <c r="I1972" s="9">
        <v>1</v>
      </c>
      <c r="J1972" s="6">
        <v>345.48</v>
      </c>
      <c r="K1972" s="7">
        <v>0</v>
      </c>
      <c r="L1972" s="6">
        <v>196.31</v>
      </c>
      <c r="M1972" s="6">
        <f t="shared" si="120"/>
        <v>345.48</v>
      </c>
      <c r="N1972" s="6">
        <f t="shared" si="121"/>
        <v>196.31</v>
      </c>
      <c r="O1972" s="6">
        <f t="shared" si="122"/>
        <v>149.17000000000002</v>
      </c>
      <c r="P1972" s="8">
        <f t="shared" si="123"/>
        <v>0.43177607965728843</v>
      </c>
      <c r="Q1972" s="5">
        <f>YEAR(SalesDataTable[[#This Row],[Order Date]])</f>
        <v>2026</v>
      </c>
      <c r="R1972" s="8" t="str">
        <f>"Q"&amp;ROUNDUP(MONTH(SalesDataTable[[#This Row],[Order Date]])/3,0)</f>
        <v>Q3</v>
      </c>
      <c r="S1972" s="9">
        <f>MONTH(SalesDataTable[[#This Row],[Order Date]])</f>
        <v>9</v>
      </c>
      <c r="T1972" s="8" t="str">
        <f>TEXT(SalesDataTable[[#This Row],[Order Date]],"mmm")</f>
        <v>Sep</v>
      </c>
    </row>
    <row r="1973" spans="1:20" ht="15.5">
      <c r="A1973" s="2" t="s">
        <v>2024</v>
      </c>
      <c r="B1973" s="3">
        <v>46289</v>
      </c>
      <c r="C1973" s="4" t="s">
        <v>27</v>
      </c>
      <c r="D1973" s="4" t="s">
        <v>28</v>
      </c>
      <c r="E1973" s="4" t="s">
        <v>3</v>
      </c>
      <c r="F1973" s="4" t="s">
        <v>16</v>
      </c>
      <c r="G1973" s="4" t="s">
        <v>17</v>
      </c>
      <c r="H1973" s="4" t="s">
        <v>46</v>
      </c>
      <c r="I1973" s="9">
        <v>1</v>
      </c>
      <c r="J1973" s="6">
        <v>46.23</v>
      </c>
      <c r="K1973" s="7">
        <v>0.1</v>
      </c>
      <c r="L1973" s="6">
        <v>18.34</v>
      </c>
      <c r="M1973" s="6">
        <f t="shared" si="120"/>
        <v>41.606999999999999</v>
      </c>
      <c r="N1973" s="6">
        <f t="shared" si="121"/>
        <v>18.34</v>
      </c>
      <c r="O1973" s="6">
        <f t="shared" si="122"/>
        <v>23.266999999999999</v>
      </c>
      <c r="P1973" s="8">
        <f t="shared" si="123"/>
        <v>0.55920878698295962</v>
      </c>
      <c r="Q1973" s="5">
        <f>YEAR(SalesDataTable[[#This Row],[Order Date]])</f>
        <v>2026</v>
      </c>
      <c r="R1973" s="8" t="str">
        <f>"Q"&amp;ROUNDUP(MONTH(SalesDataTable[[#This Row],[Order Date]])/3,0)</f>
        <v>Q3</v>
      </c>
      <c r="S1973" s="9">
        <f>MONTH(SalesDataTable[[#This Row],[Order Date]])</f>
        <v>9</v>
      </c>
      <c r="T1973" s="8" t="str">
        <f>TEXT(SalesDataTable[[#This Row],[Order Date]],"mmm")</f>
        <v>Sep</v>
      </c>
    </row>
    <row r="1974" spans="1:20" ht="15.5">
      <c r="A1974" s="2" t="s">
        <v>2025</v>
      </c>
      <c r="B1974" s="3">
        <v>46289</v>
      </c>
      <c r="C1974" s="4" t="s">
        <v>1</v>
      </c>
      <c r="D1974" s="4" t="s">
        <v>2</v>
      </c>
      <c r="E1974" s="4" t="s">
        <v>39</v>
      </c>
      <c r="F1974" s="4" t="s">
        <v>4</v>
      </c>
      <c r="G1974" s="4" t="s">
        <v>31</v>
      </c>
      <c r="H1974" s="4" t="s">
        <v>64</v>
      </c>
      <c r="I1974" s="9">
        <v>3</v>
      </c>
      <c r="J1974" s="6">
        <v>82.38</v>
      </c>
      <c r="K1974" s="7">
        <v>0.15</v>
      </c>
      <c r="L1974" s="6">
        <v>39.020000000000003</v>
      </c>
      <c r="M1974" s="6">
        <f t="shared" si="120"/>
        <v>210.06899999999999</v>
      </c>
      <c r="N1974" s="6">
        <f t="shared" si="121"/>
        <v>117.06</v>
      </c>
      <c r="O1974" s="6">
        <f t="shared" si="122"/>
        <v>93.008999999999986</v>
      </c>
      <c r="P1974" s="8">
        <f t="shared" si="123"/>
        <v>0.44275452351370259</v>
      </c>
      <c r="Q1974" s="5">
        <f>YEAR(SalesDataTable[[#This Row],[Order Date]])</f>
        <v>2026</v>
      </c>
      <c r="R1974" s="8" t="str">
        <f>"Q"&amp;ROUNDUP(MONTH(SalesDataTable[[#This Row],[Order Date]])/3,0)</f>
        <v>Q3</v>
      </c>
      <c r="S1974" s="9">
        <f>MONTH(SalesDataTable[[#This Row],[Order Date]])</f>
        <v>9</v>
      </c>
      <c r="T1974" s="8" t="str">
        <f>TEXT(SalesDataTable[[#This Row],[Order Date]],"mmm")</f>
        <v>Sep</v>
      </c>
    </row>
    <row r="1975" spans="1:20" ht="15.5">
      <c r="A1975" s="2" t="s">
        <v>2026</v>
      </c>
      <c r="B1975" s="3">
        <v>46290</v>
      </c>
      <c r="C1975" s="4" t="s">
        <v>27</v>
      </c>
      <c r="D1975" s="4" t="s">
        <v>45</v>
      </c>
      <c r="E1975" s="4" t="s">
        <v>3</v>
      </c>
      <c r="F1975" s="4" t="s">
        <v>16</v>
      </c>
      <c r="G1975" s="4" t="s">
        <v>31</v>
      </c>
      <c r="H1975" s="4" t="s">
        <v>32</v>
      </c>
      <c r="I1975" s="9">
        <v>1</v>
      </c>
      <c r="J1975" s="6">
        <v>344.79</v>
      </c>
      <c r="K1975" s="7">
        <v>0</v>
      </c>
      <c r="L1975" s="6">
        <v>189.63</v>
      </c>
      <c r="M1975" s="6">
        <f t="shared" si="120"/>
        <v>344.79</v>
      </c>
      <c r="N1975" s="6">
        <f t="shared" si="121"/>
        <v>189.63</v>
      </c>
      <c r="O1975" s="6">
        <f t="shared" si="122"/>
        <v>155.16000000000003</v>
      </c>
      <c r="P1975" s="8">
        <f t="shared" si="123"/>
        <v>0.45001305142260511</v>
      </c>
      <c r="Q1975" s="5">
        <f>YEAR(SalesDataTable[[#This Row],[Order Date]])</f>
        <v>2026</v>
      </c>
      <c r="R1975" s="8" t="str">
        <f>"Q"&amp;ROUNDUP(MONTH(SalesDataTable[[#This Row],[Order Date]])/3,0)</f>
        <v>Q3</v>
      </c>
      <c r="S1975" s="9">
        <f>MONTH(SalesDataTable[[#This Row],[Order Date]])</f>
        <v>9</v>
      </c>
      <c r="T1975" s="8" t="str">
        <f>TEXT(SalesDataTable[[#This Row],[Order Date]],"mmm")</f>
        <v>Sep</v>
      </c>
    </row>
    <row r="1976" spans="1:20" ht="15.5">
      <c r="A1976" s="2" t="s">
        <v>2027</v>
      </c>
      <c r="B1976" s="3">
        <v>46291</v>
      </c>
      <c r="C1976" s="4" t="s">
        <v>1</v>
      </c>
      <c r="D1976" s="4" t="s">
        <v>2</v>
      </c>
      <c r="E1976" s="4" t="s">
        <v>39</v>
      </c>
      <c r="F1976" s="4" t="s">
        <v>4</v>
      </c>
      <c r="G1976" s="4" t="s">
        <v>11</v>
      </c>
      <c r="H1976" s="4" t="s">
        <v>79</v>
      </c>
      <c r="I1976" s="9">
        <v>1</v>
      </c>
      <c r="J1976" s="6">
        <v>73.06</v>
      </c>
      <c r="K1976" s="7">
        <v>0.05</v>
      </c>
      <c r="L1976" s="6">
        <v>31.42</v>
      </c>
      <c r="M1976" s="6">
        <f t="shared" si="120"/>
        <v>69.406999999999996</v>
      </c>
      <c r="N1976" s="6">
        <f t="shared" si="121"/>
        <v>31.42</v>
      </c>
      <c r="O1976" s="6">
        <f t="shared" si="122"/>
        <v>37.986999999999995</v>
      </c>
      <c r="P1976" s="8">
        <f t="shared" si="123"/>
        <v>0.54730790842422228</v>
      </c>
      <c r="Q1976" s="5">
        <f>YEAR(SalesDataTable[[#This Row],[Order Date]])</f>
        <v>2026</v>
      </c>
      <c r="R1976" s="8" t="str">
        <f>"Q"&amp;ROUNDUP(MONTH(SalesDataTable[[#This Row],[Order Date]])/3,0)</f>
        <v>Q3</v>
      </c>
      <c r="S1976" s="9">
        <f>MONTH(SalesDataTable[[#This Row],[Order Date]])</f>
        <v>9</v>
      </c>
      <c r="T1976" s="8" t="str">
        <f>TEXT(SalesDataTable[[#This Row],[Order Date]],"mmm")</f>
        <v>Sep</v>
      </c>
    </row>
    <row r="1977" spans="1:20" ht="15.5">
      <c r="A1977" s="2" t="s">
        <v>2028</v>
      </c>
      <c r="B1977" s="3">
        <v>46291</v>
      </c>
      <c r="C1977" s="4" t="s">
        <v>27</v>
      </c>
      <c r="D1977" s="4" t="s">
        <v>48</v>
      </c>
      <c r="E1977" s="4" t="s">
        <v>3</v>
      </c>
      <c r="F1977" s="4" t="s">
        <v>4</v>
      </c>
      <c r="G1977" s="4" t="s">
        <v>31</v>
      </c>
      <c r="H1977" s="4" t="s">
        <v>64</v>
      </c>
      <c r="I1977" s="9">
        <v>1</v>
      </c>
      <c r="J1977" s="6">
        <v>81.58</v>
      </c>
      <c r="K1977" s="7">
        <v>0.1</v>
      </c>
      <c r="L1977" s="6">
        <v>38.89</v>
      </c>
      <c r="M1977" s="6">
        <f t="shared" si="120"/>
        <v>73.421999999999997</v>
      </c>
      <c r="N1977" s="6">
        <f t="shared" si="121"/>
        <v>38.89</v>
      </c>
      <c r="O1977" s="6">
        <f t="shared" si="122"/>
        <v>34.531999999999996</v>
      </c>
      <c r="P1977" s="8">
        <f t="shared" si="123"/>
        <v>0.47032224673803491</v>
      </c>
      <c r="Q1977" s="5">
        <f>YEAR(SalesDataTable[[#This Row],[Order Date]])</f>
        <v>2026</v>
      </c>
      <c r="R1977" s="8" t="str">
        <f>"Q"&amp;ROUNDUP(MONTH(SalesDataTable[[#This Row],[Order Date]])/3,0)</f>
        <v>Q3</v>
      </c>
      <c r="S1977" s="9">
        <f>MONTH(SalesDataTable[[#This Row],[Order Date]])</f>
        <v>9</v>
      </c>
      <c r="T1977" s="8" t="str">
        <f>TEXT(SalesDataTable[[#This Row],[Order Date]],"mmm")</f>
        <v>Sep</v>
      </c>
    </row>
    <row r="1978" spans="1:20" ht="15.5">
      <c r="A1978" s="2" t="s">
        <v>2029</v>
      </c>
      <c r="B1978" s="3">
        <v>46291</v>
      </c>
      <c r="C1978" s="4" t="s">
        <v>8</v>
      </c>
      <c r="D1978" s="4" t="s">
        <v>69</v>
      </c>
      <c r="E1978" s="4" t="s">
        <v>10</v>
      </c>
      <c r="F1978" s="4" t="s">
        <v>4</v>
      </c>
      <c r="G1978" s="4" t="s">
        <v>49</v>
      </c>
      <c r="H1978" s="4" t="s">
        <v>74</v>
      </c>
      <c r="I1978" s="9">
        <v>6</v>
      </c>
      <c r="J1978" s="6">
        <v>49.87</v>
      </c>
      <c r="K1978" s="7">
        <v>0.1</v>
      </c>
      <c r="L1978" s="6">
        <v>21.75</v>
      </c>
      <c r="M1978" s="6">
        <f t="shared" si="120"/>
        <v>269.298</v>
      </c>
      <c r="N1978" s="6">
        <f t="shared" si="121"/>
        <v>130.5</v>
      </c>
      <c r="O1978" s="6">
        <f t="shared" si="122"/>
        <v>138.798</v>
      </c>
      <c r="P1978" s="8">
        <f t="shared" si="123"/>
        <v>0.51540672414945521</v>
      </c>
      <c r="Q1978" s="5">
        <f>YEAR(SalesDataTable[[#This Row],[Order Date]])</f>
        <v>2026</v>
      </c>
      <c r="R1978" s="8" t="str">
        <f>"Q"&amp;ROUNDUP(MONTH(SalesDataTable[[#This Row],[Order Date]])/3,0)</f>
        <v>Q3</v>
      </c>
      <c r="S1978" s="9">
        <f>MONTH(SalesDataTable[[#This Row],[Order Date]])</f>
        <v>9</v>
      </c>
      <c r="T1978" s="8" t="str">
        <f>TEXT(SalesDataTable[[#This Row],[Order Date]],"mmm")</f>
        <v>Sep</v>
      </c>
    </row>
    <row r="1979" spans="1:20" ht="15.5">
      <c r="A1979" s="2" t="s">
        <v>2030</v>
      </c>
      <c r="B1979" s="3">
        <v>46291</v>
      </c>
      <c r="C1979" s="4" t="s">
        <v>14</v>
      </c>
      <c r="D1979" s="4" t="s">
        <v>24</v>
      </c>
      <c r="E1979" s="4" t="s">
        <v>3</v>
      </c>
      <c r="F1979" s="4" t="s">
        <v>16</v>
      </c>
      <c r="G1979" s="4" t="s">
        <v>5</v>
      </c>
      <c r="H1979" s="4" t="s">
        <v>35</v>
      </c>
      <c r="I1979" s="9">
        <v>2</v>
      </c>
      <c r="J1979" s="6">
        <v>39.81</v>
      </c>
      <c r="K1979" s="7">
        <v>0.05</v>
      </c>
      <c r="L1979" s="6">
        <v>16.87</v>
      </c>
      <c r="M1979" s="6">
        <f t="shared" si="120"/>
        <v>75.638999999999996</v>
      </c>
      <c r="N1979" s="6">
        <f t="shared" si="121"/>
        <v>33.74</v>
      </c>
      <c r="O1979" s="6">
        <f t="shared" si="122"/>
        <v>41.898999999999994</v>
      </c>
      <c r="P1979" s="8">
        <f t="shared" si="123"/>
        <v>0.55393381721069812</v>
      </c>
      <c r="Q1979" s="5">
        <f>YEAR(SalesDataTable[[#This Row],[Order Date]])</f>
        <v>2026</v>
      </c>
      <c r="R1979" s="8" t="str">
        <f>"Q"&amp;ROUNDUP(MONTH(SalesDataTable[[#This Row],[Order Date]])/3,0)</f>
        <v>Q3</v>
      </c>
      <c r="S1979" s="9">
        <f>MONTH(SalesDataTable[[#This Row],[Order Date]])</f>
        <v>9</v>
      </c>
      <c r="T1979" s="8" t="str">
        <f>TEXT(SalesDataTable[[#This Row],[Order Date]],"mmm")</f>
        <v>Sep</v>
      </c>
    </row>
    <row r="1980" spans="1:20" ht="15.5">
      <c r="A1980" s="2" t="s">
        <v>2031</v>
      </c>
      <c r="B1980" s="3">
        <v>46291</v>
      </c>
      <c r="C1980" s="4" t="s">
        <v>14</v>
      </c>
      <c r="D1980" s="4" t="s">
        <v>15</v>
      </c>
      <c r="E1980" s="4" t="s">
        <v>3</v>
      </c>
      <c r="F1980" s="4" t="s">
        <v>4</v>
      </c>
      <c r="G1980" s="4" t="s">
        <v>31</v>
      </c>
      <c r="H1980" s="4" t="s">
        <v>41</v>
      </c>
      <c r="I1980" s="9">
        <v>3</v>
      </c>
      <c r="J1980" s="6">
        <v>191.46</v>
      </c>
      <c r="K1980" s="7">
        <v>0</v>
      </c>
      <c r="L1980" s="6">
        <v>104.06</v>
      </c>
      <c r="M1980" s="6">
        <f t="shared" si="120"/>
        <v>574.38</v>
      </c>
      <c r="N1980" s="6">
        <f t="shared" si="121"/>
        <v>312.18</v>
      </c>
      <c r="O1980" s="6">
        <f t="shared" si="122"/>
        <v>262.2</v>
      </c>
      <c r="P1980" s="8">
        <f t="shared" si="123"/>
        <v>0.45649221769560222</v>
      </c>
      <c r="Q1980" s="5">
        <f>YEAR(SalesDataTable[[#This Row],[Order Date]])</f>
        <v>2026</v>
      </c>
      <c r="R1980" s="8" t="str">
        <f>"Q"&amp;ROUNDUP(MONTH(SalesDataTable[[#This Row],[Order Date]])/3,0)</f>
        <v>Q3</v>
      </c>
      <c r="S1980" s="9">
        <f>MONTH(SalesDataTable[[#This Row],[Order Date]])</f>
        <v>9</v>
      </c>
      <c r="T1980" s="8" t="str">
        <f>TEXT(SalesDataTable[[#This Row],[Order Date]],"mmm")</f>
        <v>Sep</v>
      </c>
    </row>
    <row r="1981" spans="1:20" ht="15.5">
      <c r="A1981" s="2" t="s">
        <v>2032</v>
      </c>
      <c r="B1981" s="3">
        <v>46291</v>
      </c>
      <c r="C1981" s="4" t="s">
        <v>14</v>
      </c>
      <c r="D1981" s="4" t="s">
        <v>34</v>
      </c>
      <c r="E1981" s="4" t="s">
        <v>3</v>
      </c>
      <c r="F1981" s="4" t="s">
        <v>4</v>
      </c>
      <c r="G1981" s="4" t="s">
        <v>17</v>
      </c>
      <c r="H1981" s="4" t="s">
        <v>46</v>
      </c>
      <c r="I1981" s="9">
        <v>3</v>
      </c>
      <c r="J1981" s="6">
        <v>46.48</v>
      </c>
      <c r="K1981" s="7">
        <v>0.05</v>
      </c>
      <c r="L1981" s="6">
        <v>18.82</v>
      </c>
      <c r="M1981" s="6">
        <f t="shared" si="120"/>
        <v>132.46799999999999</v>
      </c>
      <c r="N1981" s="6">
        <f t="shared" si="121"/>
        <v>56.46</v>
      </c>
      <c r="O1981" s="6">
        <f t="shared" si="122"/>
        <v>76.007999999999981</v>
      </c>
      <c r="P1981" s="8">
        <f t="shared" si="123"/>
        <v>0.57378385723344494</v>
      </c>
      <c r="Q1981" s="5">
        <f>YEAR(SalesDataTable[[#This Row],[Order Date]])</f>
        <v>2026</v>
      </c>
      <c r="R1981" s="8" t="str">
        <f>"Q"&amp;ROUNDUP(MONTH(SalesDataTable[[#This Row],[Order Date]])/3,0)</f>
        <v>Q3</v>
      </c>
      <c r="S1981" s="9">
        <f>MONTH(SalesDataTable[[#This Row],[Order Date]])</f>
        <v>9</v>
      </c>
      <c r="T1981" s="8" t="str">
        <f>TEXT(SalesDataTable[[#This Row],[Order Date]],"mmm")</f>
        <v>Sep</v>
      </c>
    </row>
    <row r="1982" spans="1:20" ht="15.5">
      <c r="A1982" s="2" t="s">
        <v>2033</v>
      </c>
      <c r="B1982" s="3">
        <v>46291</v>
      </c>
      <c r="C1982" s="4" t="s">
        <v>8</v>
      </c>
      <c r="D1982" s="4" t="s">
        <v>69</v>
      </c>
      <c r="E1982" s="4" t="s">
        <v>25</v>
      </c>
      <c r="F1982" s="4" t="s">
        <v>4</v>
      </c>
      <c r="G1982" s="4" t="s">
        <v>17</v>
      </c>
      <c r="H1982" s="4" t="s">
        <v>18</v>
      </c>
      <c r="I1982" s="9">
        <v>2</v>
      </c>
      <c r="J1982" s="6">
        <v>35.44</v>
      </c>
      <c r="K1982" s="7">
        <v>0.1</v>
      </c>
      <c r="L1982" s="6">
        <v>13.2</v>
      </c>
      <c r="M1982" s="6">
        <f t="shared" si="120"/>
        <v>63.791999999999994</v>
      </c>
      <c r="N1982" s="6">
        <f t="shared" si="121"/>
        <v>26.4</v>
      </c>
      <c r="O1982" s="6">
        <f t="shared" si="122"/>
        <v>37.391999999999996</v>
      </c>
      <c r="P1982" s="8">
        <f t="shared" si="123"/>
        <v>0.58615500376222718</v>
      </c>
      <c r="Q1982" s="5">
        <f>YEAR(SalesDataTable[[#This Row],[Order Date]])</f>
        <v>2026</v>
      </c>
      <c r="R1982" s="8" t="str">
        <f>"Q"&amp;ROUNDUP(MONTH(SalesDataTable[[#This Row],[Order Date]])/3,0)</f>
        <v>Q3</v>
      </c>
      <c r="S1982" s="9">
        <f>MONTH(SalesDataTable[[#This Row],[Order Date]])</f>
        <v>9</v>
      </c>
      <c r="T1982" s="8" t="str">
        <f>TEXT(SalesDataTable[[#This Row],[Order Date]],"mmm")</f>
        <v>Sep</v>
      </c>
    </row>
    <row r="1983" spans="1:20" ht="15.5">
      <c r="A1983" s="2" t="s">
        <v>2034</v>
      </c>
      <c r="B1983" s="3">
        <v>46291</v>
      </c>
      <c r="C1983" s="4" t="s">
        <v>14</v>
      </c>
      <c r="D1983" s="4" t="s">
        <v>15</v>
      </c>
      <c r="E1983" s="4" t="s">
        <v>3</v>
      </c>
      <c r="F1983" s="4" t="s">
        <v>16</v>
      </c>
      <c r="G1983" s="4" t="s">
        <v>49</v>
      </c>
      <c r="H1983" s="4" t="s">
        <v>67</v>
      </c>
      <c r="I1983" s="9">
        <v>4</v>
      </c>
      <c r="J1983" s="6">
        <v>36.159999999999997</v>
      </c>
      <c r="K1983" s="7">
        <v>0.05</v>
      </c>
      <c r="L1983" s="6">
        <v>13.68</v>
      </c>
      <c r="M1983" s="6">
        <f t="shared" si="120"/>
        <v>137.40799999999999</v>
      </c>
      <c r="N1983" s="6">
        <f t="shared" si="121"/>
        <v>54.72</v>
      </c>
      <c r="O1983" s="6">
        <f t="shared" si="122"/>
        <v>82.687999999999988</v>
      </c>
      <c r="P1983" s="8">
        <f t="shared" si="123"/>
        <v>0.60176991150442471</v>
      </c>
      <c r="Q1983" s="5">
        <f>YEAR(SalesDataTable[[#This Row],[Order Date]])</f>
        <v>2026</v>
      </c>
      <c r="R1983" s="8" t="str">
        <f>"Q"&amp;ROUNDUP(MONTH(SalesDataTable[[#This Row],[Order Date]])/3,0)</f>
        <v>Q3</v>
      </c>
      <c r="S1983" s="9">
        <f>MONTH(SalesDataTable[[#This Row],[Order Date]])</f>
        <v>9</v>
      </c>
      <c r="T1983" s="8" t="str">
        <f>TEXT(SalesDataTable[[#This Row],[Order Date]],"mmm")</f>
        <v>Sep</v>
      </c>
    </row>
    <row r="1984" spans="1:20" ht="15.5">
      <c r="A1984" s="2" t="s">
        <v>2035</v>
      </c>
      <c r="B1984" s="3">
        <v>46291</v>
      </c>
      <c r="C1984" s="4" t="s">
        <v>27</v>
      </c>
      <c r="D1984" s="4" t="s">
        <v>48</v>
      </c>
      <c r="E1984" s="4" t="s">
        <v>3</v>
      </c>
      <c r="F1984" s="4" t="s">
        <v>4</v>
      </c>
      <c r="G1984" s="4" t="s">
        <v>49</v>
      </c>
      <c r="H1984" s="4" t="s">
        <v>67</v>
      </c>
      <c r="I1984" s="9">
        <v>2</v>
      </c>
      <c r="J1984" s="6">
        <v>35.93</v>
      </c>
      <c r="K1984" s="7">
        <v>0</v>
      </c>
      <c r="L1984" s="6">
        <v>13.91</v>
      </c>
      <c r="M1984" s="6">
        <f t="shared" si="120"/>
        <v>71.86</v>
      </c>
      <c r="N1984" s="6">
        <f t="shared" si="121"/>
        <v>27.82</v>
      </c>
      <c r="O1984" s="6">
        <f t="shared" si="122"/>
        <v>44.04</v>
      </c>
      <c r="P1984" s="8">
        <f t="shared" si="123"/>
        <v>0.6128583356526579</v>
      </c>
      <c r="Q1984" s="5">
        <f>YEAR(SalesDataTable[[#This Row],[Order Date]])</f>
        <v>2026</v>
      </c>
      <c r="R1984" s="8" t="str">
        <f>"Q"&amp;ROUNDUP(MONTH(SalesDataTable[[#This Row],[Order Date]])/3,0)</f>
        <v>Q3</v>
      </c>
      <c r="S1984" s="9">
        <f>MONTH(SalesDataTable[[#This Row],[Order Date]])</f>
        <v>9</v>
      </c>
      <c r="T1984" s="8" t="str">
        <f>TEXT(SalesDataTable[[#This Row],[Order Date]],"mmm")</f>
        <v>Sep</v>
      </c>
    </row>
    <row r="1985" spans="1:20" ht="15.5">
      <c r="A1985" s="2" t="s">
        <v>2036</v>
      </c>
      <c r="B1985" s="3">
        <v>46291</v>
      </c>
      <c r="C1985" s="4" t="s">
        <v>27</v>
      </c>
      <c r="D1985" s="4" t="s">
        <v>48</v>
      </c>
      <c r="E1985" s="4" t="s">
        <v>3</v>
      </c>
      <c r="F1985" s="4" t="s">
        <v>20</v>
      </c>
      <c r="G1985" s="4" t="s">
        <v>31</v>
      </c>
      <c r="H1985" s="4" t="s">
        <v>41</v>
      </c>
      <c r="I1985" s="9">
        <v>1</v>
      </c>
      <c r="J1985" s="6">
        <v>199.7</v>
      </c>
      <c r="K1985" s="7">
        <v>0</v>
      </c>
      <c r="L1985" s="6">
        <v>103.77</v>
      </c>
      <c r="M1985" s="6">
        <f t="shared" si="120"/>
        <v>199.7</v>
      </c>
      <c r="N1985" s="6">
        <f t="shared" si="121"/>
        <v>103.77</v>
      </c>
      <c r="O1985" s="6">
        <f t="shared" si="122"/>
        <v>95.929999999999993</v>
      </c>
      <c r="P1985" s="8">
        <f t="shared" si="123"/>
        <v>0.4803705558337506</v>
      </c>
      <c r="Q1985" s="5">
        <f>YEAR(SalesDataTable[[#This Row],[Order Date]])</f>
        <v>2026</v>
      </c>
      <c r="R1985" s="8" t="str">
        <f>"Q"&amp;ROUNDUP(MONTH(SalesDataTable[[#This Row],[Order Date]])/3,0)</f>
        <v>Q3</v>
      </c>
      <c r="S1985" s="9">
        <f>MONTH(SalesDataTable[[#This Row],[Order Date]])</f>
        <v>9</v>
      </c>
      <c r="T1985" s="8" t="str">
        <f>TEXT(SalesDataTable[[#This Row],[Order Date]],"mmm")</f>
        <v>Sep</v>
      </c>
    </row>
    <row r="1986" spans="1:20" ht="15.5">
      <c r="A1986" s="2" t="s">
        <v>2037</v>
      </c>
      <c r="B1986" s="3">
        <v>46292</v>
      </c>
      <c r="C1986" s="4" t="s">
        <v>27</v>
      </c>
      <c r="D1986" s="4" t="s">
        <v>28</v>
      </c>
      <c r="E1986" s="4" t="s">
        <v>3</v>
      </c>
      <c r="F1986" s="4" t="s">
        <v>16</v>
      </c>
      <c r="G1986" s="4" t="s">
        <v>11</v>
      </c>
      <c r="H1986" s="4" t="s">
        <v>53</v>
      </c>
      <c r="I1986" s="9">
        <v>4</v>
      </c>
      <c r="J1986" s="6">
        <v>154.28</v>
      </c>
      <c r="K1986" s="7">
        <v>0.05</v>
      </c>
      <c r="L1986" s="6">
        <v>78.180000000000007</v>
      </c>
      <c r="M1986" s="6">
        <f t="shared" ref="M1986:M2049" si="124">I1986*J1986*(1-K1986)</f>
        <v>586.26400000000001</v>
      </c>
      <c r="N1986" s="6">
        <f t="shared" ref="N1986:N2049" si="125">I1986*L1986</f>
        <v>312.72000000000003</v>
      </c>
      <c r="O1986" s="6">
        <f t="shared" ref="O1986:O2049" si="126">M1986-N1986</f>
        <v>273.54399999999998</v>
      </c>
      <c r="P1986" s="8">
        <f t="shared" ref="P1986:P2049" si="127">IFERROR(O1986/M1986,0)</f>
        <v>0.46658843115047144</v>
      </c>
      <c r="Q1986" s="5">
        <f>YEAR(SalesDataTable[[#This Row],[Order Date]])</f>
        <v>2026</v>
      </c>
      <c r="R1986" s="8" t="str">
        <f>"Q"&amp;ROUNDUP(MONTH(SalesDataTable[[#This Row],[Order Date]])/3,0)</f>
        <v>Q3</v>
      </c>
      <c r="S1986" s="9">
        <f>MONTH(SalesDataTable[[#This Row],[Order Date]])</f>
        <v>9</v>
      </c>
      <c r="T1986" s="8" t="str">
        <f>TEXT(SalesDataTable[[#This Row],[Order Date]],"mmm")</f>
        <v>Sep</v>
      </c>
    </row>
    <row r="1987" spans="1:20" ht="15.5">
      <c r="A1987" s="2" t="s">
        <v>2038</v>
      </c>
      <c r="B1987" s="3">
        <v>46292</v>
      </c>
      <c r="C1987" s="4" t="s">
        <v>1</v>
      </c>
      <c r="D1987" s="4" t="s">
        <v>88</v>
      </c>
      <c r="E1987" s="4" t="s">
        <v>3</v>
      </c>
      <c r="F1987" s="4" t="s">
        <v>4</v>
      </c>
      <c r="G1987" s="4" t="s">
        <v>17</v>
      </c>
      <c r="H1987" s="4" t="s">
        <v>83</v>
      </c>
      <c r="I1987" s="9">
        <v>1</v>
      </c>
      <c r="J1987" s="6">
        <v>165.44</v>
      </c>
      <c r="K1987" s="7">
        <v>0</v>
      </c>
      <c r="L1987" s="6">
        <v>88.25</v>
      </c>
      <c r="M1987" s="6">
        <f t="shared" si="124"/>
        <v>165.44</v>
      </c>
      <c r="N1987" s="6">
        <f t="shared" si="125"/>
        <v>88.25</v>
      </c>
      <c r="O1987" s="6">
        <f t="shared" si="126"/>
        <v>77.19</v>
      </c>
      <c r="P1987" s="8">
        <f t="shared" si="127"/>
        <v>0.46657398452611215</v>
      </c>
      <c r="Q1987" s="5">
        <f>YEAR(SalesDataTable[[#This Row],[Order Date]])</f>
        <v>2026</v>
      </c>
      <c r="R1987" s="8" t="str">
        <f>"Q"&amp;ROUNDUP(MONTH(SalesDataTable[[#This Row],[Order Date]])/3,0)</f>
        <v>Q3</v>
      </c>
      <c r="S1987" s="9">
        <f>MONTH(SalesDataTable[[#This Row],[Order Date]])</f>
        <v>9</v>
      </c>
      <c r="T1987" s="8" t="str">
        <f>TEXT(SalesDataTable[[#This Row],[Order Date]],"mmm")</f>
        <v>Sep</v>
      </c>
    </row>
    <row r="1988" spans="1:20" ht="15.5">
      <c r="A1988" s="2" t="s">
        <v>2039</v>
      </c>
      <c r="B1988" s="3">
        <v>46292</v>
      </c>
      <c r="C1988" s="4" t="s">
        <v>27</v>
      </c>
      <c r="D1988" s="4" t="s">
        <v>45</v>
      </c>
      <c r="E1988" s="4" t="s">
        <v>3</v>
      </c>
      <c r="F1988" s="4" t="s">
        <v>4</v>
      </c>
      <c r="G1988" s="4" t="s">
        <v>17</v>
      </c>
      <c r="H1988" s="4" t="s">
        <v>71</v>
      </c>
      <c r="I1988" s="9">
        <v>2</v>
      </c>
      <c r="J1988" s="6">
        <v>130.29</v>
      </c>
      <c r="K1988" s="7">
        <v>0.1</v>
      </c>
      <c r="L1988" s="6">
        <v>67.97</v>
      </c>
      <c r="M1988" s="6">
        <f t="shared" si="124"/>
        <v>234.52199999999999</v>
      </c>
      <c r="N1988" s="6">
        <f t="shared" si="125"/>
        <v>135.94</v>
      </c>
      <c r="O1988" s="6">
        <f t="shared" si="126"/>
        <v>98.581999999999994</v>
      </c>
      <c r="P1988" s="8">
        <f t="shared" si="127"/>
        <v>0.42035288800197845</v>
      </c>
      <c r="Q1988" s="5">
        <f>YEAR(SalesDataTable[[#This Row],[Order Date]])</f>
        <v>2026</v>
      </c>
      <c r="R1988" s="8" t="str">
        <f>"Q"&amp;ROUNDUP(MONTH(SalesDataTable[[#This Row],[Order Date]])/3,0)</f>
        <v>Q3</v>
      </c>
      <c r="S1988" s="9">
        <f>MONTH(SalesDataTable[[#This Row],[Order Date]])</f>
        <v>9</v>
      </c>
      <c r="T1988" s="8" t="str">
        <f>TEXT(SalesDataTable[[#This Row],[Order Date]],"mmm")</f>
        <v>Sep</v>
      </c>
    </row>
    <row r="1989" spans="1:20" ht="15.5">
      <c r="A1989" s="2" t="s">
        <v>2040</v>
      </c>
      <c r="B1989" s="3">
        <v>46292</v>
      </c>
      <c r="C1989" s="4" t="s">
        <v>8</v>
      </c>
      <c r="D1989" s="4" t="s">
        <v>69</v>
      </c>
      <c r="E1989" s="4" t="s">
        <v>3</v>
      </c>
      <c r="F1989" s="4" t="s">
        <v>4</v>
      </c>
      <c r="G1989" s="4" t="s">
        <v>49</v>
      </c>
      <c r="H1989" s="4" t="s">
        <v>67</v>
      </c>
      <c r="I1989" s="9">
        <v>3</v>
      </c>
      <c r="J1989" s="6">
        <v>36.909999999999997</v>
      </c>
      <c r="K1989" s="7">
        <v>0.05</v>
      </c>
      <c r="L1989" s="6">
        <v>13.7</v>
      </c>
      <c r="M1989" s="6">
        <f t="shared" si="124"/>
        <v>105.19349999999999</v>
      </c>
      <c r="N1989" s="6">
        <f t="shared" si="125"/>
        <v>41.099999999999994</v>
      </c>
      <c r="O1989" s="6">
        <f t="shared" si="126"/>
        <v>64.093499999999992</v>
      </c>
      <c r="P1989" s="8">
        <f t="shared" si="127"/>
        <v>0.60929144861612172</v>
      </c>
      <c r="Q1989" s="5">
        <f>YEAR(SalesDataTable[[#This Row],[Order Date]])</f>
        <v>2026</v>
      </c>
      <c r="R1989" s="8" t="str">
        <f>"Q"&amp;ROUNDUP(MONTH(SalesDataTable[[#This Row],[Order Date]])/3,0)</f>
        <v>Q3</v>
      </c>
      <c r="S1989" s="9">
        <f>MONTH(SalesDataTable[[#This Row],[Order Date]])</f>
        <v>9</v>
      </c>
      <c r="T1989" s="8" t="str">
        <f>TEXT(SalesDataTable[[#This Row],[Order Date]],"mmm")</f>
        <v>Sep</v>
      </c>
    </row>
    <row r="1990" spans="1:20" ht="15.5">
      <c r="A1990" s="2" t="s">
        <v>2041</v>
      </c>
      <c r="B1990" s="3">
        <v>46292</v>
      </c>
      <c r="C1990" s="4" t="s">
        <v>14</v>
      </c>
      <c r="D1990" s="4" t="s">
        <v>34</v>
      </c>
      <c r="E1990" s="4" t="s">
        <v>39</v>
      </c>
      <c r="F1990" s="4" t="s">
        <v>20</v>
      </c>
      <c r="G1990" s="4" t="s">
        <v>5</v>
      </c>
      <c r="H1990" s="4" t="s">
        <v>29</v>
      </c>
      <c r="I1990" s="9">
        <v>1</v>
      </c>
      <c r="J1990" s="6">
        <v>50.02</v>
      </c>
      <c r="K1990" s="7">
        <v>0</v>
      </c>
      <c r="L1990" s="6">
        <v>22.65</v>
      </c>
      <c r="M1990" s="6">
        <f t="shared" si="124"/>
        <v>50.02</v>
      </c>
      <c r="N1990" s="6">
        <f t="shared" si="125"/>
        <v>22.65</v>
      </c>
      <c r="O1990" s="6">
        <f t="shared" si="126"/>
        <v>27.370000000000005</v>
      </c>
      <c r="P1990" s="8">
        <f t="shared" si="127"/>
        <v>0.54718112754898052</v>
      </c>
      <c r="Q1990" s="5">
        <f>YEAR(SalesDataTable[[#This Row],[Order Date]])</f>
        <v>2026</v>
      </c>
      <c r="R1990" s="8" t="str">
        <f>"Q"&amp;ROUNDUP(MONTH(SalesDataTable[[#This Row],[Order Date]])/3,0)</f>
        <v>Q3</v>
      </c>
      <c r="S1990" s="9">
        <f>MONTH(SalesDataTable[[#This Row],[Order Date]])</f>
        <v>9</v>
      </c>
      <c r="T1990" s="8" t="str">
        <f>TEXT(SalesDataTable[[#This Row],[Order Date]],"mmm")</f>
        <v>Sep</v>
      </c>
    </row>
    <row r="1991" spans="1:20" ht="15.5">
      <c r="A1991" s="2" t="s">
        <v>2042</v>
      </c>
      <c r="B1991" s="3">
        <v>46292</v>
      </c>
      <c r="C1991" s="4" t="s">
        <v>8</v>
      </c>
      <c r="D1991" s="4" t="s">
        <v>69</v>
      </c>
      <c r="E1991" s="4" t="s">
        <v>3</v>
      </c>
      <c r="F1991" s="4" t="s">
        <v>4</v>
      </c>
      <c r="G1991" s="4" t="s">
        <v>31</v>
      </c>
      <c r="H1991" s="4" t="s">
        <v>64</v>
      </c>
      <c r="I1991" s="9">
        <v>1</v>
      </c>
      <c r="J1991" s="6">
        <v>83.32</v>
      </c>
      <c r="K1991" s="7">
        <v>0.05</v>
      </c>
      <c r="L1991" s="6">
        <v>38.93</v>
      </c>
      <c r="M1991" s="6">
        <f t="shared" si="124"/>
        <v>79.153999999999996</v>
      </c>
      <c r="N1991" s="6">
        <f t="shared" si="125"/>
        <v>38.93</v>
      </c>
      <c r="O1991" s="6">
        <f t="shared" si="126"/>
        <v>40.223999999999997</v>
      </c>
      <c r="P1991" s="8">
        <f t="shared" si="127"/>
        <v>0.50817393940925282</v>
      </c>
      <c r="Q1991" s="5">
        <f>YEAR(SalesDataTable[[#This Row],[Order Date]])</f>
        <v>2026</v>
      </c>
      <c r="R1991" s="8" t="str">
        <f>"Q"&amp;ROUNDUP(MONTH(SalesDataTable[[#This Row],[Order Date]])/3,0)</f>
        <v>Q3</v>
      </c>
      <c r="S1991" s="9">
        <f>MONTH(SalesDataTable[[#This Row],[Order Date]])</f>
        <v>9</v>
      </c>
      <c r="T1991" s="8" t="str">
        <f>TEXT(SalesDataTable[[#This Row],[Order Date]],"mmm")</f>
        <v>Sep</v>
      </c>
    </row>
    <row r="1992" spans="1:20" ht="15.5">
      <c r="A1992" s="2" t="s">
        <v>2043</v>
      </c>
      <c r="B1992" s="3">
        <v>46293</v>
      </c>
      <c r="C1992" s="4" t="s">
        <v>1</v>
      </c>
      <c r="D1992" s="4" t="s">
        <v>88</v>
      </c>
      <c r="E1992" s="4" t="s">
        <v>10</v>
      </c>
      <c r="F1992" s="4" t="s">
        <v>20</v>
      </c>
      <c r="G1992" s="4" t="s">
        <v>11</v>
      </c>
      <c r="H1992" s="4" t="s">
        <v>79</v>
      </c>
      <c r="I1992" s="9">
        <v>10</v>
      </c>
      <c r="J1992" s="6">
        <v>71.040000000000006</v>
      </c>
      <c r="K1992" s="7">
        <v>0.2</v>
      </c>
      <c r="L1992" s="6">
        <v>31.7</v>
      </c>
      <c r="M1992" s="6">
        <f t="shared" si="124"/>
        <v>568.32000000000005</v>
      </c>
      <c r="N1992" s="6">
        <f t="shared" si="125"/>
        <v>317</v>
      </c>
      <c r="O1992" s="6">
        <f t="shared" si="126"/>
        <v>251.32000000000005</v>
      </c>
      <c r="P1992" s="8">
        <f t="shared" si="127"/>
        <v>0.4422156531531532</v>
      </c>
      <c r="Q1992" s="5">
        <f>YEAR(SalesDataTable[[#This Row],[Order Date]])</f>
        <v>2026</v>
      </c>
      <c r="R1992" s="8" t="str">
        <f>"Q"&amp;ROUNDUP(MONTH(SalesDataTable[[#This Row],[Order Date]])/3,0)</f>
        <v>Q3</v>
      </c>
      <c r="S1992" s="9">
        <f>MONTH(SalesDataTable[[#This Row],[Order Date]])</f>
        <v>9</v>
      </c>
      <c r="T1992" s="8" t="str">
        <f>TEXT(SalesDataTable[[#This Row],[Order Date]],"mmm")</f>
        <v>Sep</v>
      </c>
    </row>
    <row r="1993" spans="1:20" ht="15.5">
      <c r="A1993" s="2" t="s">
        <v>2044</v>
      </c>
      <c r="B1993" s="3">
        <v>46293</v>
      </c>
      <c r="C1993" s="4" t="s">
        <v>27</v>
      </c>
      <c r="D1993" s="4" t="s">
        <v>45</v>
      </c>
      <c r="E1993" s="4" t="s">
        <v>25</v>
      </c>
      <c r="F1993" s="4" t="s">
        <v>4</v>
      </c>
      <c r="G1993" s="4" t="s">
        <v>5</v>
      </c>
      <c r="H1993" s="4" t="s">
        <v>35</v>
      </c>
      <c r="I1993" s="9">
        <v>2</v>
      </c>
      <c r="J1993" s="6">
        <v>40.83</v>
      </c>
      <c r="K1993" s="7">
        <v>0</v>
      </c>
      <c r="L1993" s="6">
        <v>16.850000000000001</v>
      </c>
      <c r="M1993" s="6">
        <f t="shared" si="124"/>
        <v>81.66</v>
      </c>
      <c r="N1993" s="6">
        <f t="shared" si="125"/>
        <v>33.700000000000003</v>
      </c>
      <c r="O1993" s="6">
        <f t="shared" si="126"/>
        <v>47.959999999999994</v>
      </c>
      <c r="P1993" s="8">
        <f t="shared" si="127"/>
        <v>0.58731325006122947</v>
      </c>
      <c r="Q1993" s="5">
        <f>YEAR(SalesDataTable[[#This Row],[Order Date]])</f>
        <v>2026</v>
      </c>
      <c r="R1993" s="8" t="str">
        <f>"Q"&amp;ROUNDUP(MONTH(SalesDataTable[[#This Row],[Order Date]])/3,0)</f>
        <v>Q3</v>
      </c>
      <c r="S1993" s="9">
        <f>MONTH(SalesDataTable[[#This Row],[Order Date]])</f>
        <v>9</v>
      </c>
      <c r="T1993" s="8" t="str">
        <f>TEXT(SalesDataTable[[#This Row],[Order Date]],"mmm")</f>
        <v>Sep</v>
      </c>
    </row>
    <row r="1994" spans="1:20" ht="15.5">
      <c r="A1994" s="2" t="s">
        <v>2045</v>
      </c>
      <c r="B1994" s="3">
        <v>46293</v>
      </c>
      <c r="C1994" s="4" t="s">
        <v>8</v>
      </c>
      <c r="D1994" s="4" t="s">
        <v>86</v>
      </c>
      <c r="E1994" s="4" t="s">
        <v>39</v>
      </c>
      <c r="F1994" s="4" t="s">
        <v>4</v>
      </c>
      <c r="G1994" s="4" t="s">
        <v>31</v>
      </c>
      <c r="H1994" s="4" t="s">
        <v>90</v>
      </c>
      <c r="I1994" s="9">
        <v>1</v>
      </c>
      <c r="J1994" s="6">
        <v>121.64</v>
      </c>
      <c r="K1994" s="7">
        <v>0.15</v>
      </c>
      <c r="L1994" s="6">
        <v>61.56</v>
      </c>
      <c r="M1994" s="6">
        <f t="shared" si="124"/>
        <v>103.39399999999999</v>
      </c>
      <c r="N1994" s="6">
        <f t="shared" si="125"/>
        <v>61.56</v>
      </c>
      <c r="O1994" s="6">
        <f t="shared" si="126"/>
        <v>41.833999999999989</v>
      </c>
      <c r="P1994" s="8">
        <f t="shared" si="127"/>
        <v>0.40460761746329565</v>
      </c>
      <c r="Q1994" s="5">
        <f>YEAR(SalesDataTable[[#This Row],[Order Date]])</f>
        <v>2026</v>
      </c>
      <c r="R1994" s="8" t="str">
        <f>"Q"&amp;ROUNDUP(MONTH(SalesDataTable[[#This Row],[Order Date]])/3,0)</f>
        <v>Q3</v>
      </c>
      <c r="S1994" s="9">
        <f>MONTH(SalesDataTable[[#This Row],[Order Date]])</f>
        <v>9</v>
      </c>
      <c r="T1994" s="8" t="str">
        <f>TEXT(SalesDataTable[[#This Row],[Order Date]],"mmm")</f>
        <v>Sep</v>
      </c>
    </row>
    <row r="1995" spans="1:20" ht="15.5">
      <c r="A1995" s="2" t="s">
        <v>2046</v>
      </c>
      <c r="B1995" s="3">
        <v>46293</v>
      </c>
      <c r="C1995" s="4" t="s">
        <v>8</v>
      </c>
      <c r="D1995" s="4" t="s">
        <v>9</v>
      </c>
      <c r="E1995" s="4" t="s">
        <v>25</v>
      </c>
      <c r="F1995" s="4" t="s">
        <v>16</v>
      </c>
      <c r="G1995" s="4" t="s">
        <v>17</v>
      </c>
      <c r="H1995" s="4" t="s">
        <v>83</v>
      </c>
      <c r="I1995" s="9">
        <v>1</v>
      </c>
      <c r="J1995" s="6">
        <v>164.7</v>
      </c>
      <c r="K1995" s="7">
        <v>0</v>
      </c>
      <c r="L1995" s="6">
        <v>86.02</v>
      </c>
      <c r="M1995" s="6">
        <f t="shared" si="124"/>
        <v>164.7</v>
      </c>
      <c r="N1995" s="6">
        <f t="shared" si="125"/>
        <v>86.02</v>
      </c>
      <c r="O1995" s="6">
        <f t="shared" si="126"/>
        <v>78.679999999999993</v>
      </c>
      <c r="P1995" s="8">
        <f t="shared" si="127"/>
        <v>0.47771706132361869</v>
      </c>
      <c r="Q1995" s="5">
        <f>YEAR(SalesDataTable[[#This Row],[Order Date]])</f>
        <v>2026</v>
      </c>
      <c r="R1995" s="8" t="str">
        <f>"Q"&amp;ROUNDUP(MONTH(SalesDataTable[[#This Row],[Order Date]])/3,0)</f>
        <v>Q3</v>
      </c>
      <c r="S1995" s="9">
        <f>MONTH(SalesDataTable[[#This Row],[Order Date]])</f>
        <v>9</v>
      </c>
      <c r="T1995" s="8" t="str">
        <f>TEXT(SalesDataTable[[#This Row],[Order Date]],"mmm")</f>
        <v>Sep</v>
      </c>
    </row>
    <row r="1996" spans="1:20" ht="15.5">
      <c r="A1996" s="2" t="s">
        <v>2047</v>
      </c>
      <c r="B1996" s="3">
        <v>46293</v>
      </c>
      <c r="C1996" s="4" t="s">
        <v>27</v>
      </c>
      <c r="D1996" s="4" t="s">
        <v>45</v>
      </c>
      <c r="E1996" s="4" t="s">
        <v>39</v>
      </c>
      <c r="F1996" s="4" t="s">
        <v>16</v>
      </c>
      <c r="G1996" s="4" t="s">
        <v>31</v>
      </c>
      <c r="H1996" s="4" t="s">
        <v>41</v>
      </c>
      <c r="I1996" s="9">
        <v>1</v>
      </c>
      <c r="J1996" s="6">
        <v>199.09</v>
      </c>
      <c r="K1996" s="7">
        <v>0.05</v>
      </c>
      <c r="L1996" s="6">
        <v>106.57</v>
      </c>
      <c r="M1996" s="6">
        <f t="shared" si="124"/>
        <v>189.13550000000001</v>
      </c>
      <c r="N1996" s="6">
        <f t="shared" si="125"/>
        <v>106.57</v>
      </c>
      <c r="O1996" s="6">
        <f t="shared" si="126"/>
        <v>82.565500000000014</v>
      </c>
      <c r="P1996" s="8">
        <f t="shared" si="127"/>
        <v>0.43654152710622812</v>
      </c>
      <c r="Q1996" s="5">
        <f>YEAR(SalesDataTable[[#This Row],[Order Date]])</f>
        <v>2026</v>
      </c>
      <c r="R1996" s="8" t="str">
        <f>"Q"&amp;ROUNDUP(MONTH(SalesDataTable[[#This Row],[Order Date]])/3,0)</f>
        <v>Q3</v>
      </c>
      <c r="S1996" s="9">
        <f>MONTH(SalesDataTable[[#This Row],[Order Date]])</f>
        <v>9</v>
      </c>
      <c r="T1996" s="8" t="str">
        <f>TEXT(SalesDataTable[[#This Row],[Order Date]],"mmm")</f>
        <v>Sep</v>
      </c>
    </row>
    <row r="1997" spans="1:20" ht="15.5">
      <c r="A1997" s="2" t="s">
        <v>2048</v>
      </c>
      <c r="B1997" s="3">
        <v>46293</v>
      </c>
      <c r="C1997" s="4" t="s">
        <v>1</v>
      </c>
      <c r="D1997" s="4" t="s">
        <v>2</v>
      </c>
      <c r="E1997" s="4" t="s">
        <v>39</v>
      </c>
      <c r="F1997" s="4" t="s">
        <v>4</v>
      </c>
      <c r="G1997" s="4" t="s">
        <v>5</v>
      </c>
      <c r="H1997" s="4" t="s">
        <v>6</v>
      </c>
      <c r="I1997" s="9">
        <v>1</v>
      </c>
      <c r="J1997" s="6">
        <v>81.48</v>
      </c>
      <c r="K1997" s="7">
        <v>0</v>
      </c>
      <c r="L1997" s="6">
        <v>41.47</v>
      </c>
      <c r="M1997" s="6">
        <f t="shared" si="124"/>
        <v>81.48</v>
      </c>
      <c r="N1997" s="6">
        <f t="shared" si="125"/>
        <v>41.47</v>
      </c>
      <c r="O1997" s="6">
        <f t="shared" si="126"/>
        <v>40.010000000000005</v>
      </c>
      <c r="P1997" s="8">
        <f t="shared" si="127"/>
        <v>0.4910407461953854</v>
      </c>
      <c r="Q1997" s="5">
        <f>YEAR(SalesDataTable[[#This Row],[Order Date]])</f>
        <v>2026</v>
      </c>
      <c r="R1997" s="8" t="str">
        <f>"Q"&amp;ROUNDUP(MONTH(SalesDataTable[[#This Row],[Order Date]])/3,0)</f>
        <v>Q3</v>
      </c>
      <c r="S1997" s="9">
        <f>MONTH(SalesDataTable[[#This Row],[Order Date]])</f>
        <v>9</v>
      </c>
      <c r="T1997" s="8" t="str">
        <f>TEXT(SalesDataTable[[#This Row],[Order Date]],"mmm")</f>
        <v>Sep</v>
      </c>
    </row>
    <row r="1998" spans="1:20" ht="15.5">
      <c r="A1998" s="2" t="s">
        <v>2049</v>
      </c>
      <c r="B1998" s="3">
        <v>46293</v>
      </c>
      <c r="C1998" s="4" t="s">
        <v>1</v>
      </c>
      <c r="D1998" s="4" t="s">
        <v>2</v>
      </c>
      <c r="E1998" s="4" t="s">
        <v>3</v>
      </c>
      <c r="F1998" s="4" t="s">
        <v>16</v>
      </c>
      <c r="G1998" s="4" t="s">
        <v>49</v>
      </c>
      <c r="H1998" s="4" t="s">
        <v>50</v>
      </c>
      <c r="I1998" s="9">
        <v>3</v>
      </c>
      <c r="J1998" s="6">
        <v>39.450000000000003</v>
      </c>
      <c r="K1998" s="7">
        <v>0.05</v>
      </c>
      <c r="L1998" s="6">
        <v>15.1</v>
      </c>
      <c r="M1998" s="6">
        <f t="shared" si="124"/>
        <v>112.4325</v>
      </c>
      <c r="N1998" s="6">
        <f t="shared" si="125"/>
        <v>45.3</v>
      </c>
      <c r="O1998" s="6">
        <f t="shared" si="126"/>
        <v>67.132500000000007</v>
      </c>
      <c r="P1998" s="8">
        <f t="shared" si="127"/>
        <v>0.59709158828630515</v>
      </c>
      <c r="Q1998" s="5">
        <f>YEAR(SalesDataTable[[#This Row],[Order Date]])</f>
        <v>2026</v>
      </c>
      <c r="R1998" s="8" t="str">
        <f>"Q"&amp;ROUNDUP(MONTH(SalesDataTable[[#This Row],[Order Date]])/3,0)</f>
        <v>Q3</v>
      </c>
      <c r="S1998" s="9">
        <f>MONTH(SalesDataTable[[#This Row],[Order Date]])</f>
        <v>9</v>
      </c>
      <c r="T1998" s="8" t="str">
        <f>TEXT(SalesDataTable[[#This Row],[Order Date]],"mmm")</f>
        <v>Sep</v>
      </c>
    </row>
    <row r="1999" spans="1:20" ht="15.5">
      <c r="A1999" s="2" t="s">
        <v>2050</v>
      </c>
      <c r="B1999" s="3">
        <v>46293</v>
      </c>
      <c r="C1999" s="4" t="s">
        <v>27</v>
      </c>
      <c r="D1999" s="4" t="s">
        <v>48</v>
      </c>
      <c r="E1999" s="4" t="s">
        <v>3</v>
      </c>
      <c r="F1999" s="4" t="s">
        <v>4</v>
      </c>
      <c r="G1999" s="4" t="s">
        <v>11</v>
      </c>
      <c r="H1999" s="4" t="s">
        <v>12</v>
      </c>
      <c r="I1999" s="9">
        <v>3</v>
      </c>
      <c r="J1999" s="6">
        <v>93.22</v>
      </c>
      <c r="K1999" s="7">
        <v>0</v>
      </c>
      <c r="L1999" s="6">
        <v>46.75</v>
      </c>
      <c r="M1999" s="6">
        <f t="shared" si="124"/>
        <v>279.65999999999997</v>
      </c>
      <c r="N1999" s="6">
        <f t="shared" si="125"/>
        <v>140.25</v>
      </c>
      <c r="O1999" s="6">
        <f t="shared" si="126"/>
        <v>139.40999999999997</v>
      </c>
      <c r="P1999" s="8">
        <f t="shared" si="127"/>
        <v>0.49849817635700489</v>
      </c>
      <c r="Q1999" s="5">
        <f>YEAR(SalesDataTable[[#This Row],[Order Date]])</f>
        <v>2026</v>
      </c>
      <c r="R1999" s="8" t="str">
        <f>"Q"&amp;ROUNDUP(MONTH(SalesDataTable[[#This Row],[Order Date]])/3,0)</f>
        <v>Q3</v>
      </c>
      <c r="S1999" s="9">
        <f>MONTH(SalesDataTable[[#This Row],[Order Date]])</f>
        <v>9</v>
      </c>
      <c r="T1999" s="8" t="str">
        <f>TEXT(SalesDataTable[[#This Row],[Order Date]],"mmm")</f>
        <v>Sep</v>
      </c>
    </row>
    <row r="2000" spans="1:20" ht="15.5">
      <c r="A2000" s="2" t="s">
        <v>2051</v>
      </c>
      <c r="B2000" s="3">
        <v>46293</v>
      </c>
      <c r="C2000" s="4" t="s">
        <v>8</v>
      </c>
      <c r="D2000" s="4" t="s">
        <v>69</v>
      </c>
      <c r="E2000" s="4" t="s">
        <v>3</v>
      </c>
      <c r="F2000" s="4" t="s">
        <v>16</v>
      </c>
      <c r="G2000" s="4" t="s">
        <v>11</v>
      </c>
      <c r="H2000" s="4" t="s">
        <v>21</v>
      </c>
      <c r="I2000" s="9">
        <v>3</v>
      </c>
      <c r="J2000" s="6">
        <v>142.19</v>
      </c>
      <c r="K2000" s="7">
        <v>0.05</v>
      </c>
      <c r="L2000" s="6">
        <v>78.37</v>
      </c>
      <c r="M2000" s="6">
        <f t="shared" si="124"/>
        <v>405.24149999999997</v>
      </c>
      <c r="N2000" s="6">
        <f t="shared" si="125"/>
        <v>235.11</v>
      </c>
      <c r="O2000" s="6">
        <f t="shared" si="126"/>
        <v>170.13149999999996</v>
      </c>
      <c r="P2000" s="8">
        <f t="shared" si="127"/>
        <v>0.41982743623246871</v>
      </c>
      <c r="Q2000" s="5">
        <f>YEAR(SalesDataTable[[#This Row],[Order Date]])</f>
        <v>2026</v>
      </c>
      <c r="R2000" s="8" t="str">
        <f>"Q"&amp;ROUNDUP(MONTH(SalesDataTable[[#This Row],[Order Date]])/3,0)</f>
        <v>Q3</v>
      </c>
      <c r="S2000" s="9">
        <f>MONTH(SalesDataTable[[#This Row],[Order Date]])</f>
        <v>9</v>
      </c>
      <c r="T2000" s="8" t="str">
        <f>TEXT(SalesDataTable[[#This Row],[Order Date]],"mmm")</f>
        <v>Sep</v>
      </c>
    </row>
    <row r="2001" spans="1:20" ht="15.5">
      <c r="A2001" s="2" t="s">
        <v>2052</v>
      </c>
      <c r="B2001" s="3">
        <v>46293</v>
      </c>
      <c r="C2001" s="4" t="s">
        <v>1</v>
      </c>
      <c r="D2001" s="4" t="s">
        <v>2</v>
      </c>
      <c r="E2001" s="4" t="s">
        <v>3</v>
      </c>
      <c r="F2001" s="4" t="s">
        <v>4</v>
      </c>
      <c r="G2001" s="4" t="s">
        <v>11</v>
      </c>
      <c r="H2001" s="4" t="s">
        <v>53</v>
      </c>
      <c r="I2001" s="9">
        <v>2</v>
      </c>
      <c r="J2001" s="6">
        <v>151.69999999999999</v>
      </c>
      <c r="K2001" s="7">
        <v>0</v>
      </c>
      <c r="L2001" s="6">
        <v>77.19</v>
      </c>
      <c r="M2001" s="6">
        <f t="shared" si="124"/>
        <v>303.39999999999998</v>
      </c>
      <c r="N2001" s="6">
        <f t="shared" si="125"/>
        <v>154.38</v>
      </c>
      <c r="O2001" s="6">
        <f t="shared" si="126"/>
        <v>149.01999999999998</v>
      </c>
      <c r="P2001" s="8">
        <f t="shared" si="127"/>
        <v>0.49116677653263019</v>
      </c>
      <c r="Q2001" s="5">
        <f>YEAR(SalesDataTable[[#This Row],[Order Date]])</f>
        <v>2026</v>
      </c>
      <c r="R2001" s="8" t="str">
        <f>"Q"&amp;ROUNDUP(MONTH(SalesDataTable[[#This Row],[Order Date]])/3,0)</f>
        <v>Q3</v>
      </c>
      <c r="S2001" s="9">
        <f>MONTH(SalesDataTable[[#This Row],[Order Date]])</f>
        <v>9</v>
      </c>
      <c r="T2001" s="8" t="str">
        <f>TEXT(SalesDataTable[[#This Row],[Order Date]],"mmm")</f>
        <v>Sep</v>
      </c>
    </row>
    <row r="2002" spans="1:20" ht="15.5">
      <c r="A2002" s="2" t="s">
        <v>2053</v>
      </c>
      <c r="B2002" s="3">
        <v>46293</v>
      </c>
      <c r="C2002" s="4" t="s">
        <v>14</v>
      </c>
      <c r="D2002" s="4" t="s">
        <v>15</v>
      </c>
      <c r="E2002" s="4" t="s">
        <v>25</v>
      </c>
      <c r="F2002" s="4" t="s">
        <v>16</v>
      </c>
      <c r="G2002" s="4" t="s">
        <v>17</v>
      </c>
      <c r="H2002" s="4" t="s">
        <v>71</v>
      </c>
      <c r="I2002" s="9">
        <v>1</v>
      </c>
      <c r="J2002" s="6">
        <v>133.85</v>
      </c>
      <c r="K2002" s="7">
        <v>0.05</v>
      </c>
      <c r="L2002" s="6">
        <v>66.41</v>
      </c>
      <c r="M2002" s="6">
        <f t="shared" si="124"/>
        <v>127.15749999999998</v>
      </c>
      <c r="N2002" s="6">
        <f t="shared" si="125"/>
        <v>66.41</v>
      </c>
      <c r="O2002" s="6">
        <f t="shared" si="126"/>
        <v>60.747499999999988</v>
      </c>
      <c r="P2002" s="8">
        <f t="shared" si="127"/>
        <v>0.47773430588050247</v>
      </c>
      <c r="Q2002" s="5">
        <f>YEAR(SalesDataTable[[#This Row],[Order Date]])</f>
        <v>2026</v>
      </c>
      <c r="R2002" s="8" t="str">
        <f>"Q"&amp;ROUNDUP(MONTH(SalesDataTable[[#This Row],[Order Date]])/3,0)</f>
        <v>Q3</v>
      </c>
      <c r="S2002" s="9">
        <f>MONTH(SalesDataTable[[#This Row],[Order Date]])</f>
        <v>9</v>
      </c>
      <c r="T2002" s="8" t="str">
        <f>TEXT(SalesDataTable[[#This Row],[Order Date]],"mmm")</f>
        <v>Sep</v>
      </c>
    </row>
    <row r="2003" spans="1:20" ht="15.5">
      <c r="A2003" s="2" t="s">
        <v>2054</v>
      </c>
      <c r="B2003" s="3">
        <v>46293</v>
      </c>
      <c r="C2003" s="4" t="s">
        <v>27</v>
      </c>
      <c r="D2003" s="4" t="s">
        <v>82</v>
      </c>
      <c r="E2003" s="4" t="s">
        <v>39</v>
      </c>
      <c r="F2003" s="4" t="s">
        <v>20</v>
      </c>
      <c r="G2003" s="4" t="s">
        <v>31</v>
      </c>
      <c r="H2003" s="4" t="s">
        <v>90</v>
      </c>
      <c r="I2003" s="9">
        <v>6</v>
      </c>
      <c r="J2003" s="6">
        <v>125.62</v>
      </c>
      <c r="K2003" s="7">
        <v>0</v>
      </c>
      <c r="L2003" s="6">
        <v>61.34</v>
      </c>
      <c r="M2003" s="6">
        <f t="shared" si="124"/>
        <v>753.72</v>
      </c>
      <c r="N2003" s="6">
        <f t="shared" si="125"/>
        <v>368.04</v>
      </c>
      <c r="O2003" s="6">
        <f t="shared" si="126"/>
        <v>385.68</v>
      </c>
      <c r="P2003" s="8">
        <f t="shared" si="127"/>
        <v>0.51170195828689702</v>
      </c>
      <c r="Q2003" s="5">
        <f>YEAR(SalesDataTable[[#This Row],[Order Date]])</f>
        <v>2026</v>
      </c>
      <c r="R2003" s="8" t="str">
        <f>"Q"&amp;ROUNDUP(MONTH(SalesDataTable[[#This Row],[Order Date]])/3,0)</f>
        <v>Q3</v>
      </c>
      <c r="S2003" s="9">
        <f>MONTH(SalesDataTable[[#This Row],[Order Date]])</f>
        <v>9</v>
      </c>
      <c r="T2003" s="8" t="str">
        <f>TEXT(SalesDataTable[[#This Row],[Order Date]],"mmm")</f>
        <v>Sep</v>
      </c>
    </row>
    <row r="2004" spans="1:20" ht="15.5">
      <c r="A2004" s="2" t="s">
        <v>2055</v>
      </c>
      <c r="B2004" s="3">
        <v>46293</v>
      </c>
      <c r="C2004" s="4" t="s">
        <v>8</v>
      </c>
      <c r="D2004" s="4" t="s">
        <v>69</v>
      </c>
      <c r="E2004" s="4" t="s">
        <v>3</v>
      </c>
      <c r="F2004" s="4" t="s">
        <v>16</v>
      </c>
      <c r="G2004" s="4" t="s">
        <v>31</v>
      </c>
      <c r="H2004" s="4" t="s">
        <v>41</v>
      </c>
      <c r="I2004" s="9">
        <v>3</v>
      </c>
      <c r="J2004" s="6">
        <v>196.87</v>
      </c>
      <c r="K2004" s="7">
        <v>0.1</v>
      </c>
      <c r="L2004" s="6">
        <v>105.93</v>
      </c>
      <c r="M2004" s="6">
        <f t="shared" si="124"/>
        <v>531.54899999999998</v>
      </c>
      <c r="N2004" s="6">
        <f t="shared" si="125"/>
        <v>317.79000000000002</v>
      </c>
      <c r="O2004" s="6">
        <f t="shared" si="126"/>
        <v>213.75899999999996</v>
      </c>
      <c r="P2004" s="8">
        <f t="shared" si="127"/>
        <v>0.40214354650276823</v>
      </c>
      <c r="Q2004" s="5">
        <f>YEAR(SalesDataTable[[#This Row],[Order Date]])</f>
        <v>2026</v>
      </c>
      <c r="R2004" s="8" t="str">
        <f>"Q"&amp;ROUNDUP(MONTH(SalesDataTable[[#This Row],[Order Date]])/3,0)</f>
        <v>Q3</v>
      </c>
      <c r="S2004" s="9">
        <f>MONTH(SalesDataTable[[#This Row],[Order Date]])</f>
        <v>9</v>
      </c>
      <c r="T2004" s="8" t="str">
        <f>TEXT(SalesDataTable[[#This Row],[Order Date]],"mmm")</f>
        <v>Sep</v>
      </c>
    </row>
    <row r="2005" spans="1:20" ht="15.5">
      <c r="A2005" s="2" t="s">
        <v>2056</v>
      </c>
      <c r="B2005" s="3">
        <v>46294</v>
      </c>
      <c r="C2005" s="4" t="s">
        <v>8</v>
      </c>
      <c r="D2005" s="4" t="s">
        <v>9</v>
      </c>
      <c r="E2005" s="4" t="s">
        <v>3</v>
      </c>
      <c r="F2005" s="4" t="s">
        <v>4</v>
      </c>
      <c r="G2005" s="4" t="s">
        <v>17</v>
      </c>
      <c r="H2005" s="4" t="s">
        <v>18</v>
      </c>
      <c r="I2005" s="9">
        <v>4</v>
      </c>
      <c r="J2005" s="6">
        <v>36.869999999999997</v>
      </c>
      <c r="K2005" s="7">
        <v>0</v>
      </c>
      <c r="L2005" s="6">
        <v>13.43</v>
      </c>
      <c r="M2005" s="6">
        <f t="shared" si="124"/>
        <v>147.47999999999999</v>
      </c>
      <c r="N2005" s="6">
        <f t="shared" si="125"/>
        <v>53.72</v>
      </c>
      <c r="O2005" s="6">
        <f t="shared" si="126"/>
        <v>93.759999999999991</v>
      </c>
      <c r="P2005" s="8">
        <f t="shared" si="127"/>
        <v>0.63574721996202876</v>
      </c>
      <c r="Q2005" s="5">
        <f>YEAR(SalesDataTable[[#This Row],[Order Date]])</f>
        <v>2026</v>
      </c>
      <c r="R2005" s="8" t="str">
        <f>"Q"&amp;ROUNDUP(MONTH(SalesDataTable[[#This Row],[Order Date]])/3,0)</f>
        <v>Q3</v>
      </c>
      <c r="S2005" s="9">
        <f>MONTH(SalesDataTable[[#This Row],[Order Date]])</f>
        <v>9</v>
      </c>
      <c r="T2005" s="8" t="str">
        <f>TEXT(SalesDataTable[[#This Row],[Order Date]],"mmm")</f>
        <v>Sep</v>
      </c>
    </row>
    <row r="2006" spans="1:20" ht="15.5">
      <c r="A2006" s="2" t="s">
        <v>2057</v>
      </c>
      <c r="B2006" s="3">
        <v>46294</v>
      </c>
      <c r="C2006" s="4" t="s">
        <v>8</v>
      </c>
      <c r="D2006" s="4" t="s">
        <v>69</v>
      </c>
      <c r="E2006" s="4" t="s">
        <v>3</v>
      </c>
      <c r="F2006" s="4" t="s">
        <v>16</v>
      </c>
      <c r="G2006" s="4" t="s">
        <v>17</v>
      </c>
      <c r="H2006" s="4" t="s">
        <v>46</v>
      </c>
      <c r="I2006" s="9">
        <v>1</v>
      </c>
      <c r="J2006" s="6">
        <v>47.37</v>
      </c>
      <c r="K2006" s="7">
        <v>0</v>
      </c>
      <c r="L2006" s="6">
        <v>18.2</v>
      </c>
      <c r="M2006" s="6">
        <f t="shared" si="124"/>
        <v>47.37</v>
      </c>
      <c r="N2006" s="6">
        <f t="shared" si="125"/>
        <v>18.2</v>
      </c>
      <c r="O2006" s="6">
        <f t="shared" si="126"/>
        <v>29.169999999999998</v>
      </c>
      <c r="P2006" s="8">
        <f t="shared" si="127"/>
        <v>0.61579058475828585</v>
      </c>
      <c r="Q2006" s="5">
        <f>YEAR(SalesDataTable[[#This Row],[Order Date]])</f>
        <v>2026</v>
      </c>
      <c r="R2006" s="8" t="str">
        <f>"Q"&amp;ROUNDUP(MONTH(SalesDataTable[[#This Row],[Order Date]])/3,0)</f>
        <v>Q3</v>
      </c>
      <c r="S2006" s="9">
        <f>MONTH(SalesDataTable[[#This Row],[Order Date]])</f>
        <v>9</v>
      </c>
      <c r="T2006" s="8" t="str">
        <f>TEXT(SalesDataTable[[#This Row],[Order Date]],"mmm")</f>
        <v>Sep</v>
      </c>
    </row>
    <row r="2007" spans="1:20" ht="15.5">
      <c r="A2007" s="2" t="s">
        <v>2058</v>
      </c>
      <c r="B2007" s="3">
        <v>46294</v>
      </c>
      <c r="C2007" s="4" t="s">
        <v>27</v>
      </c>
      <c r="D2007" s="4" t="s">
        <v>48</v>
      </c>
      <c r="E2007" s="4" t="s">
        <v>39</v>
      </c>
      <c r="F2007" s="4" t="s">
        <v>20</v>
      </c>
      <c r="G2007" s="4" t="s">
        <v>11</v>
      </c>
      <c r="H2007" s="4" t="s">
        <v>21</v>
      </c>
      <c r="I2007" s="9">
        <v>1</v>
      </c>
      <c r="J2007" s="6">
        <v>145.62</v>
      </c>
      <c r="K2007" s="7">
        <v>0.05</v>
      </c>
      <c r="L2007" s="6">
        <v>80.25</v>
      </c>
      <c r="M2007" s="6">
        <f t="shared" si="124"/>
        <v>138.339</v>
      </c>
      <c r="N2007" s="6">
        <f t="shared" si="125"/>
        <v>80.25</v>
      </c>
      <c r="O2007" s="6">
        <f t="shared" si="126"/>
        <v>58.088999999999999</v>
      </c>
      <c r="P2007" s="8">
        <f t="shared" si="127"/>
        <v>0.41990328107041397</v>
      </c>
      <c r="Q2007" s="5">
        <f>YEAR(SalesDataTable[[#This Row],[Order Date]])</f>
        <v>2026</v>
      </c>
      <c r="R2007" s="8" t="str">
        <f>"Q"&amp;ROUNDUP(MONTH(SalesDataTable[[#This Row],[Order Date]])/3,0)</f>
        <v>Q3</v>
      </c>
      <c r="S2007" s="9">
        <f>MONTH(SalesDataTable[[#This Row],[Order Date]])</f>
        <v>9</v>
      </c>
      <c r="T2007" s="8" t="str">
        <f>TEXT(SalesDataTable[[#This Row],[Order Date]],"mmm")</f>
        <v>Sep</v>
      </c>
    </row>
    <row r="2008" spans="1:20" ht="15.5">
      <c r="A2008" s="2" t="s">
        <v>2059</v>
      </c>
      <c r="B2008" s="3">
        <v>46294</v>
      </c>
      <c r="C2008" s="4" t="s">
        <v>27</v>
      </c>
      <c r="D2008" s="4" t="s">
        <v>48</v>
      </c>
      <c r="E2008" s="4" t="s">
        <v>25</v>
      </c>
      <c r="F2008" s="4" t="s">
        <v>16</v>
      </c>
      <c r="G2008" s="4" t="s">
        <v>49</v>
      </c>
      <c r="H2008" s="4" t="s">
        <v>67</v>
      </c>
      <c r="I2008" s="9">
        <v>2</v>
      </c>
      <c r="J2008" s="6">
        <v>36.1</v>
      </c>
      <c r="K2008" s="7">
        <v>0.05</v>
      </c>
      <c r="L2008" s="6">
        <v>13.71</v>
      </c>
      <c r="M2008" s="6">
        <f t="shared" si="124"/>
        <v>68.59</v>
      </c>
      <c r="N2008" s="6">
        <f t="shared" si="125"/>
        <v>27.42</v>
      </c>
      <c r="O2008" s="6">
        <f t="shared" si="126"/>
        <v>41.17</v>
      </c>
      <c r="P2008" s="8">
        <f t="shared" si="127"/>
        <v>0.60023327015599937</v>
      </c>
      <c r="Q2008" s="5">
        <f>YEAR(SalesDataTable[[#This Row],[Order Date]])</f>
        <v>2026</v>
      </c>
      <c r="R2008" s="8" t="str">
        <f>"Q"&amp;ROUNDUP(MONTH(SalesDataTable[[#This Row],[Order Date]])/3,0)</f>
        <v>Q3</v>
      </c>
      <c r="S2008" s="9">
        <f>MONTH(SalesDataTable[[#This Row],[Order Date]])</f>
        <v>9</v>
      </c>
      <c r="T2008" s="8" t="str">
        <f>TEXT(SalesDataTable[[#This Row],[Order Date]],"mmm")</f>
        <v>Sep</v>
      </c>
    </row>
    <row r="2009" spans="1:20" ht="15.5">
      <c r="A2009" s="2" t="s">
        <v>2060</v>
      </c>
      <c r="B2009" s="3">
        <v>46294</v>
      </c>
      <c r="C2009" s="4" t="s">
        <v>1</v>
      </c>
      <c r="D2009" s="4" t="s">
        <v>52</v>
      </c>
      <c r="E2009" s="4" t="s">
        <v>25</v>
      </c>
      <c r="F2009" s="4" t="s">
        <v>4</v>
      </c>
      <c r="G2009" s="4" t="s">
        <v>11</v>
      </c>
      <c r="H2009" s="4" t="s">
        <v>79</v>
      </c>
      <c r="I2009" s="9">
        <v>2</v>
      </c>
      <c r="J2009" s="6">
        <v>73</v>
      </c>
      <c r="K2009" s="7">
        <v>0.05</v>
      </c>
      <c r="L2009" s="6">
        <v>31.41</v>
      </c>
      <c r="M2009" s="6">
        <f t="shared" si="124"/>
        <v>138.69999999999999</v>
      </c>
      <c r="N2009" s="6">
        <f t="shared" si="125"/>
        <v>62.82</v>
      </c>
      <c r="O2009" s="6">
        <f t="shared" si="126"/>
        <v>75.88</v>
      </c>
      <c r="P2009" s="8">
        <f t="shared" si="127"/>
        <v>0.54708002883922136</v>
      </c>
      <c r="Q2009" s="5">
        <f>YEAR(SalesDataTable[[#This Row],[Order Date]])</f>
        <v>2026</v>
      </c>
      <c r="R2009" s="8" t="str">
        <f>"Q"&amp;ROUNDUP(MONTH(SalesDataTable[[#This Row],[Order Date]])/3,0)</f>
        <v>Q3</v>
      </c>
      <c r="S2009" s="9">
        <f>MONTH(SalesDataTable[[#This Row],[Order Date]])</f>
        <v>9</v>
      </c>
      <c r="T2009" s="8" t="str">
        <f>TEXT(SalesDataTable[[#This Row],[Order Date]],"mmm")</f>
        <v>Sep</v>
      </c>
    </row>
    <row r="2010" spans="1:20" ht="15.5">
      <c r="A2010" s="2" t="s">
        <v>2061</v>
      </c>
      <c r="B2010" s="3">
        <v>46294</v>
      </c>
      <c r="C2010" s="4" t="s">
        <v>8</v>
      </c>
      <c r="D2010" s="4" t="s">
        <v>66</v>
      </c>
      <c r="E2010" s="4" t="s">
        <v>3</v>
      </c>
      <c r="F2010" s="4" t="s">
        <v>16</v>
      </c>
      <c r="G2010" s="4" t="s">
        <v>17</v>
      </c>
      <c r="H2010" s="4" t="s">
        <v>18</v>
      </c>
      <c r="I2010" s="9">
        <v>2</v>
      </c>
      <c r="J2010" s="6">
        <v>36.93</v>
      </c>
      <c r="K2010" s="7">
        <v>0.1</v>
      </c>
      <c r="L2010" s="6">
        <v>13.4</v>
      </c>
      <c r="M2010" s="6">
        <f t="shared" si="124"/>
        <v>66.474000000000004</v>
      </c>
      <c r="N2010" s="6">
        <f t="shared" si="125"/>
        <v>26.8</v>
      </c>
      <c r="O2010" s="6">
        <f t="shared" si="126"/>
        <v>39.674000000000007</v>
      </c>
      <c r="P2010" s="8">
        <f t="shared" si="127"/>
        <v>0.59683485272437353</v>
      </c>
      <c r="Q2010" s="5">
        <f>YEAR(SalesDataTable[[#This Row],[Order Date]])</f>
        <v>2026</v>
      </c>
      <c r="R2010" s="8" t="str">
        <f>"Q"&amp;ROUNDUP(MONTH(SalesDataTable[[#This Row],[Order Date]])/3,0)</f>
        <v>Q3</v>
      </c>
      <c r="S2010" s="9">
        <f>MONTH(SalesDataTable[[#This Row],[Order Date]])</f>
        <v>9</v>
      </c>
      <c r="T2010" s="8" t="str">
        <f>TEXT(SalesDataTable[[#This Row],[Order Date]],"mmm")</f>
        <v>Sep</v>
      </c>
    </row>
    <row r="2011" spans="1:20" ht="15.5">
      <c r="A2011" s="2" t="s">
        <v>2062</v>
      </c>
      <c r="B2011" s="3">
        <v>46294</v>
      </c>
      <c r="C2011" s="4" t="s">
        <v>8</v>
      </c>
      <c r="D2011" s="4" t="s">
        <v>86</v>
      </c>
      <c r="E2011" s="4" t="s">
        <v>3</v>
      </c>
      <c r="F2011" s="4" t="s">
        <v>16</v>
      </c>
      <c r="G2011" s="4" t="s">
        <v>49</v>
      </c>
      <c r="H2011" s="4" t="s">
        <v>74</v>
      </c>
      <c r="I2011" s="9">
        <v>2</v>
      </c>
      <c r="J2011" s="6">
        <v>51.52</v>
      </c>
      <c r="K2011" s="7">
        <v>0</v>
      </c>
      <c r="L2011" s="6">
        <v>21.47</v>
      </c>
      <c r="M2011" s="6">
        <f t="shared" si="124"/>
        <v>103.04</v>
      </c>
      <c r="N2011" s="6">
        <f t="shared" si="125"/>
        <v>42.94</v>
      </c>
      <c r="O2011" s="6">
        <f t="shared" si="126"/>
        <v>60.100000000000009</v>
      </c>
      <c r="P2011" s="8">
        <f t="shared" si="127"/>
        <v>0.58326863354037273</v>
      </c>
      <c r="Q2011" s="5">
        <f>YEAR(SalesDataTable[[#This Row],[Order Date]])</f>
        <v>2026</v>
      </c>
      <c r="R2011" s="8" t="str">
        <f>"Q"&amp;ROUNDUP(MONTH(SalesDataTable[[#This Row],[Order Date]])/3,0)</f>
        <v>Q3</v>
      </c>
      <c r="S2011" s="9">
        <f>MONTH(SalesDataTable[[#This Row],[Order Date]])</f>
        <v>9</v>
      </c>
      <c r="T2011" s="8" t="str">
        <f>TEXT(SalesDataTable[[#This Row],[Order Date]],"mmm")</f>
        <v>Sep</v>
      </c>
    </row>
    <row r="2012" spans="1:20" ht="15.5">
      <c r="A2012" s="2" t="s">
        <v>2063</v>
      </c>
      <c r="B2012" s="3">
        <v>46294</v>
      </c>
      <c r="C2012" s="4" t="s">
        <v>8</v>
      </c>
      <c r="D2012" s="4" t="s">
        <v>38</v>
      </c>
      <c r="E2012" s="4" t="s">
        <v>3</v>
      </c>
      <c r="F2012" s="4" t="s">
        <v>16</v>
      </c>
      <c r="G2012" s="4" t="s">
        <v>49</v>
      </c>
      <c r="H2012" s="4" t="s">
        <v>74</v>
      </c>
      <c r="I2012" s="9">
        <v>1</v>
      </c>
      <c r="J2012" s="6">
        <v>50.42</v>
      </c>
      <c r="K2012" s="7">
        <v>0</v>
      </c>
      <c r="L2012" s="6">
        <v>21.68</v>
      </c>
      <c r="M2012" s="6">
        <f t="shared" si="124"/>
        <v>50.42</v>
      </c>
      <c r="N2012" s="6">
        <f t="shared" si="125"/>
        <v>21.68</v>
      </c>
      <c r="O2012" s="6">
        <f t="shared" si="126"/>
        <v>28.740000000000002</v>
      </c>
      <c r="P2012" s="8">
        <f t="shared" si="127"/>
        <v>0.57001190003966684</v>
      </c>
      <c r="Q2012" s="5">
        <f>YEAR(SalesDataTable[[#This Row],[Order Date]])</f>
        <v>2026</v>
      </c>
      <c r="R2012" s="8" t="str">
        <f>"Q"&amp;ROUNDUP(MONTH(SalesDataTable[[#This Row],[Order Date]])/3,0)</f>
        <v>Q3</v>
      </c>
      <c r="S2012" s="9">
        <f>MONTH(SalesDataTable[[#This Row],[Order Date]])</f>
        <v>9</v>
      </c>
      <c r="T2012" s="8" t="str">
        <f>TEXT(SalesDataTable[[#This Row],[Order Date]],"mmm")</f>
        <v>Sep</v>
      </c>
    </row>
    <row r="2013" spans="1:20" ht="15.5">
      <c r="A2013" s="2" t="s">
        <v>2064</v>
      </c>
      <c r="B2013" s="3">
        <v>46294</v>
      </c>
      <c r="C2013" s="4" t="s">
        <v>8</v>
      </c>
      <c r="D2013" s="4" t="s">
        <v>86</v>
      </c>
      <c r="E2013" s="4" t="s">
        <v>10</v>
      </c>
      <c r="F2013" s="4" t="s">
        <v>4</v>
      </c>
      <c r="G2013" s="4" t="s">
        <v>11</v>
      </c>
      <c r="H2013" s="4" t="s">
        <v>53</v>
      </c>
      <c r="I2013" s="9">
        <v>10</v>
      </c>
      <c r="J2013" s="6">
        <v>157.79</v>
      </c>
      <c r="K2013" s="7">
        <v>0.1</v>
      </c>
      <c r="L2013" s="6">
        <v>77.900000000000006</v>
      </c>
      <c r="M2013" s="6">
        <f t="shared" si="124"/>
        <v>1420.11</v>
      </c>
      <c r="N2013" s="6">
        <f t="shared" si="125"/>
        <v>779</v>
      </c>
      <c r="O2013" s="6">
        <f t="shared" si="126"/>
        <v>641.1099999999999</v>
      </c>
      <c r="P2013" s="8">
        <f t="shared" si="127"/>
        <v>0.4514509439409623</v>
      </c>
      <c r="Q2013" s="5">
        <f>YEAR(SalesDataTable[[#This Row],[Order Date]])</f>
        <v>2026</v>
      </c>
      <c r="R2013" s="8" t="str">
        <f>"Q"&amp;ROUNDUP(MONTH(SalesDataTable[[#This Row],[Order Date]])/3,0)</f>
        <v>Q3</v>
      </c>
      <c r="S2013" s="9">
        <f>MONTH(SalesDataTable[[#This Row],[Order Date]])</f>
        <v>9</v>
      </c>
      <c r="T2013" s="8" t="str">
        <f>TEXT(SalesDataTable[[#This Row],[Order Date]],"mmm")</f>
        <v>Sep</v>
      </c>
    </row>
    <row r="2014" spans="1:20" ht="15.5">
      <c r="A2014" s="2" t="s">
        <v>2065</v>
      </c>
      <c r="B2014" s="3">
        <v>46294</v>
      </c>
      <c r="C2014" s="4" t="s">
        <v>8</v>
      </c>
      <c r="D2014" s="4" t="s">
        <v>66</v>
      </c>
      <c r="E2014" s="4" t="s">
        <v>3</v>
      </c>
      <c r="F2014" s="4" t="s">
        <v>4</v>
      </c>
      <c r="G2014" s="4" t="s">
        <v>5</v>
      </c>
      <c r="H2014" s="4" t="s">
        <v>35</v>
      </c>
      <c r="I2014" s="9">
        <v>1</v>
      </c>
      <c r="J2014" s="6">
        <v>40.409999999999997</v>
      </c>
      <c r="K2014" s="7">
        <v>0.15</v>
      </c>
      <c r="L2014" s="6">
        <v>16.3</v>
      </c>
      <c r="M2014" s="6">
        <f t="shared" si="124"/>
        <v>34.348499999999994</v>
      </c>
      <c r="N2014" s="6">
        <f t="shared" si="125"/>
        <v>16.3</v>
      </c>
      <c r="O2014" s="6">
        <f t="shared" si="126"/>
        <v>18.048499999999994</v>
      </c>
      <c r="P2014" s="8">
        <f t="shared" si="127"/>
        <v>0.52545234871974023</v>
      </c>
      <c r="Q2014" s="5">
        <f>YEAR(SalesDataTable[[#This Row],[Order Date]])</f>
        <v>2026</v>
      </c>
      <c r="R2014" s="8" t="str">
        <f>"Q"&amp;ROUNDUP(MONTH(SalesDataTable[[#This Row],[Order Date]])/3,0)</f>
        <v>Q3</v>
      </c>
      <c r="S2014" s="9">
        <f>MONTH(SalesDataTable[[#This Row],[Order Date]])</f>
        <v>9</v>
      </c>
      <c r="T2014" s="8" t="str">
        <f>TEXT(SalesDataTable[[#This Row],[Order Date]],"mmm")</f>
        <v>Sep</v>
      </c>
    </row>
    <row r="2015" spans="1:20" ht="15.5">
      <c r="A2015" s="2" t="s">
        <v>2066</v>
      </c>
      <c r="B2015" s="3">
        <v>46294</v>
      </c>
      <c r="C2015" s="4" t="s">
        <v>27</v>
      </c>
      <c r="D2015" s="4" t="s">
        <v>48</v>
      </c>
      <c r="E2015" s="4" t="s">
        <v>3</v>
      </c>
      <c r="F2015" s="4" t="s">
        <v>16</v>
      </c>
      <c r="G2015" s="4" t="s">
        <v>5</v>
      </c>
      <c r="H2015" s="4" t="s">
        <v>29</v>
      </c>
      <c r="I2015" s="9">
        <v>2</v>
      </c>
      <c r="J2015" s="6">
        <v>50.17</v>
      </c>
      <c r="K2015" s="7">
        <v>0.05</v>
      </c>
      <c r="L2015" s="6">
        <v>22.83</v>
      </c>
      <c r="M2015" s="6">
        <f t="shared" si="124"/>
        <v>95.322999999999993</v>
      </c>
      <c r="N2015" s="6">
        <f t="shared" si="125"/>
        <v>45.66</v>
      </c>
      <c r="O2015" s="6">
        <f t="shared" si="126"/>
        <v>49.662999999999997</v>
      </c>
      <c r="P2015" s="8">
        <f t="shared" si="127"/>
        <v>0.52099703114673268</v>
      </c>
      <c r="Q2015" s="5">
        <f>YEAR(SalesDataTable[[#This Row],[Order Date]])</f>
        <v>2026</v>
      </c>
      <c r="R2015" s="8" t="str">
        <f>"Q"&amp;ROUNDUP(MONTH(SalesDataTable[[#This Row],[Order Date]])/3,0)</f>
        <v>Q3</v>
      </c>
      <c r="S2015" s="9">
        <f>MONTH(SalesDataTable[[#This Row],[Order Date]])</f>
        <v>9</v>
      </c>
      <c r="T2015" s="8" t="str">
        <f>TEXT(SalesDataTable[[#This Row],[Order Date]],"mmm")</f>
        <v>Sep</v>
      </c>
    </row>
    <row r="2016" spans="1:20" ht="15.5">
      <c r="A2016" s="2" t="s">
        <v>2067</v>
      </c>
      <c r="B2016" s="3">
        <v>46294</v>
      </c>
      <c r="C2016" s="4" t="s">
        <v>8</v>
      </c>
      <c r="D2016" s="4" t="s">
        <v>86</v>
      </c>
      <c r="E2016" s="4" t="s">
        <v>3</v>
      </c>
      <c r="F2016" s="4" t="s">
        <v>16</v>
      </c>
      <c r="G2016" s="4" t="s">
        <v>11</v>
      </c>
      <c r="H2016" s="4" t="s">
        <v>53</v>
      </c>
      <c r="I2016" s="9">
        <v>1</v>
      </c>
      <c r="J2016" s="6">
        <v>155.55000000000001</v>
      </c>
      <c r="K2016" s="7">
        <v>0.1</v>
      </c>
      <c r="L2016" s="6">
        <v>79.2</v>
      </c>
      <c r="M2016" s="6">
        <f t="shared" si="124"/>
        <v>139.995</v>
      </c>
      <c r="N2016" s="6">
        <f t="shared" si="125"/>
        <v>79.2</v>
      </c>
      <c r="O2016" s="6">
        <f t="shared" si="126"/>
        <v>60.795000000000002</v>
      </c>
      <c r="P2016" s="8">
        <f t="shared" si="127"/>
        <v>0.43426550948248149</v>
      </c>
      <c r="Q2016" s="5">
        <f>YEAR(SalesDataTable[[#This Row],[Order Date]])</f>
        <v>2026</v>
      </c>
      <c r="R2016" s="8" t="str">
        <f>"Q"&amp;ROUNDUP(MONTH(SalesDataTable[[#This Row],[Order Date]])/3,0)</f>
        <v>Q3</v>
      </c>
      <c r="S2016" s="9">
        <f>MONTH(SalesDataTable[[#This Row],[Order Date]])</f>
        <v>9</v>
      </c>
      <c r="T2016" s="8" t="str">
        <f>TEXT(SalesDataTable[[#This Row],[Order Date]],"mmm")</f>
        <v>Sep</v>
      </c>
    </row>
    <row r="2017" spans="1:20" ht="15.5">
      <c r="A2017" s="2" t="s">
        <v>2068</v>
      </c>
      <c r="B2017" s="3">
        <v>46295</v>
      </c>
      <c r="C2017" s="4" t="s">
        <v>14</v>
      </c>
      <c r="D2017" s="4" t="s">
        <v>61</v>
      </c>
      <c r="E2017" s="4" t="s">
        <v>25</v>
      </c>
      <c r="F2017" s="4" t="s">
        <v>20</v>
      </c>
      <c r="G2017" s="4" t="s">
        <v>5</v>
      </c>
      <c r="H2017" s="4" t="s">
        <v>29</v>
      </c>
      <c r="I2017" s="9">
        <v>1</v>
      </c>
      <c r="J2017" s="6">
        <v>51.81</v>
      </c>
      <c r="K2017" s="7">
        <v>0.1</v>
      </c>
      <c r="L2017" s="6">
        <v>22.65</v>
      </c>
      <c r="M2017" s="6">
        <f t="shared" si="124"/>
        <v>46.629000000000005</v>
      </c>
      <c r="N2017" s="6">
        <f t="shared" si="125"/>
        <v>22.65</v>
      </c>
      <c r="O2017" s="6">
        <f t="shared" si="126"/>
        <v>23.979000000000006</v>
      </c>
      <c r="P2017" s="8">
        <f t="shared" si="127"/>
        <v>0.51425078813613856</v>
      </c>
      <c r="Q2017" s="5">
        <f>YEAR(SalesDataTable[[#This Row],[Order Date]])</f>
        <v>2026</v>
      </c>
      <c r="R2017" s="8" t="str">
        <f>"Q"&amp;ROUNDUP(MONTH(SalesDataTable[[#This Row],[Order Date]])/3,0)</f>
        <v>Q3</v>
      </c>
      <c r="S2017" s="9">
        <f>MONTH(SalesDataTable[[#This Row],[Order Date]])</f>
        <v>9</v>
      </c>
      <c r="T2017" s="8" t="str">
        <f>TEXT(SalesDataTable[[#This Row],[Order Date]],"mmm")</f>
        <v>Sep</v>
      </c>
    </row>
    <row r="2018" spans="1:20" ht="15.5">
      <c r="A2018" s="2" t="s">
        <v>2069</v>
      </c>
      <c r="B2018" s="3">
        <v>46295</v>
      </c>
      <c r="C2018" s="4" t="s">
        <v>1</v>
      </c>
      <c r="D2018" s="4" t="s">
        <v>52</v>
      </c>
      <c r="E2018" s="4" t="s">
        <v>25</v>
      </c>
      <c r="F2018" s="4" t="s">
        <v>4</v>
      </c>
      <c r="G2018" s="4" t="s">
        <v>49</v>
      </c>
      <c r="H2018" s="4" t="s">
        <v>50</v>
      </c>
      <c r="I2018" s="9">
        <v>1</v>
      </c>
      <c r="J2018" s="6">
        <v>40.61</v>
      </c>
      <c r="K2018" s="7">
        <v>0.1</v>
      </c>
      <c r="L2018" s="6">
        <v>14.28</v>
      </c>
      <c r="M2018" s="6">
        <f t="shared" si="124"/>
        <v>36.548999999999999</v>
      </c>
      <c r="N2018" s="6">
        <f t="shared" si="125"/>
        <v>14.28</v>
      </c>
      <c r="O2018" s="6">
        <f t="shared" si="126"/>
        <v>22.268999999999998</v>
      </c>
      <c r="P2018" s="8">
        <f t="shared" si="127"/>
        <v>0.60929163588607071</v>
      </c>
      <c r="Q2018" s="5">
        <f>YEAR(SalesDataTable[[#This Row],[Order Date]])</f>
        <v>2026</v>
      </c>
      <c r="R2018" s="8" t="str">
        <f>"Q"&amp;ROUNDUP(MONTH(SalesDataTable[[#This Row],[Order Date]])/3,0)</f>
        <v>Q3</v>
      </c>
      <c r="S2018" s="9">
        <f>MONTH(SalesDataTable[[#This Row],[Order Date]])</f>
        <v>9</v>
      </c>
      <c r="T2018" s="8" t="str">
        <f>TEXT(SalesDataTable[[#This Row],[Order Date]],"mmm")</f>
        <v>Sep</v>
      </c>
    </row>
    <row r="2019" spans="1:20" ht="15.5">
      <c r="A2019" s="2" t="s">
        <v>2070</v>
      </c>
      <c r="B2019" s="3">
        <v>46295</v>
      </c>
      <c r="C2019" s="4" t="s">
        <v>14</v>
      </c>
      <c r="D2019" s="4" t="s">
        <v>15</v>
      </c>
      <c r="E2019" s="4" t="s">
        <v>25</v>
      </c>
      <c r="F2019" s="4" t="s">
        <v>20</v>
      </c>
      <c r="G2019" s="4" t="s">
        <v>11</v>
      </c>
      <c r="H2019" s="4" t="s">
        <v>21</v>
      </c>
      <c r="I2019" s="9">
        <v>1</v>
      </c>
      <c r="J2019" s="6">
        <v>140.78</v>
      </c>
      <c r="K2019" s="7">
        <v>0.05</v>
      </c>
      <c r="L2019" s="6">
        <v>80.8</v>
      </c>
      <c r="M2019" s="6">
        <f t="shared" si="124"/>
        <v>133.74099999999999</v>
      </c>
      <c r="N2019" s="6">
        <f t="shared" si="125"/>
        <v>80.8</v>
      </c>
      <c r="O2019" s="6">
        <f t="shared" si="126"/>
        <v>52.940999999999988</v>
      </c>
      <c r="P2019" s="8">
        <f t="shared" si="127"/>
        <v>0.39584719719457756</v>
      </c>
      <c r="Q2019" s="5">
        <f>YEAR(SalesDataTable[[#This Row],[Order Date]])</f>
        <v>2026</v>
      </c>
      <c r="R2019" s="8" t="str">
        <f>"Q"&amp;ROUNDUP(MONTH(SalesDataTable[[#This Row],[Order Date]])/3,0)</f>
        <v>Q3</v>
      </c>
      <c r="S2019" s="9">
        <f>MONTH(SalesDataTable[[#This Row],[Order Date]])</f>
        <v>9</v>
      </c>
      <c r="T2019" s="8" t="str">
        <f>TEXT(SalesDataTable[[#This Row],[Order Date]],"mmm")</f>
        <v>Sep</v>
      </c>
    </row>
    <row r="2020" spans="1:20" ht="15.5">
      <c r="A2020" s="2" t="s">
        <v>2071</v>
      </c>
      <c r="B2020" s="3">
        <v>46295</v>
      </c>
      <c r="C2020" s="4" t="s">
        <v>8</v>
      </c>
      <c r="D2020" s="4" t="s">
        <v>38</v>
      </c>
      <c r="E2020" s="4" t="s">
        <v>25</v>
      </c>
      <c r="F2020" s="4" t="s">
        <v>20</v>
      </c>
      <c r="G2020" s="4" t="s">
        <v>17</v>
      </c>
      <c r="H2020" s="4" t="s">
        <v>83</v>
      </c>
      <c r="I2020" s="9">
        <v>1</v>
      </c>
      <c r="J2020" s="6">
        <v>163.13999999999999</v>
      </c>
      <c r="K2020" s="7">
        <v>0</v>
      </c>
      <c r="L2020" s="6">
        <v>87.53</v>
      </c>
      <c r="M2020" s="6">
        <f t="shared" si="124"/>
        <v>163.13999999999999</v>
      </c>
      <c r="N2020" s="6">
        <f t="shared" si="125"/>
        <v>87.53</v>
      </c>
      <c r="O2020" s="6">
        <f t="shared" si="126"/>
        <v>75.609999999999985</v>
      </c>
      <c r="P2020" s="8">
        <f t="shared" si="127"/>
        <v>0.4634669608924849</v>
      </c>
      <c r="Q2020" s="5">
        <f>YEAR(SalesDataTable[[#This Row],[Order Date]])</f>
        <v>2026</v>
      </c>
      <c r="R2020" s="8" t="str">
        <f>"Q"&amp;ROUNDUP(MONTH(SalesDataTable[[#This Row],[Order Date]])/3,0)</f>
        <v>Q3</v>
      </c>
      <c r="S2020" s="9">
        <f>MONTH(SalesDataTable[[#This Row],[Order Date]])</f>
        <v>9</v>
      </c>
      <c r="T2020" s="8" t="str">
        <f>TEXT(SalesDataTable[[#This Row],[Order Date]],"mmm")</f>
        <v>Sep</v>
      </c>
    </row>
    <row r="2021" spans="1:20" ht="15.5">
      <c r="A2021" s="2" t="s">
        <v>2072</v>
      </c>
      <c r="B2021" s="3">
        <v>46295</v>
      </c>
      <c r="C2021" s="4" t="s">
        <v>27</v>
      </c>
      <c r="D2021" s="4" t="s">
        <v>28</v>
      </c>
      <c r="E2021" s="4" t="s">
        <v>25</v>
      </c>
      <c r="F2021" s="4" t="s">
        <v>4</v>
      </c>
      <c r="G2021" s="4" t="s">
        <v>11</v>
      </c>
      <c r="H2021" s="4" t="s">
        <v>79</v>
      </c>
      <c r="I2021" s="9">
        <v>1</v>
      </c>
      <c r="J2021" s="6">
        <v>70.91</v>
      </c>
      <c r="K2021" s="7">
        <v>0</v>
      </c>
      <c r="L2021" s="6">
        <v>31.73</v>
      </c>
      <c r="M2021" s="6">
        <f t="shared" si="124"/>
        <v>70.91</v>
      </c>
      <c r="N2021" s="6">
        <f t="shared" si="125"/>
        <v>31.73</v>
      </c>
      <c r="O2021" s="6">
        <f t="shared" si="126"/>
        <v>39.179999999999993</v>
      </c>
      <c r="P2021" s="8">
        <f t="shared" si="127"/>
        <v>0.55253137780284856</v>
      </c>
      <c r="Q2021" s="5">
        <f>YEAR(SalesDataTable[[#This Row],[Order Date]])</f>
        <v>2026</v>
      </c>
      <c r="R2021" s="8" t="str">
        <f>"Q"&amp;ROUNDUP(MONTH(SalesDataTable[[#This Row],[Order Date]])/3,0)</f>
        <v>Q3</v>
      </c>
      <c r="S2021" s="9">
        <f>MONTH(SalesDataTable[[#This Row],[Order Date]])</f>
        <v>9</v>
      </c>
      <c r="T2021" s="8" t="str">
        <f>TEXT(SalesDataTable[[#This Row],[Order Date]],"mmm")</f>
        <v>Sep</v>
      </c>
    </row>
    <row r="2022" spans="1:20" ht="15.5">
      <c r="A2022" s="2" t="s">
        <v>2073</v>
      </c>
      <c r="B2022" s="3">
        <v>46295</v>
      </c>
      <c r="C2022" s="4" t="s">
        <v>27</v>
      </c>
      <c r="D2022" s="4" t="s">
        <v>82</v>
      </c>
      <c r="E2022" s="4" t="s">
        <v>39</v>
      </c>
      <c r="F2022" s="4" t="s">
        <v>4</v>
      </c>
      <c r="G2022" s="4" t="s">
        <v>5</v>
      </c>
      <c r="H2022" s="4" t="s">
        <v>6</v>
      </c>
      <c r="I2022" s="9">
        <v>2</v>
      </c>
      <c r="J2022" s="6">
        <v>81.99</v>
      </c>
      <c r="K2022" s="7">
        <v>0</v>
      </c>
      <c r="L2022" s="6">
        <v>43.95</v>
      </c>
      <c r="M2022" s="6">
        <f t="shared" si="124"/>
        <v>163.98</v>
      </c>
      <c r="N2022" s="6">
        <f t="shared" si="125"/>
        <v>87.9</v>
      </c>
      <c r="O2022" s="6">
        <f t="shared" si="126"/>
        <v>76.079999999999984</v>
      </c>
      <c r="P2022" s="8">
        <f t="shared" si="127"/>
        <v>0.46395901939260881</v>
      </c>
      <c r="Q2022" s="5">
        <f>YEAR(SalesDataTable[[#This Row],[Order Date]])</f>
        <v>2026</v>
      </c>
      <c r="R2022" s="8" t="str">
        <f>"Q"&amp;ROUNDUP(MONTH(SalesDataTable[[#This Row],[Order Date]])/3,0)</f>
        <v>Q3</v>
      </c>
      <c r="S2022" s="9">
        <f>MONTH(SalesDataTable[[#This Row],[Order Date]])</f>
        <v>9</v>
      </c>
      <c r="T2022" s="8" t="str">
        <f>TEXT(SalesDataTable[[#This Row],[Order Date]],"mmm")</f>
        <v>Sep</v>
      </c>
    </row>
    <row r="2023" spans="1:20" ht="15.5">
      <c r="A2023" s="2" t="s">
        <v>2074</v>
      </c>
      <c r="B2023" s="3">
        <v>46295</v>
      </c>
      <c r="C2023" s="4" t="s">
        <v>27</v>
      </c>
      <c r="D2023" s="4" t="s">
        <v>28</v>
      </c>
      <c r="E2023" s="4" t="s">
        <v>39</v>
      </c>
      <c r="F2023" s="4" t="s">
        <v>16</v>
      </c>
      <c r="G2023" s="4" t="s">
        <v>5</v>
      </c>
      <c r="H2023" s="4" t="s">
        <v>6</v>
      </c>
      <c r="I2023" s="9">
        <v>2</v>
      </c>
      <c r="J2023" s="6">
        <v>81.13</v>
      </c>
      <c r="K2023" s="7">
        <v>0</v>
      </c>
      <c r="L2023" s="6">
        <v>43.7</v>
      </c>
      <c r="M2023" s="6">
        <f t="shared" si="124"/>
        <v>162.26</v>
      </c>
      <c r="N2023" s="6">
        <f t="shared" si="125"/>
        <v>87.4</v>
      </c>
      <c r="O2023" s="6">
        <f t="shared" si="126"/>
        <v>74.859999999999985</v>
      </c>
      <c r="P2023" s="8">
        <f t="shared" si="127"/>
        <v>0.46135831381733017</v>
      </c>
      <c r="Q2023" s="5">
        <f>YEAR(SalesDataTable[[#This Row],[Order Date]])</f>
        <v>2026</v>
      </c>
      <c r="R2023" s="8" t="str">
        <f>"Q"&amp;ROUNDUP(MONTH(SalesDataTable[[#This Row],[Order Date]])/3,0)</f>
        <v>Q3</v>
      </c>
      <c r="S2023" s="9">
        <f>MONTH(SalesDataTable[[#This Row],[Order Date]])</f>
        <v>9</v>
      </c>
      <c r="T2023" s="8" t="str">
        <f>TEXT(SalesDataTable[[#This Row],[Order Date]],"mmm")</f>
        <v>Sep</v>
      </c>
    </row>
    <row r="2024" spans="1:20" ht="15.5">
      <c r="A2024" s="2" t="s">
        <v>2075</v>
      </c>
      <c r="B2024" s="3">
        <v>46295</v>
      </c>
      <c r="C2024" s="4" t="s">
        <v>8</v>
      </c>
      <c r="D2024" s="4" t="s">
        <v>69</v>
      </c>
      <c r="E2024" s="4" t="s">
        <v>10</v>
      </c>
      <c r="F2024" s="4" t="s">
        <v>4</v>
      </c>
      <c r="G2024" s="4" t="s">
        <v>11</v>
      </c>
      <c r="H2024" s="4" t="s">
        <v>21</v>
      </c>
      <c r="I2024" s="9">
        <v>5</v>
      </c>
      <c r="J2024" s="6">
        <v>141.08000000000001</v>
      </c>
      <c r="K2024" s="7">
        <v>0.05</v>
      </c>
      <c r="L2024" s="6">
        <v>78.23</v>
      </c>
      <c r="M2024" s="6">
        <f t="shared" si="124"/>
        <v>670.13000000000011</v>
      </c>
      <c r="N2024" s="6">
        <f t="shared" si="125"/>
        <v>391.15000000000003</v>
      </c>
      <c r="O2024" s="6">
        <f t="shared" si="126"/>
        <v>278.98000000000008</v>
      </c>
      <c r="P2024" s="8">
        <f t="shared" si="127"/>
        <v>0.4163072836613792</v>
      </c>
      <c r="Q2024" s="5">
        <f>YEAR(SalesDataTable[[#This Row],[Order Date]])</f>
        <v>2026</v>
      </c>
      <c r="R2024" s="8" t="str">
        <f>"Q"&amp;ROUNDUP(MONTH(SalesDataTable[[#This Row],[Order Date]])/3,0)</f>
        <v>Q3</v>
      </c>
      <c r="S2024" s="9">
        <f>MONTH(SalesDataTable[[#This Row],[Order Date]])</f>
        <v>9</v>
      </c>
      <c r="T2024" s="8" t="str">
        <f>TEXT(SalesDataTable[[#This Row],[Order Date]],"mmm")</f>
        <v>Sep</v>
      </c>
    </row>
    <row r="2025" spans="1:20" ht="15.5">
      <c r="A2025" s="2" t="s">
        <v>2076</v>
      </c>
      <c r="B2025" s="3">
        <v>46295</v>
      </c>
      <c r="C2025" s="4" t="s">
        <v>1</v>
      </c>
      <c r="D2025" s="4" t="s">
        <v>88</v>
      </c>
      <c r="E2025" s="4" t="s">
        <v>3</v>
      </c>
      <c r="F2025" s="4" t="s">
        <v>4</v>
      </c>
      <c r="G2025" s="4" t="s">
        <v>17</v>
      </c>
      <c r="H2025" s="4" t="s">
        <v>18</v>
      </c>
      <c r="I2025" s="9">
        <v>5</v>
      </c>
      <c r="J2025" s="6">
        <v>36.18</v>
      </c>
      <c r="K2025" s="7">
        <v>0</v>
      </c>
      <c r="L2025" s="6">
        <v>13.66</v>
      </c>
      <c r="M2025" s="6">
        <f t="shared" si="124"/>
        <v>180.9</v>
      </c>
      <c r="N2025" s="6">
        <f t="shared" si="125"/>
        <v>68.3</v>
      </c>
      <c r="O2025" s="6">
        <f t="shared" si="126"/>
        <v>112.60000000000001</v>
      </c>
      <c r="P2025" s="8">
        <f t="shared" si="127"/>
        <v>0.62244333886124936</v>
      </c>
      <c r="Q2025" s="5">
        <f>YEAR(SalesDataTable[[#This Row],[Order Date]])</f>
        <v>2026</v>
      </c>
      <c r="R2025" s="8" t="str">
        <f>"Q"&amp;ROUNDUP(MONTH(SalesDataTable[[#This Row],[Order Date]])/3,0)</f>
        <v>Q3</v>
      </c>
      <c r="S2025" s="9">
        <f>MONTH(SalesDataTable[[#This Row],[Order Date]])</f>
        <v>9</v>
      </c>
      <c r="T2025" s="8" t="str">
        <f>TEXT(SalesDataTable[[#This Row],[Order Date]],"mmm")</f>
        <v>Sep</v>
      </c>
    </row>
    <row r="2026" spans="1:20" ht="15.5">
      <c r="A2026" s="2" t="s">
        <v>2077</v>
      </c>
      <c r="B2026" s="3">
        <v>46295</v>
      </c>
      <c r="C2026" s="4" t="s">
        <v>27</v>
      </c>
      <c r="D2026" s="4" t="s">
        <v>82</v>
      </c>
      <c r="E2026" s="4" t="s">
        <v>39</v>
      </c>
      <c r="F2026" s="4" t="s">
        <v>16</v>
      </c>
      <c r="G2026" s="4" t="s">
        <v>5</v>
      </c>
      <c r="H2026" s="4" t="s">
        <v>6</v>
      </c>
      <c r="I2026" s="9">
        <v>1</v>
      </c>
      <c r="J2026" s="6">
        <v>81.06</v>
      </c>
      <c r="K2026" s="7">
        <v>0.05</v>
      </c>
      <c r="L2026" s="6">
        <v>43.54</v>
      </c>
      <c r="M2026" s="6">
        <f t="shared" si="124"/>
        <v>77.007000000000005</v>
      </c>
      <c r="N2026" s="6">
        <f t="shared" si="125"/>
        <v>43.54</v>
      </c>
      <c r="O2026" s="6">
        <f t="shared" si="126"/>
        <v>33.467000000000006</v>
      </c>
      <c r="P2026" s="8">
        <f t="shared" si="127"/>
        <v>0.434596854831379</v>
      </c>
      <c r="Q2026" s="5">
        <f>YEAR(SalesDataTable[[#This Row],[Order Date]])</f>
        <v>2026</v>
      </c>
      <c r="R2026" s="8" t="str">
        <f>"Q"&amp;ROUNDUP(MONTH(SalesDataTable[[#This Row],[Order Date]])/3,0)</f>
        <v>Q3</v>
      </c>
      <c r="S2026" s="9">
        <f>MONTH(SalesDataTable[[#This Row],[Order Date]])</f>
        <v>9</v>
      </c>
      <c r="T2026" s="8" t="str">
        <f>TEXT(SalesDataTable[[#This Row],[Order Date]],"mmm")</f>
        <v>Sep</v>
      </c>
    </row>
    <row r="2027" spans="1:20" ht="15.5">
      <c r="A2027" s="2" t="s">
        <v>2078</v>
      </c>
      <c r="B2027" s="3">
        <v>46295</v>
      </c>
      <c r="C2027" s="4" t="s">
        <v>14</v>
      </c>
      <c r="D2027" s="4" t="s">
        <v>24</v>
      </c>
      <c r="E2027" s="4" t="s">
        <v>3</v>
      </c>
      <c r="F2027" s="4" t="s">
        <v>20</v>
      </c>
      <c r="G2027" s="4" t="s">
        <v>49</v>
      </c>
      <c r="H2027" s="4" t="s">
        <v>74</v>
      </c>
      <c r="I2027" s="9">
        <v>1</v>
      </c>
      <c r="J2027" s="6">
        <v>49.51</v>
      </c>
      <c r="K2027" s="7">
        <v>0.15</v>
      </c>
      <c r="L2027" s="6">
        <v>21.4</v>
      </c>
      <c r="M2027" s="6">
        <f t="shared" si="124"/>
        <v>42.083499999999994</v>
      </c>
      <c r="N2027" s="6">
        <f t="shared" si="125"/>
        <v>21.4</v>
      </c>
      <c r="O2027" s="6">
        <f t="shared" si="126"/>
        <v>20.683499999999995</v>
      </c>
      <c r="P2027" s="8">
        <f t="shared" si="127"/>
        <v>0.49148716242707946</v>
      </c>
      <c r="Q2027" s="5">
        <f>YEAR(SalesDataTable[[#This Row],[Order Date]])</f>
        <v>2026</v>
      </c>
      <c r="R2027" s="8" t="str">
        <f>"Q"&amp;ROUNDUP(MONTH(SalesDataTable[[#This Row],[Order Date]])/3,0)</f>
        <v>Q3</v>
      </c>
      <c r="S2027" s="9">
        <f>MONTH(SalesDataTable[[#This Row],[Order Date]])</f>
        <v>9</v>
      </c>
      <c r="T2027" s="8" t="str">
        <f>TEXT(SalesDataTable[[#This Row],[Order Date]],"mmm")</f>
        <v>Sep</v>
      </c>
    </row>
    <row r="2028" spans="1:20" ht="15.5">
      <c r="A2028" s="2" t="s">
        <v>2079</v>
      </c>
      <c r="B2028" s="3">
        <v>46295</v>
      </c>
      <c r="C2028" s="4" t="s">
        <v>8</v>
      </c>
      <c r="D2028" s="4" t="s">
        <v>86</v>
      </c>
      <c r="E2028" s="4" t="s">
        <v>3</v>
      </c>
      <c r="F2028" s="4" t="s">
        <v>16</v>
      </c>
      <c r="G2028" s="4" t="s">
        <v>31</v>
      </c>
      <c r="H2028" s="4" t="s">
        <v>41</v>
      </c>
      <c r="I2028" s="9">
        <v>1</v>
      </c>
      <c r="J2028" s="6">
        <v>196.74</v>
      </c>
      <c r="K2028" s="7">
        <v>0.15</v>
      </c>
      <c r="L2028" s="6">
        <v>102.01</v>
      </c>
      <c r="M2028" s="6">
        <f t="shared" si="124"/>
        <v>167.22900000000001</v>
      </c>
      <c r="N2028" s="6">
        <f t="shared" si="125"/>
        <v>102.01</v>
      </c>
      <c r="O2028" s="6">
        <f t="shared" si="126"/>
        <v>65.219000000000008</v>
      </c>
      <c r="P2028" s="8">
        <f t="shared" si="127"/>
        <v>0.38999814625453721</v>
      </c>
      <c r="Q2028" s="5">
        <f>YEAR(SalesDataTable[[#This Row],[Order Date]])</f>
        <v>2026</v>
      </c>
      <c r="R2028" s="8" t="str">
        <f>"Q"&amp;ROUNDUP(MONTH(SalesDataTable[[#This Row],[Order Date]])/3,0)</f>
        <v>Q3</v>
      </c>
      <c r="S2028" s="9">
        <f>MONTH(SalesDataTable[[#This Row],[Order Date]])</f>
        <v>9</v>
      </c>
      <c r="T2028" s="8" t="str">
        <f>TEXT(SalesDataTable[[#This Row],[Order Date]],"mmm")</f>
        <v>Sep</v>
      </c>
    </row>
    <row r="2029" spans="1:20" ht="15.5">
      <c r="A2029" s="2" t="s">
        <v>2080</v>
      </c>
      <c r="B2029" s="3">
        <v>46295</v>
      </c>
      <c r="C2029" s="4" t="s">
        <v>27</v>
      </c>
      <c r="D2029" s="4" t="s">
        <v>82</v>
      </c>
      <c r="E2029" s="4" t="s">
        <v>3</v>
      </c>
      <c r="F2029" s="4" t="s">
        <v>16</v>
      </c>
      <c r="G2029" s="4" t="s">
        <v>11</v>
      </c>
      <c r="H2029" s="4" t="s">
        <v>12</v>
      </c>
      <c r="I2029" s="9">
        <v>2</v>
      </c>
      <c r="J2029" s="6">
        <v>91.78</v>
      </c>
      <c r="K2029" s="7">
        <v>0.1</v>
      </c>
      <c r="L2029" s="6">
        <v>45.51</v>
      </c>
      <c r="M2029" s="6">
        <f t="shared" si="124"/>
        <v>165.20400000000001</v>
      </c>
      <c r="N2029" s="6">
        <f t="shared" si="125"/>
        <v>91.02</v>
      </c>
      <c r="O2029" s="6">
        <f t="shared" si="126"/>
        <v>74.184000000000012</v>
      </c>
      <c r="P2029" s="8">
        <f t="shared" si="127"/>
        <v>0.44904481731677204</v>
      </c>
      <c r="Q2029" s="5">
        <f>YEAR(SalesDataTable[[#This Row],[Order Date]])</f>
        <v>2026</v>
      </c>
      <c r="R2029" s="8" t="str">
        <f>"Q"&amp;ROUNDUP(MONTH(SalesDataTable[[#This Row],[Order Date]])/3,0)</f>
        <v>Q3</v>
      </c>
      <c r="S2029" s="9">
        <f>MONTH(SalesDataTable[[#This Row],[Order Date]])</f>
        <v>9</v>
      </c>
      <c r="T2029" s="8" t="str">
        <f>TEXT(SalesDataTable[[#This Row],[Order Date]],"mmm")</f>
        <v>Sep</v>
      </c>
    </row>
    <row r="2030" spans="1:20" ht="15.5">
      <c r="A2030" s="2" t="s">
        <v>2081</v>
      </c>
      <c r="B2030" s="3">
        <v>46296</v>
      </c>
      <c r="C2030" s="4" t="s">
        <v>14</v>
      </c>
      <c r="D2030" s="4" t="s">
        <v>61</v>
      </c>
      <c r="E2030" s="4" t="s">
        <v>3</v>
      </c>
      <c r="F2030" s="4" t="s">
        <v>16</v>
      </c>
      <c r="G2030" s="4" t="s">
        <v>11</v>
      </c>
      <c r="H2030" s="4" t="s">
        <v>21</v>
      </c>
      <c r="I2030" s="9">
        <v>5</v>
      </c>
      <c r="J2030" s="6">
        <v>146.69</v>
      </c>
      <c r="K2030" s="7">
        <v>0</v>
      </c>
      <c r="L2030" s="6">
        <v>79</v>
      </c>
      <c r="M2030" s="6">
        <f t="shared" si="124"/>
        <v>733.45</v>
      </c>
      <c r="N2030" s="6">
        <f t="shared" si="125"/>
        <v>395</v>
      </c>
      <c r="O2030" s="6">
        <f t="shared" si="126"/>
        <v>338.45000000000005</v>
      </c>
      <c r="P2030" s="8">
        <f t="shared" si="127"/>
        <v>0.46144931488172342</v>
      </c>
      <c r="Q2030" s="5">
        <f>YEAR(SalesDataTable[[#This Row],[Order Date]])</f>
        <v>2026</v>
      </c>
      <c r="R2030" s="8" t="str">
        <f>"Q"&amp;ROUNDUP(MONTH(SalesDataTable[[#This Row],[Order Date]])/3,0)</f>
        <v>Q4</v>
      </c>
      <c r="S2030" s="9">
        <f>MONTH(SalesDataTable[[#This Row],[Order Date]])</f>
        <v>10</v>
      </c>
      <c r="T2030" s="8" t="str">
        <f>TEXT(SalesDataTable[[#This Row],[Order Date]],"mmm")</f>
        <v>Oct</v>
      </c>
    </row>
    <row r="2031" spans="1:20" ht="15.5">
      <c r="A2031" s="2" t="s">
        <v>2082</v>
      </c>
      <c r="B2031" s="3">
        <v>46296</v>
      </c>
      <c r="C2031" s="4" t="s">
        <v>1</v>
      </c>
      <c r="D2031" s="4" t="s">
        <v>52</v>
      </c>
      <c r="E2031" s="4" t="s">
        <v>25</v>
      </c>
      <c r="F2031" s="4" t="s">
        <v>16</v>
      </c>
      <c r="G2031" s="4" t="s">
        <v>31</v>
      </c>
      <c r="H2031" s="4" t="s">
        <v>64</v>
      </c>
      <c r="I2031" s="9">
        <v>1</v>
      </c>
      <c r="J2031" s="6">
        <v>79.81</v>
      </c>
      <c r="K2031" s="7">
        <v>0</v>
      </c>
      <c r="L2031" s="6">
        <v>39.08</v>
      </c>
      <c r="M2031" s="6">
        <f t="shared" si="124"/>
        <v>79.81</v>
      </c>
      <c r="N2031" s="6">
        <f t="shared" si="125"/>
        <v>39.08</v>
      </c>
      <c r="O2031" s="6">
        <f t="shared" si="126"/>
        <v>40.730000000000004</v>
      </c>
      <c r="P2031" s="8">
        <f t="shared" si="127"/>
        <v>0.5103370504949255</v>
      </c>
      <c r="Q2031" s="5">
        <f>YEAR(SalesDataTable[[#This Row],[Order Date]])</f>
        <v>2026</v>
      </c>
      <c r="R2031" s="8" t="str">
        <f>"Q"&amp;ROUNDUP(MONTH(SalesDataTable[[#This Row],[Order Date]])/3,0)</f>
        <v>Q4</v>
      </c>
      <c r="S2031" s="9">
        <f>MONTH(SalesDataTable[[#This Row],[Order Date]])</f>
        <v>10</v>
      </c>
      <c r="T2031" s="8" t="str">
        <f>TEXT(SalesDataTable[[#This Row],[Order Date]],"mmm")</f>
        <v>Oct</v>
      </c>
    </row>
    <row r="2032" spans="1:20" ht="15.5">
      <c r="A2032" s="2" t="s">
        <v>2083</v>
      </c>
      <c r="B2032" s="3">
        <v>46296</v>
      </c>
      <c r="C2032" s="4" t="s">
        <v>27</v>
      </c>
      <c r="D2032" s="4" t="s">
        <v>48</v>
      </c>
      <c r="E2032" s="4" t="s">
        <v>3</v>
      </c>
      <c r="F2032" s="4" t="s">
        <v>16</v>
      </c>
      <c r="G2032" s="4" t="s">
        <v>31</v>
      </c>
      <c r="H2032" s="4" t="s">
        <v>90</v>
      </c>
      <c r="I2032" s="9">
        <v>5</v>
      </c>
      <c r="J2032" s="6">
        <v>121.63</v>
      </c>
      <c r="K2032" s="7">
        <v>0.05</v>
      </c>
      <c r="L2032" s="6">
        <v>61.7</v>
      </c>
      <c r="M2032" s="6">
        <f t="shared" si="124"/>
        <v>577.74249999999995</v>
      </c>
      <c r="N2032" s="6">
        <f t="shared" si="125"/>
        <v>308.5</v>
      </c>
      <c r="O2032" s="6">
        <f t="shared" si="126"/>
        <v>269.24249999999995</v>
      </c>
      <c r="P2032" s="8">
        <f t="shared" si="127"/>
        <v>0.46602508903187834</v>
      </c>
      <c r="Q2032" s="5">
        <f>YEAR(SalesDataTable[[#This Row],[Order Date]])</f>
        <v>2026</v>
      </c>
      <c r="R2032" s="8" t="str">
        <f>"Q"&amp;ROUNDUP(MONTH(SalesDataTable[[#This Row],[Order Date]])/3,0)</f>
        <v>Q4</v>
      </c>
      <c r="S2032" s="9">
        <f>MONTH(SalesDataTable[[#This Row],[Order Date]])</f>
        <v>10</v>
      </c>
      <c r="T2032" s="8" t="str">
        <f>TEXT(SalesDataTable[[#This Row],[Order Date]],"mmm")</f>
        <v>Oct</v>
      </c>
    </row>
    <row r="2033" spans="1:20" ht="15.5">
      <c r="A2033" s="2" t="s">
        <v>2084</v>
      </c>
      <c r="B2033" s="3">
        <v>46296</v>
      </c>
      <c r="C2033" s="4" t="s">
        <v>27</v>
      </c>
      <c r="D2033" s="4" t="s">
        <v>82</v>
      </c>
      <c r="E2033" s="4" t="s">
        <v>10</v>
      </c>
      <c r="F2033" s="4" t="s">
        <v>20</v>
      </c>
      <c r="G2033" s="4" t="s">
        <v>5</v>
      </c>
      <c r="H2033" s="4" t="s">
        <v>29</v>
      </c>
      <c r="I2033" s="9">
        <v>10</v>
      </c>
      <c r="J2033" s="6">
        <v>50.42</v>
      </c>
      <c r="K2033" s="7">
        <v>0.05</v>
      </c>
      <c r="L2033" s="6">
        <v>22.5</v>
      </c>
      <c r="M2033" s="6">
        <f t="shared" si="124"/>
        <v>478.99</v>
      </c>
      <c r="N2033" s="6">
        <f t="shared" si="125"/>
        <v>225</v>
      </c>
      <c r="O2033" s="6">
        <f t="shared" si="126"/>
        <v>253.99</v>
      </c>
      <c r="P2033" s="8">
        <f t="shared" si="127"/>
        <v>0.53026159210004387</v>
      </c>
      <c r="Q2033" s="5">
        <f>YEAR(SalesDataTable[[#This Row],[Order Date]])</f>
        <v>2026</v>
      </c>
      <c r="R2033" s="8" t="str">
        <f>"Q"&amp;ROUNDUP(MONTH(SalesDataTable[[#This Row],[Order Date]])/3,0)</f>
        <v>Q4</v>
      </c>
      <c r="S2033" s="9">
        <f>MONTH(SalesDataTable[[#This Row],[Order Date]])</f>
        <v>10</v>
      </c>
      <c r="T2033" s="8" t="str">
        <f>TEXT(SalesDataTable[[#This Row],[Order Date]],"mmm")</f>
        <v>Oct</v>
      </c>
    </row>
    <row r="2034" spans="1:20" ht="15.5">
      <c r="A2034" s="2" t="s">
        <v>2085</v>
      </c>
      <c r="B2034" s="3">
        <v>46296</v>
      </c>
      <c r="C2034" s="4" t="s">
        <v>14</v>
      </c>
      <c r="D2034" s="4" t="s">
        <v>34</v>
      </c>
      <c r="E2034" s="4" t="s">
        <v>3</v>
      </c>
      <c r="F2034" s="4" t="s">
        <v>16</v>
      </c>
      <c r="G2034" s="4" t="s">
        <v>31</v>
      </c>
      <c r="H2034" s="4" t="s">
        <v>64</v>
      </c>
      <c r="I2034" s="9">
        <v>3</v>
      </c>
      <c r="J2034" s="6">
        <v>80.67</v>
      </c>
      <c r="K2034" s="7">
        <v>0</v>
      </c>
      <c r="L2034" s="6">
        <v>39.94</v>
      </c>
      <c r="M2034" s="6">
        <f t="shared" si="124"/>
        <v>242.01</v>
      </c>
      <c r="N2034" s="6">
        <f t="shared" si="125"/>
        <v>119.82</v>
      </c>
      <c r="O2034" s="6">
        <f t="shared" si="126"/>
        <v>122.19</v>
      </c>
      <c r="P2034" s="8">
        <f t="shared" si="127"/>
        <v>0.50489649188050079</v>
      </c>
      <c r="Q2034" s="5">
        <f>YEAR(SalesDataTable[[#This Row],[Order Date]])</f>
        <v>2026</v>
      </c>
      <c r="R2034" s="8" t="str">
        <f>"Q"&amp;ROUNDUP(MONTH(SalesDataTable[[#This Row],[Order Date]])/3,0)</f>
        <v>Q4</v>
      </c>
      <c r="S2034" s="9">
        <f>MONTH(SalesDataTable[[#This Row],[Order Date]])</f>
        <v>10</v>
      </c>
      <c r="T2034" s="8" t="str">
        <f>TEXT(SalesDataTable[[#This Row],[Order Date]],"mmm")</f>
        <v>Oct</v>
      </c>
    </row>
    <row r="2035" spans="1:20" ht="15.5">
      <c r="A2035" s="2" t="s">
        <v>2086</v>
      </c>
      <c r="B2035" s="3">
        <v>46296</v>
      </c>
      <c r="C2035" s="4" t="s">
        <v>27</v>
      </c>
      <c r="D2035" s="4" t="s">
        <v>82</v>
      </c>
      <c r="E2035" s="4" t="s">
        <v>3</v>
      </c>
      <c r="F2035" s="4" t="s">
        <v>20</v>
      </c>
      <c r="G2035" s="4" t="s">
        <v>11</v>
      </c>
      <c r="H2035" s="4" t="s">
        <v>53</v>
      </c>
      <c r="I2035" s="9">
        <v>2</v>
      </c>
      <c r="J2035" s="6">
        <v>152.12</v>
      </c>
      <c r="K2035" s="7">
        <v>0</v>
      </c>
      <c r="L2035" s="6">
        <v>79.53</v>
      </c>
      <c r="M2035" s="6">
        <f t="shared" si="124"/>
        <v>304.24</v>
      </c>
      <c r="N2035" s="6">
        <f t="shared" si="125"/>
        <v>159.06</v>
      </c>
      <c r="O2035" s="6">
        <f t="shared" si="126"/>
        <v>145.18</v>
      </c>
      <c r="P2035" s="8">
        <f t="shared" si="127"/>
        <v>0.47718906126742044</v>
      </c>
      <c r="Q2035" s="5">
        <f>YEAR(SalesDataTable[[#This Row],[Order Date]])</f>
        <v>2026</v>
      </c>
      <c r="R2035" s="8" t="str">
        <f>"Q"&amp;ROUNDUP(MONTH(SalesDataTable[[#This Row],[Order Date]])/3,0)</f>
        <v>Q4</v>
      </c>
      <c r="S2035" s="9">
        <f>MONTH(SalesDataTable[[#This Row],[Order Date]])</f>
        <v>10</v>
      </c>
      <c r="T2035" s="8" t="str">
        <f>TEXT(SalesDataTable[[#This Row],[Order Date]],"mmm")</f>
        <v>Oct</v>
      </c>
    </row>
    <row r="2036" spans="1:20" ht="15.5">
      <c r="A2036" s="2" t="s">
        <v>2087</v>
      </c>
      <c r="B2036" s="3">
        <v>46296</v>
      </c>
      <c r="C2036" s="4" t="s">
        <v>14</v>
      </c>
      <c r="D2036" s="4" t="s">
        <v>34</v>
      </c>
      <c r="E2036" s="4" t="s">
        <v>10</v>
      </c>
      <c r="F2036" s="4" t="s">
        <v>16</v>
      </c>
      <c r="G2036" s="4" t="s">
        <v>31</v>
      </c>
      <c r="H2036" s="4" t="s">
        <v>64</v>
      </c>
      <c r="I2036" s="9">
        <v>4</v>
      </c>
      <c r="J2036" s="6">
        <v>82.54</v>
      </c>
      <c r="K2036" s="7">
        <v>0.15</v>
      </c>
      <c r="L2036" s="6">
        <v>39.74</v>
      </c>
      <c r="M2036" s="6">
        <f t="shared" si="124"/>
        <v>280.63600000000002</v>
      </c>
      <c r="N2036" s="6">
        <f t="shared" si="125"/>
        <v>158.96</v>
      </c>
      <c r="O2036" s="6">
        <f t="shared" si="126"/>
        <v>121.67600000000002</v>
      </c>
      <c r="P2036" s="8">
        <f t="shared" si="127"/>
        <v>0.43357231431462823</v>
      </c>
      <c r="Q2036" s="5">
        <f>YEAR(SalesDataTable[[#This Row],[Order Date]])</f>
        <v>2026</v>
      </c>
      <c r="R2036" s="8" t="str">
        <f>"Q"&amp;ROUNDUP(MONTH(SalesDataTable[[#This Row],[Order Date]])/3,0)</f>
        <v>Q4</v>
      </c>
      <c r="S2036" s="9">
        <f>MONTH(SalesDataTable[[#This Row],[Order Date]])</f>
        <v>10</v>
      </c>
      <c r="T2036" s="8" t="str">
        <f>TEXT(SalesDataTable[[#This Row],[Order Date]],"mmm")</f>
        <v>Oct</v>
      </c>
    </row>
    <row r="2037" spans="1:20" ht="15.5">
      <c r="A2037" s="2" t="s">
        <v>2088</v>
      </c>
      <c r="B2037" s="3">
        <v>46297</v>
      </c>
      <c r="C2037" s="4" t="s">
        <v>27</v>
      </c>
      <c r="D2037" s="4" t="s">
        <v>82</v>
      </c>
      <c r="E2037" s="4" t="s">
        <v>25</v>
      </c>
      <c r="F2037" s="4" t="s">
        <v>4</v>
      </c>
      <c r="G2037" s="4" t="s">
        <v>5</v>
      </c>
      <c r="H2037" s="4" t="s">
        <v>29</v>
      </c>
      <c r="I2037" s="9">
        <v>2</v>
      </c>
      <c r="J2037" s="6">
        <v>50.43</v>
      </c>
      <c r="K2037" s="7">
        <v>0</v>
      </c>
      <c r="L2037" s="6">
        <v>23.04</v>
      </c>
      <c r="M2037" s="6">
        <f t="shared" si="124"/>
        <v>100.86</v>
      </c>
      <c r="N2037" s="6">
        <f t="shared" si="125"/>
        <v>46.08</v>
      </c>
      <c r="O2037" s="6">
        <f t="shared" si="126"/>
        <v>54.78</v>
      </c>
      <c r="P2037" s="8">
        <f t="shared" si="127"/>
        <v>0.54312908982748365</v>
      </c>
      <c r="Q2037" s="5">
        <f>YEAR(SalesDataTable[[#This Row],[Order Date]])</f>
        <v>2026</v>
      </c>
      <c r="R2037" s="8" t="str">
        <f>"Q"&amp;ROUNDUP(MONTH(SalesDataTable[[#This Row],[Order Date]])/3,0)</f>
        <v>Q4</v>
      </c>
      <c r="S2037" s="9">
        <f>MONTH(SalesDataTable[[#This Row],[Order Date]])</f>
        <v>10</v>
      </c>
      <c r="T2037" s="8" t="str">
        <f>TEXT(SalesDataTable[[#This Row],[Order Date]],"mmm")</f>
        <v>Oct</v>
      </c>
    </row>
    <row r="2038" spans="1:20" ht="15.5">
      <c r="A2038" s="2" t="s">
        <v>2089</v>
      </c>
      <c r="B2038" s="3">
        <v>46297</v>
      </c>
      <c r="C2038" s="4" t="s">
        <v>14</v>
      </c>
      <c r="D2038" s="4" t="s">
        <v>61</v>
      </c>
      <c r="E2038" s="4" t="s">
        <v>3</v>
      </c>
      <c r="F2038" s="4" t="s">
        <v>16</v>
      </c>
      <c r="G2038" s="4" t="s">
        <v>31</v>
      </c>
      <c r="H2038" s="4" t="s">
        <v>41</v>
      </c>
      <c r="I2038" s="9">
        <v>2</v>
      </c>
      <c r="J2038" s="6">
        <v>198.57</v>
      </c>
      <c r="K2038" s="7">
        <v>0.15</v>
      </c>
      <c r="L2038" s="6">
        <v>101.08</v>
      </c>
      <c r="M2038" s="6">
        <f t="shared" si="124"/>
        <v>337.56899999999996</v>
      </c>
      <c r="N2038" s="6">
        <f t="shared" si="125"/>
        <v>202.16</v>
      </c>
      <c r="O2038" s="6">
        <f t="shared" si="126"/>
        <v>135.40899999999996</v>
      </c>
      <c r="P2038" s="8">
        <f t="shared" si="127"/>
        <v>0.4011298430839324</v>
      </c>
      <c r="Q2038" s="5">
        <f>YEAR(SalesDataTable[[#This Row],[Order Date]])</f>
        <v>2026</v>
      </c>
      <c r="R2038" s="8" t="str">
        <f>"Q"&amp;ROUNDUP(MONTH(SalesDataTable[[#This Row],[Order Date]])/3,0)</f>
        <v>Q4</v>
      </c>
      <c r="S2038" s="9">
        <f>MONTH(SalesDataTable[[#This Row],[Order Date]])</f>
        <v>10</v>
      </c>
      <c r="T2038" s="8" t="str">
        <f>TEXT(SalesDataTable[[#This Row],[Order Date]],"mmm")</f>
        <v>Oct</v>
      </c>
    </row>
    <row r="2039" spans="1:20" ht="15.5">
      <c r="A2039" s="2" t="s">
        <v>2090</v>
      </c>
      <c r="B2039" s="3">
        <v>46298</v>
      </c>
      <c r="C2039" s="4" t="s">
        <v>27</v>
      </c>
      <c r="D2039" s="4" t="s">
        <v>48</v>
      </c>
      <c r="E2039" s="4" t="s">
        <v>3</v>
      </c>
      <c r="F2039" s="4" t="s">
        <v>16</v>
      </c>
      <c r="G2039" s="4" t="s">
        <v>49</v>
      </c>
      <c r="H2039" s="4" t="s">
        <v>50</v>
      </c>
      <c r="I2039" s="9">
        <v>2</v>
      </c>
      <c r="J2039" s="6">
        <v>41.06</v>
      </c>
      <c r="K2039" s="7">
        <v>0.05</v>
      </c>
      <c r="L2039" s="6">
        <v>14.54</v>
      </c>
      <c r="M2039" s="6">
        <f t="shared" si="124"/>
        <v>78.013999999999996</v>
      </c>
      <c r="N2039" s="6">
        <f t="shared" si="125"/>
        <v>29.08</v>
      </c>
      <c r="O2039" s="6">
        <f t="shared" si="126"/>
        <v>48.933999999999997</v>
      </c>
      <c r="P2039" s="8">
        <f t="shared" si="127"/>
        <v>0.62724639167328944</v>
      </c>
      <c r="Q2039" s="5">
        <f>YEAR(SalesDataTable[[#This Row],[Order Date]])</f>
        <v>2026</v>
      </c>
      <c r="R2039" s="8" t="str">
        <f>"Q"&amp;ROUNDUP(MONTH(SalesDataTable[[#This Row],[Order Date]])/3,0)</f>
        <v>Q4</v>
      </c>
      <c r="S2039" s="9">
        <f>MONTH(SalesDataTable[[#This Row],[Order Date]])</f>
        <v>10</v>
      </c>
      <c r="T2039" s="8" t="str">
        <f>TEXT(SalesDataTable[[#This Row],[Order Date]],"mmm")</f>
        <v>Oct</v>
      </c>
    </row>
    <row r="2040" spans="1:20" ht="15.5">
      <c r="A2040" s="2" t="s">
        <v>2091</v>
      </c>
      <c r="B2040" s="3">
        <v>46298</v>
      </c>
      <c r="C2040" s="4" t="s">
        <v>8</v>
      </c>
      <c r="D2040" s="4" t="s">
        <v>69</v>
      </c>
      <c r="E2040" s="4" t="s">
        <v>10</v>
      </c>
      <c r="F2040" s="4" t="s">
        <v>20</v>
      </c>
      <c r="G2040" s="4" t="s">
        <v>17</v>
      </c>
      <c r="H2040" s="4" t="s">
        <v>83</v>
      </c>
      <c r="I2040" s="9">
        <v>4</v>
      </c>
      <c r="J2040" s="6">
        <v>162.19</v>
      </c>
      <c r="K2040" s="7">
        <v>0.15</v>
      </c>
      <c r="L2040" s="6">
        <v>89.81</v>
      </c>
      <c r="M2040" s="6">
        <f t="shared" si="124"/>
        <v>551.44600000000003</v>
      </c>
      <c r="N2040" s="6">
        <f t="shared" si="125"/>
        <v>359.24</v>
      </c>
      <c r="O2040" s="6">
        <f t="shared" si="126"/>
        <v>192.20600000000002</v>
      </c>
      <c r="P2040" s="8">
        <f t="shared" si="127"/>
        <v>0.34854908730863948</v>
      </c>
      <c r="Q2040" s="5">
        <f>YEAR(SalesDataTable[[#This Row],[Order Date]])</f>
        <v>2026</v>
      </c>
      <c r="R2040" s="8" t="str">
        <f>"Q"&amp;ROUNDUP(MONTH(SalesDataTable[[#This Row],[Order Date]])/3,0)</f>
        <v>Q4</v>
      </c>
      <c r="S2040" s="9">
        <f>MONTH(SalesDataTable[[#This Row],[Order Date]])</f>
        <v>10</v>
      </c>
      <c r="T2040" s="8" t="str">
        <f>TEXT(SalesDataTable[[#This Row],[Order Date]],"mmm")</f>
        <v>Oct</v>
      </c>
    </row>
    <row r="2041" spans="1:20" ht="15.5">
      <c r="A2041" s="2" t="s">
        <v>2092</v>
      </c>
      <c r="B2041" s="3">
        <v>46298</v>
      </c>
      <c r="C2041" s="4" t="s">
        <v>27</v>
      </c>
      <c r="D2041" s="4" t="s">
        <v>28</v>
      </c>
      <c r="E2041" s="4" t="s">
        <v>25</v>
      </c>
      <c r="F2041" s="4" t="s">
        <v>16</v>
      </c>
      <c r="G2041" s="4" t="s">
        <v>31</v>
      </c>
      <c r="H2041" s="4" t="s">
        <v>41</v>
      </c>
      <c r="I2041" s="9">
        <v>2</v>
      </c>
      <c r="J2041" s="6">
        <v>192.99</v>
      </c>
      <c r="K2041" s="7">
        <v>0</v>
      </c>
      <c r="L2041" s="6">
        <v>101.73</v>
      </c>
      <c r="M2041" s="6">
        <f t="shared" si="124"/>
        <v>385.98</v>
      </c>
      <c r="N2041" s="6">
        <f t="shared" si="125"/>
        <v>203.46</v>
      </c>
      <c r="O2041" s="6">
        <f t="shared" si="126"/>
        <v>182.52</v>
      </c>
      <c r="P2041" s="8">
        <f t="shared" si="127"/>
        <v>0.47287424218871443</v>
      </c>
      <c r="Q2041" s="5">
        <f>YEAR(SalesDataTable[[#This Row],[Order Date]])</f>
        <v>2026</v>
      </c>
      <c r="R2041" s="8" t="str">
        <f>"Q"&amp;ROUNDUP(MONTH(SalesDataTable[[#This Row],[Order Date]])/3,0)</f>
        <v>Q4</v>
      </c>
      <c r="S2041" s="9">
        <f>MONTH(SalesDataTable[[#This Row],[Order Date]])</f>
        <v>10</v>
      </c>
      <c r="T2041" s="8" t="str">
        <f>TEXT(SalesDataTable[[#This Row],[Order Date]],"mmm")</f>
        <v>Oct</v>
      </c>
    </row>
    <row r="2042" spans="1:20" ht="15.5">
      <c r="A2042" s="2" t="s">
        <v>2093</v>
      </c>
      <c r="B2042" s="3">
        <v>46298</v>
      </c>
      <c r="C2042" s="4" t="s">
        <v>1</v>
      </c>
      <c r="D2042" s="4" t="s">
        <v>88</v>
      </c>
      <c r="E2042" s="4" t="s">
        <v>3</v>
      </c>
      <c r="F2042" s="4" t="s">
        <v>16</v>
      </c>
      <c r="G2042" s="4" t="s">
        <v>11</v>
      </c>
      <c r="H2042" s="4" t="s">
        <v>21</v>
      </c>
      <c r="I2042" s="9">
        <v>3</v>
      </c>
      <c r="J2042" s="6">
        <v>142.33000000000001</v>
      </c>
      <c r="K2042" s="7">
        <v>0.1</v>
      </c>
      <c r="L2042" s="6">
        <v>79.19</v>
      </c>
      <c r="M2042" s="6">
        <f t="shared" si="124"/>
        <v>384.291</v>
      </c>
      <c r="N2042" s="6">
        <f t="shared" si="125"/>
        <v>237.57</v>
      </c>
      <c r="O2042" s="6">
        <f t="shared" si="126"/>
        <v>146.721</v>
      </c>
      <c r="P2042" s="8">
        <f t="shared" si="127"/>
        <v>0.3817966072585619</v>
      </c>
      <c r="Q2042" s="5">
        <f>YEAR(SalesDataTable[[#This Row],[Order Date]])</f>
        <v>2026</v>
      </c>
      <c r="R2042" s="8" t="str">
        <f>"Q"&amp;ROUNDUP(MONTH(SalesDataTable[[#This Row],[Order Date]])/3,0)</f>
        <v>Q4</v>
      </c>
      <c r="S2042" s="9">
        <f>MONTH(SalesDataTable[[#This Row],[Order Date]])</f>
        <v>10</v>
      </c>
      <c r="T2042" s="8" t="str">
        <f>TEXT(SalesDataTable[[#This Row],[Order Date]],"mmm")</f>
        <v>Oct</v>
      </c>
    </row>
    <row r="2043" spans="1:20" ht="15.5">
      <c r="A2043" s="2" t="s">
        <v>2094</v>
      </c>
      <c r="B2043" s="3">
        <v>46298</v>
      </c>
      <c r="C2043" s="4" t="s">
        <v>8</v>
      </c>
      <c r="D2043" s="4" t="s">
        <v>66</v>
      </c>
      <c r="E2043" s="4" t="s">
        <v>25</v>
      </c>
      <c r="F2043" s="4" t="s">
        <v>20</v>
      </c>
      <c r="G2043" s="4" t="s">
        <v>11</v>
      </c>
      <c r="H2043" s="4" t="s">
        <v>21</v>
      </c>
      <c r="I2043" s="9">
        <v>4</v>
      </c>
      <c r="J2043" s="6">
        <v>143.63</v>
      </c>
      <c r="K2043" s="7">
        <v>0</v>
      </c>
      <c r="L2043" s="6">
        <v>80.510000000000005</v>
      </c>
      <c r="M2043" s="6">
        <f t="shared" si="124"/>
        <v>574.52</v>
      </c>
      <c r="N2043" s="6">
        <f t="shared" si="125"/>
        <v>322.04000000000002</v>
      </c>
      <c r="O2043" s="6">
        <f t="shared" si="126"/>
        <v>252.47999999999996</v>
      </c>
      <c r="P2043" s="8">
        <f t="shared" si="127"/>
        <v>0.43946250783262542</v>
      </c>
      <c r="Q2043" s="5">
        <f>YEAR(SalesDataTable[[#This Row],[Order Date]])</f>
        <v>2026</v>
      </c>
      <c r="R2043" s="8" t="str">
        <f>"Q"&amp;ROUNDUP(MONTH(SalesDataTable[[#This Row],[Order Date]])/3,0)</f>
        <v>Q4</v>
      </c>
      <c r="S2043" s="9">
        <f>MONTH(SalesDataTable[[#This Row],[Order Date]])</f>
        <v>10</v>
      </c>
      <c r="T2043" s="8" t="str">
        <f>TEXT(SalesDataTable[[#This Row],[Order Date]],"mmm")</f>
        <v>Oct</v>
      </c>
    </row>
    <row r="2044" spans="1:20" ht="15.5">
      <c r="A2044" s="2" t="s">
        <v>2095</v>
      </c>
      <c r="B2044" s="3">
        <v>46298</v>
      </c>
      <c r="C2044" s="4" t="s">
        <v>8</v>
      </c>
      <c r="D2044" s="4" t="s">
        <v>38</v>
      </c>
      <c r="E2044" s="4" t="s">
        <v>25</v>
      </c>
      <c r="F2044" s="4" t="s">
        <v>4</v>
      </c>
      <c r="G2044" s="4" t="s">
        <v>31</v>
      </c>
      <c r="H2044" s="4" t="s">
        <v>32</v>
      </c>
      <c r="I2044" s="9">
        <v>4</v>
      </c>
      <c r="J2044" s="6">
        <v>341.95</v>
      </c>
      <c r="K2044" s="7">
        <v>0.05</v>
      </c>
      <c r="L2044" s="6">
        <v>199.9</v>
      </c>
      <c r="M2044" s="6">
        <f t="shared" si="124"/>
        <v>1299.4099999999999</v>
      </c>
      <c r="N2044" s="6">
        <f t="shared" si="125"/>
        <v>799.6</v>
      </c>
      <c r="O2044" s="6">
        <f t="shared" si="126"/>
        <v>499.80999999999983</v>
      </c>
      <c r="P2044" s="8">
        <f t="shared" si="127"/>
        <v>0.38464379987840625</v>
      </c>
      <c r="Q2044" s="5">
        <f>YEAR(SalesDataTable[[#This Row],[Order Date]])</f>
        <v>2026</v>
      </c>
      <c r="R2044" s="8" t="str">
        <f>"Q"&amp;ROUNDUP(MONTH(SalesDataTable[[#This Row],[Order Date]])/3,0)</f>
        <v>Q4</v>
      </c>
      <c r="S2044" s="9">
        <f>MONTH(SalesDataTable[[#This Row],[Order Date]])</f>
        <v>10</v>
      </c>
      <c r="T2044" s="8" t="str">
        <f>TEXT(SalesDataTable[[#This Row],[Order Date]],"mmm")</f>
        <v>Oct</v>
      </c>
    </row>
    <row r="2045" spans="1:20" ht="15.5">
      <c r="A2045" s="2" t="s">
        <v>2096</v>
      </c>
      <c r="B2045" s="3">
        <v>46298</v>
      </c>
      <c r="C2045" s="4" t="s">
        <v>8</v>
      </c>
      <c r="D2045" s="4" t="s">
        <v>38</v>
      </c>
      <c r="E2045" s="4" t="s">
        <v>3</v>
      </c>
      <c r="F2045" s="4" t="s">
        <v>4</v>
      </c>
      <c r="G2045" s="4" t="s">
        <v>49</v>
      </c>
      <c r="H2045" s="4" t="s">
        <v>55</v>
      </c>
      <c r="I2045" s="9">
        <v>1</v>
      </c>
      <c r="J2045" s="6">
        <v>123.81</v>
      </c>
      <c r="K2045" s="7">
        <v>0</v>
      </c>
      <c r="L2045" s="6">
        <v>68.72</v>
      </c>
      <c r="M2045" s="6">
        <f t="shared" si="124"/>
        <v>123.81</v>
      </c>
      <c r="N2045" s="6">
        <f t="shared" si="125"/>
        <v>68.72</v>
      </c>
      <c r="O2045" s="6">
        <f t="shared" si="126"/>
        <v>55.09</v>
      </c>
      <c r="P2045" s="8">
        <f t="shared" si="127"/>
        <v>0.44495598093853489</v>
      </c>
      <c r="Q2045" s="5">
        <f>YEAR(SalesDataTable[[#This Row],[Order Date]])</f>
        <v>2026</v>
      </c>
      <c r="R2045" s="8" t="str">
        <f>"Q"&amp;ROUNDUP(MONTH(SalesDataTable[[#This Row],[Order Date]])/3,0)</f>
        <v>Q4</v>
      </c>
      <c r="S2045" s="9">
        <f>MONTH(SalesDataTable[[#This Row],[Order Date]])</f>
        <v>10</v>
      </c>
      <c r="T2045" s="8" t="str">
        <f>TEXT(SalesDataTable[[#This Row],[Order Date]],"mmm")</f>
        <v>Oct</v>
      </c>
    </row>
    <row r="2046" spans="1:20" ht="15.5">
      <c r="A2046" s="2" t="s">
        <v>2097</v>
      </c>
      <c r="B2046" s="3">
        <v>46299</v>
      </c>
      <c r="C2046" s="4" t="s">
        <v>14</v>
      </c>
      <c r="D2046" s="4" t="s">
        <v>24</v>
      </c>
      <c r="E2046" s="4" t="s">
        <v>3</v>
      </c>
      <c r="F2046" s="4" t="s">
        <v>16</v>
      </c>
      <c r="G2046" s="4" t="s">
        <v>11</v>
      </c>
      <c r="H2046" s="4" t="s">
        <v>21</v>
      </c>
      <c r="I2046" s="9">
        <v>1</v>
      </c>
      <c r="J2046" s="6">
        <v>146.1</v>
      </c>
      <c r="K2046" s="7">
        <v>0</v>
      </c>
      <c r="L2046" s="6">
        <v>79.739999999999995</v>
      </c>
      <c r="M2046" s="6">
        <f t="shared" si="124"/>
        <v>146.1</v>
      </c>
      <c r="N2046" s="6">
        <f t="shared" si="125"/>
        <v>79.739999999999995</v>
      </c>
      <c r="O2046" s="6">
        <f t="shared" si="126"/>
        <v>66.36</v>
      </c>
      <c r="P2046" s="8">
        <f t="shared" si="127"/>
        <v>0.45420944558521564</v>
      </c>
      <c r="Q2046" s="5">
        <f>YEAR(SalesDataTable[[#This Row],[Order Date]])</f>
        <v>2026</v>
      </c>
      <c r="R2046" s="8" t="str">
        <f>"Q"&amp;ROUNDUP(MONTH(SalesDataTable[[#This Row],[Order Date]])/3,0)</f>
        <v>Q4</v>
      </c>
      <c r="S2046" s="9">
        <f>MONTH(SalesDataTable[[#This Row],[Order Date]])</f>
        <v>10</v>
      </c>
      <c r="T2046" s="8" t="str">
        <f>TEXT(SalesDataTable[[#This Row],[Order Date]],"mmm")</f>
        <v>Oct</v>
      </c>
    </row>
    <row r="2047" spans="1:20" ht="15.5">
      <c r="A2047" s="2" t="s">
        <v>2098</v>
      </c>
      <c r="B2047" s="3">
        <v>46299</v>
      </c>
      <c r="C2047" s="4" t="s">
        <v>8</v>
      </c>
      <c r="D2047" s="4" t="s">
        <v>66</v>
      </c>
      <c r="E2047" s="4" t="s">
        <v>39</v>
      </c>
      <c r="F2047" s="4" t="s">
        <v>4</v>
      </c>
      <c r="G2047" s="4" t="s">
        <v>17</v>
      </c>
      <c r="H2047" s="4" t="s">
        <v>83</v>
      </c>
      <c r="I2047" s="9">
        <v>1</v>
      </c>
      <c r="J2047" s="6">
        <v>161.07</v>
      </c>
      <c r="K2047" s="7">
        <v>0.05</v>
      </c>
      <c r="L2047" s="6">
        <v>89.81</v>
      </c>
      <c r="M2047" s="6">
        <f t="shared" si="124"/>
        <v>153.01649999999998</v>
      </c>
      <c r="N2047" s="6">
        <f t="shared" si="125"/>
        <v>89.81</v>
      </c>
      <c r="O2047" s="6">
        <f t="shared" si="126"/>
        <v>63.206499999999977</v>
      </c>
      <c r="P2047" s="8">
        <f t="shared" si="127"/>
        <v>0.41306983233834249</v>
      </c>
      <c r="Q2047" s="5">
        <f>YEAR(SalesDataTable[[#This Row],[Order Date]])</f>
        <v>2026</v>
      </c>
      <c r="R2047" s="8" t="str">
        <f>"Q"&amp;ROUNDUP(MONTH(SalesDataTable[[#This Row],[Order Date]])/3,0)</f>
        <v>Q4</v>
      </c>
      <c r="S2047" s="9">
        <f>MONTH(SalesDataTable[[#This Row],[Order Date]])</f>
        <v>10</v>
      </c>
      <c r="T2047" s="8" t="str">
        <f>TEXT(SalesDataTable[[#This Row],[Order Date]],"mmm")</f>
        <v>Oct</v>
      </c>
    </row>
    <row r="2048" spans="1:20" ht="15.5">
      <c r="A2048" s="2" t="s">
        <v>2099</v>
      </c>
      <c r="B2048" s="3">
        <v>46299</v>
      </c>
      <c r="C2048" s="4" t="s">
        <v>27</v>
      </c>
      <c r="D2048" s="4" t="s">
        <v>82</v>
      </c>
      <c r="E2048" s="4" t="s">
        <v>3</v>
      </c>
      <c r="F2048" s="4" t="s">
        <v>16</v>
      </c>
      <c r="G2048" s="4" t="s">
        <v>11</v>
      </c>
      <c r="H2048" s="4" t="s">
        <v>12</v>
      </c>
      <c r="I2048" s="9">
        <v>5</v>
      </c>
      <c r="J2048" s="6">
        <v>90.12</v>
      </c>
      <c r="K2048" s="7">
        <v>0</v>
      </c>
      <c r="L2048" s="6">
        <v>46.67</v>
      </c>
      <c r="M2048" s="6">
        <f t="shared" si="124"/>
        <v>450.6</v>
      </c>
      <c r="N2048" s="6">
        <f t="shared" si="125"/>
        <v>233.35000000000002</v>
      </c>
      <c r="O2048" s="6">
        <f t="shared" si="126"/>
        <v>217.25</v>
      </c>
      <c r="P2048" s="8">
        <f t="shared" si="127"/>
        <v>0.48213493120284062</v>
      </c>
      <c r="Q2048" s="5">
        <f>YEAR(SalesDataTable[[#This Row],[Order Date]])</f>
        <v>2026</v>
      </c>
      <c r="R2048" s="8" t="str">
        <f>"Q"&amp;ROUNDUP(MONTH(SalesDataTable[[#This Row],[Order Date]])/3,0)</f>
        <v>Q4</v>
      </c>
      <c r="S2048" s="9">
        <f>MONTH(SalesDataTable[[#This Row],[Order Date]])</f>
        <v>10</v>
      </c>
      <c r="T2048" s="8" t="str">
        <f>TEXT(SalesDataTable[[#This Row],[Order Date]],"mmm")</f>
        <v>Oct</v>
      </c>
    </row>
    <row r="2049" spans="1:20" ht="15.5">
      <c r="A2049" s="2" t="s">
        <v>2100</v>
      </c>
      <c r="B2049" s="3">
        <v>46299</v>
      </c>
      <c r="C2049" s="4" t="s">
        <v>27</v>
      </c>
      <c r="D2049" s="4" t="s">
        <v>82</v>
      </c>
      <c r="E2049" s="4" t="s">
        <v>39</v>
      </c>
      <c r="F2049" s="4" t="s">
        <v>4</v>
      </c>
      <c r="G2049" s="4" t="s">
        <v>11</v>
      </c>
      <c r="H2049" s="4" t="s">
        <v>79</v>
      </c>
      <c r="I2049" s="9">
        <v>1</v>
      </c>
      <c r="J2049" s="6">
        <v>70.400000000000006</v>
      </c>
      <c r="K2049" s="7">
        <v>0</v>
      </c>
      <c r="L2049" s="6">
        <v>32.43</v>
      </c>
      <c r="M2049" s="6">
        <f t="shared" si="124"/>
        <v>70.400000000000006</v>
      </c>
      <c r="N2049" s="6">
        <f t="shared" si="125"/>
        <v>32.43</v>
      </c>
      <c r="O2049" s="6">
        <f t="shared" si="126"/>
        <v>37.970000000000006</v>
      </c>
      <c r="P2049" s="8">
        <f t="shared" si="127"/>
        <v>0.53934659090909098</v>
      </c>
      <c r="Q2049" s="5">
        <f>YEAR(SalesDataTable[[#This Row],[Order Date]])</f>
        <v>2026</v>
      </c>
      <c r="R2049" s="8" t="str">
        <f>"Q"&amp;ROUNDUP(MONTH(SalesDataTable[[#This Row],[Order Date]])/3,0)</f>
        <v>Q4</v>
      </c>
      <c r="S2049" s="9">
        <f>MONTH(SalesDataTable[[#This Row],[Order Date]])</f>
        <v>10</v>
      </c>
      <c r="T2049" s="8" t="str">
        <f>TEXT(SalesDataTable[[#This Row],[Order Date]],"mmm")</f>
        <v>Oct</v>
      </c>
    </row>
    <row r="2050" spans="1:20" ht="15.5">
      <c r="A2050" s="2" t="s">
        <v>2101</v>
      </c>
      <c r="B2050" s="3">
        <v>46299</v>
      </c>
      <c r="C2050" s="4" t="s">
        <v>8</v>
      </c>
      <c r="D2050" s="4" t="s">
        <v>69</v>
      </c>
      <c r="E2050" s="4" t="s">
        <v>10</v>
      </c>
      <c r="F2050" s="4" t="s">
        <v>20</v>
      </c>
      <c r="G2050" s="4" t="s">
        <v>31</v>
      </c>
      <c r="H2050" s="4" t="s">
        <v>41</v>
      </c>
      <c r="I2050" s="9">
        <v>6</v>
      </c>
      <c r="J2050" s="6">
        <v>191.08</v>
      </c>
      <c r="K2050" s="7">
        <v>0.1</v>
      </c>
      <c r="L2050" s="6">
        <v>102.93</v>
      </c>
      <c r="M2050" s="6">
        <f t="shared" ref="M2050:M2113" si="128">I2050*J2050*(1-K2050)</f>
        <v>1031.8320000000001</v>
      </c>
      <c r="N2050" s="6">
        <f t="shared" ref="N2050:N2113" si="129">I2050*L2050</f>
        <v>617.58000000000004</v>
      </c>
      <c r="O2050" s="6">
        <f t="shared" ref="O2050:O2113" si="130">M2050-N2050</f>
        <v>414.25200000000007</v>
      </c>
      <c r="P2050" s="8">
        <f t="shared" ref="P2050:P2113" si="131">IFERROR(O2050/M2050,0)</f>
        <v>0.40147233270532412</v>
      </c>
      <c r="Q2050" s="5">
        <f>YEAR(SalesDataTable[[#This Row],[Order Date]])</f>
        <v>2026</v>
      </c>
      <c r="R2050" s="8" t="str">
        <f>"Q"&amp;ROUNDUP(MONTH(SalesDataTable[[#This Row],[Order Date]])/3,0)</f>
        <v>Q4</v>
      </c>
      <c r="S2050" s="9">
        <f>MONTH(SalesDataTable[[#This Row],[Order Date]])</f>
        <v>10</v>
      </c>
      <c r="T2050" s="8" t="str">
        <f>TEXT(SalesDataTable[[#This Row],[Order Date]],"mmm")</f>
        <v>Oct</v>
      </c>
    </row>
    <row r="2051" spans="1:20" ht="15.5">
      <c r="A2051" s="2" t="s">
        <v>2102</v>
      </c>
      <c r="B2051" s="3">
        <v>46299</v>
      </c>
      <c r="C2051" s="4" t="s">
        <v>14</v>
      </c>
      <c r="D2051" s="4" t="s">
        <v>126</v>
      </c>
      <c r="E2051" s="4" t="s">
        <v>3</v>
      </c>
      <c r="F2051" s="4" t="s">
        <v>4</v>
      </c>
      <c r="G2051" s="4" t="s">
        <v>49</v>
      </c>
      <c r="H2051" s="4" t="s">
        <v>67</v>
      </c>
      <c r="I2051" s="9">
        <v>1</v>
      </c>
      <c r="J2051" s="6">
        <v>36.590000000000003</v>
      </c>
      <c r="K2051" s="7">
        <v>0</v>
      </c>
      <c r="L2051" s="6">
        <v>13.62</v>
      </c>
      <c r="M2051" s="6">
        <f t="shared" si="128"/>
        <v>36.590000000000003</v>
      </c>
      <c r="N2051" s="6">
        <f t="shared" si="129"/>
        <v>13.62</v>
      </c>
      <c r="O2051" s="6">
        <f t="shared" si="130"/>
        <v>22.970000000000006</v>
      </c>
      <c r="P2051" s="8">
        <f t="shared" si="131"/>
        <v>0.62776714949439749</v>
      </c>
      <c r="Q2051" s="5">
        <f>YEAR(SalesDataTable[[#This Row],[Order Date]])</f>
        <v>2026</v>
      </c>
      <c r="R2051" s="8" t="str">
        <f>"Q"&amp;ROUNDUP(MONTH(SalesDataTable[[#This Row],[Order Date]])/3,0)</f>
        <v>Q4</v>
      </c>
      <c r="S2051" s="9">
        <f>MONTH(SalesDataTable[[#This Row],[Order Date]])</f>
        <v>10</v>
      </c>
      <c r="T2051" s="8" t="str">
        <f>TEXT(SalesDataTable[[#This Row],[Order Date]],"mmm")</f>
        <v>Oct</v>
      </c>
    </row>
    <row r="2052" spans="1:20" ht="15.5">
      <c r="A2052" s="2" t="s">
        <v>2103</v>
      </c>
      <c r="B2052" s="3">
        <v>46300</v>
      </c>
      <c r="C2052" s="4" t="s">
        <v>8</v>
      </c>
      <c r="D2052" s="4" t="s">
        <v>66</v>
      </c>
      <c r="E2052" s="4" t="s">
        <v>25</v>
      </c>
      <c r="F2052" s="4" t="s">
        <v>4</v>
      </c>
      <c r="G2052" s="4" t="s">
        <v>31</v>
      </c>
      <c r="H2052" s="4" t="s">
        <v>90</v>
      </c>
      <c r="I2052" s="9">
        <v>2</v>
      </c>
      <c r="J2052" s="6">
        <v>125.38</v>
      </c>
      <c r="K2052" s="7">
        <v>0.05</v>
      </c>
      <c r="L2052" s="6">
        <v>59.12</v>
      </c>
      <c r="M2052" s="6">
        <f t="shared" si="128"/>
        <v>238.22199999999998</v>
      </c>
      <c r="N2052" s="6">
        <f t="shared" si="129"/>
        <v>118.24</v>
      </c>
      <c r="O2052" s="6">
        <f t="shared" si="130"/>
        <v>119.98199999999999</v>
      </c>
      <c r="P2052" s="8">
        <f t="shared" si="131"/>
        <v>0.5036562534106841</v>
      </c>
      <c r="Q2052" s="5">
        <f>YEAR(SalesDataTable[[#This Row],[Order Date]])</f>
        <v>2026</v>
      </c>
      <c r="R2052" s="8" t="str">
        <f>"Q"&amp;ROUNDUP(MONTH(SalesDataTable[[#This Row],[Order Date]])/3,0)</f>
        <v>Q4</v>
      </c>
      <c r="S2052" s="9">
        <f>MONTH(SalesDataTable[[#This Row],[Order Date]])</f>
        <v>10</v>
      </c>
      <c r="T2052" s="8" t="str">
        <f>TEXT(SalesDataTable[[#This Row],[Order Date]],"mmm")</f>
        <v>Oct</v>
      </c>
    </row>
    <row r="2053" spans="1:20" ht="15.5">
      <c r="A2053" s="2" t="s">
        <v>2104</v>
      </c>
      <c r="B2053" s="3">
        <v>46300</v>
      </c>
      <c r="C2053" s="4" t="s">
        <v>1</v>
      </c>
      <c r="D2053" s="4" t="s">
        <v>2</v>
      </c>
      <c r="E2053" s="4" t="s">
        <v>3</v>
      </c>
      <c r="F2053" s="4" t="s">
        <v>16</v>
      </c>
      <c r="G2053" s="4" t="s">
        <v>17</v>
      </c>
      <c r="H2053" s="4" t="s">
        <v>18</v>
      </c>
      <c r="I2053" s="9">
        <v>1</v>
      </c>
      <c r="J2053" s="6">
        <v>35.71</v>
      </c>
      <c r="K2053" s="7">
        <v>0</v>
      </c>
      <c r="L2053" s="6">
        <v>13.3</v>
      </c>
      <c r="M2053" s="6">
        <f t="shared" si="128"/>
        <v>35.71</v>
      </c>
      <c r="N2053" s="6">
        <f t="shared" si="129"/>
        <v>13.3</v>
      </c>
      <c r="O2053" s="6">
        <f t="shared" si="130"/>
        <v>22.41</v>
      </c>
      <c r="P2053" s="8">
        <f t="shared" si="131"/>
        <v>0.62755530663679637</v>
      </c>
      <c r="Q2053" s="5">
        <f>YEAR(SalesDataTable[[#This Row],[Order Date]])</f>
        <v>2026</v>
      </c>
      <c r="R2053" s="8" t="str">
        <f>"Q"&amp;ROUNDUP(MONTH(SalesDataTable[[#This Row],[Order Date]])/3,0)</f>
        <v>Q4</v>
      </c>
      <c r="S2053" s="9">
        <f>MONTH(SalesDataTable[[#This Row],[Order Date]])</f>
        <v>10</v>
      </c>
      <c r="T2053" s="8" t="str">
        <f>TEXT(SalesDataTable[[#This Row],[Order Date]],"mmm")</f>
        <v>Oct</v>
      </c>
    </row>
    <row r="2054" spans="1:20" ht="15.5">
      <c r="A2054" s="2" t="s">
        <v>2105</v>
      </c>
      <c r="B2054" s="3">
        <v>46300</v>
      </c>
      <c r="C2054" s="4" t="s">
        <v>8</v>
      </c>
      <c r="D2054" s="4" t="s">
        <v>38</v>
      </c>
      <c r="E2054" s="4" t="s">
        <v>3</v>
      </c>
      <c r="F2054" s="4" t="s">
        <v>4</v>
      </c>
      <c r="G2054" s="4" t="s">
        <v>17</v>
      </c>
      <c r="H2054" s="4" t="s">
        <v>46</v>
      </c>
      <c r="I2054" s="9">
        <v>2</v>
      </c>
      <c r="J2054" s="6">
        <v>46.72</v>
      </c>
      <c r="K2054" s="7">
        <v>0</v>
      </c>
      <c r="L2054" s="6">
        <v>18.39</v>
      </c>
      <c r="M2054" s="6">
        <f t="shared" si="128"/>
        <v>93.44</v>
      </c>
      <c r="N2054" s="6">
        <f t="shared" si="129"/>
        <v>36.78</v>
      </c>
      <c r="O2054" s="6">
        <f t="shared" si="130"/>
        <v>56.66</v>
      </c>
      <c r="P2054" s="8">
        <f t="shared" si="131"/>
        <v>0.60637842465753422</v>
      </c>
      <c r="Q2054" s="5">
        <f>YEAR(SalesDataTable[[#This Row],[Order Date]])</f>
        <v>2026</v>
      </c>
      <c r="R2054" s="8" t="str">
        <f>"Q"&amp;ROUNDUP(MONTH(SalesDataTable[[#This Row],[Order Date]])/3,0)</f>
        <v>Q4</v>
      </c>
      <c r="S2054" s="9">
        <f>MONTH(SalesDataTable[[#This Row],[Order Date]])</f>
        <v>10</v>
      </c>
      <c r="T2054" s="8" t="str">
        <f>TEXT(SalesDataTable[[#This Row],[Order Date]],"mmm")</f>
        <v>Oct</v>
      </c>
    </row>
    <row r="2055" spans="1:20" ht="15.5">
      <c r="A2055" s="2" t="s">
        <v>2106</v>
      </c>
      <c r="B2055" s="3">
        <v>46300</v>
      </c>
      <c r="C2055" s="4" t="s">
        <v>1</v>
      </c>
      <c r="D2055" s="4" t="s">
        <v>88</v>
      </c>
      <c r="E2055" s="4" t="s">
        <v>39</v>
      </c>
      <c r="F2055" s="4" t="s">
        <v>4</v>
      </c>
      <c r="G2055" s="4" t="s">
        <v>11</v>
      </c>
      <c r="H2055" s="4" t="s">
        <v>21</v>
      </c>
      <c r="I2055" s="9">
        <v>1</v>
      </c>
      <c r="J2055" s="6">
        <v>143.16999999999999</v>
      </c>
      <c r="K2055" s="7">
        <v>0.05</v>
      </c>
      <c r="L2055" s="6">
        <v>81.290000000000006</v>
      </c>
      <c r="M2055" s="6">
        <f t="shared" si="128"/>
        <v>136.01149999999998</v>
      </c>
      <c r="N2055" s="6">
        <f t="shared" si="129"/>
        <v>81.290000000000006</v>
      </c>
      <c r="O2055" s="6">
        <f t="shared" si="130"/>
        <v>54.721499999999978</v>
      </c>
      <c r="P2055" s="8">
        <f t="shared" si="131"/>
        <v>0.40232995004098904</v>
      </c>
      <c r="Q2055" s="5">
        <f>YEAR(SalesDataTable[[#This Row],[Order Date]])</f>
        <v>2026</v>
      </c>
      <c r="R2055" s="8" t="str">
        <f>"Q"&amp;ROUNDUP(MONTH(SalesDataTable[[#This Row],[Order Date]])/3,0)</f>
        <v>Q4</v>
      </c>
      <c r="S2055" s="9">
        <f>MONTH(SalesDataTable[[#This Row],[Order Date]])</f>
        <v>10</v>
      </c>
      <c r="T2055" s="8" t="str">
        <f>TEXT(SalesDataTable[[#This Row],[Order Date]],"mmm")</f>
        <v>Oct</v>
      </c>
    </row>
    <row r="2056" spans="1:20" ht="15.5">
      <c r="A2056" s="2" t="s">
        <v>2107</v>
      </c>
      <c r="B2056" s="3">
        <v>46300</v>
      </c>
      <c r="C2056" s="4" t="s">
        <v>1</v>
      </c>
      <c r="D2056" s="4" t="s">
        <v>2</v>
      </c>
      <c r="E2056" s="4" t="s">
        <v>25</v>
      </c>
      <c r="F2056" s="4" t="s">
        <v>4</v>
      </c>
      <c r="G2056" s="4" t="s">
        <v>31</v>
      </c>
      <c r="H2056" s="4" t="s">
        <v>90</v>
      </c>
      <c r="I2056" s="9">
        <v>1</v>
      </c>
      <c r="J2056" s="6">
        <v>125.88</v>
      </c>
      <c r="K2056" s="7">
        <v>0</v>
      </c>
      <c r="L2056" s="6">
        <v>62.46</v>
      </c>
      <c r="M2056" s="6">
        <f t="shared" si="128"/>
        <v>125.88</v>
      </c>
      <c r="N2056" s="6">
        <f t="shared" si="129"/>
        <v>62.46</v>
      </c>
      <c r="O2056" s="6">
        <f t="shared" si="130"/>
        <v>63.419999999999995</v>
      </c>
      <c r="P2056" s="8">
        <f t="shared" si="131"/>
        <v>0.50381315538608196</v>
      </c>
      <c r="Q2056" s="5">
        <f>YEAR(SalesDataTable[[#This Row],[Order Date]])</f>
        <v>2026</v>
      </c>
      <c r="R2056" s="8" t="str">
        <f>"Q"&amp;ROUNDUP(MONTH(SalesDataTable[[#This Row],[Order Date]])/3,0)</f>
        <v>Q4</v>
      </c>
      <c r="S2056" s="9">
        <f>MONTH(SalesDataTable[[#This Row],[Order Date]])</f>
        <v>10</v>
      </c>
      <c r="T2056" s="8" t="str">
        <f>TEXT(SalesDataTable[[#This Row],[Order Date]],"mmm")</f>
        <v>Oct</v>
      </c>
    </row>
    <row r="2057" spans="1:20" ht="15.5">
      <c r="A2057" s="2" t="s">
        <v>2108</v>
      </c>
      <c r="B2057" s="3">
        <v>46301</v>
      </c>
      <c r="C2057" s="4" t="s">
        <v>27</v>
      </c>
      <c r="D2057" s="4" t="s">
        <v>28</v>
      </c>
      <c r="E2057" s="4" t="s">
        <v>3</v>
      </c>
      <c r="F2057" s="4" t="s">
        <v>16</v>
      </c>
      <c r="G2057" s="4" t="s">
        <v>49</v>
      </c>
      <c r="H2057" s="4" t="s">
        <v>55</v>
      </c>
      <c r="I2057" s="9">
        <v>2</v>
      </c>
      <c r="J2057" s="6">
        <v>121.81</v>
      </c>
      <c r="K2057" s="7">
        <v>0.05</v>
      </c>
      <c r="L2057" s="6">
        <v>67.72</v>
      </c>
      <c r="M2057" s="6">
        <f t="shared" si="128"/>
        <v>231.43899999999999</v>
      </c>
      <c r="N2057" s="6">
        <f t="shared" si="129"/>
        <v>135.44</v>
      </c>
      <c r="O2057" s="6">
        <f t="shared" si="130"/>
        <v>95.998999999999995</v>
      </c>
      <c r="P2057" s="8">
        <f t="shared" si="131"/>
        <v>0.41479180259161158</v>
      </c>
      <c r="Q2057" s="5">
        <f>YEAR(SalesDataTable[[#This Row],[Order Date]])</f>
        <v>2026</v>
      </c>
      <c r="R2057" s="8" t="str">
        <f>"Q"&amp;ROUNDUP(MONTH(SalesDataTable[[#This Row],[Order Date]])/3,0)</f>
        <v>Q4</v>
      </c>
      <c r="S2057" s="9">
        <f>MONTH(SalesDataTable[[#This Row],[Order Date]])</f>
        <v>10</v>
      </c>
      <c r="T2057" s="8" t="str">
        <f>TEXT(SalesDataTable[[#This Row],[Order Date]],"mmm")</f>
        <v>Oct</v>
      </c>
    </row>
    <row r="2058" spans="1:20" ht="15.5">
      <c r="A2058" s="2" t="s">
        <v>2109</v>
      </c>
      <c r="B2058" s="3">
        <v>46301</v>
      </c>
      <c r="C2058" s="4" t="s">
        <v>14</v>
      </c>
      <c r="D2058" s="4" t="s">
        <v>34</v>
      </c>
      <c r="E2058" s="4" t="s">
        <v>3</v>
      </c>
      <c r="F2058" s="4" t="s">
        <v>20</v>
      </c>
      <c r="G2058" s="4" t="s">
        <v>11</v>
      </c>
      <c r="H2058" s="4" t="s">
        <v>53</v>
      </c>
      <c r="I2058" s="9">
        <v>6</v>
      </c>
      <c r="J2058" s="6">
        <v>154.93</v>
      </c>
      <c r="K2058" s="7">
        <v>0.05</v>
      </c>
      <c r="L2058" s="6">
        <v>79.430000000000007</v>
      </c>
      <c r="M2058" s="6">
        <f t="shared" si="128"/>
        <v>883.101</v>
      </c>
      <c r="N2058" s="6">
        <f t="shared" si="129"/>
        <v>476.58000000000004</v>
      </c>
      <c r="O2058" s="6">
        <f t="shared" si="130"/>
        <v>406.52099999999996</v>
      </c>
      <c r="P2058" s="8">
        <f t="shared" si="131"/>
        <v>0.46033352923391546</v>
      </c>
      <c r="Q2058" s="5">
        <f>YEAR(SalesDataTable[[#This Row],[Order Date]])</f>
        <v>2026</v>
      </c>
      <c r="R2058" s="8" t="str">
        <f>"Q"&amp;ROUNDUP(MONTH(SalesDataTable[[#This Row],[Order Date]])/3,0)</f>
        <v>Q4</v>
      </c>
      <c r="S2058" s="9">
        <f>MONTH(SalesDataTable[[#This Row],[Order Date]])</f>
        <v>10</v>
      </c>
      <c r="T2058" s="8" t="str">
        <f>TEXT(SalesDataTable[[#This Row],[Order Date]],"mmm")</f>
        <v>Oct</v>
      </c>
    </row>
    <row r="2059" spans="1:20" ht="15.5">
      <c r="A2059" s="2" t="s">
        <v>2110</v>
      </c>
      <c r="B2059" s="3">
        <v>46302</v>
      </c>
      <c r="C2059" s="4" t="s">
        <v>27</v>
      </c>
      <c r="D2059" s="4" t="s">
        <v>48</v>
      </c>
      <c r="E2059" s="4" t="s">
        <v>25</v>
      </c>
      <c r="F2059" s="4" t="s">
        <v>16</v>
      </c>
      <c r="G2059" s="4" t="s">
        <v>5</v>
      </c>
      <c r="H2059" s="4" t="s">
        <v>43</v>
      </c>
      <c r="I2059" s="9">
        <v>2</v>
      </c>
      <c r="J2059" s="6">
        <v>101.1</v>
      </c>
      <c r="K2059" s="7">
        <v>0.15</v>
      </c>
      <c r="L2059" s="6">
        <v>51.61</v>
      </c>
      <c r="M2059" s="6">
        <f t="shared" si="128"/>
        <v>171.86999999999998</v>
      </c>
      <c r="N2059" s="6">
        <f t="shared" si="129"/>
        <v>103.22</v>
      </c>
      <c r="O2059" s="6">
        <f t="shared" si="130"/>
        <v>68.649999999999977</v>
      </c>
      <c r="P2059" s="8">
        <f t="shared" si="131"/>
        <v>0.39942980159422814</v>
      </c>
      <c r="Q2059" s="5">
        <f>YEAR(SalesDataTable[[#This Row],[Order Date]])</f>
        <v>2026</v>
      </c>
      <c r="R2059" s="8" t="str">
        <f>"Q"&amp;ROUNDUP(MONTH(SalesDataTable[[#This Row],[Order Date]])/3,0)</f>
        <v>Q4</v>
      </c>
      <c r="S2059" s="9">
        <f>MONTH(SalesDataTable[[#This Row],[Order Date]])</f>
        <v>10</v>
      </c>
      <c r="T2059" s="8" t="str">
        <f>TEXT(SalesDataTable[[#This Row],[Order Date]],"mmm")</f>
        <v>Oct</v>
      </c>
    </row>
    <row r="2060" spans="1:20" ht="15.5">
      <c r="A2060" s="2" t="s">
        <v>2111</v>
      </c>
      <c r="B2060" s="3">
        <v>46302</v>
      </c>
      <c r="C2060" s="4" t="s">
        <v>1</v>
      </c>
      <c r="D2060" s="4" t="s">
        <v>2</v>
      </c>
      <c r="E2060" s="4" t="s">
        <v>3</v>
      </c>
      <c r="F2060" s="4" t="s">
        <v>16</v>
      </c>
      <c r="G2060" s="4" t="s">
        <v>5</v>
      </c>
      <c r="H2060" s="4" t="s">
        <v>43</v>
      </c>
      <c r="I2060" s="9">
        <v>2</v>
      </c>
      <c r="J2060" s="6">
        <v>105</v>
      </c>
      <c r="K2060" s="7">
        <v>0</v>
      </c>
      <c r="L2060" s="6">
        <v>50.3</v>
      </c>
      <c r="M2060" s="6">
        <f t="shared" si="128"/>
        <v>210</v>
      </c>
      <c r="N2060" s="6">
        <f t="shared" si="129"/>
        <v>100.6</v>
      </c>
      <c r="O2060" s="6">
        <f t="shared" si="130"/>
        <v>109.4</v>
      </c>
      <c r="P2060" s="8">
        <f t="shared" si="131"/>
        <v>0.52095238095238094</v>
      </c>
      <c r="Q2060" s="5">
        <f>YEAR(SalesDataTable[[#This Row],[Order Date]])</f>
        <v>2026</v>
      </c>
      <c r="R2060" s="8" t="str">
        <f>"Q"&amp;ROUNDUP(MONTH(SalesDataTable[[#This Row],[Order Date]])/3,0)</f>
        <v>Q4</v>
      </c>
      <c r="S2060" s="9">
        <f>MONTH(SalesDataTable[[#This Row],[Order Date]])</f>
        <v>10</v>
      </c>
      <c r="T2060" s="8" t="str">
        <f>TEXT(SalesDataTable[[#This Row],[Order Date]],"mmm")</f>
        <v>Oct</v>
      </c>
    </row>
    <row r="2061" spans="1:20" ht="15.5">
      <c r="A2061" s="2" t="s">
        <v>2112</v>
      </c>
      <c r="B2061" s="3">
        <v>46302</v>
      </c>
      <c r="C2061" s="4" t="s">
        <v>14</v>
      </c>
      <c r="D2061" s="4" t="s">
        <v>15</v>
      </c>
      <c r="E2061" s="4" t="s">
        <v>10</v>
      </c>
      <c r="F2061" s="4" t="s">
        <v>20</v>
      </c>
      <c r="G2061" s="4" t="s">
        <v>11</v>
      </c>
      <c r="H2061" s="4" t="s">
        <v>53</v>
      </c>
      <c r="I2061" s="9">
        <v>4</v>
      </c>
      <c r="J2061" s="6">
        <v>157.12</v>
      </c>
      <c r="K2061" s="7">
        <v>0.15</v>
      </c>
      <c r="L2061" s="6">
        <v>77.98</v>
      </c>
      <c r="M2061" s="6">
        <f t="shared" si="128"/>
        <v>534.20799999999997</v>
      </c>
      <c r="N2061" s="6">
        <f t="shared" si="129"/>
        <v>311.92</v>
      </c>
      <c r="O2061" s="6">
        <f t="shared" si="130"/>
        <v>222.28799999999995</v>
      </c>
      <c r="P2061" s="8">
        <f t="shared" si="131"/>
        <v>0.41610758356295668</v>
      </c>
      <c r="Q2061" s="5">
        <f>YEAR(SalesDataTable[[#This Row],[Order Date]])</f>
        <v>2026</v>
      </c>
      <c r="R2061" s="8" t="str">
        <f>"Q"&amp;ROUNDUP(MONTH(SalesDataTable[[#This Row],[Order Date]])/3,0)</f>
        <v>Q4</v>
      </c>
      <c r="S2061" s="9">
        <f>MONTH(SalesDataTable[[#This Row],[Order Date]])</f>
        <v>10</v>
      </c>
      <c r="T2061" s="8" t="str">
        <f>TEXT(SalesDataTable[[#This Row],[Order Date]],"mmm")</f>
        <v>Oct</v>
      </c>
    </row>
    <row r="2062" spans="1:20" ht="15.5">
      <c r="A2062" s="2" t="s">
        <v>2113</v>
      </c>
      <c r="B2062" s="3">
        <v>46302</v>
      </c>
      <c r="C2062" s="4" t="s">
        <v>27</v>
      </c>
      <c r="D2062" s="4" t="s">
        <v>48</v>
      </c>
      <c r="E2062" s="4" t="s">
        <v>3</v>
      </c>
      <c r="F2062" s="4" t="s">
        <v>4</v>
      </c>
      <c r="G2062" s="4" t="s">
        <v>11</v>
      </c>
      <c r="H2062" s="4" t="s">
        <v>79</v>
      </c>
      <c r="I2062" s="9">
        <v>3</v>
      </c>
      <c r="J2062" s="6">
        <v>70.239999999999995</v>
      </c>
      <c r="K2062" s="7">
        <v>0.05</v>
      </c>
      <c r="L2062" s="6">
        <v>31.96</v>
      </c>
      <c r="M2062" s="6">
        <f t="shared" si="128"/>
        <v>200.18399999999997</v>
      </c>
      <c r="N2062" s="6">
        <f t="shared" si="129"/>
        <v>95.88</v>
      </c>
      <c r="O2062" s="6">
        <f t="shared" si="130"/>
        <v>104.30399999999997</v>
      </c>
      <c r="P2062" s="8">
        <f t="shared" si="131"/>
        <v>0.5210406426087999</v>
      </c>
      <c r="Q2062" s="5">
        <f>YEAR(SalesDataTable[[#This Row],[Order Date]])</f>
        <v>2026</v>
      </c>
      <c r="R2062" s="8" t="str">
        <f>"Q"&amp;ROUNDUP(MONTH(SalesDataTable[[#This Row],[Order Date]])/3,0)</f>
        <v>Q4</v>
      </c>
      <c r="S2062" s="9">
        <f>MONTH(SalesDataTable[[#This Row],[Order Date]])</f>
        <v>10</v>
      </c>
      <c r="T2062" s="8" t="str">
        <f>TEXT(SalesDataTable[[#This Row],[Order Date]],"mmm")</f>
        <v>Oct</v>
      </c>
    </row>
    <row r="2063" spans="1:20" ht="15.5">
      <c r="A2063" s="2" t="s">
        <v>2114</v>
      </c>
      <c r="B2063" s="3">
        <v>46302</v>
      </c>
      <c r="C2063" s="4" t="s">
        <v>14</v>
      </c>
      <c r="D2063" s="4" t="s">
        <v>126</v>
      </c>
      <c r="E2063" s="4" t="s">
        <v>3</v>
      </c>
      <c r="F2063" s="4" t="s">
        <v>4</v>
      </c>
      <c r="G2063" s="4" t="s">
        <v>5</v>
      </c>
      <c r="H2063" s="4" t="s">
        <v>43</v>
      </c>
      <c r="I2063" s="9">
        <v>1</v>
      </c>
      <c r="J2063" s="6">
        <v>103.48</v>
      </c>
      <c r="K2063" s="7">
        <v>0.1</v>
      </c>
      <c r="L2063" s="6">
        <v>51.33</v>
      </c>
      <c r="M2063" s="6">
        <f t="shared" si="128"/>
        <v>93.132000000000005</v>
      </c>
      <c r="N2063" s="6">
        <f t="shared" si="129"/>
        <v>51.33</v>
      </c>
      <c r="O2063" s="6">
        <f t="shared" si="130"/>
        <v>41.802000000000007</v>
      </c>
      <c r="P2063" s="8">
        <f t="shared" si="131"/>
        <v>0.4488467980930293</v>
      </c>
      <c r="Q2063" s="5">
        <f>YEAR(SalesDataTable[[#This Row],[Order Date]])</f>
        <v>2026</v>
      </c>
      <c r="R2063" s="8" t="str">
        <f>"Q"&amp;ROUNDUP(MONTH(SalesDataTable[[#This Row],[Order Date]])/3,0)</f>
        <v>Q4</v>
      </c>
      <c r="S2063" s="9">
        <f>MONTH(SalesDataTable[[#This Row],[Order Date]])</f>
        <v>10</v>
      </c>
      <c r="T2063" s="8" t="str">
        <f>TEXT(SalesDataTable[[#This Row],[Order Date]],"mmm")</f>
        <v>Oct</v>
      </c>
    </row>
    <row r="2064" spans="1:20" ht="15.5">
      <c r="A2064" s="2" t="s">
        <v>2115</v>
      </c>
      <c r="B2064" s="3">
        <v>46302</v>
      </c>
      <c r="C2064" s="4" t="s">
        <v>8</v>
      </c>
      <c r="D2064" s="4" t="s">
        <v>69</v>
      </c>
      <c r="E2064" s="4" t="s">
        <v>25</v>
      </c>
      <c r="F2064" s="4" t="s">
        <v>4</v>
      </c>
      <c r="G2064" s="4" t="s">
        <v>5</v>
      </c>
      <c r="H2064" s="4" t="s">
        <v>35</v>
      </c>
      <c r="I2064" s="9">
        <v>3</v>
      </c>
      <c r="J2064" s="6">
        <v>40.770000000000003</v>
      </c>
      <c r="K2064" s="7">
        <v>0.05</v>
      </c>
      <c r="L2064" s="6">
        <v>16.68</v>
      </c>
      <c r="M2064" s="6">
        <f t="shared" si="128"/>
        <v>116.19449999999999</v>
      </c>
      <c r="N2064" s="6">
        <f t="shared" si="129"/>
        <v>50.04</v>
      </c>
      <c r="O2064" s="6">
        <f t="shared" si="130"/>
        <v>66.154499999999985</v>
      </c>
      <c r="P2064" s="8">
        <f t="shared" si="131"/>
        <v>0.56934278300608021</v>
      </c>
      <c r="Q2064" s="5">
        <f>YEAR(SalesDataTable[[#This Row],[Order Date]])</f>
        <v>2026</v>
      </c>
      <c r="R2064" s="8" t="str">
        <f>"Q"&amp;ROUNDUP(MONTH(SalesDataTable[[#This Row],[Order Date]])/3,0)</f>
        <v>Q4</v>
      </c>
      <c r="S2064" s="9">
        <f>MONTH(SalesDataTable[[#This Row],[Order Date]])</f>
        <v>10</v>
      </c>
      <c r="T2064" s="8" t="str">
        <f>TEXT(SalesDataTable[[#This Row],[Order Date]],"mmm")</f>
        <v>Oct</v>
      </c>
    </row>
    <row r="2065" spans="1:20" ht="15.5">
      <c r="A2065" s="2" t="s">
        <v>2116</v>
      </c>
      <c r="B2065" s="3">
        <v>46302</v>
      </c>
      <c r="C2065" s="4" t="s">
        <v>1</v>
      </c>
      <c r="D2065" s="4" t="s">
        <v>52</v>
      </c>
      <c r="E2065" s="4" t="s">
        <v>25</v>
      </c>
      <c r="F2065" s="4" t="s">
        <v>16</v>
      </c>
      <c r="G2065" s="4" t="s">
        <v>11</v>
      </c>
      <c r="H2065" s="4" t="s">
        <v>21</v>
      </c>
      <c r="I2065" s="9">
        <v>2</v>
      </c>
      <c r="J2065" s="6">
        <v>143.41999999999999</v>
      </c>
      <c r="K2065" s="7">
        <v>0</v>
      </c>
      <c r="L2065" s="6">
        <v>81.44</v>
      </c>
      <c r="M2065" s="6">
        <f t="shared" si="128"/>
        <v>286.83999999999997</v>
      </c>
      <c r="N2065" s="6">
        <f t="shared" si="129"/>
        <v>162.88</v>
      </c>
      <c r="O2065" s="6">
        <f t="shared" si="130"/>
        <v>123.95999999999998</v>
      </c>
      <c r="P2065" s="8">
        <f t="shared" si="131"/>
        <v>0.43215730023706594</v>
      </c>
      <c r="Q2065" s="5">
        <f>YEAR(SalesDataTable[[#This Row],[Order Date]])</f>
        <v>2026</v>
      </c>
      <c r="R2065" s="8" t="str">
        <f>"Q"&amp;ROUNDUP(MONTH(SalesDataTable[[#This Row],[Order Date]])/3,0)</f>
        <v>Q4</v>
      </c>
      <c r="S2065" s="9">
        <f>MONTH(SalesDataTable[[#This Row],[Order Date]])</f>
        <v>10</v>
      </c>
      <c r="T2065" s="8" t="str">
        <f>TEXT(SalesDataTable[[#This Row],[Order Date]],"mmm")</f>
        <v>Oct</v>
      </c>
    </row>
    <row r="2066" spans="1:20" ht="15.5">
      <c r="A2066" s="2" t="s">
        <v>2117</v>
      </c>
      <c r="B2066" s="3">
        <v>46302</v>
      </c>
      <c r="C2066" s="4" t="s">
        <v>27</v>
      </c>
      <c r="D2066" s="4" t="s">
        <v>45</v>
      </c>
      <c r="E2066" s="4" t="s">
        <v>39</v>
      </c>
      <c r="F2066" s="4" t="s">
        <v>4</v>
      </c>
      <c r="G2066" s="4" t="s">
        <v>5</v>
      </c>
      <c r="H2066" s="4" t="s">
        <v>29</v>
      </c>
      <c r="I2066" s="9">
        <v>1</v>
      </c>
      <c r="J2066" s="6">
        <v>49.56</v>
      </c>
      <c r="K2066" s="7">
        <v>0.05</v>
      </c>
      <c r="L2066" s="6">
        <v>22.88</v>
      </c>
      <c r="M2066" s="6">
        <f t="shared" si="128"/>
        <v>47.082000000000001</v>
      </c>
      <c r="N2066" s="6">
        <f t="shared" si="129"/>
        <v>22.88</v>
      </c>
      <c r="O2066" s="6">
        <f t="shared" si="130"/>
        <v>24.202000000000002</v>
      </c>
      <c r="P2066" s="8">
        <f t="shared" si="131"/>
        <v>0.51403933562720361</v>
      </c>
      <c r="Q2066" s="5">
        <f>YEAR(SalesDataTable[[#This Row],[Order Date]])</f>
        <v>2026</v>
      </c>
      <c r="R2066" s="8" t="str">
        <f>"Q"&amp;ROUNDUP(MONTH(SalesDataTable[[#This Row],[Order Date]])/3,0)</f>
        <v>Q4</v>
      </c>
      <c r="S2066" s="9">
        <f>MONTH(SalesDataTable[[#This Row],[Order Date]])</f>
        <v>10</v>
      </c>
      <c r="T2066" s="8" t="str">
        <f>TEXT(SalesDataTable[[#This Row],[Order Date]],"mmm")</f>
        <v>Oct</v>
      </c>
    </row>
    <row r="2067" spans="1:20" ht="15.5">
      <c r="A2067" s="2" t="s">
        <v>2118</v>
      </c>
      <c r="B2067" s="3">
        <v>46302</v>
      </c>
      <c r="C2067" s="4" t="s">
        <v>8</v>
      </c>
      <c r="D2067" s="4" t="s">
        <v>69</v>
      </c>
      <c r="E2067" s="4" t="s">
        <v>3</v>
      </c>
      <c r="F2067" s="4" t="s">
        <v>4</v>
      </c>
      <c r="G2067" s="4" t="s">
        <v>17</v>
      </c>
      <c r="H2067" s="4" t="s">
        <v>71</v>
      </c>
      <c r="I2067" s="9">
        <v>4</v>
      </c>
      <c r="J2067" s="6">
        <v>131.05000000000001</v>
      </c>
      <c r="K2067" s="7">
        <v>0</v>
      </c>
      <c r="L2067" s="6">
        <v>67.37</v>
      </c>
      <c r="M2067" s="6">
        <f t="shared" si="128"/>
        <v>524.20000000000005</v>
      </c>
      <c r="N2067" s="6">
        <f t="shared" si="129"/>
        <v>269.48</v>
      </c>
      <c r="O2067" s="6">
        <f t="shared" si="130"/>
        <v>254.72000000000003</v>
      </c>
      <c r="P2067" s="8">
        <f t="shared" si="131"/>
        <v>0.48592140404425793</v>
      </c>
      <c r="Q2067" s="5">
        <f>YEAR(SalesDataTable[[#This Row],[Order Date]])</f>
        <v>2026</v>
      </c>
      <c r="R2067" s="8" t="str">
        <f>"Q"&amp;ROUNDUP(MONTH(SalesDataTable[[#This Row],[Order Date]])/3,0)</f>
        <v>Q4</v>
      </c>
      <c r="S2067" s="9">
        <f>MONTH(SalesDataTable[[#This Row],[Order Date]])</f>
        <v>10</v>
      </c>
      <c r="T2067" s="8" t="str">
        <f>TEXT(SalesDataTable[[#This Row],[Order Date]],"mmm")</f>
        <v>Oct</v>
      </c>
    </row>
    <row r="2068" spans="1:20" ht="15.5">
      <c r="A2068" s="2" t="s">
        <v>2119</v>
      </c>
      <c r="B2068" s="3">
        <v>46303</v>
      </c>
      <c r="C2068" s="4" t="s">
        <v>1</v>
      </c>
      <c r="D2068" s="4" t="s">
        <v>52</v>
      </c>
      <c r="E2068" s="4" t="s">
        <v>3</v>
      </c>
      <c r="F2068" s="4" t="s">
        <v>20</v>
      </c>
      <c r="G2068" s="4" t="s">
        <v>5</v>
      </c>
      <c r="H2068" s="4" t="s">
        <v>29</v>
      </c>
      <c r="I2068" s="9">
        <v>1</v>
      </c>
      <c r="J2068" s="6">
        <v>51.35</v>
      </c>
      <c r="K2068" s="7">
        <v>0</v>
      </c>
      <c r="L2068" s="6">
        <v>22.98</v>
      </c>
      <c r="M2068" s="6">
        <f t="shared" si="128"/>
        <v>51.35</v>
      </c>
      <c r="N2068" s="6">
        <f t="shared" si="129"/>
        <v>22.98</v>
      </c>
      <c r="O2068" s="6">
        <f t="shared" si="130"/>
        <v>28.37</v>
      </c>
      <c r="P2068" s="8">
        <f t="shared" si="131"/>
        <v>0.55248296007789677</v>
      </c>
      <c r="Q2068" s="5">
        <f>YEAR(SalesDataTable[[#This Row],[Order Date]])</f>
        <v>2026</v>
      </c>
      <c r="R2068" s="8" t="str">
        <f>"Q"&amp;ROUNDUP(MONTH(SalesDataTable[[#This Row],[Order Date]])/3,0)</f>
        <v>Q4</v>
      </c>
      <c r="S2068" s="9">
        <f>MONTH(SalesDataTable[[#This Row],[Order Date]])</f>
        <v>10</v>
      </c>
      <c r="T2068" s="8" t="str">
        <f>TEXT(SalesDataTable[[#This Row],[Order Date]],"mmm")</f>
        <v>Oct</v>
      </c>
    </row>
    <row r="2069" spans="1:20" ht="15.5">
      <c r="A2069" s="2" t="s">
        <v>2120</v>
      </c>
      <c r="B2069" s="3">
        <v>46303</v>
      </c>
      <c r="C2069" s="4" t="s">
        <v>27</v>
      </c>
      <c r="D2069" s="4" t="s">
        <v>48</v>
      </c>
      <c r="E2069" s="4" t="s">
        <v>3</v>
      </c>
      <c r="F2069" s="4" t="s">
        <v>4</v>
      </c>
      <c r="G2069" s="4" t="s">
        <v>49</v>
      </c>
      <c r="H2069" s="4" t="s">
        <v>50</v>
      </c>
      <c r="I2069" s="9">
        <v>1</v>
      </c>
      <c r="J2069" s="6">
        <v>39.659999999999997</v>
      </c>
      <c r="K2069" s="7">
        <v>0</v>
      </c>
      <c r="L2069" s="6">
        <v>14.39</v>
      </c>
      <c r="M2069" s="6">
        <f t="shared" si="128"/>
        <v>39.659999999999997</v>
      </c>
      <c r="N2069" s="6">
        <f t="shared" si="129"/>
        <v>14.39</v>
      </c>
      <c r="O2069" s="6">
        <f t="shared" si="130"/>
        <v>25.269999999999996</v>
      </c>
      <c r="P2069" s="8">
        <f t="shared" si="131"/>
        <v>0.63716591023701463</v>
      </c>
      <c r="Q2069" s="5">
        <f>YEAR(SalesDataTable[[#This Row],[Order Date]])</f>
        <v>2026</v>
      </c>
      <c r="R2069" s="8" t="str">
        <f>"Q"&amp;ROUNDUP(MONTH(SalesDataTable[[#This Row],[Order Date]])/3,0)</f>
        <v>Q4</v>
      </c>
      <c r="S2069" s="9">
        <f>MONTH(SalesDataTable[[#This Row],[Order Date]])</f>
        <v>10</v>
      </c>
      <c r="T2069" s="8" t="str">
        <f>TEXT(SalesDataTable[[#This Row],[Order Date]],"mmm")</f>
        <v>Oct</v>
      </c>
    </row>
    <row r="2070" spans="1:20" ht="15.5">
      <c r="A2070" s="2" t="s">
        <v>2121</v>
      </c>
      <c r="B2070" s="3">
        <v>46303</v>
      </c>
      <c r="C2070" s="4" t="s">
        <v>27</v>
      </c>
      <c r="D2070" s="4" t="s">
        <v>82</v>
      </c>
      <c r="E2070" s="4" t="s">
        <v>25</v>
      </c>
      <c r="F2070" s="4" t="s">
        <v>16</v>
      </c>
      <c r="G2070" s="4" t="s">
        <v>49</v>
      </c>
      <c r="H2070" s="4" t="s">
        <v>50</v>
      </c>
      <c r="I2070" s="9">
        <v>1</v>
      </c>
      <c r="J2070" s="6">
        <v>39.79</v>
      </c>
      <c r="K2070" s="7">
        <v>0</v>
      </c>
      <c r="L2070" s="6">
        <v>14.76</v>
      </c>
      <c r="M2070" s="6">
        <f t="shared" si="128"/>
        <v>39.79</v>
      </c>
      <c r="N2070" s="6">
        <f t="shared" si="129"/>
        <v>14.76</v>
      </c>
      <c r="O2070" s="6">
        <f t="shared" si="130"/>
        <v>25.03</v>
      </c>
      <c r="P2070" s="8">
        <f t="shared" si="131"/>
        <v>0.62905252576024129</v>
      </c>
      <c r="Q2070" s="5">
        <f>YEAR(SalesDataTable[[#This Row],[Order Date]])</f>
        <v>2026</v>
      </c>
      <c r="R2070" s="8" t="str">
        <f>"Q"&amp;ROUNDUP(MONTH(SalesDataTable[[#This Row],[Order Date]])/3,0)</f>
        <v>Q4</v>
      </c>
      <c r="S2070" s="9">
        <f>MONTH(SalesDataTable[[#This Row],[Order Date]])</f>
        <v>10</v>
      </c>
      <c r="T2070" s="8" t="str">
        <f>TEXT(SalesDataTable[[#This Row],[Order Date]],"mmm")</f>
        <v>Oct</v>
      </c>
    </row>
    <row r="2071" spans="1:20" ht="15.5">
      <c r="A2071" s="2" t="s">
        <v>2122</v>
      </c>
      <c r="B2071" s="3">
        <v>46303</v>
      </c>
      <c r="C2071" s="4" t="s">
        <v>14</v>
      </c>
      <c r="D2071" s="4" t="s">
        <v>61</v>
      </c>
      <c r="E2071" s="4" t="s">
        <v>10</v>
      </c>
      <c r="F2071" s="4" t="s">
        <v>16</v>
      </c>
      <c r="G2071" s="4" t="s">
        <v>5</v>
      </c>
      <c r="H2071" s="4" t="s">
        <v>35</v>
      </c>
      <c r="I2071" s="9">
        <v>6</v>
      </c>
      <c r="J2071" s="6">
        <v>41.27</v>
      </c>
      <c r="K2071" s="7">
        <v>0.1</v>
      </c>
      <c r="L2071" s="6">
        <v>16.61</v>
      </c>
      <c r="M2071" s="6">
        <f t="shared" si="128"/>
        <v>222.858</v>
      </c>
      <c r="N2071" s="6">
        <f t="shared" si="129"/>
        <v>99.66</v>
      </c>
      <c r="O2071" s="6">
        <f t="shared" si="130"/>
        <v>123.19800000000001</v>
      </c>
      <c r="P2071" s="8">
        <f t="shared" si="131"/>
        <v>0.55280941227149127</v>
      </c>
      <c r="Q2071" s="5">
        <f>YEAR(SalesDataTable[[#This Row],[Order Date]])</f>
        <v>2026</v>
      </c>
      <c r="R2071" s="8" t="str">
        <f>"Q"&amp;ROUNDUP(MONTH(SalesDataTable[[#This Row],[Order Date]])/3,0)</f>
        <v>Q4</v>
      </c>
      <c r="S2071" s="9">
        <f>MONTH(SalesDataTable[[#This Row],[Order Date]])</f>
        <v>10</v>
      </c>
      <c r="T2071" s="8" t="str">
        <f>TEXT(SalesDataTable[[#This Row],[Order Date]],"mmm")</f>
        <v>Oct</v>
      </c>
    </row>
    <row r="2072" spans="1:20" ht="15.5">
      <c r="A2072" s="2" t="s">
        <v>2123</v>
      </c>
      <c r="B2072" s="3">
        <v>46303</v>
      </c>
      <c r="C2072" s="4" t="s">
        <v>27</v>
      </c>
      <c r="D2072" s="4" t="s">
        <v>28</v>
      </c>
      <c r="E2072" s="4" t="s">
        <v>3</v>
      </c>
      <c r="F2072" s="4" t="s">
        <v>4</v>
      </c>
      <c r="G2072" s="4" t="s">
        <v>11</v>
      </c>
      <c r="H2072" s="4" t="s">
        <v>12</v>
      </c>
      <c r="I2072" s="9">
        <v>1</v>
      </c>
      <c r="J2072" s="6">
        <v>93.39</v>
      </c>
      <c r="K2072" s="7">
        <v>0</v>
      </c>
      <c r="L2072" s="6">
        <v>45.98</v>
      </c>
      <c r="M2072" s="6">
        <f t="shared" si="128"/>
        <v>93.39</v>
      </c>
      <c r="N2072" s="6">
        <f t="shared" si="129"/>
        <v>45.98</v>
      </c>
      <c r="O2072" s="6">
        <f t="shared" si="130"/>
        <v>47.410000000000004</v>
      </c>
      <c r="P2072" s="8">
        <f t="shared" si="131"/>
        <v>0.50765606595995294</v>
      </c>
      <c r="Q2072" s="5">
        <f>YEAR(SalesDataTable[[#This Row],[Order Date]])</f>
        <v>2026</v>
      </c>
      <c r="R2072" s="8" t="str">
        <f>"Q"&amp;ROUNDUP(MONTH(SalesDataTable[[#This Row],[Order Date]])/3,0)</f>
        <v>Q4</v>
      </c>
      <c r="S2072" s="9">
        <f>MONTH(SalesDataTable[[#This Row],[Order Date]])</f>
        <v>10</v>
      </c>
      <c r="T2072" s="8" t="str">
        <f>TEXT(SalesDataTable[[#This Row],[Order Date]],"mmm")</f>
        <v>Oct</v>
      </c>
    </row>
    <row r="2073" spans="1:20" ht="15.5">
      <c r="A2073" s="2" t="s">
        <v>2124</v>
      </c>
      <c r="B2073" s="3">
        <v>46304</v>
      </c>
      <c r="C2073" s="4" t="s">
        <v>14</v>
      </c>
      <c r="D2073" s="4" t="s">
        <v>24</v>
      </c>
      <c r="E2073" s="4" t="s">
        <v>3</v>
      </c>
      <c r="F2073" s="4" t="s">
        <v>20</v>
      </c>
      <c r="G2073" s="4" t="s">
        <v>31</v>
      </c>
      <c r="H2073" s="4" t="s">
        <v>32</v>
      </c>
      <c r="I2073" s="9">
        <v>1</v>
      </c>
      <c r="J2073" s="6">
        <v>336.56</v>
      </c>
      <c r="K2073" s="7">
        <v>0</v>
      </c>
      <c r="L2073" s="6">
        <v>189.74</v>
      </c>
      <c r="M2073" s="6">
        <f t="shared" si="128"/>
        <v>336.56</v>
      </c>
      <c r="N2073" s="6">
        <f t="shared" si="129"/>
        <v>189.74</v>
      </c>
      <c r="O2073" s="6">
        <f t="shared" si="130"/>
        <v>146.82</v>
      </c>
      <c r="P2073" s="8">
        <f t="shared" si="131"/>
        <v>0.43623722367482765</v>
      </c>
      <c r="Q2073" s="5">
        <f>YEAR(SalesDataTable[[#This Row],[Order Date]])</f>
        <v>2026</v>
      </c>
      <c r="R2073" s="8" t="str">
        <f>"Q"&amp;ROUNDUP(MONTH(SalesDataTable[[#This Row],[Order Date]])/3,0)</f>
        <v>Q4</v>
      </c>
      <c r="S2073" s="9">
        <f>MONTH(SalesDataTable[[#This Row],[Order Date]])</f>
        <v>10</v>
      </c>
      <c r="T2073" s="8" t="str">
        <f>TEXT(SalesDataTable[[#This Row],[Order Date]],"mmm")</f>
        <v>Oct</v>
      </c>
    </row>
    <row r="2074" spans="1:20" ht="15.5">
      <c r="A2074" s="2" t="s">
        <v>2125</v>
      </c>
      <c r="B2074" s="3">
        <v>46304</v>
      </c>
      <c r="C2074" s="4" t="s">
        <v>14</v>
      </c>
      <c r="D2074" s="4" t="s">
        <v>15</v>
      </c>
      <c r="E2074" s="4" t="s">
        <v>3</v>
      </c>
      <c r="F2074" s="4" t="s">
        <v>16</v>
      </c>
      <c r="G2074" s="4" t="s">
        <v>17</v>
      </c>
      <c r="H2074" s="4" t="s">
        <v>71</v>
      </c>
      <c r="I2074" s="9">
        <v>2</v>
      </c>
      <c r="J2074" s="6">
        <v>132.47999999999999</v>
      </c>
      <c r="K2074" s="7">
        <v>0.1</v>
      </c>
      <c r="L2074" s="6">
        <v>67.48</v>
      </c>
      <c r="M2074" s="6">
        <f t="shared" si="128"/>
        <v>238.464</v>
      </c>
      <c r="N2074" s="6">
        <f t="shared" si="129"/>
        <v>134.96</v>
      </c>
      <c r="O2074" s="6">
        <f t="shared" si="130"/>
        <v>103.50399999999999</v>
      </c>
      <c r="P2074" s="8">
        <f t="shared" si="131"/>
        <v>0.43404455179817497</v>
      </c>
      <c r="Q2074" s="5">
        <f>YEAR(SalesDataTable[[#This Row],[Order Date]])</f>
        <v>2026</v>
      </c>
      <c r="R2074" s="8" t="str">
        <f>"Q"&amp;ROUNDUP(MONTH(SalesDataTable[[#This Row],[Order Date]])/3,0)</f>
        <v>Q4</v>
      </c>
      <c r="S2074" s="9">
        <f>MONTH(SalesDataTable[[#This Row],[Order Date]])</f>
        <v>10</v>
      </c>
      <c r="T2074" s="8" t="str">
        <f>TEXT(SalesDataTable[[#This Row],[Order Date]],"mmm")</f>
        <v>Oct</v>
      </c>
    </row>
    <row r="2075" spans="1:20" ht="15.5">
      <c r="A2075" s="2" t="s">
        <v>2126</v>
      </c>
      <c r="B2075" s="3">
        <v>46304</v>
      </c>
      <c r="C2075" s="4" t="s">
        <v>8</v>
      </c>
      <c r="D2075" s="4" t="s">
        <v>86</v>
      </c>
      <c r="E2075" s="4" t="s">
        <v>25</v>
      </c>
      <c r="F2075" s="4" t="s">
        <v>4</v>
      </c>
      <c r="G2075" s="4" t="s">
        <v>11</v>
      </c>
      <c r="H2075" s="4" t="s">
        <v>12</v>
      </c>
      <c r="I2075" s="9">
        <v>1</v>
      </c>
      <c r="J2075" s="6">
        <v>92.59</v>
      </c>
      <c r="K2075" s="7">
        <v>0</v>
      </c>
      <c r="L2075" s="6">
        <v>44.46</v>
      </c>
      <c r="M2075" s="6">
        <f t="shared" si="128"/>
        <v>92.59</v>
      </c>
      <c r="N2075" s="6">
        <f t="shared" si="129"/>
        <v>44.46</v>
      </c>
      <c r="O2075" s="6">
        <f t="shared" si="130"/>
        <v>48.13</v>
      </c>
      <c r="P2075" s="8">
        <f t="shared" si="131"/>
        <v>0.51981855491953777</v>
      </c>
      <c r="Q2075" s="5">
        <f>YEAR(SalesDataTable[[#This Row],[Order Date]])</f>
        <v>2026</v>
      </c>
      <c r="R2075" s="8" t="str">
        <f>"Q"&amp;ROUNDUP(MONTH(SalesDataTable[[#This Row],[Order Date]])/3,0)</f>
        <v>Q4</v>
      </c>
      <c r="S2075" s="9">
        <f>MONTH(SalesDataTable[[#This Row],[Order Date]])</f>
        <v>10</v>
      </c>
      <c r="T2075" s="8" t="str">
        <f>TEXT(SalesDataTable[[#This Row],[Order Date]],"mmm")</f>
        <v>Oct</v>
      </c>
    </row>
    <row r="2076" spans="1:20" ht="15.5">
      <c r="A2076" s="2" t="s">
        <v>2127</v>
      </c>
      <c r="B2076" s="3">
        <v>46304</v>
      </c>
      <c r="C2076" s="4" t="s">
        <v>27</v>
      </c>
      <c r="D2076" s="4" t="s">
        <v>48</v>
      </c>
      <c r="E2076" s="4" t="s">
        <v>25</v>
      </c>
      <c r="F2076" s="4" t="s">
        <v>20</v>
      </c>
      <c r="G2076" s="4" t="s">
        <v>49</v>
      </c>
      <c r="H2076" s="4" t="s">
        <v>67</v>
      </c>
      <c r="I2076" s="9">
        <v>1</v>
      </c>
      <c r="J2076" s="6">
        <v>35.450000000000003</v>
      </c>
      <c r="K2076" s="7">
        <v>0.05</v>
      </c>
      <c r="L2076" s="6">
        <v>14.23</v>
      </c>
      <c r="M2076" s="6">
        <f t="shared" si="128"/>
        <v>33.677500000000002</v>
      </c>
      <c r="N2076" s="6">
        <f t="shared" si="129"/>
        <v>14.23</v>
      </c>
      <c r="O2076" s="6">
        <f t="shared" si="130"/>
        <v>19.447500000000002</v>
      </c>
      <c r="P2076" s="8">
        <f t="shared" si="131"/>
        <v>0.57746269764679681</v>
      </c>
      <c r="Q2076" s="5">
        <f>YEAR(SalesDataTable[[#This Row],[Order Date]])</f>
        <v>2026</v>
      </c>
      <c r="R2076" s="8" t="str">
        <f>"Q"&amp;ROUNDUP(MONTH(SalesDataTable[[#This Row],[Order Date]])/3,0)</f>
        <v>Q4</v>
      </c>
      <c r="S2076" s="9">
        <f>MONTH(SalesDataTable[[#This Row],[Order Date]])</f>
        <v>10</v>
      </c>
      <c r="T2076" s="8" t="str">
        <f>TEXT(SalesDataTable[[#This Row],[Order Date]],"mmm")</f>
        <v>Oct</v>
      </c>
    </row>
    <row r="2077" spans="1:20" ht="15.5">
      <c r="A2077" s="2" t="s">
        <v>2128</v>
      </c>
      <c r="B2077" s="3">
        <v>46304</v>
      </c>
      <c r="C2077" s="4" t="s">
        <v>14</v>
      </c>
      <c r="D2077" s="4" t="s">
        <v>15</v>
      </c>
      <c r="E2077" s="4" t="s">
        <v>3</v>
      </c>
      <c r="F2077" s="4" t="s">
        <v>16</v>
      </c>
      <c r="G2077" s="4" t="s">
        <v>11</v>
      </c>
      <c r="H2077" s="4" t="s">
        <v>12</v>
      </c>
      <c r="I2077" s="9">
        <v>2</v>
      </c>
      <c r="J2077" s="6">
        <v>93.83</v>
      </c>
      <c r="K2077" s="7">
        <v>0.1</v>
      </c>
      <c r="L2077" s="6">
        <v>44.27</v>
      </c>
      <c r="M2077" s="6">
        <f t="shared" si="128"/>
        <v>168.89400000000001</v>
      </c>
      <c r="N2077" s="6">
        <f t="shared" si="129"/>
        <v>88.54</v>
      </c>
      <c r="O2077" s="6">
        <f t="shared" si="130"/>
        <v>80.353999999999999</v>
      </c>
      <c r="P2077" s="8">
        <f t="shared" si="131"/>
        <v>0.47576586498040191</v>
      </c>
      <c r="Q2077" s="5">
        <f>YEAR(SalesDataTable[[#This Row],[Order Date]])</f>
        <v>2026</v>
      </c>
      <c r="R2077" s="8" t="str">
        <f>"Q"&amp;ROUNDUP(MONTH(SalesDataTable[[#This Row],[Order Date]])/3,0)</f>
        <v>Q4</v>
      </c>
      <c r="S2077" s="9">
        <f>MONTH(SalesDataTable[[#This Row],[Order Date]])</f>
        <v>10</v>
      </c>
      <c r="T2077" s="8" t="str">
        <f>TEXT(SalesDataTable[[#This Row],[Order Date]],"mmm")</f>
        <v>Oct</v>
      </c>
    </row>
    <row r="2078" spans="1:20" ht="15.5">
      <c r="A2078" s="2" t="s">
        <v>2129</v>
      </c>
      <c r="B2078" s="3">
        <v>46304</v>
      </c>
      <c r="C2078" s="4" t="s">
        <v>8</v>
      </c>
      <c r="D2078" s="4" t="s">
        <v>69</v>
      </c>
      <c r="E2078" s="4" t="s">
        <v>3</v>
      </c>
      <c r="F2078" s="4" t="s">
        <v>16</v>
      </c>
      <c r="G2078" s="4" t="s">
        <v>49</v>
      </c>
      <c r="H2078" s="4" t="s">
        <v>67</v>
      </c>
      <c r="I2078" s="9">
        <v>1</v>
      </c>
      <c r="J2078" s="6">
        <v>36.32</v>
      </c>
      <c r="K2078" s="7">
        <v>0</v>
      </c>
      <c r="L2078" s="6">
        <v>13.6</v>
      </c>
      <c r="M2078" s="6">
        <f t="shared" si="128"/>
        <v>36.32</v>
      </c>
      <c r="N2078" s="6">
        <f t="shared" si="129"/>
        <v>13.6</v>
      </c>
      <c r="O2078" s="6">
        <f t="shared" si="130"/>
        <v>22.72</v>
      </c>
      <c r="P2078" s="8">
        <f t="shared" si="131"/>
        <v>0.62555066079295152</v>
      </c>
      <c r="Q2078" s="5">
        <f>YEAR(SalesDataTable[[#This Row],[Order Date]])</f>
        <v>2026</v>
      </c>
      <c r="R2078" s="8" t="str">
        <f>"Q"&amp;ROUNDUP(MONTH(SalesDataTable[[#This Row],[Order Date]])/3,0)</f>
        <v>Q4</v>
      </c>
      <c r="S2078" s="9">
        <f>MONTH(SalesDataTable[[#This Row],[Order Date]])</f>
        <v>10</v>
      </c>
      <c r="T2078" s="8" t="str">
        <f>TEXT(SalesDataTable[[#This Row],[Order Date]],"mmm")</f>
        <v>Oct</v>
      </c>
    </row>
    <row r="2079" spans="1:20" ht="15.5">
      <c r="A2079" s="2" t="s">
        <v>2130</v>
      </c>
      <c r="B2079" s="3">
        <v>46304</v>
      </c>
      <c r="C2079" s="4" t="s">
        <v>1</v>
      </c>
      <c r="D2079" s="4" t="s">
        <v>88</v>
      </c>
      <c r="E2079" s="4" t="s">
        <v>3</v>
      </c>
      <c r="F2079" s="4" t="s">
        <v>4</v>
      </c>
      <c r="G2079" s="4" t="s">
        <v>49</v>
      </c>
      <c r="H2079" s="4" t="s">
        <v>55</v>
      </c>
      <c r="I2079" s="9">
        <v>2</v>
      </c>
      <c r="J2079" s="6">
        <v>125.56</v>
      </c>
      <c r="K2079" s="7">
        <v>0.1</v>
      </c>
      <c r="L2079" s="6">
        <v>67.260000000000005</v>
      </c>
      <c r="M2079" s="6">
        <f t="shared" si="128"/>
        <v>226.00800000000001</v>
      </c>
      <c r="N2079" s="6">
        <f t="shared" si="129"/>
        <v>134.52000000000001</v>
      </c>
      <c r="O2079" s="6">
        <f t="shared" si="130"/>
        <v>91.488</v>
      </c>
      <c r="P2079" s="8">
        <f t="shared" si="131"/>
        <v>0.40479983009450993</v>
      </c>
      <c r="Q2079" s="5">
        <f>YEAR(SalesDataTable[[#This Row],[Order Date]])</f>
        <v>2026</v>
      </c>
      <c r="R2079" s="8" t="str">
        <f>"Q"&amp;ROUNDUP(MONTH(SalesDataTable[[#This Row],[Order Date]])/3,0)</f>
        <v>Q4</v>
      </c>
      <c r="S2079" s="9">
        <f>MONTH(SalesDataTable[[#This Row],[Order Date]])</f>
        <v>10</v>
      </c>
      <c r="T2079" s="8" t="str">
        <f>TEXT(SalesDataTable[[#This Row],[Order Date]],"mmm")</f>
        <v>Oct</v>
      </c>
    </row>
    <row r="2080" spans="1:20" ht="15.5">
      <c r="A2080" s="2" t="s">
        <v>2131</v>
      </c>
      <c r="B2080" s="3">
        <v>46304</v>
      </c>
      <c r="C2080" s="4" t="s">
        <v>1</v>
      </c>
      <c r="D2080" s="4" t="s">
        <v>88</v>
      </c>
      <c r="E2080" s="4" t="s">
        <v>39</v>
      </c>
      <c r="F2080" s="4" t="s">
        <v>16</v>
      </c>
      <c r="G2080" s="4" t="s">
        <v>31</v>
      </c>
      <c r="H2080" s="4" t="s">
        <v>90</v>
      </c>
      <c r="I2080" s="9">
        <v>2</v>
      </c>
      <c r="J2080" s="6">
        <v>124.91</v>
      </c>
      <c r="K2080" s="7">
        <v>0</v>
      </c>
      <c r="L2080" s="6">
        <v>60.33</v>
      </c>
      <c r="M2080" s="6">
        <f t="shared" si="128"/>
        <v>249.82</v>
      </c>
      <c r="N2080" s="6">
        <f t="shared" si="129"/>
        <v>120.66</v>
      </c>
      <c r="O2080" s="6">
        <f t="shared" si="130"/>
        <v>129.16</v>
      </c>
      <c r="P2080" s="8">
        <f t="shared" si="131"/>
        <v>0.51701224881914976</v>
      </c>
      <c r="Q2080" s="5">
        <f>YEAR(SalesDataTable[[#This Row],[Order Date]])</f>
        <v>2026</v>
      </c>
      <c r="R2080" s="8" t="str">
        <f>"Q"&amp;ROUNDUP(MONTH(SalesDataTable[[#This Row],[Order Date]])/3,0)</f>
        <v>Q4</v>
      </c>
      <c r="S2080" s="9">
        <f>MONTH(SalesDataTable[[#This Row],[Order Date]])</f>
        <v>10</v>
      </c>
      <c r="T2080" s="8" t="str">
        <f>TEXT(SalesDataTable[[#This Row],[Order Date]],"mmm")</f>
        <v>Oct</v>
      </c>
    </row>
    <row r="2081" spans="1:20" ht="15.5">
      <c r="A2081" s="2" t="s">
        <v>2132</v>
      </c>
      <c r="B2081" s="3">
        <v>46304</v>
      </c>
      <c r="C2081" s="4" t="s">
        <v>8</v>
      </c>
      <c r="D2081" s="4" t="s">
        <v>69</v>
      </c>
      <c r="E2081" s="4" t="s">
        <v>3</v>
      </c>
      <c r="F2081" s="4" t="s">
        <v>16</v>
      </c>
      <c r="G2081" s="4" t="s">
        <v>31</v>
      </c>
      <c r="H2081" s="4" t="s">
        <v>41</v>
      </c>
      <c r="I2081" s="9">
        <v>1</v>
      </c>
      <c r="J2081" s="6">
        <v>199.32</v>
      </c>
      <c r="K2081" s="7">
        <v>0</v>
      </c>
      <c r="L2081" s="6">
        <v>103.83</v>
      </c>
      <c r="M2081" s="6">
        <f t="shared" si="128"/>
        <v>199.32</v>
      </c>
      <c r="N2081" s="6">
        <f t="shared" si="129"/>
        <v>103.83</v>
      </c>
      <c r="O2081" s="6">
        <f t="shared" si="130"/>
        <v>95.49</v>
      </c>
      <c r="P2081" s="8">
        <f t="shared" si="131"/>
        <v>0.4790788681517158</v>
      </c>
      <c r="Q2081" s="5">
        <f>YEAR(SalesDataTable[[#This Row],[Order Date]])</f>
        <v>2026</v>
      </c>
      <c r="R2081" s="8" t="str">
        <f>"Q"&amp;ROUNDUP(MONTH(SalesDataTable[[#This Row],[Order Date]])/3,0)</f>
        <v>Q4</v>
      </c>
      <c r="S2081" s="9">
        <f>MONTH(SalesDataTable[[#This Row],[Order Date]])</f>
        <v>10</v>
      </c>
      <c r="T2081" s="8" t="str">
        <f>TEXT(SalesDataTable[[#This Row],[Order Date]],"mmm")</f>
        <v>Oct</v>
      </c>
    </row>
    <row r="2082" spans="1:20" ht="15.5">
      <c r="A2082" s="2" t="s">
        <v>2133</v>
      </c>
      <c r="B2082" s="3">
        <v>46305</v>
      </c>
      <c r="C2082" s="4" t="s">
        <v>8</v>
      </c>
      <c r="D2082" s="4" t="s">
        <v>66</v>
      </c>
      <c r="E2082" s="4" t="s">
        <v>3</v>
      </c>
      <c r="F2082" s="4" t="s">
        <v>4</v>
      </c>
      <c r="G2082" s="4" t="s">
        <v>31</v>
      </c>
      <c r="H2082" s="4" t="s">
        <v>32</v>
      </c>
      <c r="I2082" s="9">
        <v>4</v>
      </c>
      <c r="J2082" s="6">
        <v>337.38</v>
      </c>
      <c r="K2082" s="7">
        <v>0.05</v>
      </c>
      <c r="L2082" s="6">
        <v>194.94</v>
      </c>
      <c r="M2082" s="6">
        <f t="shared" si="128"/>
        <v>1282.0439999999999</v>
      </c>
      <c r="N2082" s="6">
        <f t="shared" si="129"/>
        <v>779.76</v>
      </c>
      <c r="O2082" s="6">
        <f t="shared" si="130"/>
        <v>502.28399999999988</v>
      </c>
      <c r="P2082" s="8">
        <f t="shared" si="131"/>
        <v>0.39178374533167343</v>
      </c>
      <c r="Q2082" s="5">
        <f>YEAR(SalesDataTable[[#This Row],[Order Date]])</f>
        <v>2026</v>
      </c>
      <c r="R2082" s="8" t="str">
        <f>"Q"&amp;ROUNDUP(MONTH(SalesDataTable[[#This Row],[Order Date]])/3,0)</f>
        <v>Q4</v>
      </c>
      <c r="S2082" s="9">
        <f>MONTH(SalesDataTable[[#This Row],[Order Date]])</f>
        <v>10</v>
      </c>
      <c r="T2082" s="8" t="str">
        <f>TEXT(SalesDataTable[[#This Row],[Order Date]],"mmm")</f>
        <v>Oct</v>
      </c>
    </row>
    <row r="2083" spans="1:20" ht="15.5">
      <c r="A2083" s="2" t="s">
        <v>2134</v>
      </c>
      <c r="B2083" s="3">
        <v>46305</v>
      </c>
      <c r="C2083" s="4" t="s">
        <v>14</v>
      </c>
      <c r="D2083" s="4" t="s">
        <v>15</v>
      </c>
      <c r="E2083" s="4" t="s">
        <v>3</v>
      </c>
      <c r="F2083" s="4" t="s">
        <v>20</v>
      </c>
      <c r="G2083" s="4" t="s">
        <v>31</v>
      </c>
      <c r="H2083" s="4" t="s">
        <v>64</v>
      </c>
      <c r="I2083" s="9">
        <v>3</v>
      </c>
      <c r="J2083" s="6">
        <v>82.18</v>
      </c>
      <c r="K2083" s="7">
        <v>0.1</v>
      </c>
      <c r="L2083" s="6">
        <v>39.82</v>
      </c>
      <c r="M2083" s="6">
        <f t="shared" si="128"/>
        <v>221.88600000000002</v>
      </c>
      <c r="N2083" s="6">
        <f t="shared" si="129"/>
        <v>119.46000000000001</v>
      </c>
      <c r="O2083" s="6">
        <f t="shared" si="130"/>
        <v>102.42600000000002</v>
      </c>
      <c r="P2083" s="8">
        <f t="shared" si="131"/>
        <v>0.46161542413671885</v>
      </c>
      <c r="Q2083" s="5">
        <f>YEAR(SalesDataTable[[#This Row],[Order Date]])</f>
        <v>2026</v>
      </c>
      <c r="R2083" s="8" t="str">
        <f>"Q"&amp;ROUNDUP(MONTH(SalesDataTable[[#This Row],[Order Date]])/3,0)</f>
        <v>Q4</v>
      </c>
      <c r="S2083" s="9">
        <f>MONTH(SalesDataTable[[#This Row],[Order Date]])</f>
        <v>10</v>
      </c>
      <c r="T2083" s="8" t="str">
        <f>TEXT(SalesDataTable[[#This Row],[Order Date]],"mmm")</f>
        <v>Oct</v>
      </c>
    </row>
    <row r="2084" spans="1:20" ht="15.5">
      <c r="A2084" s="2" t="s">
        <v>2135</v>
      </c>
      <c r="B2084" s="3">
        <v>46305</v>
      </c>
      <c r="C2084" s="4" t="s">
        <v>1</v>
      </c>
      <c r="D2084" s="4" t="s">
        <v>88</v>
      </c>
      <c r="E2084" s="4" t="s">
        <v>10</v>
      </c>
      <c r="F2084" s="4" t="s">
        <v>16</v>
      </c>
      <c r="G2084" s="4" t="s">
        <v>11</v>
      </c>
      <c r="H2084" s="4" t="s">
        <v>79</v>
      </c>
      <c r="I2084" s="9">
        <v>15</v>
      </c>
      <c r="J2084" s="6">
        <v>70.25</v>
      </c>
      <c r="K2084" s="7">
        <v>0.1</v>
      </c>
      <c r="L2084" s="6">
        <v>32.19</v>
      </c>
      <c r="M2084" s="6">
        <f t="shared" si="128"/>
        <v>948.375</v>
      </c>
      <c r="N2084" s="6">
        <f t="shared" si="129"/>
        <v>482.84999999999997</v>
      </c>
      <c r="O2084" s="6">
        <f t="shared" si="130"/>
        <v>465.52500000000003</v>
      </c>
      <c r="P2084" s="8">
        <f t="shared" si="131"/>
        <v>0.49086595492289448</v>
      </c>
      <c r="Q2084" s="5">
        <f>YEAR(SalesDataTable[[#This Row],[Order Date]])</f>
        <v>2026</v>
      </c>
      <c r="R2084" s="8" t="str">
        <f>"Q"&amp;ROUNDUP(MONTH(SalesDataTable[[#This Row],[Order Date]])/3,0)</f>
        <v>Q4</v>
      </c>
      <c r="S2084" s="9">
        <f>MONTH(SalesDataTable[[#This Row],[Order Date]])</f>
        <v>10</v>
      </c>
      <c r="T2084" s="8" t="str">
        <f>TEXT(SalesDataTable[[#This Row],[Order Date]],"mmm")</f>
        <v>Oct</v>
      </c>
    </row>
    <row r="2085" spans="1:20" ht="15.5">
      <c r="A2085" s="2" t="s">
        <v>2136</v>
      </c>
      <c r="B2085" s="3">
        <v>46305</v>
      </c>
      <c r="C2085" s="4" t="s">
        <v>27</v>
      </c>
      <c r="D2085" s="4" t="s">
        <v>45</v>
      </c>
      <c r="E2085" s="4" t="s">
        <v>25</v>
      </c>
      <c r="F2085" s="4" t="s">
        <v>16</v>
      </c>
      <c r="G2085" s="4" t="s">
        <v>17</v>
      </c>
      <c r="H2085" s="4" t="s">
        <v>18</v>
      </c>
      <c r="I2085" s="9">
        <v>2</v>
      </c>
      <c r="J2085" s="6">
        <v>35.36</v>
      </c>
      <c r="K2085" s="7">
        <v>0</v>
      </c>
      <c r="L2085" s="6">
        <v>13.49</v>
      </c>
      <c r="M2085" s="6">
        <f t="shared" si="128"/>
        <v>70.72</v>
      </c>
      <c r="N2085" s="6">
        <f t="shared" si="129"/>
        <v>26.98</v>
      </c>
      <c r="O2085" s="6">
        <f t="shared" si="130"/>
        <v>43.739999999999995</v>
      </c>
      <c r="P2085" s="8">
        <f t="shared" si="131"/>
        <v>0.61849547511312208</v>
      </c>
      <c r="Q2085" s="5">
        <f>YEAR(SalesDataTable[[#This Row],[Order Date]])</f>
        <v>2026</v>
      </c>
      <c r="R2085" s="8" t="str">
        <f>"Q"&amp;ROUNDUP(MONTH(SalesDataTable[[#This Row],[Order Date]])/3,0)</f>
        <v>Q4</v>
      </c>
      <c r="S2085" s="9">
        <f>MONTH(SalesDataTable[[#This Row],[Order Date]])</f>
        <v>10</v>
      </c>
      <c r="T2085" s="8" t="str">
        <f>TEXT(SalesDataTable[[#This Row],[Order Date]],"mmm")</f>
        <v>Oct</v>
      </c>
    </row>
    <row r="2086" spans="1:20" ht="15.5">
      <c r="A2086" s="2" t="s">
        <v>2137</v>
      </c>
      <c r="B2086" s="3">
        <v>46305</v>
      </c>
      <c r="C2086" s="4" t="s">
        <v>14</v>
      </c>
      <c r="D2086" s="4" t="s">
        <v>34</v>
      </c>
      <c r="E2086" s="4" t="s">
        <v>25</v>
      </c>
      <c r="F2086" s="4" t="s">
        <v>16</v>
      </c>
      <c r="G2086" s="4" t="s">
        <v>17</v>
      </c>
      <c r="H2086" s="4" t="s">
        <v>46</v>
      </c>
      <c r="I2086" s="9">
        <v>1</v>
      </c>
      <c r="J2086" s="6">
        <v>46.01</v>
      </c>
      <c r="K2086" s="7">
        <v>0</v>
      </c>
      <c r="L2086" s="6">
        <v>18.239999999999998</v>
      </c>
      <c r="M2086" s="6">
        <f t="shared" si="128"/>
        <v>46.01</v>
      </c>
      <c r="N2086" s="6">
        <f t="shared" si="129"/>
        <v>18.239999999999998</v>
      </c>
      <c r="O2086" s="6">
        <f t="shared" si="130"/>
        <v>27.77</v>
      </c>
      <c r="P2086" s="8">
        <f t="shared" si="131"/>
        <v>0.6035644425124973</v>
      </c>
      <c r="Q2086" s="5">
        <f>YEAR(SalesDataTable[[#This Row],[Order Date]])</f>
        <v>2026</v>
      </c>
      <c r="R2086" s="8" t="str">
        <f>"Q"&amp;ROUNDUP(MONTH(SalesDataTable[[#This Row],[Order Date]])/3,0)</f>
        <v>Q4</v>
      </c>
      <c r="S2086" s="9">
        <f>MONTH(SalesDataTable[[#This Row],[Order Date]])</f>
        <v>10</v>
      </c>
      <c r="T2086" s="8" t="str">
        <f>TEXT(SalesDataTable[[#This Row],[Order Date]],"mmm")</f>
        <v>Oct</v>
      </c>
    </row>
    <row r="2087" spans="1:20" ht="15.5">
      <c r="A2087" s="2" t="s">
        <v>2138</v>
      </c>
      <c r="B2087" s="3">
        <v>46306</v>
      </c>
      <c r="C2087" s="4" t="s">
        <v>1</v>
      </c>
      <c r="D2087" s="4" t="s">
        <v>52</v>
      </c>
      <c r="E2087" s="4" t="s">
        <v>3</v>
      </c>
      <c r="F2087" s="4" t="s">
        <v>4</v>
      </c>
      <c r="G2087" s="4" t="s">
        <v>11</v>
      </c>
      <c r="H2087" s="4" t="s">
        <v>12</v>
      </c>
      <c r="I2087" s="9">
        <v>1</v>
      </c>
      <c r="J2087" s="6">
        <v>89.88</v>
      </c>
      <c r="K2087" s="7">
        <v>0</v>
      </c>
      <c r="L2087" s="6">
        <v>46.15</v>
      </c>
      <c r="M2087" s="6">
        <f t="shared" si="128"/>
        <v>89.88</v>
      </c>
      <c r="N2087" s="6">
        <f t="shared" si="129"/>
        <v>46.15</v>
      </c>
      <c r="O2087" s="6">
        <f t="shared" si="130"/>
        <v>43.73</v>
      </c>
      <c r="P2087" s="8">
        <f t="shared" si="131"/>
        <v>0.48653760569648419</v>
      </c>
      <c r="Q2087" s="5">
        <f>YEAR(SalesDataTable[[#This Row],[Order Date]])</f>
        <v>2026</v>
      </c>
      <c r="R2087" s="8" t="str">
        <f>"Q"&amp;ROUNDUP(MONTH(SalesDataTable[[#This Row],[Order Date]])/3,0)</f>
        <v>Q4</v>
      </c>
      <c r="S2087" s="9">
        <f>MONTH(SalesDataTable[[#This Row],[Order Date]])</f>
        <v>10</v>
      </c>
      <c r="T2087" s="8" t="str">
        <f>TEXT(SalesDataTable[[#This Row],[Order Date]],"mmm")</f>
        <v>Oct</v>
      </c>
    </row>
    <row r="2088" spans="1:20" ht="15.5">
      <c r="A2088" s="2" t="s">
        <v>2139</v>
      </c>
      <c r="B2088" s="3">
        <v>46306</v>
      </c>
      <c r="C2088" s="4" t="s">
        <v>8</v>
      </c>
      <c r="D2088" s="4" t="s">
        <v>69</v>
      </c>
      <c r="E2088" s="4" t="s">
        <v>3</v>
      </c>
      <c r="F2088" s="4" t="s">
        <v>16</v>
      </c>
      <c r="G2088" s="4" t="s">
        <v>49</v>
      </c>
      <c r="H2088" s="4" t="s">
        <v>50</v>
      </c>
      <c r="I2088" s="9">
        <v>1</v>
      </c>
      <c r="J2088" s="6">
        <v>41.33</v>
      </c>
      <c r="K2088" s="7">
        <v>0</v>
      </c>
      <c r="L2088" s="6">
        <v>14.47</v>
      </c>
      <c r="M2088" s="6">
        <f t="shared" si="128"/>
        <v>41.33</v>
      </c>
      <c r="N2088" s="6">
        <f t="shared" si="129"/>
        <v>14.47</v>
      </c>
      <c r="O2088" s="6">
        <f t="shared" si="130"/>
        <v>26.86</v>
      </c>
      <c r="P2088" s="8">
        <f t="shared" si="131"/>
        <v>0.6498911202516332</v>
      </c>
      <c r="Q2088" s="5">
        <f>YEAR(SalesDataTable[[#This Row],[Order Date]])</f>
        <v>2026</v>
      </c>
      <c r="R2088" s="8" t="str">
        <f>"Q"&amp;ROUNDUP(MONTH(SalesDataTable[[#This Row],[Order Date]])/3,0)</f>
        <v>Q4</v>
      </c>
      <c r="S2088" s="9">
        <f>MONTH(SalesDataTable[[#This Row],[Order Date]])</f>
        <v>10</v>
      </c>
      <c r="T2088" s="8" t="str">
        <f>TEXT(SalesDataTable[[#This Row],[Order Date]],"mmm")</f>
        <v>Oct</v>
      </c>
    </row>
    <row r="2089" spans="1:20" ht="15.5">
      <c r="A2089" s="2" t="s">
        <v>2140</v>
      </c>
      <c r="B2089" s="3">
        <v>46306</v>
      </c>
      <c r="C2089" s="4" t="s">
        <v>14</v>
      </c>
      <c r="D2089" s="4" t="s">
        <v>34</v>
      </c>
      <c r="E2089" s="4" t="s">
        <v>10</v>
      </c>
      <c r="F2089" s="4" t="s">
        <v>20</v>
      </c>
      <c r="G2089" s="4" t="s">
        <v>5</v>
      </c>
      <c r="H2089" s="4" t="s">
        <v>35</v>
      </c>
      <c r="I2089" s="9">
        <v>15</v>
      </c>
      <c r="J2089" s="6">
        <v>40.78</v>
      </c>
      <c r="K2089" s="7">
        <v>0.15</v>
      </c>
      <c r="L2089" s="6">
        <v>17.07</v>
      </c>
      <c r="M2089" s="6">
        <f t="shared" si="128"/>
        <v>519.94500000000005</v>
      </c>
      <c r="N2089" s="6">
        <f t="shared" si="129"/>
        <v>256.05</v>
      </c>
      <c r="O2089" s="6">
        <f t="shared" si="130"/>
        <v>263.89500000000004</v>
      </c>
      <c r="P2089" s="8">
        <f t="shared" si="131"/>
        <v>0.5075440671609498</v>
      </c>
      <c r="Q2089" s="5">
        <f>YEAR(SalesDataTable[[#This Row],[Order Date]])</f>
        <v>2026</v>
      </c>
      <c r="R2089" s="8" t="str">
        <f>"Q"&amp;ROUNDUP(MONTH(SalesDataTable[[#This Row],[Order Date]])/3,0)</f>
        <v>Q4</v>
      </c>
      <c r="S2089" s="9">
        <f>MONTH(SalesDataTable[[#This Row],[Order Date]])</f>
        <v>10</v>
      </c>
      <c r="T2089" s="8" t="str">
        <f>TEXT(SalesDataTable[[#This Row],[Order Date]],"mmm")</f>
        <v>Oct</v>
      </c>
    </row>
    <row r="2090" spans="1:20" ht="15.5">
      <c r="A2090" s="2" t="s">
        <v>2141</v>
      </c>
      <c r="B2090" s="3">
        <v>46307</v>
      </c>
      <c r="C2090" s="4" t="s">
        <v>27</v>
      </c>
      <c r="D2090" s="4" t="s">
        <v>45</v>
      </c>
      <c r="E2090" s="4" t="s">
        <v>3</v>
      </c>
      <c r="F2090" s="4" t="s">
        <v>20</v>
      </c>
      <c r="G2090" s="4" t="s">
        <v>17</v>
      </c>
      <c r="H2090" s="4" t="s">
        <v>83</v>
      </c>
      <c r="I2090" s="9">
        <v>1</v>
      </c>
      <c r="J2090" s="6">
        <v>163.87</v>
      </c>
      <c r="K2090" s="7">
        <v>0</v>
      </c>
      <c r="L2090" s="6">
        <v>85.76</v>
      </c>
      <c r="M2090" s="6">
        <f t="shared" si="128"/>
        <v>163.87</v>
      </c>
      <c r="N2090" s="6">
        <f t="shared" si="129"/>
        <v>85.76</v>
      </c>
      <c r="O2090" s="6">
        <f t="shared" si="130"/>
        <v>78.11</v>
      </c>
      <c r="P2090" s="8">
        <f t="shared" si="131"/>
        <v>0.47665832672240188</v>
      </c>
      <c r="Q2090" s="5">
        <f>YEAR(SalesDataTable[[#This Row],[Order Date]])</f>
        <v>2026</v>
      </c>
      <c r="R2090" s="8" t="str">
        <f>"Q"&amp;ROUNDUP(MONTH(SalesDataTable[[#This Row],[Order Date]])/3,0)</f>
        <v>Q4</v>
      </c>
      <c r="S2090" s="9">
        <f>MONTH(SalesDataTable[[#This Row],[Order Date]])</f>
        <v>10</v>
      </c>
      <c r="T2090" s="8" t="str">
        <f>TEXT(SalesDataTable[[#This Row],[Order Date]],"mmm")</f>
        <v>Oct</v>
      </c>
    </row>
    <row r="2091" spans="1:20" ht="15.5">
      <c r="A2091" s="2" t="s">
        <v>2142</v>
      </c>
      <c r="B2091" s="3">
        <v>46307</v>
      </c>
      <c r="C2091" s="4" t="s">
        <v>14</v>
      </c>
      <c r="D2091" s="4" t="s">
        <v>24</v>
      </c>
      <c r="E2091" s="4" t="s">
        <v>3</v>
      </c>
      <c r="F2091" s="4" t="s">
        <v>16</v>
      </c>
      <c r="G2091" s="4" t="s">
        <v>49</v>
      </c>
      <c r="H2091" s="4" t="s">
        <v>67</v>
      </c>
      <c r="I2091" s="9">
        <v>1</v>
      </c>
      <c r="J2091" s="6">
        <v>35.39</v>
      </c>
      <c r="K2091" s="7">
        <v>0.05</v>
      </c>
      <c r="L2091" s="6">
        <v>13.68</v>
      </c>
      <c r="M2091" s="6">
        <f t="shared" si="128"/>
        <v>33.6205</v>
      </c>
      <c r="N2091" s="6">
        <f t="shared" si="129"/>
        <v>13.68</v>
      </c>
      <c r="O2091" s="6">
        <f t="shared" si="130"/>
        <v>19.9405</v>
      </c>
      <c r="P2091" s="8">
        <f t="shared" si="131"/>
        <v>0.59310539700480358</v>
      </c>
      <c r="Q2091" s="5">
        <f>YEAR(SalesDataTable[[#This Row],[Order Date]])</f>
        <v>2026</v>
      </c>
      <c r="R2091" s="8" t="str">
        <f>"Q"&amp;ROUNDUP(MONTH(SalesDataTable[[#This Row],[Order Date]])/3,0)</f>
        <v>Q4</v>
      </c>
      <c r="S2091" s="9">
        <f>MONTH(SalesDataTable[[#This Row],[Order Date]])</f>
        <v>10</v>
      </c>
      <c r="T2091" s="8" t="str">
        <f>TEXT(SalesDataTable[[#This Row],[Order Date]],"mmm")</f>
        <v>Oct</v>
      </c>
    </row>
    <row r="2092" spans="1:20" ht="15.5">
      <c r="A2092" s="2" t="s">
        <v>2143</v>
      </c>
      <c r="B2092" s="3">
        <v>46307</v>
      </c>
      <c r="C2092" s="4" t="s">
        <v>14</v>
      </c>
      <c r="D2092" s="4" t="s">
        <v>24</v>
      </c>
      <c r="E2092" s="4" t="s">
        <v>3</v>
      </c>
      <c r="F2092" s="4" t="s">
        <v>20</v>
      </c>
      <c r="G2092" s="4" t="s">
        <v>31</v>
      </c>
      <c r="H2092" s="4" t="s">
        <v>64</v>
      </c>
      <c r="I2092" s="9">
        <v>2</v>
      </c>
      <c r="J2092" s="6">
        <v>80.2</v>
      </c>
      <c r="K2092" s="7">
        <v>0</v>
      </c>
      <c r="L2092" s="6">
        <v>39.590000000000003</v>
      </c>
      <c r="M2092" s="6">
        <f t="shared" si="128"/>
        <v>160.4</v>
      </c>
      <c r="N2092" s="6">
        <f t="shared" si="129"/>
        <v>79.180000000000007</v>
      </c>
      <c r="O2092" s="6">
        <f t="shared" si="130"/>
        <v>81.22</v>
      </c>
      <c r="P2092" s="8">
        <f t="shared" si="131"/>
        <v>0.50635910224438896</v>
      </c>
      <c r="Q2092" s="5">
        <f>YEAR(SalesDataTable[[#This Row],[Order Date]])</f>
        <v>2026</v>
      </c>
      <c r="R2092" s="8" t="str">
        <f>"Q"&amp;ROUNDUP(MONTH(SalesDataTable[[#This Row],[Order Date]])/3,0)</f>
        <v>Q4</v>
      </c>
      <c r="S2092" s="9">
        <f>MONTH(SalesDataTable[[#This Row],[Order Date]])</f>
        <v>10</v>
      </c>
      <c r="T2092" s="8" t="str">
        <f>TEXT(SalesDataTable[[#This Row],[Order Date]],"mmm")</f>
        <v>Oct</v>
      </c>
    </row>
    <row r="2093" spans="1:20" ht="15.5">
      <c r="A2093" s="2" t="s">
        <v>2144</v>
      </c>
      <c r="B2093" s="3">
        <v>46307</v>
      </c>
      <c r="C2093" s="4" t="s">
        <v>14</v>
      </c>
      <c r="D2093" s="4" t="s">
        <v>15</v>
      </c>
      <c r="E2093" s="4" t="s">
        <v>3</v>
      </c>
      <c r="F2093" s="4" t="s">
        <v>20</v>
      </c>
      <c r="G2093" s="4" t="s">
        <v>5</v>
      </c>
      <c r="H2093" s="4" t="s">
        <v>35</v>
      </c>
      <c r="I2093" s="9">
        <v>3</v>
      </c>
      <c r="J2093" s="6">
        <v>41.09</v>
      </c>
      <c r="K2093" s="7">
        <v>0</v>
      </c>
      <c r="L2093" s="6">
        <v>17.18</v>
      </c>
      <c r="M2093" s="6">
        <f t="shared" si="128"/>
        <v>123.27000000000001</v>
      </c>
      <c r="N2093" s="6">
        <f t="shared" si="129"/>
        <v>51.54</v>
      </c>
      <c r="O2093" s="6">
        <f t="shared" si="130"/>
        <v>71.730000000000018</v>
      </c>
      <c r="P2093" s="8">
        <f t="shared" si="131"/>
        <v>0.58189340472134354</v>
      </c>
      <c r="Q2093" s="5">
        <f>YEAR(SalesDataTable[[#This Row],[Order Date]])</f>
        <v>2026</v>
      </c>
      <c r="R2093" s="8" t="str">
        <f>"Q"&amp;ROUNDUP(MONTH(SalesDataTable[[#This Row],[Order Date]])/3,0)</f>
        <v>Q4</v>
      </c>
      <c r="S2093" s="9">
        <f>MONTH(SalesDataTable[[#This Row],[Order Date]])</f>
        <v>10</v>
      </c>
      <c r="T2093" s="8" t="str">
        <f>TEXT(SalesDataTable[[#This Row],[Order Date]],"mmm")</f>
        <v>Oct</v>
      </c>
    </row>
    <row r="2094" spans="1:20" ht="15.5">
      <c r="A2094" s="2" t="s">
        <v>2145</v>
      </c>
      <c r="B2094" s="3">
        <v>46308</v>
      </c>
      <c r="C2094" s="4" t="s">
        <v>8</v>
      </c>
      <c r="D2094" s="4" t="s">
        <v>69</v>
      </c>
      <c r="E2094" s="4" t="s">
        <v>10</v>
      </c>
      <c r="F2094" s="4" t="s">
        <v>20</v>
      </c>
      <c r="G2094" s="4" t="s">
        <v>17</v>
      </c>
      <c r="H2094" s="4" t="s">
        <v>18</v>
      </c>
      <c r="I2094" s="9">
        <v>5</v>
      </c>
      <c r="J2094" s="6">
        <v>36.97</v>
      </c>
      <c r="K2094" s="7">
        <v>0.15</v>
      </c>
      <c r="L2094" s="6">
        <v>13.93</v>
      </c>
      <c r="M2094" s="6">
        <f t="shared" si="128"/>
        <v>157.1225</v>
      </c>
      <c r="N2094" s="6">
        <f t="shared" si="129"/>
        <v>69.650000000000006</v>
      </c>
      <c r="O2094" s="6">
        <f t="shared" si="130"/>
        <v>87.472499999999997</v>
      </c>
      <c r="P2094" s="8">
        <f t="shared" si="131"/>
        <v>0.55671530175500006</v>
      </c>
      <c r="Q2094" s="5">
        <f>YEAR(SalesDataTable[[#This Row],[Order Date]])</f>
        <v>2026</v>
      </c>
      <c r="R2094" s="8" t="str">
        <f>"Q"&amp;ROUNDUP(MONTH(SalesDataTable[[#This Row],[Order Date]])/3,0)</f>
        <v>Q4</v>
      </c>
      <c r="S2094" s="9">
        <f>MONTH(SalesDataTable[[#This Row],[Order Date]])</f>
        <v>10</v>
      </c>
      <c r="T2094" s="8" t="str">
        <f>TEXT(SalesDataTable[[#This Row],[Order Date]],"mmm")</f>
        <v>Oct</v>
      </c>
    </row>
    <row r="2095" spans="1:20" ht="15.5">
      <c r="A2095" s="2" t="s">
        <v>2146</v>
      </c>
      <c r="B2095" s="3">
        <v>46308</v>
      </c>
      <c r="C2095" s="4" t="s">
        <v>14</v>
      </c>
      <c r="D2095" s="4" t="s">
        <v>34</v>
      </c>
      <c r="E2095" s="4" t="s">
        <v>25</v>
      </c>
      <c r="F2095" s="4" t="s">
        <v>16</v>
      </c>
      <c r="G2095" s="4" t="s">
        <v>17</v>
      </c>
      <c r="H2095" s="4" t="s">
        <v>18</v>
      </c>
      <c r="I2095" s="9">
        <v>4</v>
      </c>
      <c r="J2095" s="6">
        <v>35.880000000000003</v>
      </c>
      <c r="K2095" s="7">
        <v>0.05</v>
      </c>
      <c r="L2095" s="6">
        <v>13.45</v>
      </c>
      <c r="M2095" s="6">
        <f t="shared" si="128"/>
        <v>136.34399999999999</v>
      </c>
      <c r="N2095" s="6">
        <f t="shared" si="129"/>
        <v>53.8</v>
      </c>
      <c r="O2095" s="6">
        <f t="shared" si="130"/>
        <v>82.543999999999997</v>
      </c>
      <c r="P2095" s="8">
        <f t="shared" si="131"/>
        <v>0.60540984568444522</v>
      </c>
      <c r="Q2095" s="5">
        <f>YEAR(SalesDataTable[[#This Row],[Order Date]])</f>
        <v>2026</v>
      </c>
      <c r="R2095" s="8" t="str">
        <f>"Q"&amp;ROUNDUP(MONTH(SalesDataTable[[#This Row],[Order Date]])/3,0)</f>
        <v>Q4</v>
      </c>
      <c r="S2095" s="9">
        <f>MONTH(SalesDataTable[[#This Row],[Order Date]])</f>
        <v>10</v>
      </c>
      <c r="T2095" s="8" t="str">
        <f>TEXT(SalesDataTable[[#This Row],[Order Date]],"mmm")</f>
        <v>Oct</v>
      </c>
    </row>
    <row r="2096" spans="1:20" ht="15.5">
      <c r="A2096" s="2" t="s">
        <v>2147</v>
      </c>
      <c r="B2096" s="3">
        <v>46308</v>
      </c>
      <c r="C2096" s="4" t="s">
        <v>8</v>
      </c>
      <c r="D2096" s="4" t="s">
        <v>66</v>
      </c>
      <c r="E2096" s="4" t="s">
        <v>3</v>
      </c>
      <c r="F2096" s="4" t="s">
        <v>4</v>
      </c>
      <c r="G2096" s="4" t="s">
        <v>5</v>
      </c>
      <c r="H2096" s="4" t="s">
        <v>35</v>
      </c>
      <c r="I2096" s="9">
        <v>3</v>
      </c>
      <c r="J2096" s="6">
        <v>40.42</v>
      </c>
      <c r="K2096" s="7">
        <v>0</v>
      </c>
      <c r="L2096" s="6">
        <v>16.79</v>
      </c>
      <c r="M2096" s="6">
        <f t="shared" si="128"/>
        <v>121.26</v>
      </c>
      <c r="N2096" s="6">
        <f t="shared" si="129"/>
        <v>50.37</v>
      </c>
      <c r="O2096" s="6">
        <f t="shared" si="130"/>
        <v>70.890000000000015</v>
      </c>
      <c r="P2096" s="8">
        <f t="shared" si="131"/>
        <v>0.58461157842652167</v>
      </c>
      <c r="Q2096" s="5">
        <f>YEAR(SalesDataTable[[#This Row],[Order Date]])</f>
        <v>2026</v>
      </c>
      <c r="R2096" s="8" t="str">
        <f>"Q"&amp;ROUNDUP(MONTH(SalesDataTable[[#This Row],[Order Date]])/3,0)</f>
        <v>Q4</v>
      </c>
      <c r="S2096" s="9">
        <f>MONTH(SalesDataTable[[#This Row],[Order Date]])</f>
        <v>10</v>
      </c>
      <c r="T2096" s="8" t="str">
        <f>TEXT(SalesDataTable[[#This Row],[Order Date]],"mmm")</f>
        <v>Oct</v>
      </c>
    </row>
    <row r="2097" spans="1:20" ht="15.5">
      <c r="A2097" s="2" t="s">
        <v>2148</v>
      </c>
      <c r="B2097" s="3">
        <v>46308</v>
      </c>
      <c r="C2097" s="4" t="s">
        <v>27</v>
      </c>
      <c r="D2097" s="4" t="s">
        <v>48</v>
      </c>
      <c r="E2097" s="4" t="s">
        <v>25</v>
      </c>
      <c r="F2097" s="4" t="s">
        <v>4</v>
      </c>
      <c r="G2097" s="4" t="s">
        <v>5</v>
      </c>
      <c r="H2097" s="4" t="s">
        <v>29</v>
      </c>
      <c r="I2097" s="9">
        <v>1</v>
      </c>
      <c r="J2097" s="6">
        <v>50.34</v>
      </c>
      <c r="K2097" s="7">
        <v>0.15</v>
      </c>
      <c r="L2097" s="6">
        <v>22.56</v>
      </c>
      <c r="M2097" s="6">
        <f t="shared" si="128"/>
        <v>42.789000000000001</v>
      </c>
      <c r="N2097" s="6">
        <f t="shared" si="129"/>
        <v>22.56</v>
      </c>
      <c r="O2097" s="6">
        <f t="shared" si="130"/>
        <v>20.229000000000003</v>
      </c>
      <c r="P2097" s="8">
        <f t="shared" si="131"/>
        <v>0.47276169108883132</v>
      </c>
      <c r="Q2097" s="5">
        <f>YEAR(SalesDataTable[[#This Row],[Order Date]])</f>
        <v>2026</v>
      </c>
      <c r="R2097" s="8" t="str">
        <f>"Q"&amp;ROUNDUP(MONTH(SalesDataTable[[#This Row],[Order Date]])/3,0)</f>
        <v>Q4</v>
      </c>
      <c r="S2097" s="9">
        <f>MONTH(SalesDataTable[[#This Row],[Order Date]])</f>
        <v>10</v>
      </c>
      <c r="T2097" s="8" t="str">
        <f>TEXT(SalesDataTable[[#This Row],[Order Date]],"mmm")</f>
        <v>Oct</v>
      </c>
    </row>
    <row r="2098" spans="1:20" ht="15.5">
      <c r="A2098" s="2" t="s">
        <v>2149</v>
      </c>
      <c r="B2098" s="3">
        <v>46308</v>
      </c>
      <c r="C2098" s="4" t="s">
        <v>1</v>
      </c>
      <c r="D2098" s="4" t="s">
        <v>88</v>
      </c>
      <c r="E2098" s="4" t="s">
        <v>25</v>
      </c>
      <c r="F2098" s="4" t="s">
        <v>16</v>
      </c>
      <c r="G2098" s="4" t="s">
        <v>17</v>
      </c>
      <c r="H2098" s="4" t="s">
        <v>18</v>
      </c>
      <c r="I2098" s="9">
        <v>3</v>
      </c>
      <c r="J2098" s="6">
        <v>36.049999999999997</v>
      </c>
      <c r="K2098" s="7">
        <v>0.1</v>
      </c>
      <c r="L2098" s="6">
        <v>13.87</v>
      </c>
      <c r="M2098" s="6">
        <f t="shared" si="128"/>
        <v>97.334999999999994</v>
      </c>
      <c r="N2098" s="6">
        <f t="shared" si="129"/>
        <v>41.61</v>
      </c>
      <c r="O2098" s="6">
        <f t="shared" si="130"/>
        <v>55.724999999999994</v>
      </c>
      <c r="P2098" s="8">
        <f t="shared" si="131"/>
        <v>0.57250732008013561</v>
      </c>
      <c r="Q2098" s="5">
        <f>YEAR(SalesDataTable[[#This Row],[Order Date]])</f>
        <v>2026</v>
      </c>
      <c r="R2098" s="8" t="str">
        <f>"Q"&amp;ROUNDUP(MONTH(SalesDataTable[[#This Row],[Order Date]])/3,0)</f>
        <v>Q4</v>
      </c>
      <c r="S2098" s="9">
        <f>MONTH(SalesDataTable[[#This Row],[Order Date]])</f>
        <v>10</v>
      </c>
      <c r="T2098" s="8" t="str">
        <f>TEXT(SalesDataTable[[#This Row],[Order Date]],"mmm")</f>
        <v>Oct</v>
      </c>
    </row>
    <row r="2099" spans="1:20" ht="15.5">
      <c r="A2099" s="2" t="s">
        <v>2150</v>
      </c>
      <c r="B2099" s="3">
        <v>46308</v>
      </c>
      <c r="C2099" s="4" t="s">
        <v>14</v>
      </c>
      <c r="D2099" s="4" t="s">
        <v>15</v>
      </c>
      <c r="E2099" s="4" t="s">
        <v>10</v>
      </c>
      <c r="F2099" s="4" t="s">
        <v>4</v>
      </c>
      <c r="G2099" s="4" t="s">
        <v>5</v>
      </c>
      <c r="H2099" s="4" t="s">
        <v>35</v>
      </c>
      <c r="I2099" s="9">
        <v>15</v>
      </c>
      <c r="J2099" s="6">
        <v>40</v>
      </c>
      <c r="K2099" s="7">
        <v>0.1</v>
      </c>
      <c r="L2099" s="6">
        <v>16.420000000000002</v>
      </c>
      <c r="M2099" s="6">
        <f t="shared" si="128"/>
        <v>540</v>
      </c>
      <c r="N2099" s="6">
        <f t="shared" si="129"/>
        <v>246.3</v>
      </c>
      <c r="O2099" s="6">
        <f t="shared" si="130"/>
        <v>293.7</v>
      </c>
      <c r="P2099" s="8">
        <f t="shared" si="131"/>
        <v>0.54388888888888887</v>
      </c>
      <c r="Q2099" s="5">
        <f>YEAR(SalesDataTable[[#This Row],[Order Date]])</f>
        <v>2026</v>
      </c>
      <c r="R2099" s="8" t="str">
        <f>"Q"&amp;ROUNDUP(MONTH(SalesDataTable[[#This Row],[Order Date]])/3,0)</f>
        <v>Q4</v>
      </c>
      <c r="S2099" s="9">
        <f>MONTH(SalesDataTable[[#This Row],[Order Date]])</f>
        <v>10</v>
      </c>
      <c r="T2099" s="8" t="str">
        <f>TEXT(SalesDataTable[[#This Row],[Order Date]],"mmm")</f>
        <v>Oct</v>
      </c>
    </row>
    <row r="2100" spans="1:20" ht="15.5">
      <c r="A2100" s="2" t="s">
        <v>2151</v>
      </c>
      <c r="B2100" s="3">
        <v>46308</v>
      </c>
      <c r="C2100" s="4" t="s">
        <v>27</v>
      </c>
      <c r="D2100" s="4" t="s">
        <v>45</v>
      </c>
      <c r="E2100" s="4" t="s">
        <v>25</v>
      </c>
      <c r="F2100" s="4" t="s">
        <v>4</v>
      </c>
      <c r="G2100" s="4" t="s">
        <v>11</v>
      </c>
      <c r="H2100" s="4" t="s">
        <v>53</v>
      </c>
      <c r="I2100" s="9">
        <v>1</v>
      </c>
      <c r="J2100" s="6">
        <v>151.68</v>
      </c>
      <c r="K2100" s="7">
        <v>0.05</v>
      </c>
      <c r="L2100" s="6">
        <v>78.98</v>
      </c>
      <c r="M2100" s="6">
        <f t="shared" si="128"/>
        <v>144.096</v>
      </c>
      <c r="N2100" s="6">
        <f t="shared" si="129"/>
        <v>78.98</v>
      </c>
      <c r="O2100" s="6">
        <f t="shared" si="130"/>
        <v>65.116</v>
      </c>
      <c r="P2100" s="8">
        <f t="shared" si="131"/>
        <v>0.45189318232289583</v>
      </c>
      <c r="Q2100" s="5">
        <f>YEAR(SalesDataTable[[#This Row],[Order Date]])</f>
        <v>2026</v>
      </c>
      <c r="R2100" s="8" t="str">
        <f>"Q"&amp;ROUNDUP(MONTH(SalesDataTable[[#This Row],[Order Date]])/3,0)</f>
        <v>Q4</v>
      </c>
      <c r="S2100" s="9">
        <f>MONTH(SalesDataTable[[#This Row],[Order Date]])</f>
        <v>10</v>
      </c>
      <c r="T2100" s="8" t="str">
        <f>TEXT(SalesDataTable[[#This Row],[Order Date]],"mmm")</f>
        <v>Oct</v>
      </c>
    </row>
    <row r="2101" spans="1:20" ht="15.5">
      <c r="A2101" s="2" t="s">
        <v>2152</v>
      </c>
      <c r="B2101" s="3">
        <v>46308</v>
      </c>
      <c r="C2101" s="4" t="s">
        <v>8</v>
      </c>
      <c r="D2101" s="4" t="s">
        <v>86</v>
      </c>
      <c r="E2101" s="4" t="s">
        <v>3</v>
      </c>
      <c r="F2101" s="4" t="s">
        <v>20</v>
      </c>
      <c r="G2101" s="4" t="s">
        <v>49</v>
      </c>
      <c r="H2101" s="4" t="s">
        <v>67</v>
      </c>
      <c r="I2101" s="9">
        <v>1</v>
      </c>
      <c r="J2101" s="6">
        <v>36.53</v>
      </c>
      <c r="K2101" s="7">
        <v>0</v>
      </c>
      <c r="L2101" s="6">
        <v>14.01</v>
      </c>
      <c r="M2101" s="6">
        <f t="shared" si="128"/>
        <v>36.53</v>
      </c>
      <c r="N2101" s="6">
        <f t="shared" si="129"/>
        <v>14.01</v>
      </c>
      <c r="O2101" s="6">
        <f t="shared" si="130"/>
        <v>22.520000000000003</v>
      </c>
      <c r="P2101" s="8">
        <f t="shared" si="131"/>
        <v>0.61647960580344929</v>
      </c>
      <c r="Q2101" s="5">
        <f>YEAR(SalesDataTable[[#This Row],[Order Date]])</f>
        <v>2026</v>
      </c>
      <c r="R2101" s="8" t="str">
        <f>"Q"&amp;ROUNDUP(MONTH(SalesDataTable[[#This Row],[Order Date]])/3,0)</f>
        <v>Q4</v>
      </c>
      <c r="S2101" s="9">
        <f>MONTH(SalesDataTable[[#This Row],[Order Date]])</f>
        <v>10</v>
      </c>
      <c r="T2101" s="8" t="str">
        <f>TEXT(SalesDataTable[[#This Row],[Order Date]],"mmm")</f>
        <v>Oct</v>
      </c>
    </row>
    <row r="2102" spans="1:20" ht="15.5">
      <c r="A2102" s="2" t="s">
        <v>2153</v>
      </c>
      <c r="B2102" s="3">
        <v>46308</v>
      </c>
      <c r="C2102" s="4" t="s">
        <v>1</v>
      </c>
      <c r="D2102" s="4" t="s">
        <v>2</v>
      </c>
      <c r="E2102" s="4" t="s">
        <v>25</v>
      </c>
      <c r="F2102" s="4" t="s">
        <v>20</v>
      </c>
      <c r="G2102" s="4" t="s">
        <v>5</v>
      </c>
      <c r="H2102" s="4" t="s">
        <v>35</v>
      </c>
      <c r="I2102" s="9">
        <v>1</v>
      </c>
      <c r="J2102" s="6">
        <v>39.89</v>
      </c>
      <c r="K2102" s="7">
        <v>0.05</v>
      </c>
      <c r="L2102" s="6">
        <v>16.91</v>
      </c>
      <c r="M2102" s="6">
        <f t="shared" si="128"/>
        <v>37.895499999999998</v>
      </c>
      <c r="N2102" s="6">
        <f t="shared" si="129"/>
        <v>16.91</v>
      </c>
      <c r="O2102" s="6">
        <f t="shared" si="130"/>
        <v>20.985499999999998</v>
      </c>
      <c r="P2102" s="8">
        <f t="shared" si="131"/>
        <v>0.55377287540737019</v>
      </c>
      <c r="Q2102" s="5">
        <f>YEAR(SalesDataTable[[#This Row],[Order Date]])</f>
        <v>2026</v>
      </c>
      <c r="R2102" s="8" t="str">
        <f>"Q"&amp;ROUNDUP(MONTH(SalesDataTable[[#This Row],[Order Date]])/3,0)</f>
        <v>Q4</v>
      </c>
      <c r="S2102" s="9">
        <f>MONTH(SalesDataTable[[#This Row],[Order Date]])</f>
        <v>10</v>
      </c>
      <c r="T2102" s="8" t="str">
        <f>TEXT(SalesDataTable[[#This Row],[Order Date]],"mmm")</f>
        <v>Oct</v>
      </c>
    </row>
    <row r="2103" spans="1:20" ht="15.5">
      <c r="A2103" s="2" t="s">
        <v>2154</v>
      </c>
      <c r="B2103" s="3">
        <v>46308</v>
      </c>
      <c r="C2103" s="4" t="s">
        <v>14</v>
      </c>
      <c r="D2103" s="4" t="s">
        <v>61</v>
      </c>
      <c r="E2103" s="4" t="s">
        <v>3</v>
      </c>
      <c r="F2103" s="4" t="s">
        <v>16</v>
      </c>
      <c r="G2103" s="4" t="s">
        <v>11</v>
      </c>
      <c r="H2103" s="4" t="s">
        <v>53</v>
      </c>
      <c r="I2103" s="9">
        <v>1</v>
      </c>
      <c r="J2103" s="6">
        <v>154.53</v>
      </c>
      <c r="K2103" s="7">
        <v>0</v>
      </c>
      <c r="L2103" s="6">
        <v>77.930000000000007</v>
      </c>
      <c r="M2103" s="6">
        <f t="shared" si="128"/>
        <v>154.53</v>
      </c>
      <c r="N2103" s="6">
        <f t="shared" si="129"/>
        <v>77.930000000000007</v>
      </c>
      <c r="O2103" s="6">
        <f t="shared" si="130"/>
        <v>76.599999999999994</v>
      </c>
      <c r="P2103" s="8">
        <f t="shared" si="131"/>
        <v>0.49569662848637802</v>
      </c>
      <c r="Q2103" s="5">
        <f>YEAR(SalesDataTable[[#This Row],[Order Date]])</f>
        <v>2026</v>
      </c>
      <c r="R2103" s="8" t="str">
        <f>"Q"&amp;ROUNDUP(MONTH(SalesDataTable[[#This Row],[Order Date]])/3,0)</f>
        <v>Q4</v>
      </c>
      <c r="S2103" s="9">
        <f>MONTH(SalesDataTable[[#This Row],[Order Date]])</f>
        <v>10</v>
      </c>
      <c r="T2103" s="8" t="str">
        <f>TEXT(SalesDataTable[[#This Row],[Order Date]],"mmm")</f>
        <v>Oct</v>
      </c>
    </row>
    <row r="2104" spans="1:20" ht="15.5">
      <c r="A2104" s="2" t="s">
        <v>2155</v>
      </c>
      <c r="B2104" s="3">
        <v>46309</v>
      </c>
      <c r="C2104" s="4" t="s">
        <v>27</v>
      </c>
      <c r="D2104" s="4" t="s">
        <v>48</v>
      </c>
      <c r="E2104" s="4" t="s">
        <v>39</v>
      </c>
      <c r="F2104" s="4" t="s">
        <v>20</v>
      </c>
      <c r="G2104" s="4" t="s">
        <v>5</v>
      </c>
      <c r="H2104" s="4" t="s">
        <v>29</v>
      </c>
      <c r="I2104" s="9">
        <v>2</v>
      </c>
      <c r="J2104" s="6">
        <v>50.64</v>
      </c>
      <c r="K2104" s="7">
        <v>0.05</v>
      </c>
      <c r="L2104" s="6">
        <v>22.28</v>
      </c>
      <c r="M2104" s="6">
        <f t="shared" si="128"/>
        <v>96.215999999999994</v>
      </c>
      <c r="N2104" s="6">
        <f t="shared" si="129"/>
        <v>44.56</v>
      </c>
      <c r="O2104" s="6">
        <f t="shared" si="130"/>
        <v>51.655999999999992</v>
      </c>
      <c r="P2104" s="8">
        <f t="shared" si="131"/>
        <v>0.53687536376486233</v>
      </c>
      <c r="Q2104" s="5">
        <f>YEAR(SalesDataTable[[#This Row],[Order Date]])</f>
        <v>2026</v>
      </c>
      <c r="R2104" s="8" t="str">
        <f>"Q"&amp;ROUNDUP(MONTH(SalesDataTable[[#This Row],[Order Date]])/3,0)</f>
        <v>Q4</v>
      </c>
      <c r="S2104" s="9">
        <f>MONTH(SalesDataTable[[#This Row],[Order Date]])</f>
        <v>10</v>
      </c>
      <c r="T2104" s="8" t="str">
        <f>TEXT(SalesDataTable[[#This Row],[Order Date]],"mmm")</f>
        <v>Oct</v>
      </c>
    </row>
    <row r="2105" spans="1:20" ht="15.5">
      <c r="A2105" s="2" t="s">
        <v>2156</v>
      </c>
      <c r="B2105" s="3">
        <v>46309</v>
      </c>
      <c r="C2105" s="4" t="s">
        <v>1</v>
      </c>
      <c r="D2105" s="4" t="s">
        <v>2</v>
      </c>
      <c r="E2105" s="4" t="s">
        <v>3</v>
      </c>
      <c r="F2105" s="4" t="s">
        <v>16</v>
      </c>
      <c r="G2105" s="4" t="s">
        <v>49</v>
      </c>
      <c r="H2105" s="4" t="s">
        <v>50</v>
      </c>
      <c r="I2105" s="9">
        <v>3</v>
      </c>
      <c r="J2105" s="6">
        <v>40.880000000000003</v>
      </c>
      <c r="K2105" s="7">
        <v>0.05</v>
      </c>
      <c r="L2105" s="6">
        <v>14.59</v>
      </c>
      <c r="M2105" s="6">
        <f t="shared" si="128"/>
        <v>116.50800000000001</v>
      </c>
      <c r="N2105" s="6">
        <f t="shared" si="129"/>
        <v>43.769999999999996</v>
      </c>
      <c r="O2105" s="6">
        <f t="shared" si="130"/>
        <v>72.738000000000014</v>
      </c>
      <c r="P2105" s="8">
        <f t="shared" si="131"/>
        <v>0.62431764342362761</v>
      </c>
      <c r="Q2105" s="5">
        <f>YEAR(SalesDataTable[[#This Row],[Order Date]])</f>
        <v>2026</v>
      </c>
      <c r="R2105" s="8" t="str">
        <f>"Q"&amp;ROUNDUP(MONTH(SalesDataTable[[#This Row],[Order Date]])/3,0)</f>
        <v>Q4</v>
      </c>
      <c r="S2105" s="9">
        <f>MONTH(SalesDataTable[[#This Row],[Order Date]])</f>
        <v>10</v>
      </c>
      <c r="T2105" s="8" t="str">
        <f>TEXT(SalesDataTable[[#This Row],[Order Date]],"mmm")</f>
        <v>Oct</v>
      </c>
    </row>
    <row r="2106" spans="1:20" ht="15.5">
      <c r="A2106" s="2" t="s">
        <v>2157</v>
      </c>
      <c r="B2106" s="3">
        <v>46309</v>
      </c>
      <c r="C2106" s="4" t="s">
        <v>27</v>
      </c>
      <c r="D2106" s="4" t="s">
        <v>28</v>
      </c>
      <c r="E2106" s="4" t="s">
        <v>25</v>
      </c>
      <c r="F2106" s="4" t="s">
        <v>4</v>
      </c>
      <c r="G2106" s="4" t="s">
        <v>11</v>
      </c>
      <c r="H2106" s="4" t="s">
        <v>21</v>
      </c>
      <c r="I2106" s="9">
        <v>1</v>
      </c>
      <c r="J2106" s="6">
        <v>141.77000000000001</v>
      </c>
      <c r="K2106" s="7">
        <v>0</v>
      </c>
      <c r="L2106" s="6">
        <v>78.48</v>
      </c>
      <c r="M2106" s="6">
        <f t="shared" si="128"/>
        <v>141.77000000000001</v>
      </c>
      <c r="N2106" s="6">
        <f t="shared" si="129"/>
        <v>78.48</v>
      </c>
      <c r="O2106" s="6">
        <f t="shared" si="130"/>
        <v>63.290000000000006</v>
      </c>
      <c r="P2106" s="8">
        <f t="shared" si="131"/>
        <v>0.44642731184312623</v>
      </c>
      <c r="Q2106" s="5">
        <f>YEAR(SalesDataTable[[#This Row],[Order Date]])</f>
        <v>2026</v>
      </c>
      <c r="R2106" s="8" t="str">
        <f>"Q"&amp;ROUNDUP(MONTH(SalesDataTable[[#This Row],[Order Date]])/3,0)</f>
        <v>Q4</v>
      </c>
      <c r="S2106" s="9">
        <f>MONTH(SalesDataTable[[#This Row],[Order Date]])</f>
        <v>10</v>
      </c>
      <c r="T2106" s="8" t="str">
        <f>TEXT(SalesDataTable[[#This Row],[Order Date]],"mmm")</f>
        <v>Oct</v>
      </c>
    </row>
    <row r="2107" spans="1:20" ht="15.5">
      <c r="A2107" s="2" t="s">
        <v>2158</v>
      </c>
      <c r="B2107" s="3">
        <v>46309</v>
      </c>
      <c r="C2107" s="4" t="s">
        <v>27</v>
      </c>
      <c r="D2107" s="4" t="s">
        <v>45</v>
      </c>
      <c r="E2107" s="4" t="s">
        <v>3</v>
      </c>
      <c r="F2107" s="4" t="s">
        <v>16</v>
      </c>
      <c r="G2107" s="4" t="s">
        <v>31</v>
      </c>
      <c r="H2107" s="4" t="s">
        <v>41</v>
      </c>
      <c r="I2107" s="9">
        <v>3</v>
      </c>
      <c r="J2107" s="6">
        <v>199.99</v>
      </c>
      <c r="K2107" s="7">
        <v>0.15</v>
      </c>
      <c r="L2107" s="6">
        <v>101.86</v>
      </c>
      <c r="M2107" s="6">
        <f t="shared" si="128"/>
        <v>509.97450000000003</v>
      </c>
      <c r="N2107" s="6">
        <f t="shared" si="129"/>
        <v>305.58</v>
      </c>
      <c r="O2107" s="6">
        <f t="shared" si="130"/>
        <v>204.39450000000005</v>
      </c>
      <c r="P2107" s="8">
        <f t="shared" si="131"/>
        <v>0.40079356909021929</v>
      </c>
      <c r="Q2107" s="5">
        <f>YEAR(SalesDataTable[[#This Row],[Order Date]])</f>
        <v>2026</v>
      </c>
      <c r="R2107" s="8" t="str">
        <f>"Q"&amp;ROUNDUP(MONTH(SalesDataTable[[#This Row],[Order Date]])/3,0)</f>
        <v>Q4</v>
      </c>
      <c r="S2107" s="9">
        <f>MONTH(SalesDataTable[[#This Row],[Order Date]])</f>
        <v>10</v>
      </c>
      <c r="T2107" s="8" t="str">
        <f>TEXT(SalesDataTable[[#This Row],[Order Date]],"mmm")</f>
        <v>Oct</v>
      </c>
    </row>
    <row r="2108" spans="1:20" ht="15.5">
      <c r="A2108" s="2" t="s">
        <v>2159</v>
      </c>
      <c r="B2108" s="3">
        <v>46309</v>
      </c>
      <c r="C2108" s="4" t="s">
        <v>27</v>
      </c>
      <c r="D2108" s="4" t="s">
        <v>28</v>
      </c>
      <c r="E2108" s="4" t="s">
        <v>39</v>
      </c>
      <c r="F2108" s="4" t="s">
        <v>16</v>
      </c>
      <c r="G2108" s="4" t="s">
        <v>5</v>
      </c>
      <c r="H2108" s="4" t="s">
        <v>29</v>
      </c>
      <c r="I2108" s="9">
        <v>2</v>
      </c>
      <c r="J2108" s="6">
        <v>50.56</v>
      </c>
      <c r="K2108" s="7">
        <v>0</v>
      </c>
      <c r="L2108" s="6">
        <v>23.04</v>
      </c>
      <c r="M2108" s="6">
        <f t="shared" si="128"/>
        <v>101.12</v>
      </c>
      <c r="N2108" s="6">
        <f t="shared" si="129"/>
        <v>46.08</v>
      </c>
      <c r="O2108" s="6">
        <f t="shared" si="130"/>
        <v>55.040000000000006</v>
      </c>
      <c r="P2108" s="8">
        <f t="shared" si="131"/>
        <v>0.54430379746835444</v>
      </c>
      <c r="Q2108" s="5">
        <f>YEAR(SalesDataTable[[#This Row],[Order Date]])</f>
        <v>2026</v>
      </c>
      <c r="R2108" s="8" t="str">
        <f>"Q"&amp;ROUNDUP(MONTH(SalesDataTable[[#This Row],[Order Date]])/3,0)</f>
        <v>Q4</v>
      </c>
      <c r="S2108" s="9">
        <f>MONTH(SalesDataTable[[#This Row],[Order Date]])</f>
        <v>10</v>
      </c>
      <c r="T2108" s="8" t="str">
        <f>TEXT(SalesDataTable[[#This Row],[Order Date]],"mmm")</f>
        <v>Oct</v>
      </c>
    </row>
    <row r="2109" spans="1:20" ht="15.5">
      <c r="A2109" s="2" t="s">
        <v>2160</v>
      </c>
      <c r="B2109" s="3">
        <v>46309</v>
      </c>
      <c r="C2109" s="4" t="s">
        <v>27</v>
      </c>
      <c r="D2109" s="4" t="s">
        <v>45</v>
      </c>
      <c r="E2109" s="4" t="s">
        <v>3</v>
      </c>
      <c r="F2109" s="4" t="s">
        <v>16</v>
      </c>
      <c r="G2109" s="4" t="s">
        <v>17</v>
      </c>
      <c r="H2109" s="4" t="s">
        <v>46</v>
      </c>
      <c r="I2109" s="9">
        <v>1</v>
      </c>
      <c r="J2109" s="6">
        <v>47.38</v>
      </c>
      <c r="K2109" s="7">
        <v>0</v>
      </c>
      <c r="L2109" s="6">
        <v>17.86</v>
      </c>
      <c r="M2109" s="6">
        <f t="shared" si="128"/>
        <v>47.38</v>
      </c>
      <c r="N2109" s="6">
        <f t="shared" si="129"/>
        <v>17.86</v>
      </c>
      <c r="O2109" s="6">
        <f t="shared" si="130"/>
        <v>29.520000000000003</v>
      </c>
      <c r="P2109" s="8">
        <f t="shared" si="131"/>
        <v>0.62304769945124527</v>
      </c>
      <c r="Q2109" s="5">
        <f>YEAR(SalesDataTable[[#This Row],[Order Date]])</f>
        <v>2026</v>
      </c>
      <c r="R2109" s="8" t="str">
        <f>"Q"&amp;ROUNDUP(MONTH(SalesDataTable[[#This Row],[Order Date]])/3,0)</f>
        <v>Q4</v>
      </c>
      <c r="S2109" s="9">
        <f>MONTH(SalesDataTable[[#This Row],[Order Date]])</f>
        <v>10</v>
      </c>
      <c r="T2109" s="8" t="str">
        <f>TEXT(SalesDataTable[[#This Row],[Order Date]],"mmm")</f>
        <v>Oct</v>
      </c>
    </row>
    <row r="2110" spans="1:20" ht="15.5">
      <c r="A2110" s="2" t="s">
        <v>2161</v>
      </c>
      <c r="B2110" s="3">
        <v>46310</v>
      </c>
      <c r="C2110" s="4" t="s">
        <v>14</v>
      </c>
      <c r="D2110" s="4" t="s">
        <v>15</v>
      </c>
      <c r="E2110" s="4" t="s">
        <v>3</v>
      </c>
      <c r="F2110" s="4" t="s">
        <v>20</v>
      </c>
      <c r="G2110" s="4" t="s">
        <v>11</v>
      </c>
      <c r="H2110" s="4" t="s">
        <v>12</v>
      </c>
      <c r="I2110" s="9">
        <v>1</v>
      </c>
      <c r="J2110" s="6">
        <v>92.74</v>
      </c>
      <c r="K2110" s="7">
        <v>0.15</v>
      </c>
      <c r="L2110" s="6">
        <v>44.52</v>
      </c>
      <c r="M2110" s="6">
        <f t="shared" si="128"/>
        <v>78.828999999999994</v>
      </c>
      <c r="N2110" s="6">
        <f t="shared" si="129"/>
        <v>44.52</v>
      </c>
      <c r="O2110" s="6">
        <f t="shared" si="130"/>
        <v>34.30899999999999</v>
      </c>
      <c r="P2110" s="8">
        <f t="shared" si="131"/>
        <v>0.43523322635070844</v>
      </c>
      <c r="Q2110" s="5">
        <f>YEAR(SalesDataTable[[#This Row],[Order Date]])</f>
        <v>2026</v>
      </c>
      <c r="R2110" s="8" t="str">
        <f>"Q"&amp;ROUNDUP(MONTH(SalesDataTable[[#This Row],[Order Date]])/3,0)</f>
        <v>Q4</v>
      </c>
      <c r="S2110" s="9">
        <f>MONTH(SalesDataTable[[#This Row],[Order Date]])</f>
        <v>10</v>
      </c>
      <c r="T2110" s="8" t="str">
        <f>TEXT(SalesDataTable[[#This Row],[Order Date]],"mmm")</f>
        <v>Oct</v>
      </c>
    </row>
    <row r="2111" spans="1:20" ht="15.5">
      <c r="A2111" s="2" t="s">
        <v>2162</v>
      </c>
      <c r="B2111" s="3">
        <v>46310</v>
      </c>
      <c r="C2111" s="4" t="s">
        <v>27</v>
      </c>
      <c r="D2111" s="4" t="s">
        <v>82</v>
      </c>
      <c r="E2111" s="4" t="s">
        <v>25</v>
      </c>
      <c r="F2111" s="4" t="s">
        <v>4</v>
      </c>
      <c r="G2111" s="4" t="s">
        <v>5</v>
      </c>
      <c r="H2111" s="4" t="s">
        <v>29</v>
      </c>
      <c r="I2111" s="9">
        <v>3</v>
      </c>
      <c r="J2111" s="6">
        <v>51.57</v>
      </c>
      <c r="K2111" s="7">
        <v>0.1</v>
      </c>
      <c r="L2111" s="6">
        <v>21.82</v>
      </c>
      <c r="M2111" s="6">
        <f t="shared" si="128"/>
        <v>139.239</v>
      </c>
      <c r="N2111" s="6">
        <f t="shared" si="129"/>
        <v>65.460000000000008</v>
      </c>
      <c r="O2111" s="6">
        <f t="shared" si="130"/>
        <v>73.778999999999996</v>
      </c>
      <c r="P2111" s="8">
        <f t="shared" si="131"/>
        <v>0.52987309589985565</v>
      </c>
      <c r="Q2111" s="5">
        <f>YEAR(SalesDataTable[[#This Row],[Order Date]])</f>
        <v>2026</v>
      </c>
      <c r="R2111" s="8" t="str">
        <f>"Q"&amp;ROUNDUP(MONTH(SalesDataTable[[#This Row],[Order Date]])/3,0)</f>
        <v>Q4</v>
      </c>
      <c r="S2111" s="9">
        <f>MONTH(SalesDataTable[[#This Row],[Order Date]])</f>
        <v>10</v>
      </c>
      <c r="T2111" s="8" t="str">
        <f>TEXT(SalesDataTable[[#This Row],[Order Date]],"mmm")</f>
        <v>Oct</v>
      </c>
    </row>
    <row r="2112" spans="1:20" ht="15.5">
      <c r="A2112" s="2" t="s">
        <v>2163</v>
      </c>
      <c r="B2112" s="3">
        <v>46310</v>
      </c>
      <c r="C2112" s="4" t="s">
        <v>8</v>
      </c>
      <c r="D2112" s="4" t="s">
        <v>69</v>
      </c>
      <c r="E2112" s="4" t="s">
        <v>3</v>
      </c>
      <c r="F2112" s="4" t="s">
        <v>16</v>
      </c>
      <c r="G2112" s="4" t="s">
        <v>11</v>
      </c>
      <c r="H2112" s="4" t="s">
        <v>79</v>
      </c>
      <c r="I2112" s="9">
        <v>1</v>
      </c>
      <c r="J2112" s="6">
        <v>70.47</v>
      </c>
      <c r="K2112" s="7">
        <v>0.1</v>
      </c>
      <c r="L2112" s="6">
        <v>31.52</v>
      </c>
      <c r="M2112" s="6">
        <f t="shared" si="128"/>
        <v>63.423000000000002</v>
      </c>
      <c r="N2112" s="6">
        <f t="shared" si="129"/>
        <v>31.52</v>
      </c>
      <c r="O2112" s="6">
        <f t="shared" si="130"/>
        <v>31.903000000000002</v>
      </c>
      <c r="P2112" s="8">
        <f t="shared" si="131"/>
        <v>0.50301940936253409</v>
      </c>
      <c r="Q2112" s="5">
        <f>YEAR(SalesDataTable[[#This Row],[Order Date]])</f>
        <v>2026</v>
      </c>
      <c r="R2112" s="8" t="str">
        <f>"Q"&amp;ROUNDUP(MONTH(SalesDataTable[[#This Row],[Order Date]])/3,0)</f>
        <v>Q4</v>
      </c>
      <c r="S2112" s="9">
        <f>MONTH(SalesDataTable[[#This Row],[Order Date]])</f>
        <v>10</v>
      </c>
      <c r="T2112" s="8" t="str">
        <f>TEXT(SalesDataTable[[#This Row],[Order Date]],"mmm")</f>
        <v>Oct</v>
      </c>
    </row>
    <row r="2113" spans="1:20" ht="15.5">
      <c r="A2113" s="2" t="s">
        <v>2164</v>
      </c>
      <c r="B2113" s="3">
        <v>46310</v>
      </c>
      <c r="C2113" s="4" t="s">
        <v>1</v>
      </c>
      <c r="D2113" s="4" t="s">
        <v>2</v>
      </c>
      <c r="E2113" s="4" t="s">
        <v>3</v>
      </c>
      <c r="F2113" s="4" t="s">
        <v>16</v>
      </c>
      <c r="G2113" s="4" t="s">
        <v>11</v>
      </c>
      <c r="H2113" s="4" t="s">
        <v>79</v>
      </c>
      <c r="I2113" s="9">
        <v>1</v>
      </c>
      <c r="J2113" s="6">
        <v>71.05</v>
      </c>
      <c r="K2113" s="7">
        <v>0</v>
      </c>
      <c r="L2113" s="6">
        <v>33.32</v>
      </c>
      <c r="M2113" s="6">
        <f t="shared" si="128"/>
        <v>71.05</v>
      </c>
      <c r="N2113" s="6">
        <f t="shared" si="129"/>
        <v>33.32</v>
      </c>
      <c r="O2113" s="6">
        <f t="shared" si="130"/>
        <v>37.729999999999997</v>
      </c>
      <c r="P2113" s="8">
        <f t="shared" si="131"/>
        <v>0.53103448275862064</v>
      </c>
      <c r="Q2113" s="5">
        <f>YEAR(SalesDataTable[[#This Row],[Order Date]])</f>
        <v>2026</v>
      </c>
      <c r="R2113" s="8" t="str">
        <f>"Q"&amp;ROUNDUP(MONTH(SalesDataTable[[#This Row],[Order Date]])/3,0)</f>
        <v>Q4</v>
      </c>
      <c r="S2113" s="9">
        <f>MONTH(SalesDataTable[[#This Row],[Order Date]])</f>
        <v>10</v>
      </c>
      <c r="T2113" s="8" t="str">
        <f>TEXT(SalesDataTable[[#This Row],[Order Date]],"mmm")</f>
        <v>Oct</v>
      </c>
    </row>
    <row r="2114" spans="1:20" ht="15.5">
      <c r="A2114" s="2" t="s">
        <v>2165</v>
      </c>
      <c r="B2114" s="3">
        <v>46310</v>
      </c>
      <c r="C2114" s="4" t="s">
        <v>27</v>
      </c>
      <c r="D2114" s="4" t="s">
        <v>82</v>
      </c>
      <c r="E2114" s="4" t="s">
        <v>25</v>
      </c>
      <c r="F2114" s="4" t="s">
        <v>4</v>
      </c>
      <c r="G2114" s="4" t="s">
        <v>5</v>
      </c>
      <c r="H2114" s="4" t="s">
        <v>35</v>
      </c>
      <c r="I2114" s="9">
        <v>3</v>
      </c>
      <c r="J2114" s="6">
        <v>39.83</v>
      </c>
      <c r="K2114" s="7">
        <v>0.1</v>
      </c>
      <c r="L2114" s="6">
        <v>16.93</v>
      </c>
      <c r="M2114" s="6">
        <f t="shared" ref="M2114:M2177" si="132">I2114*J2114*(1-K2114)</f>
        <v>107.541</v>
      </c>
      <c r="N2114" s="6">
        <f t="shared" ref="N2114:N2177" si="133">I2114*L2114</f>
        <v>50.79</v>
      </c>
      <c r="O2114" s="6">
        <f t="shared" ref="O2114:O2177" si="134">M2114-N2114</f>
        <v>56.750999999999998</v>
      </c>
      <c r="P2114" s="8">
        <f t="shared" ref="P2114:P2177" si="135">IFERROR(O2114/M2114,0)</f>
        <v>0.52771501101905316</v>
      </c>
      <c r="Q2114" s="5">
        <f>YEAR(SalesDataTable[[#This Row],[Order Date]])</f>
        <v>2026</v>
      </c>
      <c r="R2114" s="8" t="str">
        <f>"Q"&amp;ROUNDUP(MONTH(SalesDataTable[[#This Row],[Order Date]])/3,0)</f>
        <v>Q4</v>
      </c>
      <c r="S2114" s="9">
        <f>MONTH(SalesDataTable[[#This Row],[Order Date]])</f>
        <v>10</v>
      </c>
      <c r="T2114" s="8" t="str">
        <f>TEXT(SalesDataTable[[#This Row],[Order Date]],"mmm")</f>
        <v>Oct</v>
      </c>
    </row>
    <row r="2115" spans="1:20" ht="15.5">
      <c r="A2115" s="2" t="s">
        <v>2166</v>
      </c>
      <c r="B2115" s="3">
        <v>46310</v>
      </c>
      <c r="C2115" s="4" t="s">
        <v>27</v>
      </c>
      <c r="D2115" s="4" t="s">
        <v>45</v>
      </c>
      <c r="E2115" s="4" t="s">
        <v>3</v>
      </c>
      <c r="F2115" s="4" t="s">
        <v>16</v>
      </c>
      <c r="G2115" s="4" t="s">
        <v>49</v>
      </c>
      <c r="H2115" s="4" t="s">
        <v>74</v>
      </c>
      <c r="I2115" s="9">
        <v>3</v>
      </c>
      <c r="J2115" s="6">
        <v>49.5</v>
      </c>
      <c r="K2115" s="7">
        <v>0.05</v>
      </c>
      <c r="L2115" s="6">
        <v>22</v>
      </c>
      <c r="M2115" s="6">
        <f t="shared" si="132"/>
        <v>141.07499999999999</v>
      </c>
      <c r="N2115" s="6">
        <f t="shared" si="133"/>
        <v>66</v>
      </c>
      <c r="O2115" s="6">
        <f t="shared" si="134"/>
        <v>75.074999999999989</v>
      </c>
      <c r="P2115" s="8">
        <f t="shared" si="135"/>
        <v>0.53216374269005839</v>
      </c>
      <c r="Q2115" s="5">
        <f>YEAR(SalesDataTable[[#This Row],[Order Date]])</f>
        <v>2026</v>
      </c>
      <c r="R2115" s="8" t="str">
        <f>"Q"&amp;ROUNDUP(MONTH(SalesDataTable[[#This Row],[Order Date]])/3,0)</f>
        <v>Q4</v>
      </c>
      <c r="S2115" s="9">
        <f>MONTH(SalesDataTable[[#This Row],[Order Date]])</f>
        <v>10</v>
      </c>
      <c r="T2115" s="8" t="str">
        <f>TEXT(SalesDataTable[[#This Row],[Order Date]],"mmm")</f>
        <v>Oct</v>
      </c>
    </row>
    <row r="2116" spans="1:20" ht="15.5">
      <c r="A2116" s="2" t="s">
        <v>2167</v>
      </c>
      <c r="B2116" s="3">
        <v>46310</v>
      </c>
      <c r="C2116" s="4" t="s">
        <v>8</v>
      </c>
      <c r="D2116" s="4" t="s">
        <v>38</v>
      </c>
      <c r="E2116" s="4" t="s">
        <v>39</v>
      </c>
      <c r="F2116" s="4" t="s">
        <v>16</v>
      </c>
      <c r="G2116" s="4" t="s">
        <v>11</v>
      </c>
      <c r="H2116" s="4" t="s">
        <v>12</v>
      </c>
      <c r="I2116" s="9">
        <v>1</v>
      </c>
      <c r="J2116" s="6">
        <v>91.99</v>
      </c>
      <c r="K2116" s="7">
        <v>0</v>
      </c>
      <c r="L2116" s="6">
        <v>44.86</v>
      </c>
      <c r="M2116" s="6">
        <f t="shared" si="132"/>
        <v>91.99</v>
      </c>
      <c r="N2116" s="6">
        <f t="shared" si="133"/>
        <v>44.86</v>
      </c>
      <c r="O2116" s="6">
        <f t="shared" si="134"/>
        <v>47.129999999999995</v>
      </c>
      <c r="P2116" s="8">
        <f t="shared" si="135"/>
        <v>0.51233829764104788</v>
      </c>
      <c r="Q2116" s="5">
        <f>YEAR(SalesDataTable[[#This Row],[Order Date]])</f>
        <v>2026</v>
      </c>
      <c r="R2116" s="8" t="str">
        <f>"Q"&amp;ROUNDUP(MONTH(SalesDataTable[[#This Row],[Order Date]])/3,0)</f>
        <v>Q4</v>
      </c>
      <c r="S2116" s="9">
        <f>MONTH(SalesDataTable[[#This Row],[Order Date]])</f>
        <v>10</v>
      </c>
      <c r="T2116" s="8" t="str">
        <f>TEXT(SalesDataTable[[#This Row],[Order Date]],"mmm")</f>
        <v>Oct</v>
      </c>
    </row>
    <row r="2117" spans="1:20" ht="15.5">
      <c r="A2117" s="2" t="s">
        <v>2168</v>
      </c>
      <c r="B2117" s="3">
        <v>46310</v>
      </c>
      <c r="C2117" s="4" t="s">
        <v>1</v>
      </c>
      <c r="D2117" s="4" t="s">
        <v>88</v>
      </c>
      <c r="E2117" s="4" t="s">
        <v>39</v>
      </c>
      <c r="F2117" s="4" t="s">
        <v>4</v>
      </c>
      <c r="G2117" s="4" t="s">
        <v>5</v>
      </c>
      <c r="H2117" s="4" t="s">
        <v>6</v>
      </c>
      <c r="I2117" s="9">
        <v>1</v>
      </c>
      <c r="J2117" s="6">
        <v>79.78</v>
      </c>
      <c r="K2117" s="7">
        <v>0.05</v>
      </c>
      <c r="L2117" s="6">
        <v>41.59</v>
      </c>
      <c r="M2117" s="6">
        <f t="shared" si="132"/>
        <v>75.790999999999997</v>
      </c>
      <c r="N2117" s="6">
        <f t="shared" si="133"/>
        <v>41.59</v>
      </c>
      <c r="O2117" s="6">
        <f t="shared" si="134"/>
        <v>34.200999999999993</v>
      </c>
      <c r="P2117" s="8">
        <f t="shared" si="135"/>
        <v>0.45125410668812915</v>
      </c>
      <c r="Q2117" s="5">
        <f>YEAR(SalesDataTable[[#This Row],[Order Date]])</f>
        <v>2026</v>
      </c>
      <c r="R2117" s="8" t="str">
        <f>"Q"&amp;ROUNDUP(MONTH(SalesDataTable[[#This Row],[Order Date]])/3,0)</f>
        <v>Q4</v>
      </c>
      <c r="S2117" s="9">
        <f>MONTH(SalesDataTable[[#This Row],[Order Date]])</f>
        <v>10</v>
      </c>
      <c r="T2117" s="8" t="str">
        <f>TEXT(SalesDataTable[[#This Row],[Order Date]],"mmm")</f>
        <v>Oct</v>
      </c>
    </row>
    <row r="2118" spans="1:20" ht="15.5">
      <c r="A2118" s="2" t="s">
        <v>2169</v>
      </c>
      <c r="B2118" s="3">
        <v>46310</v>
      </c>
      <c r="C2118" s="4" t="s">
        <v>27</v>
      </c>
      <c r="D2118" s="4" t="s">
        <v>48</v>
      </c>
      <c r="E2118" s="4" t="s">
        <v>3</v>
      </c>
      <c r="F2118" s="4" t="s">
        <v>4</v>
      </c>
      <c r="G2118" s="4" t="s">
        <v>5</v>
      </c>
      <c r="H2118" s="4" t="s">
        <v>6</v>
      </c>
      <c r="I2118" s="9">
        <v>1</v>
      </c>
      <c r="J2118" s="6">
        <v>82.97</v>
      </c>
      <c r="K2118" s="7">
        <v>0</v>
      </c>
      <c r="L2118" s="6">
        <v>43.09</v>
      </c>
      <c r="M2118" s="6">
        <f t="shared" si="132"/>
        <v>82.97</v>
      </c>
      <c r="N2118" s="6">
        <f t="shared" si="133"/>
        <v>43.09</v>
      </c>
      <c r="O2118" s="6">
        <f t="shared" si="134"/>
        <v>39.879999999999995</v>
      </c>
      <c r="P2118" s="8">
        <f t="shared" si="135"/>
        <v>0.48065565867180904</v>
      </c>
      <c r="Q2118" s="5">
        <f>YEAR(SalesDataTable[[#This Row],[Order Date]])</f>
        <v>2026</v>
      </c>
      <c r="R2118" s="8" t="str">
        <f>"Q"&amp;ROUNDUP(MONTH(SalesDataTable[[#This Row],[Order Date]])/3,0)</f>
        <v>Q4</v>
      </c>
      <c r="S2118" s="9">
        <f>MONTH(SalesDataTable[[#This Row],[Order Date]])</f>
        <v>10</v>
      </c>
      <c r="T2118" s="8" t="str">
        <f>TEXT(SalesDataTable[[#This Row],[Order Date]],"mmm")</f>
        <v>Oct</v>
      </c>
    </row>
    <row r="2119" spans="1:20" ht="15.5">
      <c r="A2119" s="2" t="s">
        <v>2170</v>
      </c>
      <c r="B2119" s="3">
        <v>46310</v>
      </c>
      <c r="C2119" s="4" t="s">
        <v>1</v>
      </c>
      <c r="D2119" s="4" t="s">
        <v>52</v>
      </c>
      <c r="E2119" s="4" t="s">
        <v>3</v>
      </c>
      <c r="F2119" s="4" t="s">
        <v>20</v>
      </c>
      <c r="G2119" s="4" t="s">
        <v>5</v>
      </c>
      <c r="H2119" s="4" t="s">
        <v>43</v>
      </c>
      <c r="I2119" s="9">
        <v>1</v>
      </c>
      <c r="J2119" s="6">
        <v>103.33</v>
      </c>
      <c r="K2119" s="7">
        <v>0</v>
      </c>
      <c r="L2119" s="6">
        <v>50.85</v>
      </c>
      <c r="M2119" s="6">
        <f t="shared" si="132"/>
        <v>103.33</v>
      </c>
      <c r="N2119" s="6">
        <f t="shared" si="133"/>
        <v>50.85</v>
      </c>
      <c r="O2119" s="6">
        <f t="shared" si="134"/>
        <v>52.48</v>
      </c>
      <c r="P2119" s="8">
        <f t="shared" si="135"/>
        <v>0.5078873512048776</v>
      </c>
      <c r="Q2119" s="5">
        <f>YEAR(SalesDataTable[[#This Row],[Order Date]])</f>
        <v>2026</v>
      </c>
      <c r="R2119" s="8" t="str">
        <f>"Q"&amp;ROUNDUP(MONTH(SalesDataTable[[#This Row],[Order Date]])/3,0)</f>
        <v>Q4</v>
      </c>
      <c r="S2119" s="9">
        <f>MONTH(SalesDataTable[[#This Row],[Order Date]])</f>
        <v>10</v>
      </c>
      <c r="T2119" s="8" t="str">
        <f>TEXT(SalesDataTable[[#This Row],[Order Date]],"mmm")</f>
        <v>Oct</v>
      </c>
    </row>
    <row r="2120" spans="1:20" ht="15.5">
      <c r="A2120" s="2" t="s">
        <v>2171</v>
      </c>
      <c r="B2120" s="3">
        <v>46311</v>
      </c>
      <c r="C2120" s="4" t="s">
        <v>1</v>
      </c>
      <c r="D2120" s="4" t="s">
        <v>52</v>
      </c>
      <c r="E2120" s="4" t="s">
        <v>3</v>
      </c>
      <c r="F2120" s="4" t="s">
        <v>16</v>
      </c>
      <c r="G2120" s="4" t="s">
        <v>11</v>
      </c>
      <c r="H2120" s="4" t="s">
        <v>21</v>
      </c>
      <c r="I2120" s="9">
        <v>3</v>
      </c>
      <c r="J2120" s="6">
        <v>142.54</v>
      </c>
      <c r="K2120" s="7">
        <v>0.05</v>
      </c>
      <c r="L2120" s="6">
        <v>81.599999999999994</v>
      </c>
      <c r="M2120" s="6">
        <f t="shared" si="132"/>
        <v>406.23899999999998</v>
      </c>
      <c r="N2120" s="6">
        <f t="shared" si="133"/>
        <v>244.79999999999998</v>
      </c>
      <c r="O2120" s="6">
        <f t="shared" si="134"/>
        <v>161.43899999999999</v>
      </c>
      <c r="P2120" s="8">
        <f t="shared" si="135"/>
        <v>0.39739906803630376</v>
      </c>
      <c r="Q2120" s="5">
        <f>YEAR(SalesDataTable[[#This Row],[Order Date]])</f>
        <v>2026</v>
      </c>
      <c r="R2120" s="8" t="str">
        <f>"Q"&amp;ROUNDUP(MONTH(SalesDataTable[[#This Row],[Order Date]])/3,0)</f>
        <v>Q4</v>
      </c>
      <c r="S2120" s="9">
        <f>MONTH(SalesDataTable[[#This Row],[Order Date]])</f>
        <v>10</v>
      </c>
      <c r="T2120" s="8" t="str">
        <f>TEXT(SalesDataTable[[#This Row],[Order Date]],"mmm")</f>
        <v>Oct</v>
      </c>
    </row>
    <row r="2121" spans="1:20" ht="15.5">
      <c r="A2121" s="2" t="s">
        <v>2172</v>
      </c>
      <c r="B2121" s="3">
        <v>46311</v>
      </c>
      <c r="C2121" s="4" t="s">
        <v>14</v>
      </c>
      <c r="D2121" s="4" t="s">
        <v>126</v>
      </c>
      <c r="E2121" s="4" t="s">
        <v>3</v>
      </c>
      <c r="F2121" s="4" t="s">
        <v>16</v>
      </c>
      <c r="G2121" s="4" t="s">
        <v>11</v>
      </c>
      <c r="H2121" s="4" t="s">
        <v>12</v>
      </c>
      <c r="I2121" s="9">
        <v>3</v>
      </c>
      <c r="J2121" s="6">
        <v>92.14</v>
      </c>
      <c r="K2121" s="7">
        <v>0.1</v>
      </c>
      <c r="L2121" s="6">
        <v>46.43</v>
      </c>
      <c r="M2121" s="6">
        <f t="shared" si="132"/>
        <v>248.77800000000002</v>
      </c>
      <c r="N2121" s="6">
        <f t="shared" si="133"/>
        <v>139.29</v>
      </c>
      <c r="O2121" s="6">
        <f t="shared" si="134"/>
        <v>109.48800000000003</v>
      </c>
      <c r="P2121" s="8">
        <f t="shared" si="135"/>
        <v>0.44010322456165746</v>
      </c>
      <c r="Q2121" s="5">
        <f>YEAR(SalesDataTable[[#This Row],[Order Date]])</f>
        <v>2026</v>
      </c>
      <c r="R2121" s="8" t="str">
        <f>"Q"&amp;ROUNDUP(MONTH(SalesDataTable[[#This Row],[Order Date]])/3,0)</f>
        <v>Q4</v>
      </c>
      <c r="S2121" s="9">
        <f>MONTH(SalesDataTable[[#This Row],[Order Date]])</f>
        <v>10</v>
      </c>
      <c r="T2121" s="8" t="str">
        <f>TEXT(SalesDataTable[[#This Row],[Order Date]],"mmm")</f>
        <v>Oct</v>
      </c>
    </row>
    <row r="2122" spans="1:20" ht="15.5">
      <c r="A2122" s="2" t="s">
        <v>2173</v>
      </c>
      <c r="B2122" s="3">
        <v>46311</v>
      </c>
      <c r="C2122" s="4" t="s">
        <v>27</v>
      </c>
      <c r="D2122" s="4" t="s">
        <v>45</v>
      </c>
      <c r="E2122" s="4" t="s">
        <v>25</v>
      </c>
      <c r="F2122" s="4" t="s">
        <v>20</v>
      </c>
      <c r="G2122" s="4" t="s">
        <v>17</v>
      </c>
      <c r="H2122" s="4" t="s">
        <v>83</v>
      </c>
      <c r="I2122" s="9">
        <v>2</v>
      </c>
      <c r="J2122" s="6">
        <v>165.23</v>
      </c>
      <c r="K2122" s="7">
        <v>0</v>
      </c>
      <c r="L2122" s="6">
        <v>88.87</v>
      </c>
      <c r="M2122" s="6">
        <f t="shared" si="132"/>
        <v>330.46</v>
      </c>
      <c r="N2122" s="6">
        <f t="shared" si="133"/>
        <v>177.74</v>
      </c>
      <c r="O2122" s="6">
        <f t="shared" si="134"/>
        <v>152.71999999999997</v>
      </c>
      <c r="P2122" s="8">
        <f t="shared" si="135"/>
        <v>0.46214367850874533</v>
      </c>
      <c r="Q2122" s="5">
        <f>YEAR(SalesDataTable[[#This Row],[Order Date]])</f>
        <v>2026</v>
      </c>
      <c r="R2122" s="8" t="str">
        <f>"Q"&amp;ROUNDUP(MONTH(SalesDataTable[[#This Row],[Order Date]])/3,0)</f>
        <v>Q4</v>
      </c>
      <c r="S2122" s="9">
        <f>MONTH(SalesDataTable[[#This Row],[Order Date]])</f>
        <v>10</v>
      </c>
      <c r="T2122" s="8" t="str">
        <f>TEXT(SalesDataTable[[#This Row],[Order Date]],"mmm")</f>
        <v>Oct</v>
      </c>
    </row>
    <row r="2123" spans="1:20" ht="15.5">
      <c r="A2123" s="2" t="s">
        <v>2174</v>
      </c>
      <c r="B2123" s="3">
        <v>46311</v>
      </c>
      <c r="C2123" s="4" t="s">
        <v>27</v>
      </c>
      <c r="D2123" s="4" t="s">
        <v>28</v>
      </c>
      <c r="E2123" s="4" t="s">
        <v>3</v>
      </c>
      <c r="F2123" s="4" t="s">
        <v>20</v>
      </c>
      <c r="G2123" s="4" t="s">
        <v>49</v>
      </c>
      <c r="H2123" s="4" t="s">
        <v>55</v>
      </c>
      <c r="I2123" s="9">
        <v>1</v>
      </c>
      <c r="J2123" s="6">
        <v>121.92</v>
      </c>
      <c r="K2123" s="7">
        <v>0</v>
      </c>
      <c r="L2123" s="6">
        <v>71.02</v>
      </c>
      <c r="M2123" s="6">
        <f t="shared" si="132"/>
        <v>121.92</v>
      </c>
      <c r="N2123" s="6">
        <f t="shared" si="133"/>
        <v>71.02</v>
      </c>
      <c r="O2123" s="6">
        <f t="shared" si="134"/>
        <v>50.900000000000006</v>
      </c>
      <c r="P2123" s="8">
        <f t="shared" si="135"/>
        <v>0.41748687664042</v>
      </c>
      <c r="Q2123" s="5">
        <f>YEAR(SalesDataTable[[#This Row],[Order Date]])</f>
        <v>2026</v>
      </c>
      <c r="R2123" s="8" t="str">
        <f>"Q"&amp;ROUNDUP(MONTH(SalesDataTable[[#This Row],[Order Date]])/3,0)</f>
        <v>Q4</v>
      </c>
      <c r="S2123" s="9">
        <f>MONTH(SalesDataTable[[#This Row],[Order Date]])</f>
        <v>10</v>
      </c>
      <c r="T2123" s="8" t="str">
        <f>TEXT(SalesDataTable[[#This Row],[Order Date]],"mmm")</f>
        <v>Oct</v>
      </c>
    </row>
    <row r="2124" spans="1:20" ht="15.5">
      <c r="A2124" s="2" t="s">
        <v>2175</v>
      </c>
      <c r="B2124" s="3">
        <v>46311</v>
      </c>
      <c r="C2124" s="4" t="s">
        <v>8</v>
      </c>
      <c r="D2124" s="4" t="s">
        <v>9</v>
      </c>
      <c r="E2124" s="4" t="s">
        <v>3</v>
      </c>
      <c r="F2124" s="4" t="s">
        <v>4</v>
      </c>
      <c r="G2124" s="4" t="s">
        <v>17</v>
      </c>
      <c r="H2124" s="4" t="s">
        <v>18</v>
      </c>
      <c r="I2124" s="9">
        <v>3</v>
      </c>
      <c r="J2124" s="6">
        <v>36.46</v>
      </c>
      <c r="K2124" s="7">
        <v>0.05</v>
      </c>
      <c r="L2124" s="6">
        <v>13.9</v>
      </c>
      <c r="M2124" s="6">
        <f t="shared" si="132"/>
        <v>103.91099999999999</v>
      </c>
      <c r="N2124" s="6">
        <f t="shared" si="133"/>
        <v>41.7</v>
      </c>
      <c r="O2124" s="6">
        <f t="shared" si="134"/>
        <v>62.210999999999984</v>
      </c>
      <c r="P2124" s="8">
        <f t="shared" si="135"/>
        <v>0.5986950370990558</v>
      </c>
      <c r="Q2124" s="5">
        <f>YEAR(SalesDataTable[[#This Row],[Order Date]])</f>
        <v>2026</v>
      </c>
      <c r="R2124" s="8" t="str">
        <f>"Q"&amp;ROUNDUP(MONTH(SalesDataTable[[#This Row],[Order Date]])/3,0)</f>
        <v>Q4</v>
      </c>
      <c r="S2124" s="9">
        <f>MONTH(SalesDataTable[[#This Row],[Order Date]])</f>
        <v>10</v>
      </c>
      <c r="T2124" s="8" t="str">
        <f>TEXT(SalesDataTable[[#This Row],[Order Date]],"mmm")</f>
        <v>Oct</v>
      </c>
    </row>
    <row r="2125" spans="1:20" ht="15.5">
      <c r="A2125" s="2" t="s">
        <v>2176</v>
      </c>
      <c r="B2125" s="3">
        <v>46311</v>
      </c>
      <c r="C2125" s="4" t="s">
        <v>27</v>
      </c>
      <c r="D2125" s="4" t="s">
        <v>28</v>
      </c>
      <c r="E2125" s="4" t="s">
        <v>25</v>
      </c>
      <c r="F2125" s="4" t="s">
        <v>20</v>
      </c>
      <c r="G2125" s="4" t="s">
        <v>49</v>
      </c>
      <c r="H2125" s="4" t="s">
        <v>74</v>
      </c>
      <c r="I2125" s="9">
        <v>3</v>
      </c>
      <c r="J2125" s="6">
        <v>51.89</v>
      </c>
      <c r="K2125" s="7">
        <v>0.1</v>
      </c>
      <c r="L2125" s="6">
        <v>21.56</v>
      </c>
      <c r="M2125" s="6">
        <f t="shared" si="132"/>
        <v>140.10300000000001</v>
      </c>
      <c r="N2125" s="6">
        <f t="shared" si="133"/>
        <v>64.679999999999993</v>
      </c>
      <c r="O2125" s="6">
        <f t="shared" si="134"/>
        <v>75.423000000000016</v>
      </c>
      <c r="P2125" s="8">
        <f t="shared" si="135"/>
        <v>0.53833965011455864</v>
      </c>
      <c r="Q2125" s="5">
        <f>YEAR(SalesDataTable[[#This Row],[Order Date]])</f>
        <v>2026</v>
      </c>
      <c r="R2125" s="8" t="str">
        <f>"Q"&amp;ROUNDUP(MONTH(SalesDataTable[[#This Row],[Order Date]])/3,0)</f>
        <v>Q4</v>
      </c>
      <c r="S2125" s="9">
        <f>MONTH(SalesDataTable[[#This Row],[Order Date]])</f>
        <v>10</v>
      </c>
      <c r="T2125" s="8" t="str">
        <f>TEXT(SalesDataTable[[#This Row],[Order Date]],"mmm")</f>
        <v>Oct</v>
      </c>
    </row>
    <row r="2126" spans="1:20" ht="15.5">
      <c r="A2126" s="2" t="s">
        <v>2177</v>
      </c>
      <c r="B2126" s="3">
        <v>46311</v>
      </c>
      <c r="C2126" s="4" t="s">
        <v>27</v>
      </c>
      <c r="D2126" s="4" t="s">
        <v>28</v>
      </c>
      <c r="E2126" s="4" t="s">
        <v>3</v>
      </c>
      <c r="F2126" s="4" t="s">
        <v>4</v>
      </c>
      <c r="G2126" s="4" t="s">
        <v>49</v>
      </c>
      <c r="H2126" s="4" t="s">
        <v>50</v>
      </c>
      <c r="I2126" s="9">
        <v>1</v>
      </c>
      <c r="J2126" s="6">
        <v>40.75</v>
      </c>
      <c r="K2126" s="7">
        <v>0</v>
      </c>
      <c r="L2126" s="6">
        <v>14.7</v>
      </c>
      <c r="M2126" s="6">
        <f t="shared" si="132"/>
        <v>40.75</v>
      </c>
      <c r="N2126" s="6">
        <f t="shared" si="133"/>
        <v>14.7</v>
      </c>
      <c r="O2126" s="6">
        <f t="shared" si="134"/>
        <v>26.05</v>
      </c>
      <c r="P2126" s="8">
        <f t="shared" si="135"/>
        <v>0.63926380368098157</v>
      </c>
      <c r="Q2126" s="5">
        <f>YEAR(SalesDataTable[[#This Row],[Order Date]])</f>
        <v>2026</v>
      </c>
      <c r="R2126" s="8" t="str">
        <f>"Q"&amp;ROUNDUP(MONTH(SalesDataTable[[#This Row],[Order Date]])/3,0)</f>
        <v>Q4</v>
      </c>
      <c r="S2126" s="9">
        <f>MONTH(SalesDataTable[[#This Row],[Order Date]])</f>
        <v>10</v>
      </c>
      <c r="T2126" s="8" t="str">
        <f>TEXT(SalesDataTable[[#This Row],[Order Date]],"mmm")</f>
        <v>Oct</v>
      </c>
    </row>
    <row r="2127" spans="1:20" ht="15.5">
      <c r="A2127" s="2" t="s">
        <v>2178</v>
      </c>
      <c r="B2127" s="3">
        <v>46311</v>
      </c>
      <c r="C2127" s="4" t="s">
        <v>14</v>
      </c>
      <c r="D2127" s="4" t="s">
        <v>34</v>
      </c>
      <c r="E2127" s="4" t="s">
        <v>10</v>
      </c>
      <c r="F2127" s="4" t="s">
        <v>20</v>
      </c>
      <c r="G2127" s="4" t="s">
        <v>31</v>
      </c>
      <c r="H2127" s="4" t="s">
        <v>32</v>
      </c>
      <c r="I2127" s="9">
        <v>4</v>
      </c>
      <c r="J2127" s="6">
        <v>345.13</v>
      </c>
      <c r="K2127" s="7">
        <v>0.05</v>
      </c>
      <c r="L2127" s="6">
        <v>200.02</v>
      </c>
      <c r="M2127" s="6">
        <f t="shared" si="132"/>
        <v>1311.4939999999999</v>
      </c>
      <c r="N2127" s="6">
        <f t="shared" si="133"/>
        <v>800.08</v>
      </c>
      <c r="O2127" s="6">
        <f t="shared" si="134"/>
        <v>511.41399999999987</v>
      </c>
      <c r="P2127" s="8">
        <f t="shared" si="135"/>
        <v>0.38994764749209671</v>
      </c>
      <c r="Q2127" s="5">
        <f>YEAR(SalesDataTable[[#This Row],[Order Date]])</f>
        <v>2026</v>
      </c>
      <c r="R2127" s="8" t="str">
        <f>"Q"&amp;ROUNDUP(MONTH(SalesDataTable[[#This Row],[Order Date]])/3,0)</f>
        <v>Q4</v>
      </c>
      <c r="S2127" s="9">
        <f>MONTH(SalesDataTable[[#This Row],[Order Date]])</f>
        <v>10</v>
      </c>
      <c r="T2127" s="8" t="str">
        <f>TEXT(SalesDataTable[[#This Row],[Order Date]],"mmm")</f>
        <v>Oct</v>
      </c>
    </row>
    <row r="2128" spans="1:20" ht="15.5">
      <c r="A2128" s="2" t="s">
        <v>2179</v>
      </c>
      <c r="B2128" s="3">
        <v>46311</v>
      </c>
      <c r="C2128" s="4" t="s">
        <v>8</v>
      </c>
      <c r="D2128" s="4" t="s">
        <v>38</v>
      </c>
      <c r="E2128" s="4" t="s">
        <v>25</v>
      </c>
      <c r="F2128" s="4" t="s">
        <v>16</v>
      </c>
      <c r="G2128" s="4" t="s">
        <v>17</v>
      </c>
      <c r="H2128" s="4" t="s">
        <v>18</v>
      </c>
      <c r="I2128" s="9">
        <v>2</v>
      </c>
      <c r="J2128" s="6">
        <v>37.1</v>
      </c>
      <c r="K2128" s="7">
        <v>0</v>
      </c>
      <c r="L2128" s="6">
        <v>13.31</v>
      </c>
      <c r="M2128" s="6">
        <f t="shared" si="132"/>
        <v>74.2</v>
      </c>
      <c r="N2128" s="6">
        <f t="shared" si="133"/>
        <v>26.62</v>
      </c>
      <c r="O2128" s="6">
        <f t="shared" si="134"/>
        <v>47.58</v>
      </c>
      <c r="P2128" s="8">
        <f t="shared" si="135"/>
        <v>0.64123989218328836</v>
      </c>
      <c r="Q2128" s="5">
        <f>YEAR(SalesDataTable[[#This Row],[Order Date]])</f>
        <v>2026</v>
      </c>
      <c r="R2128" s="8" t="str">
        <f>"Q"&amp;ROUNDUP(MONTH(SalesDataTable[[#This Row],[Order Date]])/3,0)</f>
        <v>Q4</v>
      </c>
      <c r="S2128" s="9">
        <f>MONTH(SalesDataTable[[#This Row],[Order Date]])</f>
        <v>10</v>
      </c>
      <c r="T2128" s="8" t="str">
        <f>TEXT(SalesDataTable[[#This Row],[Order Date]],"mmm")</f>
        <v>Oct</v>
      </c>
    </row>
    <row r="2129" spans="1:20" ht="15.5">
      <c r="A2129" s="2" t="s">
        <v>2180</v>
      </c>
      <c r="B2129" s="3">
        <v>46311</v>
      </c>
      <c r="C2129" s="4" t="s">
        <v>27</v>
      </c>
      <c r="D2129" s="4" t="s">
        <v>45</v>
      </c>
      <c r="E2129" s="4" t="s">
        <v>39</v>
      </c>
      <c r="F2129" s="4" t="s">
        <v>16</v>
      </c>
      <c r="G2129" s="4" t="s">
        <v>11</v>
      </c>
      <c r="H2129" s="4" t="s">
        <v>12</v>
      </c>
      <c r="I2129" s="9">
        <v>3</v>
      </c>
      <c r="J2129" s="6">
        <v>94.19</v>
      </c>
      <c r="K2129" s="7">
        <v>0</v>
      </c>
      <c r="L2129" s="6">
        <v>44.89</v>
      </c>
      <c r="M2129" s="6">
        <f t="shared" si="132"/>
        <v>282.57</v>
      </c>
      <c r="N2129" s="6">
        <f t="shared" si="133"/>
        <v>134.67000000000002</v>
      </c>
      <c r="O2129" s="6">
        <f t="shared" si="134"/>
        <v>147.89999999999998</v>
      </c>
      <c r="P2129" s="8">
        <f t="shared" si="135"/>
        <v>0.52341012846374346</v>
      </c>
      <c r="Q2129" s="5">
        <f>YEAR(SalesDataTable[[#This Row],[Order Date]])</f>
        <v>2026</v>
      </c>
      <c r="R2129" s="8" t="str">
        <f>"Q"&amp;ROUNDUP(MONTH(SalesDataTable[[#This Row],[Order Date]])/3,0)</f>
        <v>Q4</v>
      </c>
      <c r="S2129" s="9">
        <f>MONTH(SalesDataTable[[#This Row],[Order Date]])</f>
        <v>10</v>
      </c>
      <c r="T2129" s="8" t="str">
        <f>TEXT(SalesDataTable[[#This Row],[Order Date]],"mmm")</f>
        <v>Oct</v>
      </c>
    </row>
    <row r="2130" spans="1:20" ht="15.5">
      <c r="A2130" s="2" t="s">
        <v>2181</v>
      </c>
      <c r="B2130" s="3">
        <v>46312</v>
      </c>
      <c r="C2130" s="4" t="s">
        <v>27</v>
      </c>
      <c r="D2130" s="4" t="s">
        <v>48</v>
      </c>
      <c r="E2130" s="4" t="s">
        <v>3</v>
      </c>
      <c r="F2130" s="4" t="s">
        <v>4</v>
      </c>
      <c r="G2130" s="4" t="s">
        <v>31</v>
      </c>
      <c r="H2130" s="4" t="s">
        <v>64</v>
      </c>
      <c r="I2130" s="9">
        <v>2</v>
      </c>
      <c r="J2130" s="6">
        <v>82.52</v>
      </c>
      <c r="K2130" s="7">
        <v>0.05</v>
      </c>
      <c r="L2130" s="6">
        <v>38.61</v>
      </c>
      <c r="M2130" s="6">
        <f t="shared" si="132"/>
        <v>156.78799999999998</v>
      </c>
      <c r="N2130" s="6">
        <f t="shared" si="133"/>
        <v>77.22</v>
      </c>
      <c r="O2130" s="6">
        <f t="shared" si="134"/>
        <v>79.567999999999984</v>
      </c>
      <c r="P2130" s="8">
        <f t="shared" si="135"/>
        <v>0.50748781794525089</v>
      </c>
      <c r="Q2130" s="5">
        <f>YEAR(SalesDataTable[[#This Row],[Order Date]])</f>
        <v>2026</v>
      </c>
      <c r="R2130" s="8" t="str">
        <f>"Q"&amp;ROUNDUP(MONTH(SalesDataTable[[#This Row],[Order Date]])/3,0)</f>
        <v>Q4</v>
      </c>
      <c r="S2130" s="9">
        <f>MONTH(SalesDataTable[[#This Row],[Order Date]])</f>
        <v>10</v>
      </c>
      <c r="T2130" s="8" t="str">
        <f>TEXT(SalesDataTable[[#This Row],[Order Date]],"mmm")</f>
        <v>Oct</v>
      </c>
    </row>
    <row r="2131" spans="1:20" ht="15.5">
      <c r="A2131" s="2" t="s">
        <v>2182</v>
      </c>
      <c r="B2131" s="3">
        <v>46312</v>
      </c>
      <c r="C2131" s="4" t="s">
        <v>27</v>
      </c>
      <c r="D2131" s="4" t="s">
        <v>82</v>
      </c>
      <c r="E2131" s="4" t="s">
        <v>3</v>
      </c>
      <c r="F2131" s="4" t="s">
        <v>20</v>
      </c>
      <c r="G2131" s="4" t="s">
        <v>11</v>
      </c>
      <c r="H2131" s="4" t="s">
        <v>53</v>
      </c>
      <c r="I2131" s="9">
        <v>1</v>
      </c>
      <c r="J2131" s="6">
        <v>155.16</v>
      </c>
      <c r="K2131" s="7">
        <v>0</v>
      </c>
      <c r="L2131" s="6">
        <v>78.84</v>
      </c>
      <c r="M2131" s="6">
        <f t="shared" si="132"/>
        <v>155.16</v>
      </c>
      <c r="N2131" s="6">
        <f t="shared" si="133"/>
        <v>78.84</v>
      </c>
      <c r="O2131" s="6">
        <f t="shared" si="134"/>
        <v>76.319999999999993</v>
      </c>
      <c r="P2131" s="8">
        <f t="shared" si="135"/>
        <v>0.49187935034802782</v>
      </c>
      <c r="Q2131" s="5">
        <f>YEAR(SalesDataTable[[#This Row],[Order Date]])</f>
        <v>2026</v>
      </c>
      <c r="R2131" s="8" t="str">
        <f>"Q"&amp;ROUNDUP(MONTH(SalesDataTable[[#This Row],[Order Date]])/3,0)</f>
        <v>Q4</v>
      </c>
      <c r="S2131" s="9">
        <f>MONTH(SalesDataTable[[#This Row],[Order Date]])</f>
        <v>10</v>
      </c>
      <c r="T2131" s="8" t="str">
        <f>TEXT(SalesDataTable[[#This Row],[Order Date]],"mmm")</f>
        <v>Oct</v>
      </c>
    </row>
    <row r="2132" spans="1:20" ht="15.5">
      <c r="A2132" s="2" t="s">
        <v>2183</v>
      </c>
      <c r="B2132" s="3">
        <v>46312</v>
      </c>
      <c r="C2132" s="4" t="s">
        <v>27</v>
      </c>
      <c r="D2132" s="4" t="s">
        <v>82</v>
      </c>
      <c r="E2132" s="4" t="s">
        <v>39</v>
      </c>
      <c r="F2132" s="4" t="s">
        <v>4</v>
      </c>
      <c r="G2132" s="4" t="s">
        <v>17</v>
      </c>
      <c r="H2132" s="4" t="s">
        <v>46</v>
      </c>
      <c r="I2132" s="9">
        <v>1</v>
      </c>
      <c r="J2132" s="6">
        <v>46.36</v>
      </c>
      <c r="K2132" s="7">
        <v>0.05</v>
      </c>
      <c r="L2132" s="6">
        <v>18.399999999999999</v>
      </c>
      <c r="M2132" s="6">
        <f t="shared" si="132"/>
        <v>44.041999999999994</v>
      </c>
      <c r="N2132" s="6">
        <f t="shared" si="133"/>
        <v>18.399999999999999</v>
      </c>
      <c r="O2132" s="6">
        <f t="shared" si="134"/>
        <v>25.641999999999996</v>
      </c>
      <c r="P2132" s="8">
        <f t="shared" si="135"/>
        <v>0.58221697470596245</v>
      </c>
      <c r="Q2132" s="5">
        <f>YEAR(SalesDataTable[[#This Row],[Order Date]])</f>
        <v>2026</v>
      </c>
      <c r="R2132" s="8" t="str">
        <f>"Q"&amp;ROUNDUP(MONTH(SalesDataTable[[#This Row],[Order Date]])/3,0)</f>
        <v>Q4</v>
      </c>
      <c r="S2132" s="9">
        <f>MONTH(SalesDataTable[[#This Row],[Order Date]])</f>
        <v>10</v>
      </c>
      <c r="T2132" s="8" t="str">
        <f>TEXT(SalesDataTable[[#This Row],[Order Date]],"mmm")</f>
        <v>Oct</v>
      </c>
    </row>
    <row r="2133" spans="1:20" ht="15.5">
      <c r="A2133" s="2" t="s">
        <v>2184</v>
      </c>
      <c r="B2133" s="3">
        <v>46312</v>
      </c>
      <c r="C2133" s="4" t="s">
        <v>14</v>
      </c>
      <c r="D2133" s="4" t="s">
        <v>126</v>
      </c>
      <c r="E2133" s="4" t="s">
        <v>3</v>
      </c>
      <c r="F2133" s="4" t="s">
        <v>20</v>
      </c>
      <c r="G2133" s="4" t="s">
        <v>5</v>
      </c>
      <c r="H2133" s="4" t="s">
        <v>6</v>
      </c>
      <c r="I2133" s="9">
        <v>1</v>
      </c>
      <c r="J2133" s="6">
        <v>81.47</v>
      </c>
      <c r="K2133" s="7">
        <v>0</v>
      </c>
      <c r="L2133" s="6">
        <v>43.67</v>
      </c>
      <c r="M2133" s="6">
        <f t="shared" si="132"/>
        <v>81.47</v>
      </c>
      <c r="N2133" s="6">
        <f t="shared" si="133"/>
        <v>43.67</v>
      </c>
      <c r="O2133" s="6">
        <f t="shared" si="134"/>
        <v>37.799999999999997</v>
      </c>
      <c r="P2133" s="8">
        <f t="shared" si="135"/>
        <v>0.463974469129741</v>
      </c>
      <c r="Q2133" s="5">
        <f>YEAR(SalesDataTable[[#This Row],[Order Date]])</f>
        <v>2026</v>
      </c>
      <c r="R2133" s="8" t="str">
        <f>"Q"&amp;ROUNDUP(MONTH(SalesDataTable[[#This Row],[Order Date]])/3,0)</f>
        <v>Q4</v>
      </c>
      <c r="S2133" s="9">
        <f>MONTH(SalesDataTable[[#This Row],[Order Date]])</f>
        <v>10</v>
      </c>
      <c r="T2133" s="8" t="str">
        <f>TEXT(SalesDataTable[[#This Row],[Order Date]],"mmm")</f>
        <v>Oct</v>
      </c>
    </row>
    <row r="2134" spans="1:20" ht="15.5">
      <c r="A2134" s="2" t="s">
        <v>2185</v>
      </c>
      <c r="B2134" s="3">
        <v>46312</v>
      </c>
      <c r="C2134" s="4" t="s">
        <v>1</v>
      </c>
      <c r="D2134" s="4" t="s">
        <v>88</v>
      </c>
      <c r="E2134" s="4" t="s">
        <v>3</v>
      </c>
      <c r="F2134" s="4" t="s">
        <v>4</v>
      </c>
      <c r="G2134" s="4" t="s">
        <v>17</v>
      </c>
      <c r="H2134" s="4" t="s">
        <v>71</v>
      </c>
      <c r="I2134" s="9">
        <v>1</v>
      </c>
      <c r="J2134" s="6">
        <v>134.31</v>
      </c>
      <c r="K2134" s="7">
        <v>0.05</v>
      </c>
      <c r="L2134" s="6">
        <v>67.239999999999995</v>
      </c>
      <c r="M2134" s="6">
        <f t="shared" si="132"/>
        <v>127.5945</v>
      </c>
      <c r="N2134" s="6">
        <f t="shared" si="133"/>
        <v>67.239999999999995</v>
      </c>
      <c r="O2134" s="6">
        <f t="shared" si="134"/>
        <v>60.354500000000002</v>
      </c>
      <c r="P2134" s="8">
        <f t="shared" si="135"/>
        <v>0.47301803761133909</v>
      </c>
      <c r="Q2134" s="5">
        <f>YEAR(SalesDataTable[[#This Row],[Order Date]])</f>
        <v>2026</v>
      </c>
      <c r="R2134" s="8" t="str">
        <f>"Q"&amp;ROUNDUP(MONTH(SalesDataTable[[#This Row],[Order Date]])/3,0)</f>
        <v>Q4</v>
      </c>
      <c r="S2134" s="9">
        <f>MONTH(SalesDataTable[[#This Row],[Order Date]])</f>
        <v>10</v>
      </c>
      <c r="T2134" s="8" t="str">
        <f>TEXT(SalesDataTable[[#This Row],[Order Date]],"mmm")</f>
        <v>Oct</v>
      </c>
    </row>
    <row r="2135" spans="1:20" ht="15.5">
      <c r="A2135" s="2" t="s">
        <v>2186</v>
      </c>
      <c r="B2135" s="3">
        <v>46312</v>
      </c>
      <c r="C2135" s="4" t="s">
        <v>14</v>
      </c>
      <c r="D2135" s="4" t="s">
        <v>126</v>
      </c>
      <c r="E2135" s="4" t="s">
        <v>3</v>
      </c>
      <c r="F2135" s="4" t="s">
        <v>16</v>
      </c>
      <c r="G2135" s="4" t="s">
        <v>31</v>
      </c>
      <c r="H2135" s="4" t="s">
        <v>90</v>
      </c>
      <c r="I2135" s="9">
        <v>1</v>
      </c>
      <c r="J2135" s="6">
        <v>123.11</v>
      </c>
      <c r="K2135" s="7">
        <v>0</v>
      </c>
      <c r="L2135" s="6">
        <v>58.99</v>
      </c>
      <c r="M2135" s="6">
        <f t="shared" si="132"/>
        <v>123.11</v>
      </c>
      <c r="N2135" s="6">
        <f t="shared" si="133"/>
        <v>58.99</v>
      </c>
      <c r="O2135" s="6">
        <f t="shared" si="134"/>
        <v>64.12</v>
      </c>
      <c r="P2135" s="8">
        <f t="shared" si="135"/>
        <v>0.52083502558687356</v>
      </c>
      <c r="Q2135" s="5">
        <f>YEAR(SalesDataTable[[#This Row],[Order Date]])</f>
        <v>2026</v>
      </c>
      <c r="R2135" s="8" t="str">
        <f>"Q"&amp;ROUNDUP(MONTH(SalesDataTable[[#This Row],[Order Date]])/3,0)</f>
        <v>Q4</v>
      </c>
      <c r="S2135" s="9">
        <f>MONTH(SalesDataTable[[#This Row],[Order Date]])</f>
        <v>10</v>
      </c>
      <c r="T2135" s="8" t="str">
        <f>TEXT(SalesDataTable[[#This Row],[Order Date]],"mmm")</f>
        <v>Oct</v>
      </c>
    </row>
    <row r="2136" spans="1:20" ht="15.5">
      <c r="A2136" s="2" t="s">
        <v>2187</v>
      </c>
      <c r="B2136" s="3">
        <v>46312</v>
      </c>
      <c r="C2136" s="4" t="s">
        <v>8</v>
      </c>
      <c r="D2136" s="4" t="s">
        <v>38</v>
      </c>
      <c r="E2136" s="4" t="s">
        <v>3</v>
      </c>
      <c r="F2136" s="4" t="s">
        <v>16</v>
      </c>
      <c r="G2136" s="4" t="s">
        <v>31</v>
      </c>
      <c r="H2136" s="4" t="s">
        <v>64</v>
      </c>
      <c r="I2136" s="9">
        <v>1</v>
      </c>
      <c r="J2136" s="6">
        <v>81.239999999999995</v>
      </c>
      <c r="K2136" s="7">
        <v>0</v>
      </c>
      <c r="L2136" s="6">
        <v>38.65</v>
      </c>
      <c r="M2136" s="6">
        <f t="shared" si="132"/>
        <v>81.239999999999995</v>
      </c>
      <c r="N2136" s="6">
        <f t="shared" si="133"/>
        <v>38.65</v>
      </c>
      <c r="O2136" s="6">
        <f t="shared" si="134"/>
        <v>42.589999999999996</v>
      </c>
      <c r="P2136" s="8">
        <f t="shared" si="135"/>
        <v>0.52424913835548992</v>
      </c>
      <c r="Q2136" s="5">
        <f>YEAR(SalesDataTable[[#This Row],[Order Date]])</f>
        <v>2026</v>
      </c>
      <c r="R2136" s="8" t="str">
        <f>"Q"&amp;ROUNDUP(MONTH(SalesDataTable[[#This Row],[Order Date]])/3,0)</f>
        <v>Q4</v>
      </c>
      <c r="S2136" s="9">
        <f>MONTH(SalesDataTable[[#This Row],[Order Date]])</f>
        <v>10</v>
      </c>
      <c r="T2136" s="8" t="str">
        <f>TEXT(SalesDataTable[[#This Row],[Order Date]],"mmm")</f>
        <v>Oct</v>
      </c>
    </row>
    <row r="2137" spans="1:20" ht="15.5">
      <c r="A2137" s="2" t="s">
        <v>2188</v>
      </c>
      <c r="B2137" s="3">
        <v>46312</v>
      </c>
      <c r="C2137" s="4" t="s">
        <v>1</v>
      </c>
      <c r="D2137" s="4" t="s">
        <v>52</v>
      </c>
      <c r="E2137" s="4" t="s">
        <v>39</v>
      </c>
      <c r="F2137" s="4" t="s">
        <v>4</v>
      </c>
      <c r="G2137" s="4" t="s">
        <v>11</v>
      </c>
      <c r="H2137" s="4" t="s">
        <v>79</v>
      </c>
      <c r="I2137" s="9">
        <v>1</v>
      </c>
      <c r="J2137" s="6">
        <v>70.81</v>
      </c>
      <c r="K2137" s="7">
        <v>0.15</v>
      </c>
      <c r="L2137" s="6">
        <v>32.93</v>
      </c>
      <c r="M2137" s="6">
        <f t="shared" si="132"/>
        <v>60.188499999999998</v>
      </c>
      <c r="N2137" s="6">
        <f t="shared" si="133"/>
        <v>32.93</v>
      </c>
      <c r="O2137" s="6">
        <f t="shared" si="134"/>
        <v>27.258499999999998</v>
      </c>
      <c r="P2137" s="8">
        <f t="shared" si="135"/>
        <v>0.45288551799762411</v>
      </c>
      <c r="Q2137" s="5">
        <f>YEAR(SalesDataTable[[#This Row],[Order Date]])</f>
        <v>2026</v>
      </c>
      <c r="R2137" s="8" t="str">
        <f>"Q"&amp;ROUNDUP(MONTH(SalesDataTable[[#This Row],[Order Date]])/3,0)</f>
        <v>Q4</v>
      </c>
      <c r="S2137" s="9">
        <f>MONTH(SalesDataTable[[#This Row],[Order Date]])</f>
        <v>10</v>
      </c>
      <c r="T2137" s="8" t="str">
        <f>TEXT(SalesDataTable[[#This Row],[Order Date]],"mmm")</f>
        <v>Oct</v>
      </c>
    </row>
    <row r="2138" spans="1:20" ht="15.5">
      <c r="A2138" s="2" t="s">
        <v>2189</v>
      </c>
      <c r="B2138" s="3">
        <v>46312</v>
      </c>
      <c r="C2138" s="4" t="s">
        <v>27</v>
      </c>
      <c r="D2138" s="4" t="s">
        <v>82</v>
      </c>
      <c r="E2138" s="4" t="s">
        <v>3</v>
      </c>
      <c r="F2138" s="4" t="s">
        <v>20</v>
      </c>
      <c r="G2138" s="4" t="s">
        <v>31</v>
      </c>
      <c r="H2138" s="4" t="s">
        <v>41</v>
      </c>
      <c r="I2138" s="9">
        <v>6</v>
      </c>
      <c r="J2138" s="6">
        <v>200.26</v>
      </c>
      <c r="K2138" s="7">
        <v>0</v>
      </c>
      <c r="L2138" s="6">
        <v>106.71</v>
      </c>
      <c r="M2138" s="6">
        <f t="shared" si="132"/>
        <v>1201.56</v>
      </c>
      <c r="N2138" s="6">
        <f t="shared" si="133"/>
        <v>640.26</v>
      </c>
      <c r="O2138" s="6">
        <f t="shared" si="134"/>
        <v>561.29999999999995</v>
      </c>
      <c r="P2138" s="8">
        <f t="shared" si="135"/>
        <v>0.46714271447118744</v>
      </c>
      <c r="Q2138" s="5">
        <f>YEAR(SalesDataTable[[#This Row],[Order Date]])</f>
        <v>2026</v>
      </c>
      <c r="R2138" s="8" t="str">
        <f>"Q"&amp;ROUNDUP(MONTH(SalesDataTable[[#This Row],[Order Date]])/3,0)</f>
        <v>Q4</v>
      </c>
      <c r="S2138" s="9">
        <f>MONTH(SalesDataTable[[#This Row],[Order Date]])</f>
        <v>10</v>
      </c>
      <c r="T2138" s="8" t="str">
        <f>TEXT(SalesDataTable[[#This Row],[Order Date]],"mmm")</f>
        <v>Oct</v>
      </c>
    </row>
    <row r="2139" spans="1:20" ht="15.5">
      <c r="A2139" s="2" t="s">
        <v>2190</v>
      </c>
      <c r="B2139" s="3">
        <v>46312</v>
      </c>
      <c r="C2139" s="4" t="s">
        <v>27</v>
      </c>
      <c r="D2139" s="4" t="s">
        <v>28</v>
      </c>
      <c r="E2139" s="4" t="s">
        <v>3</v>
      </c>
      <c r="F2139" s="4" t="s">
        <v>16</v>
      </c>
      <c r="G2139" s="4" t="s">
        <v>49</v>
      </c>
      <c r="H2139" s="4" t="s">
        <v>67</v>
      </c>
      <c r="I2139" s="9">
        <v>3</v>
      </c>
      <c r="J2139" s="6">
        <v>36.75</v>
      </c>
      <c r="K2139" s="7">
        <v>0.05</v>
      </c>
      <c r="L2139" s="6">
        <v>13.71</v>
      </c>
      <c r="M2139" s="6">
        <f t="shared" si="132"/>
        <v>104.7375</v>
      </c>
      <c r="N2139" s="6">
        <f t="shared" si="133"/>
        <v>41.13</v>
      </c>
      <c r="O2139" s="6">
        <f t="shared" si="134"/>
        <v>63.607499999999995</v>
      </c>
      <c r="P2139" s="8">
        <f t="shared" si="135"/>
        <v>0.60730397422126747</v>
      </c>
      <c r="Q2139" s="5">
        <f>YEAR(SalesDataTable[[#This Row],[Order Date]])</f>
        <v>2026</v>
      </c>
      <c r="R2139" s="8" t="str">
        <f>"Q"&amp;ROUNDUP(MONTH(SalesDataTable[[#This Row],[Order Date]])/3,0)</f>
        <v>Q4</v>
      </c>
      <c r="S2139" s="9">
        <f>MONTH(SalesDataTable[[#This Row],[Order Date]])</f>
        <v>10</v>
      </c>
      <c r="T2139" s="8" t="str">
        <f>TEXT(SalesDataTable[[#This Row],[Order Date]],"mmm")</f>
        <v>Oct</v>
      </c>
    </row>
    <row r="2140" spans="1:20" ht="15.5">
      <c r="A2140" s="2" t="s">
        <v>2191</v>
      </c>
      <c r="B2140" s="3">
        <v>46312</v>
      </c>
      <c r="C2140" s="4" t="s">
        <v>14</v>
      </c>
      <c r="D2140" s="4" t="s">
        <v>126</v>
      </c>
      <c r="E2140" s="4" t="s">
        <v>3</v>
      </c>
      <c r="F2140" s="4" t="s">
        <v>4</v>
      </c>
      <c r="G2140" s="4" t="s">
        <v>11</v>
      </c>
      <c r="H2140" s="4" t="s">
        <v>12</v>
      </c>
      <c r="I2140" s="9">
        <v>2</v>
      </c>
      <c r="J2140" s="6">
        <v>92.41</v>
      </c>
      <c r="K2140" s="7">
        <v>0.1</v>
      </c>
      <c r="L2140" s="6">
        <v>45.42</v>
      </c>
      <c r="M2140" s="6">
        <f t="shared" si="132"/>
        <v>166.33799999999999</v>
      </c>
      <c r="N2140" s="6">
        <f t="shared" si="133"/>
        <v>90.84</v>
      </c>
      <c r="O2140" s="6">
        <f t="shared" si="134"/>
        <v>75.49799999999999</v>
      </c>
      <c r="P2140" s="8">
        <f t="shared" si="135"/>
        <v>0.4538830573891714</v>
      </c>
      <c r="Q2140" s="5">
        <f>YEAR(SalesDataTable[[#This Row],[Order Date]])</f>
        <v>2026</v>
      </c>
      <c r="R2140" s="8" t="str">
        <f>"Q"&amp;ROUNDUP(MONTH(SalesDataTable[[#This Row],[Order Date]])/3,0)</f>
        <v>Q4</v>
      </c>
      <c r="S2140" s="9">
        <f>MONTH(SalesDataTable[[#This Row],[Order Date]])</f>
        <v>10</v>
      </c>
      <c r="T2140" s="8" t="str">
        <f>TEXT(SalesDataTable[[#This Row],[Order Date]],"mmm")</f>
        <v>Oct</v>
      </c>
    </row>
    <row r="2141" spans="1:20" ht="15.5">
      <c r="A2141" s="2" t="s">
        <v>2192</v>
      </c>
      <c r="B2141" s="3">
        <v>46312</v>
      </c>
      <c r="C2141" s="4" t="s">
        <v>8</v>
      </c>
      <c r="D2141" s="4" t="s">
        <v>86</v>
      </c>
      <c r="E2141" s="4" t="s">
        <v>25</v>
      </c>
      <c r="F2141" s="4" t="s">
        <v>16</v>
      </c>
      <c r="G2141" s="4" t="s">
        <v>49</v>
      </c>
      <c r="H2141" s="4" t="s">
        <v>50</v>
      </c>
      <c r="I2141" s="9">
        <v>1</v>
      </c>
      <c r="J2141" s="6">
        <v>40.67</v>
      </c>
      <c r="K2141" s="7">
        <v>0</v>
      </c>
      <c r="L2141" s="6">
        <v>15.09</v>
      </c>
      <c r="M2141" s="6">
        <f t="shared" si="132"/>
        <v>40.67</v>
      </c>
      <c r="N2141" s="6">
        <f t="shared" si="133"/>
        <v>15.09</v>
      </c>
      <c r="O2141" s="6">
        <f t="shared" si="134"/>
        <v>25.580000000000002</v>
      </c>
      <c r="P2141" s="8">
        <f t="shared" si="135"/>
        <v>0.62896483894762722</v>
      </c>
      <c r="Q2141" s="5">
        <f>YEAR(SalesDataTable[[#This Row],[Order Date]])</f>
        <v>2026</v>
      </c>
      <c r="R2141" s="8" t="str">
        <f>"Q"&amp;ROUNDUP(MONTH(SalesDataTable[[#This Row],[Order Date]])/3,0)</f>
        <v>Q4</v>
      </c>
      <c r="S2141" s="9">
        <f>MONTH(SalesDataTable[[#This Row],[Order Date]])</f>
        <v>10</v>
      </c>
      <c r="T2141" s="8" t="str">
        <f>TEXT(SalesDataTable[[#This Row],[Order Date]],"mmm")</f>
        <v>Oct</v>
      </c>
    </row>
    <row r="2142" spans="1:20" ht="15.5">
      <c r="A2142" s="2" t="s">
        <v>2193</v>
      </c>
      <c r="B2142" s="3">
        <v>46313</v>
      </c>
      <c r="C2142" s="4" t="s">
        <v>8</v>
      </c>
      <c r="D2142" s="4" t="s">
        <v>9</v>
      </c>
      <c r="E2142" s="4" t="s">
        <v>3</v>
      </c>
      <c r="F2142" s="4" t="s">
        <v>4</v>
      </c>
      <c r="G2142" s="4" t="s">
        <v>11</v>
      </c>
      <c r="H2142" s="4" t="s">
        <v>12</v>
      </c>
      <c r="I2142" s="9">
        <v>1</v>
      </c>
      <c r="J2142" s="6">
        <v>90.09</v>
      </c>
      <c r="K2142" s="7">
        <v>0</v>
      </c>
      <c r="L2142" s="6">
        <v>45.17</v>
      </c>
      <c r="M2142" s="6">
        <f t="shared" si="132"/>
        <v>90.09</v>
      </c>
      <c r="N2142" s="6">
        <f t="shared" si="133"/>
        <v>45.17</v>
      </c>
      <c r="O2142" s="6">
        <f t="shared" si="134"/>
        <v>44.92</v>
      </c>
      <c r="P2142" s="8">
        <f t="shared" si="135"/>
        <v>0.49861249861249862</v>
      </c>
      <c r="Q2142" s="5">
        <f>YEAR(SalesDataTable[[#This Row],[Order Date]])</f>
        <v>2026</v>
      </c>
      <c r="R2142" s="8" t="str">
        <f>"Q"&amp;ROUNDUP(MONTH(SalesDataTable[[#This Row],[Order Date]])/3,0)</f>
        <v>Q4</v>
      </c>
      <c r="S2142" s="9">
        <f>MONTH(SalesDataTable[[#This Row],[Order Date]])</f>
        <v>10</v>
      </c>
      <c r="T2142" s="8" t="str">
        <f>TEXT(SalesDataTable[[#This Row],[Order Date]],"mmm")</f>
        <v>Oct</v>
      </c>
    </row>
    <row r="2143" spans="1:20" ht="15.5">
      <c r="A2143" s="2" t="s">
        <v>2194</v>
      </c>
      <c r="B2143" s="3">
        <v>46313</v>
      </c>
      <c r="C2143" s="4" t="s">
        <v>14</v>
      </c>
      <c r="D2143" s="4" t="s">
        <v>61</v>
      </c>
      <c r="E2143" s="4" t="s">
        <v>3</v>
      </c>
      <c r="F2143" s="4" t="s">
        <v>4</v>
      </c>
      <c r="G2143" s="4" t="s">
        <v>17</v>
      </c>
      <c r="H2143" s="4" t="s">
        <v>18</v>
      </c>
      <c r="I2143" s="9">
        <v>1</v>
      </c>
      <c r="J2143" s="6">
        <v>36.83</v>
      </c>
      <c r="K2143" s="7">
        <v>0</v>
      </c>
      <c r="L2143" s="6">
        <v>13.64</v>
      </c>
      <c r="M2143" s="6">
        <f t="shared" si="132"/>
        <v>36.83</v>
      </c>
      <c r="N2143" s="6">
        <f t="shared" si="133"/>
        <v>13.64</v>
      </c>
      <c r="O2143" s="6">
        <f t="shared" si="134"/>
        <v>23.189999999999998</v>
      </c>
      <c r="P2143" s="8">
        <f t="shared" si="135"/>
        <v>0.62964974205810476</v>
      </c>
      <c r="Q2143" s="5">
        <f>YEAR(SalesDataTable[[#This Row],[Order Date]])</f>
        <v>2026</v>
      </c>
      <c r="R2143" s="8" t="str">
        <f>"Q"&amp;ROUNDUP(MONTH(SalesDataTable[[#This Row],[Order Date]])/3,0)</f>
        <v>Q4</v>
      </c>
      <c r="S2143" s="9">
        <f>MONTH(SalesDataTable[[#This Row],[Order Date]])</f>
        <v>10</v>
      </c>
      <c r="T2143" s="8" t="str">
        <f>TEXT(SalesDataTable[[#This Row],[Order Date]],"mmm")</f>
        <v>Oct</v>
      </c>
    </row>
    <row r="2144" spans="1:20" ht="15.5">
      <c r="A2144" s="2" t="s">
        <v>2195</v>
      </c>
      <c r="B2144" s="3">
        <v>46313</v>
      </c>
      <c r="C2144" s="4" t="s">
        <v>8</v>
      </c>
      <c r="D2144" s="4" t="s">
        <v>69</v>
      </c>
      <c r="E2144" s="4" t="s">
        <v>39</v>
      </c>
      <c r="F2144" s="4" t="s">
        <v>4</v>
      </c>
      <c r="G2144" s="4" t="s">
        <v>31</v>
      </c>
      <c r="H2144" s="4" t="s">
        <v>41</v>
      </c>
      <c r="I2144" s="9">
        <v>5</v>
      </c>
      <c r="J2144" s="6">
        <v>196.37</v>
      </c>
      <c r="K2144" s="7">
        <v>0.05</v>
      </c>
      <c r="L2144" s="6">
        <v>103.51</v>
      </c>
      <c r="M2144" s="6">
        <f t="shared" si="132"/>
        <v>932.75749999999994</v>
      </c>
      <c r="N2144" s="6">
        <f t="shared" si="133"/>
        <v>517.55000000000007</v>
      </c>
      <c r="O2144" s="6">
        <f t="shared" si="134"/>
        <v>415.20749999999987</v>
      </c>
      <c r="P2144" s="8">
        <f t="shared" si="135"/>
        <v>0.44513981393877816</v>
      </c>
      <c r="Q2144" s="5">
        <f>YEAR(SalesDataTable[[#This Row],[Order Date]])</f>
        <v>2026</v>
      </c>
      <c r="R2144" s="8" t="str">
        <f>"Q"&amp;ROUNDUP(MONTH(SalesDataTable[[#This Row],[Order Date]])/3,0)</f>
        <v>Q4</v>
      </c>
      <c r="S2144" s="9">
        <f>MONTH(SalesDataTable[[#This Row],[Order Date]])</f>
        <v>10</v>
      </c>
      <c r="T2144" s="8" t="str">
        <f>TEXT(SalesDataTable[[#This Row],[Order Date]],"mmm")</f>
        <v>Oct</v>
      </c>
    </row>
    <row r="2145" spans="1:20" ht="15.5">
      <c r="A2145" s="2" t="s">
        <v>2196</v>
      </c>
      <c r="B2145" s="3">
        <v>46313</v>
      </c>
      <c r="C2145" s="4" t="s">
        <v>1</v>
      </c>
      <c r="D2145" s="4" t="s">
        <v>88</v>
      </c>
      <c r="E2145" s="4" t="s">
        <v>3</v>
      </c>
      <c r="F2145" s="4" t="s">
        <v>16</v>
      </c>
      <c r="G2145" s="4" t="s">
        <v>11</v>
      </c>
      <c r="H2145" s="4" t="s">
        <v>12</v>
      </c>
      <c r="I2145" s="9">
        <v>2</v>
      </c>
      <c r="J2145" s="6">
        <v>93.73</v>
      </c>
      <c r="K2145" s="7">
        <v>0</v>
      </c>
      <c r="L2145" s="6">
        <v>44.79</v>
      </c>
      <c r="M2145" s="6">
        <f t="shared" si="132"/>
        <v>187.46</v>
      </c>
      <c r="N2145" s="6">
        <f t="shared" si="133"/>
        <v>89.58</v>
      </c>
      <c r="O2145" s="6">
        <f t="shared" si="134"/>
        <v>97.88000000000001</v>
      </c>
      <c r="P2145" s="8">
        <f t="shared" si="135"/>
        <v>0.52213805611863873</v>
      </c>
      <c r="Q2145" s="5">
        <f>YEAR(SalesDataTable[[#This Row],[Order Date]])</f>
        <v>2026</v>
      </c>
      <c r="R2145" s="8" t="str">
        <f>"Q"&amp;ROUNDUP(MONTH(SalesDataTable[[#This Row],[Order Date]])/3,0)</f>
        <v>Q4</v>
      </c>
      <c r="S2145" s="9">
        <f>MONTH(SalesDataTable[[#This Row],[Order Date]])</f>
        <v>10</v>
      </c>
      <c r="T2145" s="8" t="str">
        <f>TEXT(SalesDataTable[[#This Row],[Order Date]],"mmm")</f>
        <v>Oct</v>
      </c>
    </row>
    <row r="2146" spans="1:20" ht="15.5">
      <c r="A2146" s="2" t="s">
        <v>2197</v>
      </c>
      <c r="B2146" s="3">
        <v>46313</v>
      </c>
      <c r="C2146" s="4" t="s">
        <v>14</v>
      </c>
      <c r="D2146" s="4" t="s">
        <v>61</v>
      </c>
      <c r="E2146" s="4" t="s">
        <v>3</v>
      </c>
      <c r="F2146" s="4" t="s">
        <v>20</v>
      </c>
      <c r="G2146" s="4" t="s">
        <v>17</v>
      </c>
      <c r="H2146" s="4" t="s">
        <v>18</v>
      </c>
      <c r="I2146" s="9">
        <v>1</v>
      </c>
      <c r="J2146" s="6">
        <v>36.46</v>
      </c>
      <c r="K2146" s="7">
        <v>0.05</v>
      </c>
      <c r="L2146" s="6">
        <v>13.35</v>
      </c>
      <c r="M2146" s="6">
        <f t="shared" si="132"/>
        <v>34.637</v>
      </c>
      <c r="N2146" s="6">
        <f t="shared" si="133"/>
        <v>13.35</v>
      </c>
      <c r="O2146" s="6">
        <f t="shared" si="134"/>
        <v>21.286999999999999</v>
      </c>
      <c r="P2146" s="8">
        <f t="shared" si="135"/>
        <v>0.61457401045125148</v>
      </c>
      <c r="Q2146" s="5">
        <f>YEAR(SalesDataTable[[#This Row],[Order Date]])</f>
        <v>2026</v>
      </c>
      <c r="R2146" s="8" t="str">
        <f>"Q"&amp;ROUNDUP(MONTH(SalesDataTable[[#This Row],[Order Date]])/3,0)</f>
        <v>Q4</v>
      </c>
      <c r="S2146" s="9">
        <f>MONTH(SalesDataTable[[#This Row],[Order Date]])</f>
        <v>10</v>
      </c>
      <c r="T2146" s="8" t="str">
        <f>TEXT(SalesDataTable[[#This Row],[Order Date]],"mmm")</f>
        <v>Oct</v>
      </c>
    </row>
    <row r="2147" spans="1:20" ht="15.5">
      <c r="A2147" s="2" t="s">
        <v>2198</v>
      </c>
      <c r="B2147" s="3">
        <v>46313</v>
      </c>
      <c r="C2147" s="4" t="s">
        <v>8</v>
      </c>
      <c r="D2147" s="4" t="s">
        <v>86</v>
      </c>
      <c r="E2147" s="4" t="s">
        <v>3</v>
      </c>
      <c r="F2147" s="4" t="s">
        <v>4</v>
      </c>
      <c r="G2147" s="4" t="s">
        <v>31</v>
      </c>
      <c r="H2147" s="4" t="s">
        <v>90</v>
      </c>
      <c r="I2147" s="9">
        <v>2</v>
      </c>
      <c r="J2147" s="6">
        <v>125.91</v>
      </c>
      <c r="K2147" s="7">
        <v>0</v>
      </c>
      <c r="L2147" s="6">
        <v>61.95</v>
      </c>
      <c r="M2147" s="6">
        <f t="shared" si="132"/>
        <v>251.82</v>
      </c>
      <c r="N2147" s="6">
        <f t="shared" si="133"/>
        <v>123.9</v>
      </c>
      <c r="O2147" s="6">
        <f t="shared" si="134"/>
        <v>127.91999999999999</v>
      </c>
      <c r="P2147" s="8">
        <f t="shared" si="135"/>
        <v>0.50798189182749576</v>
      </c>
      <c r="Q2147" s="5">
        <f>YEAR(SalesDataTable[[#This Row],[Order Date]])</f>
        <v>2026</v>
      </c>
      <c r="R2147" s="8" t="str">
        <f>"Q"&amp;ROUNDUP(MONTH(SalesDataTable[[#This Row],[Order Date]])/3,0)</f>
        <v>Q4</v>
      </c>
      <c r="S2147" s="9">
        <f>MONTH(SalesDataTable[[#This Row],[Order Date]])</f>
        <v>10</v>
      </c>
      <c r="T2147" s="8" t="str">
        <f>TEXT(SalesDataTable[[#This Row],[Order Date]],"mmm")</f>
        <v>Oct</v>
      </c>
    </row>
    <row r="2148" spans="1:20" ht="15.5">
      <c r="A2148" s="2" t="s">
        <v>2199</v>
      </c>
      <c r="B2148" s="3">
        <v>46313</v>
      </c>
      <c r="C2148" s="4" t="s">
        <v>27</v>
      </c>
      <c r="D2148" s="4" t="s">
        <v>48</v>
      </c>
      <c r="E2148" s="4" t="s">
        <v>25</v>
      </c>
      <c r="F2148" s="4" t="s">
        <v>16</v>
      </c>
      <c r="G2148" s="4" t="s">
        <v>11</v>
      </c>
      <c r="H2148" s="4" t="s">
        <v>12</v>
      </c>
      <c r="I2148" s="9">
        <v>1</v>
      </c>
      <c r="J2148" s="6">
        <v>92.56</v>
      </c>
      <c r="K2148" s="7">
        <v>0.1</v>
      </c>
      <c r="L2148" s="6">
        <v>44.23</v>
      </c>
      <c r="M2148" s="6">
        <f t="shared" si="132"/>
        <v>83.304000000000002</v>
      </c>
      <c r="N2148" s="6">
        <f t="shared" si="133"/>
        <v>44.23</v>
      </c>
      <c r="O2148" s="6">
        <f t="shared" si="134"/>
        <v>39.074000000000005</v>
      </c>
      <c r="P2148" s="8">
        <f t="shared" si="135"/>
        <v>0.46905310669355621</v>
      </c>
      <c r="Q2148" s="5">
        <f>YEAR(SalesDataTable[[#This Row],[Order Date]])</f>
        <v>2026</v>
      </c>
      <c r="R2148" s="8" t="str">
        <f>"Q"&amp;ROUNDUP(MONTH(SalesDataTable[[#This Row],[Order Date]])/3,0)</f>
        <v>Q4</v>
      </c>
      <c r="S2148" s="9">
        <f>MONTH(SalesDataTable[[#This Row],[Order Date]])</f>
        <v>10</v>
      </c>
      <c r="T2148" s="8" t="str">
        <f>TEXT(SalesDataTable[[#This Row],[Order Date]],"mmm")</f>
        <v>Oct</v>
      </c>
    </row>
    <row r="2149" spans="1:20" ht="15.5">
      <c r="A2149" s="2" t="s">
        <v>2200</v>
      </c>
      <c r="B2149" s="3">
        <v>46313</v>
      </c>
      <c r="C2149" s="4" t="s">
        <v>27</v>
      </c>
      <c r="D2149" s="4" t="s">
        <v>48</v>
      </c>
      <c r="E2149" s="4" t="s">
        <v>39</v>
      </c>
      <c r="F2149" s="4" t="s">
        <v>16</v>
      </c>
      <c r="G2149" s="4" t="s">
        <v>11</v>
      </c>
      <c r="H2149" s="4" t="s">
        <v>79</v>
      </c>
      <c r="I2149" s="9">
        <v>4</v>
      </c>
      <c r="J2149" s="6">
        <v>70.02</v>
      </c>
      <c r="K2149" s="7">
        <v>0</v>
      </c>
      <c r="L2149" s="6">
        <v>32.86</v>
      </c>
      <c r="M2149" s="6">
        <f t="shared" si="132"/>
        <v>280.08</v>
      </c>
      <c r="N2149" s="6">
        <f t="shared" si="133"/>
        <v>131.44</v>
      </c>
      <c r="O2149" s="6">
        <f t="shared" si="134"/>
        <v>148.63999999999999</v>
      </c>
      <c r="P2149" s="8">
        <f t="shared" si="135"/>
        <v>0.53070551271065403</v>
      </c>
      <c r="Q2149" s="5">
        <f>YEAR(SalesDataTable[[#This Row],[Order Date]])</f>
        <v>2026</v>
      </c>
      <c r="R2149" s="8" t="str">
        <f>"Q"&amp;ROUNDUP(MONTH(SalesDataTable[[#This Row],[Order Date]])/3,0)</f>
        <v>Q4</v>
      </c>
      <c r="S2149" s="9">
        <f>MONTH(SalesDataTable[[#This Row],[Order Date]])</f>
        <v>10</v>
      </c>
      <c r="T2149" s="8" t="str">
        <f>TEXT(SalesDataTable[[#This Row],[Order Date]],"mmm")</f>
        <v>Oct</v>
      </c>
    </row>
    <row r="2150" spans="1:20" ht="15.5">
      <c r="A2150" s="2" t="s">
        <v>2201</v>
      </c>
      <c r="B2150" s="3">
        <v>46313</v>
      </c>
      <c r="C2150" s="4" t="s">
        <v>1</v>
      </c>
      <c r="D2150" s="4" t="s">
        <v>88</v>
      </c>
      <c r="E2150" s="4" t="s">
        <v>3</v>
      </c>
      <c r="F2150" s="4" t="s">
        <v>4</v>
      </c>
      <c r="G2150" s="4" t="s">
        <v>5</v>
      </c>
      <c r="H2150" s="4" t="s">
        <v>29</v>
      </c>
      <c r="I2150" s="9">
        <v>3</v>
      </c>
      <c r="J2150" s="6">
        <v>51.62</v>
      </c>
      <c r="K2150" s="7">
        <v>0.1</v>
      </c>
      <c r="L2150" s="6">
        <v>22.94</v>
      </c>
      <c r="M2150" s="6">
        <f t="shared" si="132"/>
        <v>139.374</v>
      </c>
      <c r="N2150" s="6">
        <f t="shared" si="133"/>
        <v>68.820000000000007</v>
      </c>
      <c r="O2150" s="6">
        <f t="shared" si="134"/>
        <v>70.553999999999988</v>
      </c>
      <c r="P2150" s="8">
        <f t="shared" si="135"/>
        <v>0.50622067243531788</v>
      </c>
      <c r="Q2150" s="5">
        <f>YEAR(SalesDataTable[[#This Row],[Order Date]])</f>
        <v>2026</v>
      </c>
      <c r="R2150" s="8" t="str">
        <f>"Q"&amp;ROUNDUP(MONTH(SalesDataTable[[#This Row],[Order Date]])/3,0)</f>
        <v>Q4</v>
      </c>
      <c r="S2150" s="9">
        <f>MONTH(SalesDataTable[[#This Row],[Order Date]])</f>
        <v>10</v>
      </c>
      <c r="T2150" s="8" t="str">
        <f>TEXT(SalesDataTable[[#This Row],[Order Date]],"mmm")</f>
        <v>Oct</v>
      </c>
    </row>
    <row r="2151" spans="1:20" ht="15.5">
      <c r="A2151" s="2" t="s">
        <v>2202</v>
      </c>
      <c r="B2151" s="3">
        <v>46313</v>
      </c>
      <c r="C2151" s="4" t="s">
        <v>14</v>
      </c>
      <c r="D2151" s="4" t="s">
        <v>15</v>
      </c>
      <c r="E2151" s="4" t="s">
        <v>3</v>
      </c>
      <c r="F2151" s="4" t="s">
        <v>16</v>
      </c>
      <c r="G2151" s="4" t="s">
        <v>31</v>
      </c>
      <c r="H2151" s="4" t="s">
        <v>41</v>
      </c>
      <c r="I2151" s="9">
        <v>1</v>
      </c>
      <c r="J2151" s="6">
        <v>196.39</v>
      </c>
      <c r="K2151" s="7">
        <v>0</v>
      </c>
      <c r="L2151" s="6">
        <v>104.66</v>
      </c>
      <c r="M2151" s="6">
        <f t="shared" si="132"/>
        <v>196.39</v>
      </c>
      <c r="N2151" s="6">
        <f t="shared" si="133"/>
        <v>104.66</v>
      </c>
      <c r="O2151" s="6">
        <f t="shared" si="134"/>
        <v>91.72999999999999</v>
      </c>
      <c r="P2151" s="8">
        <f t="shared" si="135"/>
        <v>0.46708080859514228</v>
      </c>
      <c r="Q2151" s="5">
        <f>YEAR(SalesDataTable[[#This Row],[Order Date]])</f>
        <v>2026</v>
      </c>
      <c r="R2151" s="8" t="str">
        <f>"Q"&amp;ROUNDUP(MONTH(SalesDataTable[[#This Row],[Order Date]])/3,0)</f>
        <v>Q4</v>
      </c>
      <c r="S2151" s="9">
        <f>MONTH(SalesDataTable[[#This Row],[Order Date]])</f>
        <v>10</v>
      </c>
      <c r="T2151" s="8" t="str">
        <f>TEXT(SalesDataTable[[#This Row],[Order Date]],"mmm")</f>
        <v>Oct</v>
      </c>
    </row>
    <row r="2152" spans="1:20" ht="15.5">
      <c r="A2152" s="2" t="s">
        <v>2203</v>
      </c>
      <c r="B2152" s="3">
        <v>46313</v>
      </c>
      <c r="C2152" s="4" t="s">
        <v>27</v>
      </c>
      <c r="D2152" s="4" t="s">
        <v>48</v>
      </c>
      <c r="E2152" s="4" t="s">
        <v>10</v>
      </c>
      <c r="F2152" s="4" t="s">
        <v>20</v>
      </c>
      <c r="G2152" s="4" t="s">
        <v>49</v>
      </c>
      <c r="H2152" s="4" t="s">
        <v>50</v>
      </c>
      <c r="I2152" s="9">
        <v>10</v>
      </c>
      <c r="J2152" s="6">
        <v>41.26</v>
      </c>
      <c r="K2152" s="7">
        <v>0.1</v>
      </c>
      <c r="L2152" s="6">
        <v>15.06</v>
      </c>
      <c r="M2152" s="6">
        <f t="shared" si="132"/>
        <v>371.34</v>
      </c>
      <c r="N2152" s="6">
        <f t="shared" si="133"/>
        <v>150.6</v>
      </c>
      <c r="O2152" s="6">
        <f t="shared" si="134"/>
        <v>220.73999999999998</v>
      </c>
      <c r="P2152" s="8">
        <f t="shared" si="135"/>
        <v>0.59444175149458711</v>
      </c>
      <c r="Q2152" s="5">
        <f>YEAR(SalesDataTable[[#This Row],[Order Date]])</f>
        <v>2026</v>
      </c>
      <c r="R2152" s="8" t="str">
        <f>"Q"&amp;ROUNDUP(MONTH(SalesDataTable[[#This Row],[Order Date]])/3,0)</f>
        <v>Q4</v>
      </c>
      <c r="S2152" s="9">
        <f>MONTH(SalesDataTable[[#This Row],[Order Date]])</f>
        <v>10</v>
      </c>
      <c r="T2152" s="8" t="str">
        <f>TEXT(SalesDataTable[[#This Row],[Order Date]],"mmm")</f>
        <v>Oct</v>
      </c>
    </row>
    <row r="2153" spans="1:20" ht="15.5">
      <c r="A2153" s="2" t="s">
        <v>2204</v>
      </c>
      <c r="B2153" s="3">
        <v>46313</v>
      </c>
      <c r="C2153" s="4" t="s">
        <v>14</v>
      </c>
      <c r="D2153" s="4" t="s">
        <v>24</v>
      </c>
      <c r="E2153" s="4" t="s">
        <v>39</v>
      </c>
      <c r="F2153" s="4" t="s">
        <v>16</v>
      </c>
      <c r="G2153" s="4" t="s">
        <v>17</v>
      </c>
      <c r="H2153" s="4" t="s">
        <v>18</v>
      </c>
      <c r="I2153" s="9">
        <v>1</v>
      </c>
      <c r="J2153" s="6">
        <v>35.549999999999997</v>
      </c>
      <c r="K2153" s="7">
        <v>0.05</v>
      </c>
      <c r="L2153" s="6">
        <v>13.44</v>
      </c>
      <c r="M2153" s="6">
        <f t="shared" si="132"/>
        <v>33.772499999999994</v>
      </c>
      <c r="N2153" s="6">
        <f t="shared" si="133"/>
        <v>13.44</v>
      </c>
      <c r="O2153" s="6">
        <f t="shared" si="134"/>
        <v>20.332499999999996</v>
      </c>
      <c r="P2153" s="8">
        <f t="shared" si="135"/>
        <v>0.60204308238951809</v>
      </c>
      <c r="Q2153" s="5">
        <f>YEAR(SalesDataTable[[#This Row],[Order Date]])</f>
        <v>2026</v>
      </c>
      <c r="R2153" s="8" t="str">
        <f>"Q"&amp;ROUNDUP(MONTH(SalesDataTable[[#This Row],[Order Date]])/3,0)</f>
        <v>Q4</v>
      </c>
      <c r="S2153" s="9">
        <f>MONTH(SalesDataTable[[#This Row],[Order Date]])</f>
        <v>10</v>
      </c>
      <c r="T2153" s="8" t="str">
        <f>TEXT(SalesDataTable[[#This Row],[Order Date]],"mmm")</f>
        <v>Oct</v>
      </c>
    </row>
    <row r="2154" spans="1:20" ht="15.5">
      <c r="A2154" s="2" t="s">
        <v>2205</v>
      </c>
      <c r="B2154" s="3">
        <v>46313</v>
      </c>
      <c r="C2154" s="4" t="s">
        <v>27</v>
      </c>
      <c r="D2154" s="4" t="s">
        <v>48</v>
      </c>
      <c r="E2154" s="4" t="s">
        <v>3</v>
      </c>
      <c r="F2154" s="4" t="s">
        <v>16</v>
      </c>
      <c r="G2154" s="4" t="s">
        <v>5</v>
      </c>
      <c r="H2154" s="4" t="s">
        <v>29</v>
      </c>
      <c r="I2154" s="9">
        <v>1</v>
      </c>
      <c r="J2154" s="6">
        <v>49.5</v>
      </c>
      <c r="K2154" s="7">
        <v>0</v>
      </c>
      <c r="L2154" s="6">
        <v>22.36</v>
      </c>
      <c r="M2154" s="6">
        <f t="shared" si="132"/>
        <v>49.5</v>
      </c>
      <c r="N2154" s="6">
        <f t="shared" si="133"/>
        <v>22.36</v>
      </c>
      <c r="O2154" s="6">
        <f t="shared" si="134"/>
        <v>27.14</v>
      </c>
      <c r="P2154" s="8">
        <f t="shared" si="135"/>
        <v>0.54828282828282826</v>
      </c>
      <c r="Q2154" s="5">
        <f>YEAR(SalesDataTable[[#This Row],[Order Date]])</f>
        <v>2026</v>
      </c>
      <c r="R2154" s="8" t="str">
        <f>"Q"&amp;ROUNDUP(MONTH(SalesDataTable[[#This Row],[Order Date]])/3,0)</f>
        <v>Q4</v>
      </c>
      <c r="S2154" s="9">
        <f>MONTH(SalesDataTable[[#This Row],[Order Date]])</f>
        <v>10</v>
      </c>
      <c r="T2154" s="8" t="str">
        <f>TEXT(SalesDataTable[[#This Row],[Order Date]],"mmm")</f>
        <v>Oct</v>
      </c>
    </row>
    <row r="2155" spans="1:20" ht="15.5">
      <c r="A2155" s="2" t="s">
        <v>2206</v>
      </c>
      <c r="B2155" s="3">
        <v>46314</v>
      </c>
      <c r="C2155" s="4" t="s">
        <v>1</v>
      </c>
      <c r="D2155" s="4" t="s">
        <v>88</v>
      </c>
      <c r="E2155" s="4" t="s">
        <v>3</v>
      </c>
      <c r="F2155" s="4" t="s">
        <v>20</v>
      </c>
      <c r="G2155" s="4" t="s">
        <v>31</v>
      </c>
      <c r="H2155" s="4" t="s">
        <v>64</v>
      </c>
      <c r="I2155" s="9">
        <v>1</v>
      </c>
      <c r="J2155" s="6">
        <v>80.58</v>
      </c>
      <c r="K2155" s="7">
        <v>0</v>
      </c>
      <c r="L2155" s="6">
        <v>40.43</v>
      </c>
      <c r="M2155" s="6">
        <f t="shared" si="132"/>
        <v>80.58</v>
      </c>
      <c r="N2155" s="6">
        <f t="shared" si="133"/>
        <v>40.43</v>
      </c>
      <c r="O2155" s="6">
        <f t="shared" si="134"/>
        <v>40.15</v>
      </c>
      <c r="P2155" s="8">
        <f t="shared" si="135"/>
        <v>0.49826259617771157</v>
      </c>
      <c r="Q2155" s="5">
        <f>YEAR(SalesDataTable[[#This Row],[Order Date]])</f>
        <v>2026</v>
      </c>
      <c r="R2155" s="8" t="str">
        <f>"Q"&amp;ROUNDUP(MONTH(SalesDataTable[[#This Row],[Order Date]])/3,0)</f>
        <v>Q4</v>
      </c>
      <c r="S2155" s="9">
        <f>MONTH(SalesDataTable[[#This Row],[Order Date]])</f>
        <v>10</v>
      </c>
      <c r="T2155" s="8" t="str">
        <f>TEXT(SalesDataTable[[#This Row],[Order Date]],"mmm")</f>
        <v>Oct</v>
      </c>
    </row>
    <row r="2156" spans="1:20" ht="15.5">
      <c r="A2156" s="2" t="s">
        <v>2207</v>
      </c>
      <c r="B2156" s="3">
        <v>46314</v>
      </c>
      <c r="C2156" s="4" t="s">
        <v>14</v>
      </c>
      <c r="D2156" s="4" t="s">
        <v>34</v>
      </c>
      <c r="E2156" s="4" t="s">
        <v>25</v>
      </c>
      <c r="F2156" s="4" t="s">
        <v>20</v>
      </c>
      <c r="G2156" s="4" t="s">
        <v>17</v>
      </c>
      <c r="H2156" s="4" t="s">
        <v>83</v>
      </c>
      <c r="I2156" s="9">
        <v>2</v>
      </c>
      <c r="J2156" s="6">
        <v>161.59</v>
      </c>
      <c r="K2156" s="7">
        <v>0.05</v>
      </c>
      <c r="L2156" s="6">
        <v>89.57</v>
      </c>
      <c r="M2156" s="6">
        <f t="shared" si="132"/>
        <v>307.02100000000002</v>
      </c>
      <c r="N2156" s="6">
        <f t="shared" si="133"/>
        <v>179.14</v>
      </c>
      <c r="O2156" s="6">
        <f t="shared" si="134"/>
        <v>127.88100000000003</v>
      </c>
      <c r="P2156" s="8">
        <f t="shared" si="135"/>
        <v>0.41652199686666391</v>
      </c>
      <c r="Q2156" s="5">
        <f>YEAR(SalesDataTable[[#This Row],[Order Date]])</f>
        <v>2026</v>
      </c>
      <c r="R2156" s="8" t="str">
        <f>"Q"&amp;ROUNDUP(MONTH(SalesDataTable[[#This Row],[Order Date]])/3,0)</f>
        <v>Q4</v>
      </c>
      <c r="S2156" s="9">
        <f>MONTH(SalesDataTable[[#This Row],[Order Date]])</f>
        <v>10</v>
      </c>
      <c r="T2156" s="8" t="str">
        <f>TEXT(SalesDataTable[[#This Row],[Order Date]],"mmm")</f>
        <v>Oct</v>
      </c>
    </row>
    <row r="2157" spans="1:20" ht="15.5">
      <c r="A2157" s="2" t="s">
        <v>2208</v>
      </c>
      <c r="B2157" s="3">
        <v>46314</v>
      </c>
      <c r="C2157" s="4" t="s">
        <v>27</v>
      </c>
      <c r="D2157" s="4" t="s">
        <v>48</v>
      </c>
      <c r="E2157" s="4" t="s">
        <v>3</v>
      </c>
      <c r="F2157" s="4" t="s">
        <v>20</v>
      </c>
      <c r="G2157" s="4" t="s">
        <v>31</v>
      </c>
      <c r="H2157" s="4" t="s">
        <v>64</v>
      </c>
      <c r="I2157" s="9">
        <v>1</v>
      </c>
      <c r="J2157" s="6">
        <v>80.319999999999993</v>
      </c>
      <c r="K2157" s="7">
        <v>0</v>
      </c>
      <c r="L2157" s="6">
        <v>39.729999999999997</v>
      </c>
      <c r="M2157" s="6">
        <f t="shared" si="132"/>
        <v>80.319999999999993</v>
      </c>
      <c r="N2157" s="6">
        <f t="shared" si="133"/>
        <v>39.729999999999997</v>
      </c>
      <c r="O2157" s="6">
        <f t="shared" si="134"/>
        <v>40.589999999999996</v>
      </c>
      <c r="P2157" s="8">
        <f t="shared" si="135"/>
        <v>0.50535358565737054</v>
      </c>
      <c r="Q2157" s="5">
        <f>YEAR(SalesDataTable[[#This Row],[Order Date]])</f>
        <v>2026</v>
      </c>
      <c r="R2157" s="8" t="str">
        <f>"Q"&amp;ROUNDUP(MONTH(SalesDataTable[[#This Row],[Order Date]])/3,0)</f>
        <v>Q4</v>
      </c>
      <c r="S2157" s="9">
        <f>MONTH(SalesDataTable[[#This Row],[Order Date]])</f>
        <v>10</v>
      </c>
      <c r="T2157" s="8" t="str">
        <f>TEXT(SalesDataTable[[#This Row],[Order Date]],"mmm")</f>
        <v>Oct</v>
      </c>
    </row>
    <row r="2158" spans="1:20" ht="15.5">
      <c r="A2158" s="2" t="s">
        <v>2209</v>
      </c>
      <c r="B2158" s="3">
        <v>46314</v>
      </c>
      <c r="C2158" s="4" t="s">
        <v>1</v>
      </c>
      <c r="D2158" s="4" t="s">
        <v>52</v>
      </c>
      <c r="E2158" s="4" t="s">
        <v>39</v>
      </c>
      <c r="F2158" s="4" t="s">
        <v>16</v>
      </c>
      <c r="G2158" s="4" t="s">
        <v>17</v>
      </c>
      <c r="H2158" s="4" t="s">
        <v>83</v>
      </c>
      <c r="I2158" s="9">
        <v>1</v>
      </c>
      <c r="J2158" s="6">
        <v>164.25</v>
      </c>
      <c r="K2158" s="7">
        <v>0</v>
      </c>
      <c r="L2158" s="6">
        <v>86.6</v>
      </c>
      <c r="M2158" s="6">
        <f t="shared" si="132"/>
        <v>164.25</v>
      </c>
      <c r="N2158" s="6">
        <f t="shared" si="133"/>
        <v>86.6</v>
      </c>
      <c r="O2158" s="6">
        <f t="shared" si="134"/>
        <v>77.650000000000006</v>
      </c>
      <c r="P2158" s="8">
        <f t="shared" si="135"/>
        <v>0.47275494672754947</v>
      </c>
      <c r="Q2158" s="5">
        <f>YEAR(SalesDataTable[[#This Row],[Order Date]])</f>
        <v>2026</v>
      </c>
      <c r="R2158" s="8" t="str">
        <f>"Q"&amp;ROUNDUP(MONTH(SalesDataTable[[#This Row],[Order Date]])/3,0)</f>
        <v>Q4</v>
      </c>
      <c r="S2158" s="9">
        <f>MONTH(SalesDataTable[[#This Row],[Order Date]])</f>
        <v>10</v>
      </c>
      <c r="T2158" s="8" t="str">
        <f>TEXT(SalesDataTable[[#This Row],[Order Date]],"mmm")</f>
        <v>Oct</v>
      </c>
    </row>
    <row r="2159" spans="1:20" ht="15.5">
      <c r="A2159" s="2" t="s">
        <v>2210</v>
      </c>
      <c r="B2159" s="3">
        <v>46314</v>
      </c>
      <c r="C2159" s="4" t="s">
        <v>27</v>
      </c>
      <c r="D2159" s="4" t="s">
        <v>48</v>
      </c>
      <c r="E2159" s="4" t="s">
        <v>39</v>
      </c>
      <c r="F2159" s="4" t="s">
        <v>16</v>
      </c>
      <c r="G2159" s="4" t="s">
        <v>5</v>
      </c>
      <c r="H2159" s="4" t="s">
        <v>43</v>
      </c>
      <c r="I2159" s="9">
        <v>6</v>
      </c>
      <c r="J2159" s="6">
        <v>101.6</v>
      </c>
      <c r="K2159" s="7">
        <v>0</v>
      </c>
      <c r="L2159" s="6">
        <v>50.17</v>
      </c>
      <c r="M2159" s="6">
        <f t="shared" si="132"/>
        <v>609.59999999999991</v>
      </c>
      <c r="N2159" s="6">
        <f t="shared" si="133"/>
        <v>301.02</v>
      </c>
      <c r="O2159" s="6">
        <f t="shared" si="134"/>
        <v>308.57999999999993</v>
      </c>
      <c r="P2159" s="8">
        <f t="shared" si="135"/>
        <v>0.50620078740157481</v>
      </c>
      <c r="Q2159" s="5">
        <f>YEAR(SalesDataTable[[#This Row],[Order Date]])</f>
        <v>2026</v>
      </c>
      <c r="R2159" s="8" t="str">
        <f>"Q"&amp;ROUNDUP(MONTH(SalesDataTable[[#This Row],[Order Date]])/3,0)</f>
        <v>Q4</v>
      </c>
      <c r="S2159" s="9">
        <f>MONTH(SalesDataTable[[#This Row],[Order Date]])</f>
        <v>10</v>
      </c>
      <c r="T2159" s="8" t="str">
        <f>TEXT(SalesDataTable[[#This Row],[Order Date]],"mmm")</f>
        <v>Oct</v>
      </c>
    </row>
    <row r="2160" spans="1:20" ht="15.5">
      <c r="A2160" s="2" t="s">
        <v>2211</v>
      </c>
      <c r="B2160" s="3">
        <v>46315</v>
      </c>
      <c r="C2160" s="4" t="s">
        <v>1</v>
      </c>
      <c r="D2160" s="4" t="s">
        <v>2</v>
      </c>
      <c r="E2160" s="4" t="s">
        <v>25</v>
      </c>
      <c r="F2160" s="4" t="s">
        <v>4</v>
      </c>
      <c r="G2160" s="4" t="s">
        <v>49</v>
      </c>
      <c r="H2160" s="4" t="s">
        <v>67</v>
      </c>
      <c r="I2160" s="9">
        <v>5</v>
      </c>
      <c r="J2160" s="6">
        <v>35.99</v>
      </c>
      <c r="K2160" s="7">
        <v>0</v>
      </c>
      <c r="L2160" s="6">
        <v>14.19</v>
      </c>
      <c r="M2160" s="6">
        <f t="shared" si="132"/>
        <v>179.95000000000002</v>
      </c>
      <c r="N2160" s="6">
        <f t="shared" si="133"/>
        <v>70.95</v>
      </c>
      <c r="O2160" s="6">
        <f t="shared" si="134"/>
        <v>109.00000000000001</v>
      </c>
      <c r="P2160" s="8">
        <f t="shared" si="135"/>
        <v>0.60572381217004723</v>
      </c>
      <c r="Q2160" s="5">
        <f>YEAR(SalesDataTable[[#This Row],[Order Date]])</f>
        <v>2026</v>
      </c>
      <c r="R2160" s="8" t="str">
        <f>"Q"&amp;ROUNDUP(MONTH(SalesDataTable[[#This Row],[Order Date]])/3,0)</f>
        <v>Q4</v>
      </c>
      <c r="S2160" s="9">
        <f>MONTH(SalesDataTable[[#This Row],[Order Date]])</f>
        <v>10</v>
      </c>
      <c r="T2160" s="8" t="str">
        <f>TEXT(SalesDataTable[[#This Row],[Order Date]],"mmm")</f>
        <v>Oct</v>
      </c>
    </row>
    <row r="2161" spans="1:20" ht="15.5">
      <c r="A2161" s="2" t="s">
        <v>2212</v>
      </c>
      <c r="B2161" s="3">
        <v>46315</v>
      </c>
      <c r="C2161" s="4" t="s">
        <v>27</v>
      </c>
      <c r="D2161" s="4" t="s">
        <v>48</v>
      </c>
      <c r="E2161" s="4" t="s">
        <v>3</v>
      </c>
      <c r="F2161" s="4" t="s">
        <v>4</v>
      </c>
      <c r="G2161" s="4" t="s">
        <v>49</v>
      </c>
      <c r="H2161" s="4" t="s">
        <v>67</v>
      </c>
      <c r="I2161" s="9">
        <v>2</v>
      </c>
      <c r="J2161" s="6">
        <v>36.57</v>
      </c>
      <c r="K2161" s="7">
        <v>0.1</v>
      </c>
      <c r="L2161" s="6">
        <v>13.79</v>
      </c>
      <c r="M2161" s="6">
        <f t="shared" si="132"/>
        <v>65.826000000000008</v>
      </c>
      <c r="N2161" s="6">
        <f t="shared" si="133"/>
        <v>27.58</v>
      </c>
      <c r="O2161" s="6">
        <f t="shared" si="134"/>
        <v>38.246000000000009</v>
      </c>
      <c r="P2161" s="8">
        <f t="shared" si="135"/>
        <v>0.58101661957281325</v>
      </c>
      <c r="Q2161" s="5">
        <f>YEAR(SalesDataTable[[#This Row],[Order Date]])</f>
        <v>2026</v>
      </c>
      <c r="R2161" s="8" t="str">
        <f>"Q"&amp;ROUNDUP(MONTH(SalesDataTable[[#This Row],[Order Date]])/3,0)</f>
        <v>Q4</v>
      </c>
      <c r="S2161" s="9">
        <f>MONTH(SalesDataTable[[#This Row],[Order Date]])</f>
        <v>10</v>
      </c>
      <c r="T2161" s="8" t="str">
        <f>TEXT(SalesDataTable[[#This Row],[Order Date]],"mmm")</f>
        <v>Oct</v>
      </c>
    </row>
    <row r="2162" spans="1:20" ht="15.5">
      <c r="A2162" s="2" t="s">
        <v>2213</v>
      </c>
      <c r="B2162" s="3">
        <v>46315</v>
      </c>
      <c r="C2162" s="4" t="s">
        <v>8</v>
      </c>
      <c r="D2162" s="4" t="s">
        <v>38</v>
      </c>
      <c r="E2162" s="4" t="s">
        <v>3</v>
      </c>
      <c r="F2162" s="4" t="s">
        <v>16</v>
      </c>
      <c r="G2162" s="4" t="s">
        <v>5</v>
      </c>
      <c r="H2162" s="4" t="s">
        <v>35</v>
      </c>
      <c r="I2162" s="9">
        <v>1</v>
      </c>
      <c r="J2162" s="6">
        <v>40.99</v>
      </c>
      <c r="K2162" s="7">
        <v>0.1</v>
      </c>
      <c r="L2162" s="6">
        <v>17.16</v>
      </c>
      <c r="M2162" s="6">
        <f t="shared" si="132"/>
        <v>36.891000000000005</v>
      </c>
      <c r="N2162" s="6">
        <f t="shared" si="133"/>
        <v>17.16</v>
      </c>
      <c r="O2162" s="6">
        <f t="shared" si="134"/>
        <v>19.731000000000005</v>
      </c>
      <c r="P2162" s="8">
        <f t="shared" si="135"/>
        <v>0.5348458973733432</v>
      </c>
      <c r="Q2162" s="5">
        <f>YEAR(SalesDataTable[[#This Row],[Order Date]])</f>
        <v>2026</v>
      </c>
      <c r="R2162" s="8" t="str">
        <f>"Q"&amp;ROUNDUP(MONTH(SalesDataTable[[#This Row],[Order Date]])/3,0)</f>
        <v>Q4</v>
      </c>
      <c r="S2162" s="9">
        <f>MONTH(SalesDataTable[[#This Row],[Order Date]])</f>
        <v>10</v>
      </c>
      <c r="T2162" s="8" t="str">
        <f>TEXT(SalesDataTable[[#This Row],[Order Date]],"mmm")</f>
        <v>Oct</v>
      </c>
    </row>
    <row r="2163" spans="1:20" ht="15.5">
      <c r="A2163" s="2" t="s">
        <v>2214</v>
      </c>
      <c r="B2163" s="3">
        <v>46315</v>
      </c>
      <c r="C2163" s="4" t="s">
        <v>27</v>
      </c>
      <c r="D2163" s="4" t="s">
        <v>48</v>
      </c>
      <c r="E2163" s="4" t="s">
        <v>25</v>
      </c>
      <c r="F2163" s="4" t="s">
        <v>4</v>
      </c>
      <c r="G2163" s="4" t="s">
        <v>31</v>
      </c>
      <c r="H2163" s="4" t="s">
        <v>64</v>
      </c>
      <c r="I2163" s="9">
        <v>3</v>
      </c>
      <c r="J2163" s="6">
        <v>80.47</v>
      </c>
      <c r="K2163" s="7">
        <v>0</v>
      </c>
      <c r="L2163" s="6">
        <v>40.090000000000003</v>
      </c>
      <c r="M2163" s="6">
        <f t="shared" si="132"/>
        <v>241.41</v>
      </c>
      <c r="N2163" s="6">
        <f t="shared" si="133"/>
        <v>120.27000000000001</v>
      </c>
      <c r="O2163" s="6">
        <f t="shared" si="134"/>
        <v>121.13999999999999</v>
      </c>
      <c r="P2163" s="8">
        <f t="shared" si="135"/>
        <v>0.50180191375667949</v>
      </c>
      <c r="Q2163" s="5">
        <f>YEAR(SalesDataTable[[#This Row],[Order Date]])</f>
        <v>2026</v>
      </c>
      <c r="R2163" s="8" t="str">
        <f>"Q"&amp;ROUNDUP(MONTH(SalesDataTable[[#This Row],[Order Date]])/3,0)</f>
        <v>Q4</v>
      </c>
      <c r="S2163" s="9">
        <f>MONTH(SalesDataTable[[#This Row],[Order Date]])</f>
        <v>10</v>
      </c>
      <c r="T2163" s="8" t="str">
        <f>TEXT(SalesDataTable[[#This Row],[Order Date]],"mmm")</f>
        <v>Oct</v>
      </c>
    </row>
    <row r="2164" spans="1:20" ht="15.5">
      <c r="A2164" s="2" t="s">
        <v>2215</v>
      </c>
      <c r="B2164" s="3">
        <v>46315</v>
      </c>
      <c r="C2164" s="4" t="s">
        <v>27</v>
      </c>
      <c r="D2164" s="4" t="s">
        <v>82</v>
      </c>
      <c r="E2164" s="4" t="s">
        <v>25</v>
      </c>
      <c r="F2164" s="4" t="s">
        <v>20</v>
      </c>
      <c r="G2164" s="4" t="s">
        <v>11</v>
      </c>
      <c r="H2164" s="4" t="s">
        <v>21</v>
      </c>
      <c r="I2164" s="9">
        <v>5</v>
      </c>
      <c r="J2164" s="6">
        <v>140.32</v>
      </c>
      <c r="K2164" s="7">
        <v>0</v>
      </c>
      <c r="L2164" s="6">
        <v>80.08</v>
      </c>
      <c r="M2164" s="6">
        <f t="shared" si="132"/>
        <v>701.59999999999991</v>
      </c>
      <c r="N2164" s="6">
        <f t="shared" si="133"/>
        <v>400.4</v>
      </c>
      <c r="O2164" s="6">
        <f t="shared" si="134"/>
        <v>301.19999999999993</v>
      </c>
      <c r="P2164" s="8">
        <f t="shared" si="135"/>
        <v>0.4293044469783352</v>
      </c>
      <c r="Q2164" s="5">
        <f>YEAR(SalesDataTable[[#This Row],[Order Date]])</f>
        <v>2026</v>
      </c>
      <c r="R2164" s="8" t="str">
        <f>"Q"&amp;ROUNDUP(MONTH(SalesDataTable[[#This Row],[Order Date]])/3,0)</f>
        <v>Q4</v>
      </c>
      <c r="S2164" s="9">
        <f>MONTH(SalesDataTable[[#This Row],[Order Date]])</f>
        <v>10</v>
      </c>
      <c r="T2164" s="8" t="str">
        <f>TEXT(SalesDataTable[[#This Row],[Order Date]],"mmm")</f>
        <v>Oct</v>
      </c>
    </row>
    <row r="2165" spans="1:20" ht="15.5">
      <c r="A2165" s="2" t="s">
        <v>2216</v>
      </c>
      <c r="B2165" s="3">
        <v>46315</v>
      </c>
      <c r="C2165" s="4" t="s">
        <v>8</v>
      </c>
      <c r="D2165" s="4" t="s">
        <v>66</v>
      </c>
      <c r="E2165" s="4" t="s">
        <v>3</v>
      </c>
      <c r="F2165" s="4" t="s">
        <v>16</v>
      </c>
      <c r="G2165" s="4" t="s">
        <v>49</v>
      </c>
      <c r="H2165" s="4" t="s">
        <v>55</v>
      </c>
      <c r="I2165" s="9">
        <v>3</v>
      </c>
      <c r="J2165" s="6">
        <v>125.93</v>
      </c>
      <c r="K2165" s="7">
        <v>0.1</v>
      </c>
      <c r="L2165" s="6">
        <v>68.45</v>
      </c>
      <c r="M2165" s="6">
        <f t="shared" si="132"/>
        <v>340.01100000000002</v>
      </c>
      <c r="N2165" s="6">
        <f t="shared" si="133"/>
        <v>205.35000000000002</v>
      </c>
      <c r="O2165" s="6">
        <f t="shared" si="134"/>
        <v>134.661</v>
      </c>
      <c r="P2165" s="8">
        <f t="shared" si="135"/>
        <v>0.39604895135745605</v>
      </c>
      <c r="Q2165" s="5">
        <f>YEAR(SalesDataTable[[#This Row],[Order Date]])</f>
        <v>2026</v>
      </c>
      <c r="R2165" s="8" t="str">
        <f>"Q"&amp;ROUNDUP(MONTH(SalesDataTable[[#This Row],[Order Date]])/3,0)</f>
        <v>Q4</v>
      </c>
      <c r="S2165" s="9">
        <f>MONTH(SalesDataTable[[#This Row],[Order Date]])</f>
        <v>10</v>
      </c>
      <c r="T2165" s="8" t="str">
        <f>TEXT(SalesDataTable[[#This Row],[Order Date]],"mmm")</f>
        <v>Oct</v>
      </c>
    </row>
    <row r="2166" spans="1:20" ht="15.5">
      <c r="A2166" s="2" t="s">
        <v>2217</v>
      </c>
      <c r="B2166" s="3">
        <v>46316</v>
      </c>
      <c r="C2166" s="4" t="s">
        <v>27</v>
      </c>
      <c r="D2166" s="4" t="s">
        <v>48</v>
      </c>
      <c r="E2166" s="4" t="s">
        <v>3</v>
      </c>
      <c r="F2166" s="4" t="s">
        <v>4</v>
      </c>
      <c r="G2166" s="4" t="s">
        <v>11</v>
      </c>
      <c r="H2166" s="4" t="s">
        <v>21</v>
      </c>
      <c r="I2166" s="9">
        <v>2</v>
      </c>
      <c r="J2166" s="6">
        <v>141.4</v>
      </c>
      <c r="K2166" s="7">
        <v>0.05</v>
      </c>
      <c r="L2166" s="6">
        <v>77.48</v>
      </c>
      <c r="M2166" s="6">
        <f t="shared" si="132"/>
        <v>268.66000000000003</v>
      </c>
      <c r="N2166" s="6">
        <f t="shared" si="133"/>
        <v>154.96</v>
      </c>
      <c r="O2166" s="6">
        <f t="shared" si="134"/>
        <v>113.70000000000002</v>
      </c>
      <c r="P2166" s="8">
        <f t="shared" si="135"/>
        <v>0.42321149408173903</v>
      </c>
      <c r="Q2166" s="5">
        <f>YEAR(SalesDataTable[[#This Row],[Order Date]])</f>
        <v>2026</v>
      </c>
      <c r="R2166" s="8" t="str">
        <f>"Q"&amp;ROUNDUP(MONTH(SalesDataTable[[#This Row],[Order Date]])/3,0)</f>
        <v>Q4</v>
      </c>
      <c r="S2166" s="9">
        <f>MONTH(SalesDataTable[[#This Row],[Order Date]])</f>
        <v>10</v>
      </c>
      <c r="T2166" s="8" t="str">
        <f>TEXT(SalesDataTable[[#This Row],[Order Date]],"mmm")</f>
        <v>Oct</v>
      </c>
    </row>
    <row r="2167" spans="1:20" ht="15.5">
      <c r="A2167" s="2" t="s">
        <v>2218</v>
      </c>
      <c r="B2167" s="3">
        <v>46316</v>
      </c>
      <c r="C2167" s="4" t="s">
        <v>1</v>
      </c>
      <c r="D2167" s="4" t="s">
        <v>2</v>
      </c>
      <c r="E2167" s="4" t="s">
        <v>10</v>
      </c>
      <c r="F2167" s="4" t="s">
        <v>20</v>
      </c>
      <c r="G2167" s="4" t="s">
        <v>5</v>
      </c>
      <c r="H2167" s="4" t="s">
        <v>29</v>
      </c>
      <c r="I2167" s="9">
        <v>8</v>
      </c>
      <c r="J2167" s="6">
        <v>51.91</v>
      </c>
      <c r="K2167" s="7">
        <v>0.05</v>
      </c>
      <c r="L2167" s="6">
        <v>22.99</v>
      </c>
      <c r="M2167" s="6">
        <f t="shared" si="132"/>
        <v>394.51599999999996</v>
      </c>
      <c r="N2167" s="6">
        <f t="shared" si="133"/>
        <v>183.92</v>
      </c>
      <c r="O2167" s="6">
        <f t="shared" si="134"/>
        <v>210.59599999999998</v>
      </c>
      <c r="P2167" s="8">
        <f t="shared" si="135"/>
        <v>0.53380851473704483</v>
      </c>
      <c r="Q2167" s="5">
        <f>YEAR(SalesDataTable[[#This Row],[Order Date]])</f>
        <v>2026</v>
      </c>
      <c r="R2167" s="8" t="str">
        <f>"Q"&amp;ROUNDUP(MONTH(SalesDataTable[[#This Row],[Order Date]])/3,0)</f>
        <v>Q4</v>
      </c>
      <c r="S2167" s="9">
        <f>MONTH(SalesDataTable[[#This Row],[Order Date]])</f>
        <v>10</v>
      </c>
      <c r="T2167" s="8" t="str">
        <f>TEXT(SalesDataTable[[#This Row],[Order Date]],"mmm")</f>
        <v>Oct</v>
      </c>
    </row>
    <row r="2168" spans="1:20" ht="15.5">
      <c r="A2168" s="2" t="s">
        <v>2219</v>
      </c>
      <c r="B2168" s="3">
        <v>46316</v>
      </c>
      <c r="C2168" s="4" t="s">
        <v>27</v>
      </c>
      <c r="D2168" s="4" t="s">
        <v>45</v>
      </c>
      <c r="E2168" s="4" t="s">
        <v>39</v>
      </c>
      <c r="F2168" s="4" t="s">
        <v>4</v>
      </c>
      <c r="G2168" s="4" t="s">
        <v>31</v>
      </c>
      <c r="H2168" s="4" t="s">
        <v>41</v>
      </c>
      <c r="I2168" s="9">
        <v>1</v>
      </c>
      <c r="J2168" s="6">
        <v>192.62</v>
      </c>
      <c r="K2168" s="7">
        <v>0</v>
      </c>
      <c r="L2168" s="6">
        <v>102.51</v>
      </c>
      <c r="M2168" s="6">
        <f t="shared" si="132"/>
        <v>192.62</v>
      </c>
      <c r="N2168" s="6">
        <f t="shared" si="133"/>
        <v>102.51</v>
      </c>
      <c r="O2168" s="6">
        <f t="shared" si="134"/>
        <v>90.11</v>
      </c>
      <c r="P2168" s="8">
        <f t="shared" si="135"/>
        <v>0.46781227286886096</v>
      </c>
      <c r="Q2168" s="5">
        <f>YEAR(SalesDataTable[[#This Row],[Order Date]])</f>
        <v>2026</v>
      </c>
      <c r="R2168" s="8" t="str">
        <f>"Q"&amp;ROUNDUP(MONTH(SalesDataTable[[#This Row],[Order Date]])/3,0)</f>
        <v>Q4</v>
      </c>
      <c r="S2168" s="9">
        <f>MONTH(SalesDataTable[[#This Row],[Order Date]])</f>
        <v>10</v>
      </c>
      <c r="T2168" s="8" t="str">
        <f>TEXT(SalesDataTable[[#This Row],[Order Date]],"mmm")</f>
        <v>Oct</v>
      </c>
    </row>
    <row r="2169" spans="1:20" ht="15.5">
      <c r="A2169" s="2" t="s">
        <v>2220</v>
      </c>
      <c r="B2169" s="3">
        <v>46317</v>
      </c>
      <c r="C2169" s="4" t="s">
        <v>27</v>
      </c>
      <c r="D2169" s="4" t="s">
        <v>28</v>
      </c>
      <c r="E2169" s="4" t="s">
        <v>3</v>
      </c>
      <c r="F2169" s="4" t="s">
        <v>16</v>
      </c>
      <c r="G2169" s="4" t="s">
        <v>5</v>
      </c>
      <c r="H2169" s="4" t="s">
        <v>29</v>
      </c>
      <c r="I2169" s="9">
        <v>1</v>
      </c>
      <c r="J2169" s="6">
        <v>51.25</v>
      </c>
      <c r="K2169" s="7">
        <v>0</v>
      </c>
      <c r="L2169" s="6">
        <v>22.58</v>
      </c>
      <c r="M2169" s="6">
        <f t="shared" si="132"/>
        <v>51.25</v>
      </c>
      <c r="N2169" s="6">
        <f t="shared" si="133"/>
        <v>22.58</v>
      </c>
      <c r="O2169" s="6">
        <f t="shared" si="134"/>
        <v>28.67</v>
      </c>
      <c r="P2169" s="8">
        <f t="shared" si="135"/>
        <v>0.55941463414634152</v>
      </c>
      <c r="Q2169" s="5">
        <f>YEAR(SalesDataTable[[#This Row],[Order Date]])</f>
        <v>2026</v>
      </c>
      <c r="R2169" s="8" t="str">
        <f>"Q"&amp;ROUNDUP(MONTH(SalesDataTable[[#This Row],[Order Date]])/3,0)</f>
        <v>Q4</v>
      </c>
      <c r="S2169" s="9">
        <f>MONTH(SalesDataTable[[#This Row],[Order Date]])</f>
        <v>10</v>
      </c>
      <c r="T2169" s="8" t="str">
        <f>TEXT(SalesDataTable[[#This Row],[Order Date]],"mmm")</f>
        <v>Oct</v>
      </c>
    </row>
    <row r="2170" spans="1:20" ht="15.5">
      <c r="A2170" s="2" t="s">
        <v>2221</v>
      </c>
      <c r="B2170" s="3">
        <v>46317</v>
      </c>
      <c r="C2170" s="4" t="s">
        <v>27</v>
      </c>
      <c r="D2170" s="4" t="s">
        <v>28</v>
      </c>
      <c r="E2170" s="4" t="s">
        <v>25</v>
      </c>
      <c r="F2170" s="4" t="s">
        <v>16</v>
      </c>
      <c r="G2170" s="4" t="s">
        <v>17</v>
      </c>
      <c r="H2170" s="4" t="s">
        <v>46</v>
      </c>
      <c r="I2170" s="9">
        <v>1</v>
      </c>
      <c r="J2170" s="6">
        <v>45.97</v>
      </c>
      <c r="K2170" s="7">
        <v>0.05</v>
      </c>
      <c r="L2170" s="6">
        <v>18.760000000000002</v>
      </c>
      <c r="M2170" s="6">
        <f t="shared" si="132"/>
        <v>43.671499999999995</v>
      </c>
      <c r="N2170" s="6">
        <f t="shared" si="133"/>
        <v>18.760000000000002</v>
      </c>
      <c r="O2170" s="6">
        <f t="shared" si="134"/>
        <v>24.911499999999993</v>
      </c>
      <c r="P2170" s="8">
        <f t="shared" si="135"/>
        <v>0.57042922729926826</v>
      </c>
      <c r="Q2170" s="5">
        <f>YEAR(SalesDataTable[[#This Row],[Order Date]])</f>
        <v>2026</v>
      </c>
      <c r="R2170" s="8" t="str">
        <f>"Q"&amp;ROUNDUP(MONTH(SalesDataTable[[#This Row],[Order Date]])/3,0)</f>
        <v>Q4</v>
      </c>
      <c r="S2170" s="9">
        <f>MONTH(SalesDataTable[[#This Row],[Order Date]])</f>
        <v>10</v>
      </c>
      <c r="T2170" s="8" t="str">
        <f>TEXT(SalesDataTable[[#This Row],[Order Date]],"mmm")</f>
        <v>Oct</v>
      </c>
    </row>
    <row r="2171" spans="1:20" ht="15.5">
      <c r="A2171" s="2" t="s">
        <v>2222</v>
      </c>
      <c r="B2171" s="3">
        <v>46317</v>
      </c>
      <c r="C2171" s="4" t="s">
        <v>14</v>
      </c>
      <c r="D2171" s="4" t="s">
        <v>15</v>
      </c>
      <c r="E2171" s="4" t="s">
        <v>39</v>
      </c>
      <c r="F2171" s="4" t="s">
        <v>4</v>
      </c>
      <c r="G2171" s="4" t="s">
        <v>31</v>
      </c>
      <c r="H2171" s="4" t="s">
        <v>90</v>
      </c>
      <c r="I2171" s="9">
        <v>1</v>
      </c>
      <c r="J2171" s="6">
        <v>123.29</v>
      </c>
      <c r="K2171" s="7">
        <v>0</v>
      </c>
      <c r="L2171" s="6">
        <v>59.48</v>
      </c>
      <c r="M2171" s="6">
        <f t="shared" si="132"/>
        <v>123.29</v>
      </c>
      <c r="N2171" s="6">
        <f t="shared" si="133"/>
        <v>59.48</v>
      </c>
      <c r="O2171" s="6">
        <f t="shared" si="134"/>
        <v>63.810000000000009</v>
      </c>
      <c r="P2171" s="8">
        <f t="shared" si="135"/>
        <v>0.51756022386243816</v>
      </c>
      <c r="Q2171" s="5">
        <f>YEAR(SalesDataTable[[#This Row],[Order Date]])</f>
        <v>2026</v>
      </c>
      <c r="R2171" s="8" t="str">
        <f>"Q"&amp;ROUNDUP(MONTH(SalesDataTable[[#This Row],[Order Date]])/3,0)</f>
        <v>Q4</v>
      </c>
      <c r="S2171" s="9">
        <f>MONTH(SalesDataTable[[#This Row],[Order Date]])</f>
        <v>10</v>
      </c>
      <c r="T2171" s="8" t="str">
        <f>TEXT(SalesDataTable[[#This Row],[Order Date]],"mmm")</f>
        <v>Oct</v>
      </c>
    </row>
    <row r="2172" spans="1:20" ht="15.5">
      <c r="A2172" s="2" t="s">
        <v>2223</v>
      </c>
      <c r="B2172" s="3">
        <v>46317</v>
      </c>
      <c r="C2172" s="4" t="s">
        <v>27</v>
      </c>
      <c r="D2172" s="4" t="s">
        <v>48</v>
      </c>
      <c r="E2172" s="4" t="s">
        <v>10</v>
      </c>
      <c r="F2172" s="4" t="s">
        <v>20</v>
      </c>
      <c r="G2172" s="4" t="s">
        <v>17</v>
      </c>
      <c r="H2172" s="4" t="s">
        <v>18</v>
      </c>
      <c r="I2172" s="9">
        <v>8</v>
      </c>
      <c r="J2172" s="6">
        <v>35.83</v>
      </c>
      <c r="K2172" s="7">
        <v>0.05</v>
      </c>
      <c r="L2172" s="6">
        <v>13.89</v>
      </c>
      <c r="M2172" s="6">
        <f t="shared" si="132"/>
        <v>272.30799999999999</v>
      </c>
      <c r="N2172" s="6">
        <f t="shared" si="133"/>
        <v>111.12</v>
      </c>
      <c r="O2172" s="6">
        <f t="shared" si="134"/>
        <v>161.18799999999999</v>
      </c>
      <c r="P2172" s="8">
        <f t="shared" si="135"/>
        <v>0.59193266448286497</v>
      </c>
      <c r="Q2172" s="5">
        <f>YEAR(SalesDataTable[[#This Row],[Order Date]])</f>
        <v>2026</v>
      </c>
      <c r="R2172" s="8" t="str">
        <f>"Q"&amp;ROUNDUP(MONTH(SalesDataTable[[#This Row],[Order Date]])/3,0)</f>
        <v>Q4</v>
      </c>
      <c r="S2172" s="9">
        <f>MONTH(SalesDataTable[[#This Row],[Order Date]])</f>
        <v>10</v>
      </c>
      <c r="T2172" s="8" t="str">
        <f>TEXT(SalesDataTable[[#This Row],[Order Date]],"mmm")</f>
        <v>Oct</v>
      </c>
    </row>
    <row r="2173" spans="1:20" ht="15.5">
      <c r="A2173" s="2" t="s">
        <v>2224</v>
      </c>
      <c r="B2173" s="3">
        <v>46317</v>
      </c>
      <c r="C2173" s="4" t="s">
        <v>1</v>
      </c>
      <c r="D2173" s="4" t="s">
        <v>2</v>
      </c>
      <c r="E2173" s="4" t="s">
        <v>3</v>
      </c>
      <c r="F2173" s="4" t="s">
        <v>16</v>
      </c>
      <c r="G2173" s="4" t="s">
        <v>31</v>
      </c>
      <c r="H2173" s="4" t="s">
        <v>64</v>
      </c>
      <c r="I2173" s="9">
        <v>1</v>
      </c>
      <c r="J2173" s="6">
        <v>80.56</v>
      </c>
      <c r="K2173" s="7">
        <v>0</v>
      </c>
      <c r="L2173" s="6">
        <v>39.53</v>
      </c>
      <c r="M2173" s="6">
        <f t="shared" si="132"/>
        <v>80.56</v>
      </c>
      <c r="N2173" s="6">
        <f t="shared" si="133"/>
        <v>39.53</v>
      </c>
      <c r="O2173" s="6">
        <f t="shared" si="134"/>
        <v>41.03</v>
      </c>
      <c r="P2173" s="8">
        <f t="shared" si="135"/>
        <v>0.5093098311817279</v>
      </c>
      <c r="Q2173" s="5">
        <f>YEAR(SalesDataTable[[#This Row],[Order Date]])</f>
        <v>2026</v>
      </c>
      <c r="R2173" s="8" t="str">
        <f>"Q"&amp;ROUNDUP(MONTH(SalesDataTable[[#This Row],[Order Date]])/3,0)</f>
        <v>Q4</v>
      </c>
      <c r="S2173" s="9">
        <f>MONTH(SalesDataTable[[#This Row],[Order Date]])</f>
        <v>10</v>
      </c>
      <c r="T2173" s="8" t="str">
        <f>TEXT(SalesDataTable[[#This Row],[Order Date]],"mmm")</f>
        <v>Oct</v>
      </c>
    </row>
    <row r="2174" spans="1:20" ht="15.5">
      <c r="A2174" s="2" t="s">
        <v>2225</v>
      </c>
      <c r="B2174" s="3">
        <v>46317</v>
      </c>
      <c r="C2174" s="4" t="s">
        <v>27</v>
      </c>
      <c r="D2174" s="4" t="s">
        <v>45</v>
      </c>
      <c r="E2174" s="4" t="s">
        <v>3</v>
      </c>
      <c r="F2174" s="4" t="s">
        <v>16</v>
      </c>
      <c r="G2174" s="4" t="s">
        <v>5</v>
      </c>
      <c r="H2174" s="4" t="s">
        <v>35</v>
      </c>
      <c r="I2174" s="9">
        <v>1</v>
      </c>
      <c r="J2174" s="6">
        <v>40.47</v>
      </c>
      <c r="K2174" s="7">
        <v>0.05</v>
      </c>
      <c r="L2174" s="6">
        <v>16.73</v>
      </c>
      <c r="M2174" s="6">
        <f t="shared" si="132"/>
        <v>38.4465</v>
      </c>
      <c r="N2174" s="6">
        <f t="shared" si="133"/>
        <v>16.73</v>
      </c>
      <c r="O2174" s="6">
        <f t="shared" si="134"/>
        <v>21.7165</v>
      </c>
      <c r="P2174" s="8">
        <f t="shared" si="135"/>
        <v>0.5648498562938109</v>
      </c>
      <c r="Q2174" s="5">
        <f>YEAR(SalesDataTable[[#This Row],[Order Date]])</f>
        <v>2026</v>
      </c>
      <c r="R2174" s="8" t="str">
        <f>"Q"&amp;ROUNDUP(MONTH(SalesDataTable[[#This Row],[Order Date]])/3,0)</f>
        <v>Q4</v>
      </c>
      <c r="S2174" s="9">
        <f>MONTH(SalesDataTable[[#This Row],[Order Date]])</f>
        <v>10</v>
      </c>
      <c r="T2174" s="8" t="str">
        <f>TEXT(SalesDataTable[[#This Row],[Order Date]],"mmm")</f>
        <v>Oct</v>
      </c>
    </row>
    <row r="2175" spans="1:20" ht="15.5">
      <c r="A2175" s="2" t="s">
        <v>2226</v>
      </c>
      <c r="B2175" s="3">
        <v>46318</v>
      </c>
      <c r="C2175" s="4" t="s">
        <v>8</v>
      </c>
      <c r="D2175" s="4" t="s">
        <v>69</v>
      </c>
      <c r="E2175" s="4" t="s">
        <v>10</v>
      </c>
      <c r="F2175" s="4" t="s">
        <v>20</v>
      </c>
      <c r="G2175" s="4" t="s">
        <v>17</v>
      </c>
      <c r="H2175" s="4" t="s">
        <v>71</v>
      </c>
      <c r="I2175" s="9">
        <v>15</v>
      </c>
      <c r="J2175" s="6">
        <v>133.52000000000001</v>
      </c>
      <c r="K2175" s="7">
        <v>0.2</v>
      </c>
      <c r="L2175" s="6">
        <v>66</v>
      </c>
      <c r="M2175" s="6">
        <f t="shared" si="132"/>
        <v>1602.2400000000002</v>
      </c>
      <c r="N2175" s="6">
        <f t="shared" si="133"/>
        <v>990</v>
      </c>
      <c r="O2175" s="6">
        <f t="shared" si="134"/>
        <v>612.24000000000024</v>
      </c>
      <c r="P2175" s="8">
        <f t="shared" si="135"/>
        <v>0.38211503894547644</v>
      </c>
      <c r="Q2175" s="5">
        <f>YEAR(SalesDataTable[[#This Row],[Order Date]])</f>
        <v>2026</v>
      </c>
      <c r="R2175" s="8" t="str">
        <f>"Q"&amp;ROUNDUP(MONTH(SalesDataTable[[#This Row],[Order Date]])/3,0)</f>
        <v>Q4</v>
      </c>
      <c r="S2175" s="9">
        <f>MONTH(SalesDataTable[[#This Row],[Order Date]])</f>
        <v>10</v>
      </c>
      <c r="T2175" s="8" t="str">
        <f>TEXT(SalesDataTable[[#This Row],[Order Date]],"mmm")</f>
        <v>Oct</v>
      </c>
    </row>
    <row r="2176" spans="1:20" ht="15.5">
      <c r="A2176" s="2" t="s">
        <v>2227</v>
      </c>
      <c r="B2176" s="3">
        <v>46318</v>
      </c>
      <c r="C2176" s="4" t="s">
        <v>8</v>
      </c>
      <c r="D2176" s="4" t="s">
        <v>38</v>
      </c>
      <c r="E2176" s="4" t="s">
        <v>3</v>
      </c>
      <c r="F2176" s="4" t="s">
        <v>4</v>
      </c>
      <c r="G2176" s="4" t="s">
        <v>5</v>
      </c>
      <c r="H2176" s="4" t="s">
        <v>6</v>
      </c>
      <c r="I2176" s="9">
        <v>1</v>
      </c>
      <c r="J2176" s="6">
        <v>82.28</v>
      </c>
      <c r="K2176" s="7">
        <v>0</v>
      </c>
      <c r="L2176" s="6">
        <v>42.08</v>
      </c>
      <c r="M2176" s="6">
        <f t="shared" si="132"/>
        <v>82.28</v>
      </c>
      <c r="N2176" s="6">
        <f t="shared" si="133"/>
        <v>42.08</v>
      </c>
      <c r="O2176" s="6">
        <f t="shared" si="134"/>
        <v>40.200000000000003</v>
      </c>
      <c r="P2176" s="8">
        <f t="shared" si="135"/>
        <v>0.48857559552746721</v>
      </c>
      <c r="Q2176" s="5">
        <f>YEAR(SalesDataTable[[#This Row],[Order Date]])</f>
        <v>2026</v>
      </c>
      <c r="R2176" s="8" t="str">
        <f>"Q"&amp;ROUNDUP(MONTH(SalesDataTable[[#This Row],[Order Date]])/3,0)</f>
        <v>Q4</v>
      </c>
      <c r="S2176" s="9">
        <f>MONTH(SalesDataTable[[#This Row],[Order Date]])</f>
        <v>10</v>
      </c>
      <c r="T2176" s="8" t="str">
        <f>TEXT(SalesDataTable[[#This Row],[Order Date]],"mmm")</f>
        <v>Oct</v>
      </c>
    </row>
    <row r="2177" spans="1:20" ht="15.5">
      <c r="A2177" s="2" t="s">
        <v>2228</v>
      </c>
      <c r="B2177" s="3">
        <v>46318</v>
      </c>
      <c r="C2177" s="4" t="s">
        <v>8</v>
      </c>
      <c r="D2177" s="4" t="s">
        <v>66</v>
      </c>
      <c r="E2177" s="4" t="s">
        <v>3</v>
      </c>
      <c r="F2177" s="4" t="s">
        <v>16</v>
      </c>
      <c r="G2177" s="4" t="s">
        <v>17</v>
      </c>
      <c r="H2177" s="4" t="s">
        <v>18</v>
      </c>
      <c r="I2177" s="9">
        <v>6</v>
      </c>
      <c r="J2177" s="6">
        <v>35.479999999999997</v>
      </c>
      <c r="K2177" s="7">
        <v>0</v>
      </c>
      <c r="L2177" s="6">
        <v>13.37</v>
      </c>
      <c r="M2177" s="6">
        <f t="shared" si="132"/>
        <v>212.88</v>
      </c>
      <c r="N2177" s="6">
        <f t="shared" si="133"/>
        <v>80.22</v>
      </c>
      <c r="O2177" s="6">
        <f t="shared" si="134"/>
        <v>132.66</v>
      </c>
      <c r="P2177" s="8">
        <f t="shared" si="135"/>
        <v>0.62316798196166856</v>
      </c>
      <c r="Q2177" s="5">
        <f>YEAR(SalesDataTable[[#This Row],[Order Date]])</f>
        <v>2026</v>
      </c>
      <c r="R2177" s="8" t="str">
        <f>"Q"&amp;ROUNDUP(MONTH(SalesDataTable[[#This Row],[Order Date]])/3,0)</f>
        <v>Q4</v>
      </c>
      <c r="S2177" s="9">
        <f>MONTH(SalesDataTable[[#This Row],[Order Date]])</f>
        <v>10</v>
      </c>
      <c r="T2177" s="8" t="str">
        <f>TEXT(SalesDataTable[[#This Row],[Order Date]],"mmm")</f>
        <v>Oct</v>
      </c>
    </row>
    <row r="2178" spans="1:20" ht="15.5">
      <c r="A2178" s="2" t="s">
        <v>2229</v>
      </c>
      <c r="B2178" s="3">
        <v>46318</v>
      </c>
      <c r="C2178" s="4" t="s">
        <v>14</v>
      </c>
      <c r="D2178" s="4" t="s">
        <v>24</v>
      </c>
      <c r="E2178" s="4" t="s">
        <v>25</v>
      </c>
      <c r="F2178" s="4" t="s">
        <v>16</v>
      </c>
      <c r="G2178" s="4" t="s">
        <v>11</v>
      </c>
      <c r="H2178" s="4" t="s">
        <v>53</v>
      </c>
      <c r="I2178" s="9">
        <v>1</v>
      </c>
      <c r="J2178" s="6">
        <v>152.38</v>
      </c>
      <c r="K2178" s="7">
        <v>0.15</v>
      </c>
      <c r="L2178" s="6">
        <v>78.92</v>
      </c>
      <c r="M2178" s="6">
        <f t="shared" ref="M2178:M2241" si="136">I2178*J2178*(1-K2178)</f>
        <v>129.523</v>
      </c>
      <c r="N2178" s="6">
        <f t="shared" ref="N2178:N2241" si="137">I2178*L2178</f>
        <v>78.92</v>
      </c>
      <c r="O2178" s="6">
        <f t="shared" ref="O2178:O2241" si="138">M2178-N2178</f>
        <v>50.602999999999994</v>
      </c>
      <c r="P2178" s="8">
        <f t="shared" ref="P2178:P2241" si="139">IFERROR(O2178/M2178,0)</f>
        <v>0.39068736826663986</v>
      </c>
      <c r="Q2178" s="5">
        <f>YEAR(SalesDataTable[[#This Row],[Order Date]])</f>
        <v>2026</v>
      </c>
      <c r="R2178" s="8" t="str">
        <f>"Q"&amp;ROUNDUP(MONTH(SalesDataTable[[#This Row],[Order Date]])/3,0)</f>
        <v>Q4</v>
      </c>
      <c r="S2178" s="9">
        <f>MONTH(SalesDataTable[[#This Row],[Order Date]])</f>
        <v>10</v>
      </c>
      <c r="T2178" s="8" t="str">
        <f>TEXT(SalesDataTable[[#This Row],[Order Date]],"mmm")</f>
        <v>Oct</v>
      </c>
    </row>
    <row r="2179" spans="1:20" ht="15.5">
      <c r="A2179" s="2" t="s">
        <v>2230</v>
      </c>
      <c r="B2179" s="3">
        <v>46318</v>
      </c>
      <c r="C2179" s="4" t="s">
        <v>8</v>
      </c>
      <c r="D2179" s="4" t="s">
        <v>9</v>
      </c>
      <c r="E2179" s="4" t="s">
        <v>39</v>
      </c>
      <c r="F2179" s="4" t="s">
        <v>16</v>
      </c>
      <c r="G2179" s="4" t="s">
        <v>11</v>
      </c>
      <c r="H2179" s="4" t="s">
        <v>12</v>
      </c>
      <c r="I2179" s="9">
        <v>1</v>
      </c>
      <c r="J2179" s="6">
        <v>93.64</v>
      </c>
      <c r="K2179" s="7">
        <v>0</v>
      </c>
      <c r="L2179" s="6">
        <v>44.34</v>
      </c>
      <c r="M2179" s="6">
        <f t="shared" si="136"/>
        <v>93.64</v>
      </c>
      <c r="N2179" s="6">
        <f t="shared" si="137"/>
        <v>44.34</v>
      </c>
      <c r="O2179" s="6">
        <f t="shared" si="138"/>
        <v>49.3</v>
      </c>
      <c r="P2179" s="8">
        <f t="shared" si="139"/>
        <v>0.52648440837249033</v>
      </c>
      <c r="Q2179" s="5">
        <f>YEAR(SalesDataTable[[#This Row],[Order Date]])</f>
        <v>2026</v>
      </c>
      <c r="R2179" s="8" t="str">
        <f>"Q"&amp;ROUNDUP(MONTH(SalesDataTable[[#This Row],[Order Date]])/3,0)</f>
        <v>Q4</v>
      </c>
      <c r="S2179" s="9">
        <f>MONTH(SalesDataTable[[#This Row],[Order Date]])</f>
        <v>10</v>
      </c>
      <c r="T2179" s="8" t="str">
        <f>TEXT(SalesDataTable[[#This Row],[Order Date]],"mmm")</f>
        <v>Oct</v>
      </c>
    </row>
    <row r="2180" spans="1:20" ht="15.5">
      <c r="A2180" s="2" t="s">
        <v>2231</v>
      </c>
      <c r="B2180" s="3">
        <v>46318</v>
      </c>
      <c r="C2180" s="4" t="s">
        <v>27</v>
      </c>
      <c r="D2180" s="4" t="s">
        <v>45</v>
      </c>
      <c r="E2180" s="4" t="s">
        <v>25</v>
      </c>
      <c r="F2180" s="4" t="s">
        <v>4</v>
      </c>
      <c r="G2180" s="4" t="s">
        <v>49</v>
      </c>
      <c r="H2180" s="4" t="s">
        <v>55</v>
      </c>
      <c r="I2180" s="9">
        <v>1</v>
      </c>
      <c r="J2180" s="6">
        <v>123.6</v>
      </c>
      <c r="K2180" s="7">
        <v>0</v>
      </c>
      <c r="L2180" s="6">
        <v>67.3</v>
      </c>
      <c r="M2180" s="6">
        <f t="shared" si="136"/>
        <v>123.6</v>
      </c>
      <c r="N2180" s="6">
        <f t="shared" si="137"/>
        <v>67.3</v>
      </c>
      <c r="O2180" s="6">
        <f t="shared" si="138"/>
        <v>56.3</v>
      </c>
      <c r="P2180" s="8">
        <f t="shared" si="139"/>
        <v>0.45550161812297735</v>
      </c>
      <c r="Q2180" s="5">
        <f>YEAR(SalesDataTable[[#This Row],[Order Date]])</f>
        <v>2026</v>
      </c>
      <c r="R2180" s="8" t="str">
        <f>"Q"&amp;ROUNDUP(MONTH(SalesDataTable[[#This Row],[Order Date]])/3,0)</f>
        <v>Q4</v>
      </c>
      <c r="S2180" s="9">
        <f>MONTH(SalesDataTable[[#This Row],[Order Date]])</f>
        <v>10</v>
      </c>
      <c r="T2180" s="8" t="str">
        <f>TEXT(SalesDataTable[[#This Row],[Order Date]],"mmm")</f>
        <v>Oct</v>
      </c>
    </row>
    <row r="2181" spans="1:20" ht="15.5">
      <c r="A2181" s="2" t="s">
        <v>2232</v>
      </c>
      <c r="B2181" s="3">
        <v>46318</v>
      </c>
      <c r="C2181" s="4" t="s">
        <v>8</v>
      </c>
      <c r="D2181" s="4" t="s">
        <v>9</v>
      </c>
      <c r="E2181" s="4" t="s">
        <v>3</v>
      </c>
      <c r="F2181" s="4" t="s">
        <v>16</v>
      </c>
      <c r="G2181" s="4" t="s">
        <v>49</v>
      </c>
      <c r="H2181" s="4" t="s">
        <v>55</v>
      </c>
      <c r="I2181" s="9">
        <v>3</v>
      </c>
      <c r="J2181" s="6">
        <v>124.6</v>
      </c>
      <c r="K2181" s="7">
        <v>0.05</v>
      </c>
      <c r="L2181" s="6">
        <v>69.12</v>
      </c>
      <c r="M2181" s="6">
        <f t="shared" si="136"/>
        <v>355.10999999999996</v>
      </c>
      <c r="N2181" s="6">
        <f t="shared" si="137"/>
        <v>207.36</v>
      </c>
      <c r="O2181" s="6">
        <f t="shared" si="138"/>
        <v>147.74999999999994</v>
      </c>
      <c r="P2181" s="8">
        <f t="shared" si="139"/>
        <v>0.41606826053898782</v>
      </c>
      <c r="Q2181" s="5">
        <f>YEAR(SalesDataTable[[#This Row],[Order Date]])</f>
        <v>2026</v>
      </c>
      <c r="R2181" s="8" t="str">
        <f>"Q"&amp;ROUNDUP(MONTH(SalesDataTable[[#This Row],[Order Date]])/3,0)</f>
        <v>Q4</v>
      </c>
      <c r="S2181" s="9">
        <f>MONTH(SalesDataTable[[#This Row],[Order Date]])</f>
        <v>10</v>
      </c>
      <c r="T2181" s="8" t="str">
        <f>TEXT(SalesDataTable[[#This Row],[Order Date]],"mmm")</f>
        <v>Oct</v>
      </c>
    </row>
    <row r="2182" spans="1:20" ht="15.5">
      <c r="A2182" s="2" t="s">
        <v>2233</v>
      </c>
      <c r="B2182" s="3">
        <v>46318</v>
      </c>
      <c r="C2182" s="4" t="s">
        <v>27</v>
      </c>
      <c r="D2182" s="4" t="s">
        <v>82</v>
      </c>
      <c r="E2182" s="4" t="s">
        <v>25</v>
      </c>
      <c r="F2182" s="4" t="s">
        <v>20</v>
      </c>
      <c r="G2182" s="4" t="s">
        <v>11</v>
      </c>
      <c r="H2182" s="4" t="s">
        <v>53</v>
      </c>
      <c r="I2182" s="9">
        <v>2</v>
      </c>
      <c r="J2182" s="6">
        <v>151.66</v>
      </c>
      <c r="K2182" s="7">
        <v>0</v>
      </c>
      <c r="L2182" s="6">
        <v>77.17</v>
      </c>
      <c r="M2182" s="6">
        <f t="shared" si="136"/>
        <v>303.32</v>
      </c>
      <c r="N2182" s="6">
        <f t="shared" si="137"/>
        <v>154.34</v>
      </c>
      <c r="O2182" s="6">
        <f t="shared" si="138"/>
        <v>148.97999999999999</v>
      </c>
      <c r="P2182" s="8">
        <f t="shared" si="139"/>
        <v>0.49116444678886984</v>
      </c>
      <c r="Q2182" s="5">
        <f>YEAR(SalesDataTable[[#This Row],[Order Date]])</f>
        <v>2026</v>
      </c>
      <c r="R2182" s="8" t="str">
        <f>"Q"&amp;ROUNDUP(MONTH(SalesDataTable[[#This Row],[Order Date]])/3,0)</f>
        <v>Q4</v>
      </c>
      <c r="S2182" s="9">
        <f>MONTH(SalesDataTable[[#This Row],[Order Date]])</f>
        <v>10</v>
      </c>
      <c r="T2182" s="8" t="str">
        <f>TEXT(SalesDataTable[[#This Row],[Order Date]],"mmm")</f>
        <v>Oct</v>
      </c>
    </row>
    <row r="2183" spans="1:20" ht="15.5">
      <c r="A2183" s="2" t="s">
        <v>2234</v>
      </c>
      <c r="B2183" s="3">
        <v>46319</v>
      </c>
      <c r="C2183" s="4" t="s">
        <v>14</v>
      </c>
      <c r="D2183" s="4" t="s">
        <v>34</v>
      </c>
      <c r="E2183" s="4" t="s">
        <v>25</v>
      </c>
      <c r="F2183" s="4" t="s">
        <v>16</v>
      </c>
      <c r="G2183" s="4" t="s">
        <v>17</v>
      </c>
      <c r="H2183" s="4" t="s">
        <v>18</v>
      </c>
      <c r="I2183" s="9">
        <v>1</v>
      </c>
      <c r="J2183" s="6">
        <v>36.76</v>
      </c>
      <c r="K2183" s="7">
        <v>0</v>
      </c>
      <c r="L2183" s="6">
        <v>13.18</v>
      </c>
      <c r="M2183" s="6">
        <f t="shared" si="136"/>
        <v>36.76</v>
      </c>
      <c r="N2183" s="6">
        <f t="shared" si="137"/>
        <v>13.18</v>
      </c>
      <c r="O2183" s="6">
        <f t="shared" si="138"/>
        <v>23.58</v>
      </c>
      <c r="P2183" s="8">
        <f t="shared" si="139"/>
        <v>0.64145810663764957</v>
      </c>
      <c r="Q2183" s="5">
        <f>YEAR(SalesDataTable[[#This Row],[Order Date]])</f>
        <v>2026</v>
      </c>
      <c r="R2183" s="8" t="str">
        <f>"Q"&amp;ROUNDUP(MONTH(SalesDataTable[[#This Row],[Order Date]])/3,0)</f>
        <v>Q4</v>
      </c>
      <c r="S2183" s="9">
        <f>MONTH(SalesDataTable[[#This Row],[Order Date]])</f>
        <v>10</v>
      </c>
      <c r="T2183" s="8" t="str">
        <f>TEXT(SalesDataTable[[#This Row],[Order Date]],"mmm")</f>
        <v>Oct</v>
      </c>
    </row>
    <row r="2184" spans="1:20" ht="15.5">
      <c r="A2184" s="2" t="s">
        <v>2235</v>
      </c>
      <c r="B2184" s="3">
        <v>46319</v>
      </c>
      <c r="C2184" s="4" t="s">
        <v>1</v>
      </c>
      <c r="D2184" s="4" t="s">
        <v>52</v>
      </c>
      <c r="E2184" s="4" t="s">
        <v>39</v>
      </c>
      <c r="F2184" s="4" t="s">
        <v>4</v>
      </c>
      <c r="G2184" s="4" t="s">
        <v>31</v>
      </c>
      <c r="H2184" s="4" t="s">
        <v>41</v>
      </c>
      <c r="I2184" s="9">
        <v>1</v>
      </c>
      <c r="J2184" s="6">
        <v>195.67</v>
      </c>
      <c r="K2184" s="7">
        <v>0</v>
      </c>
      <c r="L2184" s="6">
        <v>105.88</v>
      </c>
      <c r="M2184" s="6">
        <f t="shared" si="136"/>
        <v>195.67</v>
      </c>
      <c r="N2184" s="6">
        <f t="shared" si="137"/>
        <v>105.88</v>
      </c>
      <c r="O2184" s="6">
        <f t="shared" si="138"/>
        <v>89.789999999999992</v>
      </c>
      <c r="P2184" s="8">
        <f t="shared" si="139"/>
        <v>0.45888485715745897</v>
      </c>
      <c r="Q2184" s="5">
        <f>YEAR(SalesDataTable[[#This Row],[Order Date]])</f>
        <v>2026</v>
      </c>
      <c r="R2184" s="8" t="str">
        <f>"Q"&amp;ROUNDUP(MONTH(SalesDataTable[[#This Row],[Order Date]])/3,0)</f>
        <v>Q4</v>
      </c>
      <c r="S2184" s="9">
        <f>MONTH(SalesDataTable[[#This Row],[Order Date]])</f>
        <v>10</v>
      </c>
      <c r="T2184" s="8" t="str">
        <f>TEXT(SalesDataTable[[#This Row],[Order Date]],"mmm")</f>
        <v>Oct</v>
      </c>
    </row>
    <row r="2185" spans="1:20" ht="15.5">
      <c r="A2185" s="2" t="s">
        <v>2236</v>
      </c>
      <c r="B2185" s="3">
        <v>46319</v>
      </c>
      <c r="C2185" s="4" t="s">
        <v>1</v>
      </c>
      <c r="D2185" s="4" t="s">
        <v>88</v>
      </c>
      <c r="E2185" s="4" t="s">
        <v>25</v>
      </c>
      <c r="F2185" s="4" t="s">
        <v>4</v>
      </c>
      <c r="G2185" s="4" t="s">
        <v>5</v>
      </c>
      <c r="H2185" s="4" t="s">
        <v>35</v>
      </c>
      <c r="I2185" s="9">
        <v>1</v>
      </c>
      <c r="J2185" s="6">
        <v>40.83</v>
      </c>
      <c r="K2185" s="7">
        <v>0.1</v>
      </c>
      <c r="L2185" s="6">
        <v>16.54</v>
      </c>
      <c r="M2185" s="6">
        <f t="shared" si="136"/>
        <v>36.747</v>
      </c>
      <c r="N2185" s="6">
        <f t="shared" si="137"/>
        <v>16.54</v>
      </c>
      <c r="O2185" s="6">
        <f t="shared" si="138"/>
        <v>20.207000000000001</v>
      </c>
      <c r="P2185" s="8">
        <f t="shared" si="139"/>
        <v>0.54989522954254766</v>
      </c>
      <c r="Q2185" s="5">
        <f>YEAR(SalesDataTable[[#This Row],[Order Date]])</f>
        <v>2026</v>
      </c>
      <c r="R2185" s="8" t="str">
        <f>"Q"&amp;ROUNDUP(MONTH(SalesDataTable[[#This Row],[Order Date]])/3,0)</f>
        <v>Q4</v>
      </c>
      <c r="S2185" s="9">
        <f>MONTH(SalesDataTable[[#This Row],[Order Date]])</f>
        <v>10</v>
      </c>
      <c r="T2185" s="8" t="str">
        <f>TEXT(SalesDataTable[[#This Row],[Order Date]],"mmm")</f>
        <v>Oct</v>
      </c>
    </row>
    <row r="2186" spans="1:20" ht="15.5">
      <c r="A2186" s="2" t="s">
        <v>2237</v>
      </c>
      <c r="B2186" s="3">
        <v>46319</v>
      </c>
      <c r="C2186" s="4" t="s">
        <v>27</v>
      </c>
      <c r="D2186" s="4" t="s">
        <v>45</v>
      </c>
      <c r="E2186" s="4" t="s">
        <v>10</v>
      </c>
      <c r="F2186" s="4" t="s">
        <v>20</v>
      </c>
      <c r="G2186" s="4" t="s">
        <v>11</v>
      </c>
      <c r="H2186" s="4" t="s">
        <v>79</v>
      </c>
      <c r="I2186" s="9">
        <v>6</v>
      </c>
      <c r="J2186" s="6">
        <v>72.73</v>
      </c>
      <c r="K2186" s="7">
        <v>0.05</v>
      </c>
      <c r="L2186" s="6">
        <v>32.700000000000003</v>
      </c>
      <c r="M2186" s="6">
        <f t="shared" si="136"/>
        <v>414.56099999999998</v>
      </c>
      <c r="N2186" s="6">
        <f t="shared" si="137"/>
        <v>196.20000000000002</v>
      </c>
      <c r="O2186" s="6">
        <f t="shared" si="138"/>
        <v>218.36099999999996</v>
      </c>
      <c r="P2186" s="8">
        <f t="shared" si="139"/>
        <v>0.52672827400551425</v>
      </c>
      <c r="Q2186" s="5">
        <f>YEAR(SalesDataTable[[#This Row],[Order Date]])</f>
        <v>2026</v>
      </c>
      <c r="R2186" s="8" t="str">
        <f>"Q"&amp;ROUNDUP(MONTH(SalesDataTable[[#This Row],[Order Date]])/3,0)</f>
        <v>Q4</v>
      </c>
      <c r="S2186" s="9">
        <f>MONTH(SalesDataTable[[#This Row],[Order Date]])</f>
        <v>10</v>
      </c>
      <c r="T2186" s="8" t="str">
        <f>TEXT(SalesDataTable[[#This Row],[Order Date]],"mmm")</f>
        <v>Oct</v>
      </c>
    </row>
    <row r="2187" spans="1:20" ht="15.5">
      <c r="A2187" s="2" t="s">
        <v>2238</v>
      </c>
      <c r="B2187" s="3">
        <v>46319</v>
      </c>
      <c r="C2187" s="4" t="s">
        <v>8</v>
      </c>
      <c r="D2187" s="4" t="s">
        <v>86</v>
      </c>
      <c r="E2187" s="4" t="s">
        <v>10</v>
      </c>
      <c r="F2187" s="4" t="s">
        <v>20</v>
      </c>
      <c r="G2187" s="4" t="s">
        <v>31</v>
      </c>
      <c r="H2187" s="4" t="s">
        <v>64</v>
      </c>
      <c r="I2187" s="9">
        <v>4</v>
      </c>
      <c r="J2187" s="6">
        <v>81.23</v>
      </c>
      <c r="K2187" s="7">
        <v>0.1</v>
      </c>
      <c r="L2187" s="6">
        <v>38.96</v>
      </c>
      <c r="M2187" s="6">
        <f t="shared" si="136"/>
        <v>292.428</v>
      </c>
      <c r="N2187" s="6">
        <f t="shared" si="137"/>
        <v>155.84</v>
      </c>
      <c r="O2187" s="6">
        <f t="shared" si="138"/>
        <v>136.58799999999999</v>
      </c>
      <c r="P2187" s="8">
        <f t="shared" si="139"/>
        <v>0.46708249552026482</v>
      </c>
      <c r="Q2187" s="5">
        <f>YEAR(SalesDataTable[[#This Row],[Order Date]])</f>
        <v>2026</v>
      </c>
      <c r="R2187" s="8" t="str">
        <f>"Q"&amp;ROUNDUP(MONTH(SalesDataTable[[#This Row],[Order Date]])/3,0)</f>
        <v>Q4</v>
      </c>
      <c r="S2187" s="9">
        <f>MONTH(SalesDataTable[[#This Row],[Order Date]])</f>
        <v>10</v>
      </c>
      <c r="T2187" s="8" t="str">
        <f>TEXT(SalesDataTable[[#This Row],[Order Date]],"mmm")</f>
        <v>Oct</v>
      </c>
    </row>
    <row r="2188" spans="1:20" ht="15.5">
      <c r="A2188" s="2" t="s">
        <v>2239</v>
      </c>
      <c r="B2188" s="3">
        <v>46319</v>
      </c>
      <c r="C2188" s="4" t="s">
        <v>8</v>
      </c>
      <c r="D2188" s="4" t="s">
        <v>9</v>
      </c>
      <c r="E2188" s="4" t="s">
        <v>3</v>
      </c>
      <c r="F2188" s="4" t="s">
        <v>20</v>
      </c>
      <c r="G2188" s="4" t="s">
        <v>17</v>
      </c>
      <c r="H2188" s="4" t="s">
        <v>46</v>
      </c>
      <c r="I2188" s="9">
        <v>1</v>
      </c>
      <c r="J2188" s="6">
        <v>46.38</v>
      </c>
      <c r="K2188" s="7">
        <v>0.15</v>
      </c>
      <c r="L2188" s="6">
        <v>17.87</v>
      </c>
      <c r="M2188" s="6">
        <f t="shared" si="136"/>
        <v>39.423000000000002</v>
      </c>
      <c r="N2188" s="6">
        <f t="shared" si="137"/>
        <v>17.87</v>
      </c>
      <c r="O2188" s="6">
        <f t="shared" si="138"/>
        <v>21.553000000000001</v>
      </c>
      <c r="P2188" s="8">
        <f t="shared" si="139"/>
        <v>0.54671131065621592</v>
      </c>
      <c r="Q2188" s="5">
        <f>YEAR(SalesDataTable[[#This Row],[Order Date]])</f>
        <v>2026</v>
      </c>
      <c r="R2188" s="8" t="str">
        <f>"Q"&amp;ROUNDUP(MONTH(SalesDataTable[[#This Row],[Order Date]])/3,0)</f>
        <v>Q4</v>
      </c>
      <c r="S2188" s="9">
        <f>MONTH(SalesDataTable[[#This Row],[Order Date]])</f>
        <v>10</v>
      </c>
      <c r="T2188" s="8" t="str">
        <f>TEXT(SalesDataTable[[#This Row],[Order Date]],"mmm")</f>
        <v>Oct</v>
      </c>
    </row>
    <row r="2189" spans="1:20" ht="15.5">
      <c r="A2189" s="2" t="s">
        <v>2240</v>
      </c>
      <c r="B2189" s="3">
        <v>46319</v>
      </c>
      <c r="C2189" s="4" t="s">
        <v>27</v>
      </c>
      <c r="D2189" s="4" t="s">
        <v>45</v>
      </c>
      <c r="E2189" s="4" t="s">
        <v>10</v>
      </c>
      <c r="F2189" s="4" t="s">
        <v>20</v>
      </c>
      <c r="G2189" s="4" t="s">
        <v>17</v>
      </c>
      <c r="H2189" s="4" t="s">
        <v>46</v>
      </c>
      <c r="I2189" s="9">
        <v>5</v>
      </c>
      <c r="J2189" s="6">
        <v>45.9</v>
      </c>
      <c r="K2189" s="7">
        <v>0.1</v>
      </c>
      <c r="L2189" s="6">
        <v>17.940000000000001</v>
      </c>
      <c r="M2189" s="6">
        <f t="shared" si="136"/>
        <v>206.55</v>
      </c>
      <c r="N2189" s="6">
        <f t="shared" si="137"/>
        <v>89.7</v>
      </c>
      <c r="O2189" s="6">
        <f t="shared" si="138"/>
        <v>116.85000000000001</v>
      </c>
      <c r="P2189" s="8">
        <f t="shared" si="139"/>
        <v>0.56572258533042852</v>
      </c>
      <c r="Q2189" s="5">
        <f>YEAR(SalesDataTable[[#This Row],[Order Date]])</f>
        <v>2026</v>
      </c>
      <c r="R2189" s="8" t="str">
        <f>"Q"&amp;ROUNDUP(MONTH(SalesDataTable[[#This Row],[Order Date]])/3,0)</f>
        <v>Q4</v>
      </c>
      <c r="S2189" s="9">
        <f>MONTH(SalesDataTable[[#This Row],[Order Date]])</f>
        <v>10</v>
      </c>
      <c r="T2189" s="8" t="str">
        <f>TEXT(SalesDataTable[[#This Row],[Order Date]],"mmm")</f>
        <v>Oct</v>
      </c>
    </row>
    <row r="2190" spans="1:20" ht="15.5">
      <c r="A2190" s="2" t="s">
        <v>2241</v>
      </c>
      <c r="B2190" s="3">
        <v>46320</v>
      </c>
      <c r="C2190" s="4" t="s">
        <v>8</v>
      </c>
      <c r="D2190" s="4" t="s">
        <v>69</v>
      </c>
      <c r="E2190" s="4" t="s">
        <v>3</v>
      </c>
      <c r="F2190" s="4" t="s">
        <v>20</v>
      </c>
      <c r="G2190" s="4" t="s">
        <v>11</v>
      </c>
      <c r="H2190" s="4" t="s">
        <v>21</v>
      </c>
      <c r="I2190" s="9">
        <v>5</v>
      </c>
      <c r="J2190" s="6">
        <v>144.04</v>
      </c>
      <c r="K2190" s="7">
        <v>0.1</v>
      </c>
      <c r="L2190" s="6">
        <v>78.069999999999993</v>
      </c>
      <c r="M2190" s="6">
        <f t="shared" si="136"/>
        <v>648.17999999999995</v>
      </c>
      <c r="N2190" s="6">
        <f t="shared" si="137"/>
        <v>390.34999999999997</v>
      </c>
      <c r="O2190" s="6">
        <f t="shared" si="138"/>
        <v>257.83</v>
      </c>
      <c r="P2190" s="8">
        <f t="shared" si="139"/>
        <v>0.39777530932765592</v>
      </c>
      <c r="Q2190" s="5">
        <f>YEAR(SalesDataTable[[#This Row],[Order Date]])</f>
        <v>2026</v>
      </c>
      <c r="R2190" s="8" t="str">
        <f>"Q"&amp;ROUNDUP(MONTH(SalesDataTable[[#This Row],[Order Date]])/3,0)</f>
        <v>Q4</v>
      </c>
      <c r="S2190" s="9">
        <f>MONTH(SalesDataTable[[#This Row],[Order Date]])</f>
        <v>10</v>
      </c>
      <c r="T2190" s="8" t="str">
        <f>TEXT(SalesDataTable[[#This Row],[Order Date]],"mmm")</f>
        <v>Oct</v>
      </c>
    </row>
    <row r="2191" spans="1:20" ht="15.5">
      <c r="A2191" s="2" t="s">
        <v>2242</v>
      </c>
      <c r="B2191" s="3">
        <v>46320</v>
      </c>
      <c r="C2191" s="4" t="s">
        <v>14</v>
      </c>
      <c r="D2191" s="4" t="s">
        <v>61</v>
      </c>
      <c r="E2191" s="4" t="s">
        <v>39</v>
      </c>
      <c r="F2191" s="4" t="s">
        <v>16</v>
      </c>
      <c r="G2191" s="4" t="s">
        <v>5</v>
      </c>
      <c r="H2191" s="4" t="s">
        <v>6</v>
      </c>
      <c r="I2191" s="9">
        <v>2</v>
      </c>
      <c r="J2191" s="6">
        <v>80.69</v>
      </c>
      <c r="K2191" s="7">
        <v>0.05</v>
      </c>
      <c r="L2191" s="6">
        <v>43.81</v>
      </c>
      <c r="M2191" s="6">
        <f t="shared" si="136"/>
        <v>153.31099999999998</v>
      </c>
      <c r="N2191" s="6">
        <f t="shared" si="137"/>
        <v>87.62</v>
      </c>
      <c r="O2191" s="6">
        <f t="shared" si="138"/>
        <v>65.690999999999974</v>
      </c>
      <c r="P2191" s="8">
        <f t="shared" si="139"/>
        <v>0.42848197454846676</v>
      </c>
      <c r="Q2191" s="5">
        <f>YEAR(SalesDataTable[[#This Row],[Order Date]])</f>
        <v>2026</v>
      </c>
      <c r="R2191" s="8" t="str">
        <f>"Q"&amp;ROUNDUP(MONTH(SalesDataTable[[#This Row],[Order Date]])/3,0)</f>
        <v>Q4</v>
      </c>
      <c r="S2191" s="9">
        <f>MONTH(SalesDataTable[[#This Row],[Order Date]])</f>
        <v>10</v>
      </c>
      <c r="T2191" s="8" t="str">
        <f>TEXT(SalesDataTable[[#This Row],[Order Date]],"mmm")</f>
        <v>Oct</v>
      </c>
    </row>
    <row r="2192" spans="1:20" ht="15.5">
      <c r="A2192" s="2" t="s">
        <v>2243</v>
      </c>
      <c r="B2192" s="3">
        <v>46320</v>
      </c>
      <c r="C2192" s="4" t="s">
        <v>27</v>
      </c>
      <c r="D2192" s="4" t="s">
        <v>28</v>
      </c>
      <c r="E2192" s="4" t="s">
        <v>3</v>
      </c>
      <c r="F2192" s="4" t="s">
        <v>20</v>
      </c>
      <c r="G2192" s="4" t="s">
        <v>31</v>
      </c>
      <c r="H2192" s="4" t="s">
        <v>41</v>
      </c>
      <c r="I2192" s="9">
        <v>1</v>
      </c>
      <c r="J2192" s="6">
        <v>191.91</v>
      </c>
      <c r="K2192" s="7">
        <v>0</v>
      </c>
      <c r="L2192" s="6">
        <v>101.89</v>
      </c>
      <c r="M2192" s="6">
        <f t="shared" si="136"/>
        <v>191.91</v>
      </c>
      <c r="N2192" s="6">
        <f t="shared" si="137"/>
        <v>101.89</v>
      </c>
      <c r="O2192" s="6">
        <f t="shared" si="138"/>
        <v>90.02</v>
      </c>
      <c r="P2192" s="8">
        <f t="shared" si="139"/>
        <v>0.46907404512531914</v>
      </c>
      <c r="Q2192" s="5">
        <f>YEAR(SalesDataTable[[#This Row],[Order Date]])</f>
        <v>2026</v>
      </c>
      <c r="R2192" s="8" t="str">
        <f>"Q"&amp;ROUNDUP(MONTH(SalesDataTable[[#This Row],[Order Date]])/3,0)</f>
        <v>Q4</v>
      </c>
      <c r="S2192" s="9">
        <f>MONTH(SalesDataTable[[#This Row],[Order Date]])</f>
        <v>10</v>
      </c>
      <c r="T2192" s="8" t="str">
        <f>TEXT(SalesDataTable[[#This Row],[Order Date]],"mmm")</f>
        <v>Oct</v>
      </c>
    </row>
    <row r="2193" spans="1:20" ht="15.5">
      <c r="A2193" s="2" t="s">
        <v>2244</v>
      </c>
      <c r="B2193" s="3">
        <v>46320</v>
      </c>
      <c r="C2193" s="4" t="s">
        <v>27</v>
      </c>
      <c r="D2193" s="4" t="s">
        <v>82</v>
      </c>
      <c r="E2193" s="4" t="s">
        <v>25</v>
      </c>
      <c r="F2193" s="4" t="s">
        <v>16</v>
      </c>
      <c r="G2193" s="4" t="s">
        <v>49</v>
      </c>
      <c r="H2193" s="4" t="s">
        <v>67</v>
      </c>
      <c r="I2193" s="9">
        <v>1</v>
      </c>
      <c r="J2193" s="6">
        <v>36.630000000000003</v>
      </c>
      <c r="K2193" s="7">
        <v>0.05</v>
      </c>
      <c r="L2193" s="6">
        <v>13.97</v>
      </c>
      <c r="M2193" s="6">
        <f t="shared" si="136"/>
        <v>34.798500000000004</v>
      </c>
      <c r="N2193" s="6">
        <f t="shared" si="137"/>
        <v>13.97</v>
      </c>
      <c r="O2193" s="6">
        <f t="shared" si="138"/>
        <v>20.828500000000005</v>
      </c>
      <c r="P2193" s="8">
        <f t="shared" si="139"/>
        <v>0.59854591433538806</v>
      </c>
      <c r="Q2193" s="5">
        <f>YEAR(SalesDataTable[[#This Row],[Order Date]])</f>
        <v>2026</v>
      </c>
      <c r="R2193" s="8" t="str">
        <f>"Q"&amp;ROUNDUP(MONTH(SalesDataTable[[#This Row],[Order Date]])/3,0)</f>
        <v>Q4</v>
      </c>
      <c r="S2193" s="9">
        <f>MONTH(SalesDataTable[[#This Row],[Order Date]])</f>
        <v>10</v>
      </c>
      <c r="T2193" s="8" t="str">
        <f>TEXT(SalesDataTable[[#This Row],[Order Date]],"mmm")</f>
        <v>Oct</v>
      </c>
    </row>
    <row r="2194" spans="1:20" ht="15.5">
      <c r="A2194" s="2" t="s">
        <v>2245</v>
      </c>
      <c r="B2194" s="3">
        <v>46320</v>
      </c>
      <c r="C2194" s="4" t="s">
        <v>27</v>
      </c>
      <c r="D2194" s="4" t="s">
        <v>28</v>
      </c>
      <c r="E2194" s="4" t="s">
        <v>10</v>
      </c>
      <c r="F2194" s="4" t="s">
        <v>20</v>
      </c>
      <c r="G2194" s="4" t="s">
        <v>17</v>
      </c>
      <c r="H2194" s="4" t="s">
        <v>18</v>
      </c>
      <c r="I2194" s="9">
        <v>6</v>
      </c>
      <c r="J2194" s="6">
        <v>35.380000000000003</v>
      </c>
      <c r="K2194" s="7">
        <v>0.05</v>
      </c>
      <c r="L2194" s="6">
        <v>13.9</v>
      </c>
      <c r="M2194" s="6">
        <f t="shared" si="136"/>
        <v>201.66600000000003</v>
      </c>
      <c r="N2194" s="6">
        <f t="shared" si="137"/>
        <v>83.4</v>
      </c>
      <c r="O2194" s="6">
        <f t="shared" si="138"/>
        <v>118.26600000000002</v>
      </c>
      <c r="P2194" s="8">
        <f t="shared" si="139"/>
        <v>0.58644491386748387</v>
      </c>
      <c r="Q2194" s="5">
        <f>YEAR(SalesDataTable[[#This Row],[Order Date]])</f>
        <v>2026</v>
      </c>
      <c r="R2194" s="8" t="str">
        <f>"Q"&amp;ROUNDUP(MONTH(SalesDataTable[[#This Row],[Order Date]])/3,0)</f>
        <v>Q4</v>
      </c>
      <c r="S2194" s="9">
        <f>MONTH(SalesDataTable[[#This Row],[Order Date]])</f>
        <v>10</v>
      </c>
      <c r="T2194" s="8" t="str">
        <f>TEXT(SalesDataTable[[#This Row],[Order Date]],"mmm")</f>
        <v>Oct</v>
      </c>
    </row>
    <row r="2195" spans="1:20" ht="15.5">
      <c r="A2195" s="2" t="s">
        <v>2246</v>
      </c>
      <c r="B2195" s="3">
        <v>46320</v>
      </c>
      <c r="C2195" s="4" t="s">
        <v>8</v>
      </c>
      <c r="D2195" s="4" t="s">
        <v>69</v>
      </c>
      <c r="E2195" s="4" t="s">
        <v>39</v>
      </c>
      <c r="F2195" s="4" t="s">
        <v>4</v>
      </c>
      <c r="G2195" s="4" t="s">
        <v>17</v>
      </c>
      <c r="H2195" s="4" t="s">
        <v>71</v>
      </c>
      <c r="I2195" s="9">
        <v>1</v>
      </c>
      <c r="J2195" s="6">
        <v>132.63</v>
      </c>
      <c r="K2195" s="7">
        <v>0.05</v>
      </c>
      <c r="L2195" s="6">
        <v>67.489999999999995</v>
      </c>
      <c r="M2195" s="6">
        <f t="shared" si="136"/>
        <v>125.99849999999999</v>
      </c>
      <c r="N2195" s="6">
        <f t="shared" si="137"/>
        <v>67.489999999999995</v>
      </c>
      <c r="O2195" s="6">
        <f t="shared" si="138"/>
        <v>58.508499999999998</v>
      </c>
      <c r="P2195" s="8">
        <f t="shared" si="139"/>
        <v>0.46435870268296847</v>
      </c>
      <c r="Q2195" s="5">
        <f>YEAR(SalesDataTable[[#This Row],[Order Date]])</f>
        <v>2026</v>
      </c>
      <c r="R2195" s="8" t="str">
        <f>"Q"&amp;ROUNDUP(MONTH(SalesDataTable[[#This Row],[Order Date]])/3,0)</f>
        <v>Q4</v>
      </c>
      <c r="S2195" s="9">
        <f>MONTH(SalesDataTable[[#This Row],[Order Date]])</f>
        <v>10</v>
      </c>
      <c r="T2195" s="8" t="str">
        <f>TEXT(SalesDataTable[[#This Row],[Order Date]],"mmm")</f>
        <v>Oct</v>
      </c>
    </row>
    <row r="2196" spans="1:20" ht="15.5">
      <c r="A2196" s="2" t="s">
        <v>2247</v>
      </c>
      <c r="B2196" s="3">
        <v>46320</v>
      </c>
      <c r="C2196" s="4" t="s">
        <v>27</v>
      </c>
      <c r="D2196" s="4" t="s">
        <v>28</v>
      </c>
      <c r="E2196" s="4" t="s">
        <v>3</v>
      </c>
      <c r="F2196" s="4" t="s">
        <v>16</v>
      </c>
      <c r="G2196" s="4" t="s">
        <v>11</v>
      </c>
      <c r="H2196" s="4" t="s">
        <v>79</v>
      </c>
      <c r="I2196" s="9">
        <v>1</v>
      </c>
      <c r="J2196" s="6">
        <v>71.17</v>
      </c>
      <c r="K2196" s="7">
        <v>0</v>
      </c>
      <c r="L2196" s="6">
        <v>32.57</v>
      </c>
      <c r="M2196" s="6">
        <f t="shared" si="136"/>
        <v>71.17</v>
      </c>
      <c r="N2196" s="6">
        <f t="shared" si="137"/>
        <v>32.57</v>
      </c>
      <c r="O2196" s="6">
        <f t="shared" si="138"/>
        <v>38.6</v>
      </c>
      <c r="P2196" s="8">
        <f t="shared" si="139"/>
        <v>0.54236335534635383</v>
      </c>
      <c r="Q2196" s="5">
        <f>YEAR(SalesDataTable[[#This Row],[Order Date]])</f>
        <v>2026</v>
      </c>
      <c r="R2196" s="8" t="str">
        <f>"Q"&amp;ROUNDUP(MONTH(SalesDataTable[[#This Row],[Order Date]])/3,0)</f>
        <v>Q4</v>
      </c>
      <c r="S2196" s="9">
        <f>MONTH(SalesDataTable[[#This Row],[Order Date]])</f>
        <v>10</v>
      </c>
      <c r="T2196" s="8" t="str">
        <f>TEXT(SalesDataTable[[#This Row],[Order Date]],"mmm")</f>
        <v>Oct</v>
      </c>
    </row>
    <row r="2197" spans="1:20" ht="15.5">
      <c r="A2197" s="2" t="s">
        <v>2248</v>
      </c>
      <c r="B2197" s="3">
        <v>46320</v>
      </c>
      <c r="C2197" s="4" t="s">
        <v>1</v>
      </c>
      <c r="D2197" s="4" t="s">
        <v>88</v>
      </c>
      <c r="E2197" s="4" t="s">
        <v>10</v>
      </c>
      <c r="F2197" s="4" t="s">
        <v>20</v>
      </c>
      <c r="G2197" s="4" t="s">
        <v>17</v>
      </c>
      <c r="H2197" s="4" t="s">
        <v>71</v>
      </c>
      <c r="I2197" s="9">
        <v>6</v>
      </c>
      <c r="J2197" s="6">
        <v>132.08000000000001</v>
      </c>
      <c r="K2197" s="7">
        <v>0.1</v>
      </c>
      <c r="L2197" s="6">
        <v>67.61</v>
      </c>
      <c r="M2197" s="6">
        <f t="shared" si="136"/>
        <v>713.23200000000008</v>
      </c>
      <c r="N2197" s="6">
        <f t="shared" si="137"/>
        <v>405.65999999999997</v>
      </c>
      <c r="O2197" s="6">
        <f t="shared" si="138"/>
        <v>307.57200000000012</v>
      </c>
      <c r="P2197" s="8">
        <f t="shared" si="139"/>
        <v>0.43123696076451995</v>
      </c>
      <c r="Q2197" s="5">
        <f>YEAR(SalesDataTable[[#This Row],[Order Date]])</f>
        <v>2026</v>
      </c>
      <c r="R2197" s="8" t="str">
        <f>"Q"&amp;ROUNDUP(MONTH(SalesDataTable[[#This Row],[Order Date]])/3,0)</f>
        <v>Q4</v>
      </c>
      <c r="S2197" s="9">
        <f>MONTH(SalesDataTable[[#This Row],[Order Date]])</f>
        <v>10</v>
      </c>
      <c r="T2197" s="8" t="str">
        <f>TEXT(SalesDataTable[[#This Row],[Order Date]],"mmm")</f>
        <v>Oct</v>
      </c>
    </row>
    <row r="2198" spans="1:20" ht="15.5">
      <c r="A2198" s="2" t="s">
        <v>2249</v>
      </c>
      <c r="B2198" s="3">
        <v>46320</v>
      </c>
      <c r="C2198" s="4" t="s">
        <v>8</v>
      </c>
      <c r="D2198" s="4" t="s">
        <v>66</v>
      </c>
      <c r="E2198" s="4" t="s">
        <v>25</v>
      </c>
      <c r="F2198" s="4" t="s">
        <v>4</v>
      </c>
      <c r="G2198" s="4" t="s">
        <v>31</v>
      </c>
      <c r="H2198" s="4" t="s">
        <v>64</v>
      </c>
      <c r="I2198" s="9">
        <v>3</v>
      </c>
      <c r="J2198" s="6">
        <v>82.75</v>
      </c>
      <c r="K2198" s="7">
        <v>0.05</v>
      </c>
      <c r="L2198" s="6">
        <v>38.53</v>
      </c>
      <c r="M2198" s="6">
        <f t="shared" si="136"/>
        <v>235.83749999999998</v>
      </c>
      <c r="N2198" s="6">
        <f t="shared" si="137"/>
        <v>115.59</v>
      </c>
      <c r="O2198" s="6">
        <f t="shared" si="138"/>
        <v>120.24749999999997</v>
      </c>
      <c r="P2198" s="8">
        <f t="shared" si="139"/>
        <v>0.50987438384480832</v>
      </c>
      <c r="Q2198" s="5">
        <f>YEAR(SalesDataTable[[#This Row],[Order Date]])</f>
        <v>2026</v>
      </c>
      <c r="R2198" s="8" t="str">
        <f>"Q"&amp;ROUNDUP(MONTH(SalesDataTable[[#This Row],[Order Date]])/3,0)</f>
        <v>Q4</v>
      </c>
      <c r="S2198" s="9">
        <f>MONTH(SalesDataTable[[#This Row],[Order Date]])</f>
        <v>10</v>
      </c>
      <c r="T2198" s="8" t="str">
        <f>TEXT(SalesDataTable[[#This Row],[Order Date]],"mmm")</f>
        <v>Oct</v>
      </c>
    </row>
    <row r="2199" spans="1:20" ht="15.5">
      <c r="A2199" s="2" t="s">
        <v>2250</v>
      </c>
      <c r="B2199" s="3">
        <v>46321</v>
      </c>
      <c r="C2199" s="4" t="s">
        <v>1</v>
      </c>
      <c r="D2199" s="4" t="s">
        <v>88</v>
      </c>
      <c r="E2199" s="4" t="s">
        <v>3</v>
      </c>
      <c r="F2199" s="4" t="s">
        <v>4</v>
      </c>
      <c r="G2199" s="4" t="s">
        <v>49</v>
      </c>
      <c r="H2199" s="4" t="s">
        <v>74</v>
      </c>
      <c r="I2199" s="9">
        <v>5</v>
      </c>
      <c r="J2199" s="6">
        <v>51.5</v>
      </c>
      <c r="K2199" s="7">
        <v>0.1</v>
      </c>
      <c r="L2199" s="6">
        <v>21.38</v>
      </c>
      <c r="M2199" s="6">
        <f t="shared" si="136"/>
        <v>231.75</v>
      </c>
      <c r="N2199" s="6">
        <f t="shared" si="137"/>
        <v>106.89999999999999</v>
      </c>
      <c r="O2199" s="6">
        <f t="shared" si="138"/>
        <v>124.85000000000001</v>
      </c>
      <c r="P2199" s="8">
        <f t="shared" si="139"/>
        <v>0.53872707659115426</v>
      </c>
      <c r="Q2199" s="5">
        <f>YEAR(SalesDataTable[[#This Row],[Order Date]])</f>
        <v>2026</v>
      </c>
      <c r="R2199" s="8" t="str">
        <f>"Q"&amp;ROUNDUP(MONTH(SalesDataTable[[#This Row],[Order Date]])/3,0)</f>
        <v>Q4</v>
      </c>
      <c r="S2199" s="9">
        <f>MONTH(SalesDataTable[[#This Row],[Order Date]])</f>
        <v>10</v>
      </c>
      <c r="T2199" s="8" t="str">
        <f>TEXT(SalesDataTable[[#This Row],[Order Date]],"mmm")</f>
        <v>Oct</v>
      </c>
    </row>
    <row r="2200" spans="1:20" ht="15.5">
      <c r="A2200" s="2" t="s">
        <v>2251</v>
      </c>
      <c r="B2200" s="3">
        <v>46321</v>
      </c>
      <c r="C2200" s="4" t="s">
        <v>14</v>
      </c>
      <c r="D2200" s="4" t="s">
        <v>34</v>
      </c>
      <c r="E2200" s="4" t="s">
        <v>3</v>
      </c>
      <c r="F2200" s="4" t="s">
        <v>16</v>
      </c>
      <c r="G2200" s="4" t="s">
        <v>11</v>
      </c>
      <c r="H2200" s="4" t="s">
        <v>21</v>
      </c>
      <c r="I2200" s="9">
        <v>3</v>
      </c>
      <c r="J2200" s="6">
        <v>140.49</v>
      </c>
      <c r="K2200" s="7">
        <v>0.05</v>
      </c>
      <c r="L2200" s="6">
        <v>77.45</v>
      </c>
      <c r="M2200" s="6">
        <f t="shared" si="136"/>
        <v>400.3965</v>
      </c>
      <c r="N2200" s="6">
        <f t="shared" si="137"/>
        <v>232.35000000000002</v>
      </c>
      <c r="O2200" s="6">
        <f t="shared" si="138"/>
        <v>168.04649999999998</v>
      </c>
      <c r="P2200" s="8">
        <f t="shared" si="139"/>
        <v>0.41970022215478903</v>
      </c>
      <c r="Q2200" s="5">
        <f>YEAR(SalesDataTable[[#This Row],[Order Date]])</f>
        <v>2026</v>
      </c>
      <c r="R2200" s="8" t="str">
        <f>"Q"&amp;ROUNDUP(MONTH(SalesDataTable[[#This Row],[Order Date]])/3,0)</f>
        <v>Q4</v>
      </c>
      <c r="S2200" s="9">
        <f>MONTH(SalesDataTable[[#This Row],[Order Date]])</f>
        <v>10</v>
      </c>
      <c r="T2200" s="8" t="str">
        <f>TEXT(SalesDataTable[[#This Row],[Order Date]],"mmm")</f>
        <v>Oct</v>
      </c>
    </row>
    <row r="2201" spans="1:20" ht="15.5">
      <c r="A2201" s="2" t="s">
        <v>2252</v>
      </c>
      <c r="B2201" s="3">
        <v>46321</v>
      </c>
      <c r="C2201" s="4" t="s">
        <v>14</v>
      </c>
      <c r="D2201" s="4" t="s">
        <v>15</v>
      </c>
      <c r="E2201" s="4" t="s">
        <v>39</v>
      </c>
      <c r="F2201" s="4" t="s">
        <v>16</v>
      </c>
      <c r="G2201" s="4" t="s">
        <v>49</v>
      </c>
      <c r="H2201" s="4" t="s">
        <v>67</v>
      </c>
      <c r="I2201" s="9">
        <v>4</v>
      </c>
      <c r="J2201" s="6">
        <v>36.200000000000003</v>
      </c>
      <c r="K2201" s="7">
        <v>0.15</v>
      </c>
      <c r="L2201" s="6">
        <v>13.53</v>
      </c>
      <c r="M2201" s="6">
        <f t="shared" si="136"/>
        <v>123.08000000000001</v>
      </c>
      <c r="N2201" s="6">
        <f t="shared" si="137"/>
        <v>54.12</v>
      </c>
      <c r="O2201" s="6">
        <f t="shared" si="138"/>
        <v>68.960000000000008</v>
      </c>
      <c r="P2201" s="8">
        <f t="shared" si="139"/>
        <v>0.56028599285017877</v>
      </c>
      <c r="Q2201" s="5">
        <f>YEAR(SalesDataTable[[#This Row],[Order Date]])</f>
        <v>2026</v>
      </c>
      <c r="R2201" s="8" t="str">
        <f>"Q"&amp;ROUNDUP(MONTH(SalesDataTable[[#This Row],[Order Date]])/3,0)</f>
        <v>Q4</v>
      </c>
      <c r="S2201" s="9">
        <f>MONTH(SalesDataTable[[#This Row],[Order Date]])</f>
        <v>10</v>
      </c>
      <c r="T2201" s="8" t="str">
        <f>TEXT(SalesDataTable[[#This Row],[Order Date]],"mmm")</f>
        <v>Oct</v>
      </c>
    </row>
    <row r="2202" spans="1:20" ht="15.5">
      <c r="A2202" s="2" t="s">
        <v>2253</v>
      </c>
      <c r="B2202" s="3">
        <v>46321</v>
      </c>
      <c r="C2202" s="4" t="s">
        <v>27</v>
      </c>
      <c r="D2202" s="4" t="s">
        <v>45</v>
      </c>
      <c r="E2202" s="4" t="s">
        <v>25</v>
      </c>
      <c r="F2202" s="4" t="s">
        <v>16</v>
      </c>
      <c r="G2202" s="4" t="s">
        <v>31</v>
      </c>
      <c r="H2202" s="4" t="s">
        <v>90</v>
      </c>
      <c r="I2202" s="9">
        <v>1</v>
      </c>
      <c r="J2202" s="6">
        <v>120.5</v>
      </c>
      <c r="K2202" s="7">
        <v>0.05</v>
      </c>
      <c r="L2202" s="6">
        <v>61.71</v>
      </c>
      <c r="M2202" s="6">
        <f t="shared" si="136"/>
        <v>114.47499999999999</v>
      </c>
      <c r="N2202" s="6">
        <f t="shared" si="137"/>
        <v>61.71</v>
      </c>
      <c r="O2202" s="6">
        <f t="shared" si="138"/>
        <v>52.764999999999993</v>
      </c>
      <c r="P2202" s="8">
        <f t="shared" si="139"/>
        <v>0.4609303341340904</v>
      </c>
      <c r="Q2202" s="5">
        <f>YEAR(SalesDataTable[[#This Row],[Order Date]])</f>
        <v>2026</v>
      </c>
      <c r="R2202" s="8" t="str">
        <f>"Q"&amp;ROUNDUP(MONTH(SalesDataTable[[#This Row],[Order Date]])/3,0)</f>
        <v>Q4</v>
      </c>
      <c r="S2202" s="9">
        <f>MONTH(SalesDataTable[[#This Row],[Order Date]])</f>
        <v>10</v>
      </c>
      <c r="T2202" s="8" t="str">
        <f>TEXT(SalesDataTable[[#This Row],[Order Date]],"mmm")</f>
        <v>Oct</v>
      </c>
    </row>
    <row r="2203" spans="1:20" ht="15.5">
      <c r="A2203" s="2" t="s">
        <v>2254</v>
      </c>
      <c r="B2203" s="3">
        <v>46322</v>
      </c>
      <c r="C2203" s="4" t="s">
        <v>14</v>
      </c>
      <c r="D2203" s="4" t="s">
        <v>15</v>
      </c>
      <c r="E2203" s="4" t="s">
        <v>25</v>
      </c>
      <c r="F2203" s="4" t="s">
        <v>20</v>
      </c>
      <c r="G2203" s="4" t="s">
        <v>5</v>
      </c>
      <c r="H2203" s="4" t="s">
        <v>43</v>
      </c>
      <c r="I2203" s="9">
        <v>1</v>
      </c>
      <c r="J2203" s="6">
        <v>102.44</v>
      </c>
      <c r="K2203" s="7">
        <v>0.05</v>
      </c>
      <c r="L2203" s="6">
        <v>49.14</v>
      </c>
      <c r="M2203" s="6">
        <f t="shared" si="136"/>
        <v>97.317999999999998</v>
      </c>
      <c r="N2203" s="6">
        <f t="shared" si="137"/>
        <v>49.14</v>
      </c>
      <c r="O2203" s="6">
        <f t="shared" si="138"/>
        <v>48.177999999999997</v>
      </c>
      <c r="P2203" s="8">
        <f t="shared" si="139"/>
        <v>0.49505744055570394</v>
      </c>
      <c r="Q2203" s="5">
        <f>YEAR(SalesDataTable[[#This Row],[Order Date]])</f>
        <v>2026</v>
      </c>
      <c r="R2203" s="8" t="str">
        <f>"Q"&amp;ROUNDUP(MONTH(SalesDataTable[[#This Row],[Order Date]])/3,0)</f>
        <v>Q4</v>
      </c>
      <c r="S2203" s="9">
        <f>MONTH(SalesDataTable[[#This Row],[Order Date]])</f>
        <v>10</v>
      </c>
      <c r="T2203" s="8" t="str">
        <f>TEXT(SalesDataTable[[#This Row],[Order Date]],"mmm")</f>
        <v>Oct</v>
      </c>
    </row>
    <row r="2204" spans="1:20" ht="15.5">
      <c r="A2204" s="2" t="s">
        <v>2255</v>
      </c>
      <c r="B2204" s="3">
        <v>46322</v>
      </c>
      <c r="C2204" s="4" t="s">
        <v>14</v>
      </c>
      <c r="D2204" s="4" t="s">
        <v>34</v>
      </c>
      <c r="E2204" s="4" t="s">
        <v>3</v>
      </c>
      <c r="F2204" s="4" t="s">
        <v>16</v>
      </c>
      <c r="G2204" s="4" t="s">
        <v>49</v>
      </c>
      <c r="H2204" s="4" t="s">
        <v>55</v>
      </c>
      <c r="I2204" s="9">
        <v>6</v>
      </c>
      <c r="J2204" s="6">
        <v>121.58</v>
      </c>
      <c r="K2204" s="7">
        <v>0.15</v>
      </c>
      <c r="L2204" s="6">
        <v>68.86</v>
      </c>
      <c r="M2204" s="6">
        <f t="shared" si="136"/>
        <v>620.05799999999999</v>
      </c>
      <c r="N2204" s="6">
        <f t="shared" si="137"/>
        <v>413.15999999999997</v>
      </c>
      <c r="O2204" s="6">
        <f t="shared" si="138"/>
        <v>206.89800000000002</v>
      </c>
      <c r="P2204" s="8">
        <f t="shared" si="139"/>
        <v>0.33367523683268346</v>
      </c>
      <c r="Q2204" s="5">
        <f>YEAR(SalesDataTable[[#This Row],[Order Date]])</f>
        <v>2026</v>
      </c>
      <c r="R2204" s="8" t="str">
        <f>"Q"&amp;ROUNDUP(MONTH(SalesDataTable[[#This Row],[Order Date]])/3,0)</f>
        <v>Q4</v>
      </c>
      <c r="S2204" s="9">
        <f>MONTH(SalesDataTable[[#This Row],[Order Date]])</f>
        <v>10</v>
      </c>
      <c r="T2204" s="8" t="str">
        <f>TEXT(SalesDataTable[[#This Row],[Order Date]],"mmm")</f>
        <v>Oct</v>
      </c>
    </row>
    <row r="2205" spans="1:20" ht="15.5">
      <c r="A2205" s="2" t="s">
        <v>2256</v>
      </c>
      <c r="B2205" s="3">
        <v>46322</v>
      </c>
      <c r="C2205" s="4" t="s">
        <v>14</v>
      </c>
      <c r="D2205" s="4" t="s">
        <v>126</v>
      </c>
      <c r="E2205" s="4" t="s">
        <v>3</v>
      </c>
      <c r="F2205" s="4" t="s">
        <v>16</v>
      </c>
      <c r="G2205" s="4" t="s">
        <v>17</v>
      </c>
      <c r="H2205" s="4" t="s">
        <v>18</v>
      </c>
      <c r="I2205" s="9">
        <v>2</v>
      </c>
      <c r="J2205" s="6">
        <v>35.36</v>
      </c>
      <c r="K2205" s="7">
        <v>0</v>
      </c>
      <c r="L2205" s="6">
        <v>13.33</v>
      </c>
      <c r="M2205" s="6">
        <f t="shared" si="136"/>
        <v>70.72</v>
      </c>
      <c r="N2205" s="6">
        <f t="shared" si="137"/>
        <v>26.66</v>
      </c>
      <c r="O2205" s="6">
        <f t="shared" si="138"/>
        <v>44.06</v>
      </c>
      <c r="P2205" s="8">
        <f t="shared" si="139"/>
        <v>0.62302036199095023</v>
      </c>
      <c r="Q2205" s="5">
        <f>YEAR(SalesDataTable[[#This Row],[Order Date]])</f>
        <v>2026</v>
      </c>
      <c r="R2205" s="8" t="str">
        <f>"Q"&amp;ROUNDUP(MONTH(SalesDataTable[[#This Row],[Order Date]])/3,0)</f>
        <v>Q4</v>
      </c>
      <c r="S2205" s="9">
        <f>MONTH(SalesDataTable[[#This Row],[Order Date]])</f>
        <v>10</v>
      </c>
      <c r="T2205" s="8" t="str">
        <f>TEXT(SalesDataTable[[#This Row],[Order Date]],"mmm")</f>
        <v>Oct</v>
      </c>
    </row>
    <row r="2206" spans="1:20" ht="15.5">
      <c r="A2206" s="2" t="s">
        <v>2257</v>
      </c>
      <c r="B2206" s="3">
        <v>46322</v>
      </c>
      <c r="C2206" s="4" t="s">
        <v>27</v>
      </c>
      <c r="D2206" s="4" t="s">
        <v>28</v>
      </c>
      <c r="E2206" s="4" t="s">
        <v>3</v>
      </c>
      <c r="F2206" s="4" t="s">
        <v>16</v>
      </c>
      <c r="G2206" s="4" t="s">
        <v>31</v>
      </c>
      <c r="H2206" s="4" t="s">
        <v>32</v>
      </c>
      <c r="I2206" s="9">
        <v>2</v>
      </c>
      <c r="J2206" s="6">
        <v>335.73</v>
      </c>
      <c r="K2206" s="7">
        <v>0</v>
      </c>
      <c r="L2206" s="6">
        <v>199.44</v>
      </c>
      <c r="M2206" s="6">
        <f t="shared" si="136"/>
        <v>671.46</v>
      </c>
      <c r="N2206" s="6">
        <f t="shared" si="137"/>
        <v>398.88</v>
      </c>
      <c r="O2206" s="6">
        <f t="shared" si="138"/>
        <v>272.58000000000004</v>
      </c>
      <c r="P2206" s="8">
        <f t="shared" si="139"/>
        <v>0.4059512107943884</v>
      </c>
      <c r="Q2206" s="5">
        <f>YEAR(SalesDataTable[[#This Row],[Order Date]])</f>
        <v>2026</v>
      </c>
      <c r="R2206" s="8" t="str">
        <f>"Q"&amp;ROUNDUP(MONTH(SalesDataTable[[#This Row],[Order Date]])/3,0)</f>
        <v>Q4</v>
      </c>
      <c r="S2206" s="9">
        <f>MONTH(SalesDataTable[[#This Row],[Order Date]])</f>
        <v>10</v>
      </c>
      <c r="T2206" s="8" t="str">
        <f>TEXT(SalesDataTable[[#This Row],[Order Date]],"mmm")</f>
        <v>Oct</v>
      </c>
    </row>
    <row r="2207" spans="1:20" ht="15.5">
      <c r="A2207" s="2" t="s">
        <v>2258</v>
      </c>
      <c r="B2207" s="3">
        <v>46322</v>
      </c>
      <c r="C2207" s="4" t="s">
        <v>8</v>
      </c>
      <c r="D2207" s="4" t="s">
        <v>69</v>
      </c>
      <c r="E2207" s="4" t="s">
        <v>10</v>
      </c>
      <c r="F2207" s="4" t="s">
        <v>20</v>
      </c>
      <c r="G2207" s="4" t="s">
        <v>11</v>
      </c>
      <c r="H2207" s="4" t="s">
        <v>21</v>
      </c>
      <c r="I2207" s="9">
        <v>3</v>
      </c>
      <c r="J2207" s="6">
        <v>141.96</v>
      </c>
      <c r="K2207" s="7">
        <v>0.1</v>
      </c>
      <c r="L2207" s="6">
        <v>77.42</v>
      </c>
      <c r="M2207" s="6">
        <f t="shared" si="136"/>
        <v>383.29200000000003</v>
      </c>
      <c r="N2207" s="6">
        <f t="shared" si="137"/>
        <v>232.26</v>
      </c>
      <c r="O2207" s="6">
        <f t="shared" si="138"/>
        <v>151.03200000000004</v>
      </c>
      <c r="P2207" s="8">
        <f t="shared" si="139"/>
        <v>0.39403900942362485</v>
      </c>
      <c r="Q2207" s="5">
        <f>YEAR(SalesDataTable[[#This Row],[Order Date]])</f>
        <v>2026</v>
      </c>
      <c r="R2207" s="8" t="str">
        <f>"Q"&amp;ROUNDUP(MONTH(SalesDataTable[[#This Row],[Order Date]])/3,0)</f>
        <v>Q4</v>
      </c>
      <c r="S2207" s="9">
        <f>MONTH(SalesDataTable[[#This Row],[Order Date]])</f>
        <v>10</v>
      </c>
      <c r="T2207" s="8" t="str">
        <f>TEXT(SalesDataTable[[#This Row],[Order Date]],"mmm")</f>
        <v>Oct</v>
      </c>
    </row>
    <row r="2208" spans="1:20" ht="15.5">
      <c r="A2208" s="2" t="s">
        <v>2259</v>
      </c>
      <c r="B2208" s="3">
        <v>46322</v>
      </c>
      <c r="C2208" s="4" t="s">
        <v>8</v>
      </c>
      <c r="D2208" s="4" t="s">
        <v>69</v>
      </c>
      <c r="E2208" s="4" t="s">
        <v>39</v>
      </c>
      <c r="F2208" s="4" t="s">
        <v>16</v>
      </c>
      <c r="G2208" s="4" t="s">
        <v>49</v>
      </c>
      <c r="H2208" s="4" t="s">
        <v>74</v>
      </c>
      <c r="I2208" s="9">
        <v>2</v>
      </c>
      <c r="J2208" s="6">
        <v>51.76</v>
      </c>
      <c r="K2208" s="7">
        <v>0</v>
      </c>
      <c r="L2208" s="6">
        <v>21.64</v>
      </c>
      <c r="M2208" s="6">
        <f t="shared" si="136"/>
        <v>103.52</v>
      </c>
      <c r="N2208" s="6">
        <f t="shared" si="137"/>
        <v>43.28</v>
      </c>
      <c r="O2208" s="6">
        <f t="shared" si="138"/>
        <v>60.239999999999995</v>
      </c>
      <c r="P2208" s="8">
        <f t="shared" si="139"/>
        <v>0.58191653786707875</v>
      </c>
      <c r="Q2208" s="5">
        <f>YEAR(SalesDataTable[[#This Row],[Order Date]])</f>
        <v>2026</v>
      </c>
      <c r="R2208" s="8" t="str">
        <f>"Q"&amp;ROUNDUP(MONTH(SalesDataTable[[#This Row],[Order Date]])/3,0)</f>
        <v>Q4</v>
      </c>
      <c r="S2208" s="9">
        <f>MONTH(SalesDataTable[[#This Row],[Order Date]])</f>
        <v>10</v>
      </c>
      <c r="T2208" s="8" t="str">
        <f>TEXT(SalesDataTable[[#This Row],[Order Date]],"mmm")</f>
        <v>Oct</v>
      </c>
    </row>
    <row r="2209" spans="1:20" ht="15.5">
      <c r="A2209" s="2" t="s">
        <v>2260</v>
      </c>
      <c r="B2209" s="3">
        <v>46322</v>
      </c>
      <c r="C2209" s="4" t="s">
        <v>27</v>
      </c>
      <c r="D2209" s="4" t="s">
        <v>45</v>
      </c>
      <c r="E2209" s="4" t="s">
        <v>3</v>
      </c>
      <c r="F2209" s="4" t="s">
        <v>4</v>
      </c>
      <c r="G2209" s="4" t="s">
        <v>31</v>
      </c>
      <c r="H2209" s="4" t="s">
        <v>41</v>
      </c>
      <c r="I2209" s="9">
        <v>3</v>
      </c>
      <c r="J2209" s="6">
        <v>194.09</v>
      </c>
      <c r="K2209" s="7">
        <v>0.1</v>
      </c>
      <c r="L2209" s="6">
        <v>105.84</v>
      </c>
      <c r="M2209" s="6">
        <f t="shared" si="136"/>
        <v>524.04300000000001</v>
      </c>
      <c r="N2209" s="6">
        <f t="shared" si="137"/>
        <v>317.52</v>
      </c>
      <c r="O2209" s="6">
        <f t="shared" si="138"/>
        <v>206.52300000000002</v>
      </c>
      <c r="P2209" s="8">
        <f t="shared" si="139"/>
        <v>0.39409552269565667</v>
      </c>
      <c r="Q2209" s="5">
        <f>YEAR(SalesDataTable[[#This Row],[Order Date]])</f>
        <v>2026</v>
      </c>
      <c r="R2209" s="8" t="str">
        <f>"Q"&amp;ROUNDUP(MONTH(SalesDataTable[[#This Row],[Order Date]])/3,0)</f>
        <v>Q4</v>
      </c>
      <c r="S2209" s="9">
        <f>MONTH(SalesDataTable[[#This Row],[Order Date]])</f>
        <v>10</v>
      </c>
      <c r="T2209" s="8" t="str">
        <f>TEXT(SalesDataTable[[#This Row],[Order Date]],"mmm")</f>
        <v>Oct</v>
      </c>
    </row>
    <row r="2210" spans="1:20" ht="15.5">
      <c r="A2210" s="2" t="s">
        <v>2261</v>
      </c>
      <c r="B2210" s="3">
        <v>46323</v>
      </c>
      <c r="C2210" s="4" t="s">
        <v>8</v>
      </c>
      <c r="D2210" s="4" t="s">
        <v>69</v>
      </c>
      <c r="E2210" s="4" t="s">
        <v>3</v>
      </c>
      <c r="F2210" s="4" t="s">
        <v>4</v>
      </c>
      <c r="G2210" s="4" t="s">
        <v>31</v>
      </c>
      <c r="H2210" s="4" t="s">
        <v>90</v>
      </c>
      <c r="I2210" s="9">
        <v>1</v>
      </c>
      <c r="J2210" s="6">
        <v>125.39</v>
      </c>
      <c r="K2210" s="7">
        <v>0.05</v>
      </c>
      <c r="L2210" s="6">
        <v>61.19</v>
      </c>
      <c r="M2210" s="6">
        <f t="shared" si="136"/>
        <v>119.12049999999999</v>
      </c>
      <c r="N2210" s="6">
        <f t="shared" si="137"/>
        <v>61.19</v>
      </c>
      <c r="O2210" s="6">
        <f t="shared" si="138"/>
        <v>57.930499999999995</v>
      </c>
      <c r="P2210" s="8">
        <f t="shared" si="139"/>
        <v>0.48631847582909743</v>
      </c>
      <c r="Q2210" s="5">
        <f>YEAR(SalesDataTable[[#This Row],[Order Date]])</f>
        <v>2026</v>
      </c>
      <c r="R2210" s="8" t="str">
        <f>"Q"&amp;ROUNDUP(MONTH(SalesDataTable[[#This Row],[Order Date]])/3,0)</f>
        <v>Q4</v>
      </c>
      <c r="S2210" s="9">
        <f>MONTH(SalesDataTable[[#This Row],[Order Date]])</f>
        <v>10</v>
      </c>
      <c r="T2210" s="8" t="str">
        <f>TEXT(SalesDataTable[[#This Row],[Order Date]],"mmm")</f>
        <v>Oct</v>
      </c>
    </row>
    <row r="2211" spans="1:20" ht="15.5">
      <c r="A2211" s="2" t="s">
        <v>2262</v>
      </c>
      <c r="B2211" s="3">
        <v>46323</v>
      </c>
      <c r="C2211" s="4" t="s">
        <v>1</v>
      </c>
      <c r="D2211" s="4" t="s">
        <v>88</v>
      </c>
      <c r="E2211" s="4" t="s">
        <v>39</v>
      </c>
      <c r="F2211" s="4" t="s">
        <v>16</v>
      </c>
      <c r="G2211" s="4" t="s">
        <v>31</v>
      </c>
      <c r="H2211" s="4" t="s">
        <v>64</v>
      </c>
      <c r="I2211" s="9">
        <v>3</v>
      </c>
      <c r="J2211" s="6">
        <v>83.73</v>
      </c>
      <c r="K2211" s="7">
        <v>0.15</v>
      </c>
      <c r="L2211" s="6">
        <v>39.43</v>
      </c>
      <c r="M2211" s="6">
        <f t="shared" si="136"/>
        <v>213.51149999999998</v>
      </c>
      <c r="N2211" s="6">
        <f t="shared" si="137"/>
        <v>118.28999999999999</v>
      </c>
      <c r="O2211" s="6">
        <f t="shared" si="138"/>
        <v>95.221499999999992</v>
      </c>
      <c r="P2211" s="8">
        <f t="shared" si="139"/>
        <v>0.44597831966896395</v>
      </c>
      <c r="Q2211" s="5">
        <f>YEAR(SalesDataTable[[#This Row],[Order Date]])</f>
        <v>2026</v>
      </c>
      <c r="R2211" s="8" t="str">
        <f>"Q"&amp;ROUNDUP(MONTH(SalesDataTable[[#This Row],[Order Date]])/3,0)</f>
        <v>Q4</v>
      </c>
      <c r="S2211" s="9">
        <f>MONTH(SalesDataTable[[#This Row],[Order Date]])</f>
        <v>10</v>
      </c>
      <c r="T2211" s="8" t="str">
        <f>TEXT(SalesDataTable[[#This Row],[Order Date]],"mmm")</f>
        <v>Oct</v>
      </c>
    </row>
    <row r="2212" spans="1:20" ht="15.5">
      <c r="A2212" s="2" t="s">
        <v>2263</v>
      </c>
      <c r="B2212" s="3">
        <v>46323</v>
      </c>
      <c r="C2212" s="4" t="s">
        <v>27</v>
      </c>
      <c r="D2212" s="4" t="s">
        <v>48</v>
      </c>
      <c r="E2212" s="4" t="s">
        <v>39</v>
      </c>
      <c r="F2212" s="4" t="s">
        <v>20</v>
      </c>
      <c r="G2212" s="4" t="s">
        <v>49</v>
      </c>
      <c r="H2212" s="4" t="s">
        <v>67</v>
      </c>
      <c r="I2212" s="9">
        <v>3</v>
      </c>
      <c r="J2212" s="6">
        <v>36.99</v>
      </c>
      <c r="K2212" s="7">
        <v>0.05</v>
      </c>
      <c r="L2212" s="6">
        <v>14.14</v>
      </c>
      <c r="M2212" s="6">
        <f t="shared" si="136"/>
        <v>105.42149999999999</v>
      </c>
      <c r="N2212" s="6">
        <f t="shared" si="137"/>
        <v>42.42</v>
      </c>
      <c r="O2212" s="6">
        <f t="shared" si="138"/>
        <v>63.001499999999993</v>
      </c>
      <c r="P2212" s="8">
        <f t="shared" si="139"/>
        <v>0.59761528720422297</v>
      </c>
      <c r="Q2212" s="5">
        <f>YEAR(SalesDataTable[[#This Row],[Order Date]])</f>
        <v>2026</v>
      </c>
      <c r="R2212" s="8" t="str">
        <f>"Q"&amp;ROUNDUP(MONTH(SalesDataTable[[#This Row],[Order Date]])/3,0)</f>
        <v>Q4</v>
      </c>
      <c r="S2212" s="9">
        <f>MONTH(SalesDataTable[[#This Row],[Order Date]])</f>
        <v>10</v>
      </c>
      <c r="T2212" s="8" t="str">
        <f>TEXT(SalesDataTable[[#This Row],[Order Date]],"mmm")</f>
        <v>Oct</v>
      </c>
    </row>
    <row r="2213" spans="1:20" ht="15.5">
      <c r="A2213" s="2" t="s">
        <v>2264</v>
      </c>
      <c r="B2213" s="3">
        <v>46323</v>
      </c>
      <c r="C2213" s="4" t="s">
        <v>27</v>
      </c>
      <c r="D2213" s="4" t="s">
        <v>45</v>
      </c>
      <c r="E2213" s="4" t="s">
        <v>39</v>
      </c>
      <c r="F2213" s="4" t="s">
        <v>16</v>
      </c>
      <c r="G2213" s="4" t="s">
        <v>49</v>
      </c>
      <c r="H2213" s="4" t="s">
        <v>50</v>
      </c>
      <c r="I2213" s="9">
        <v>1</v>
      </c>
      <c r="J2213" s="6">
        <v>39.42</v>
      </c>
      <c r="K2213" s="7">
        <v>0</v>
      </c>
      <c r="L2213" s="6">
        <v>14.58</v>
      </c>
      <c r="M2213" s="6">
        <f t="shared" si="136"/>
        <v>39.42</v>
      </c>
      <c r="N2213" s="6">
        <f t="shared" si="137"/>
        <v>14.58</v>
      </c>
      <c r="O2213" s="6">
        <f t="shared" si="138"/>
        <v>24.840000000000003</v>
      </c>
      <c r="P2213" s="8">
        <f t="shared" si="139"/>
        <v>0.63013698630136994</v>
      </c>
      <c r="Q2213" s="5">
        <f>YEAR(SalesDataTable[[#This Row],[Order Date]])</f>
        <v>2026</v>
      </c>
      <c r="R2213" s="8" t="str">
        <f>"Q"&amp;ROUNDUP(MONTH(SalesDataTable[[#This Row],[Order Date]])/3,0)</f>
        <v>Q4</v>
      </c>
      <c r="S2213" s="9">
        <f>MONTH(SalesDataTable[[#This Row],[Order Date]])</f>
        <v>10</v>
      </c>
      <c r="T2213" s="8" t="str">
        <f>TEXT(SalesDataTable[[#This Row],[Order Date]],"mmm")</f>
        <v>Oct</v>
      </c>
    </row>
    <row r="2214" spans="1:20" ht="15.5">
      <c r="A2214" s="2" t="s">
        <v>2265</v>
      </c>
      <c r="B2214" s="3">
        <v>46323</v>
      </c>
      <c r="C2214" s="4" t="s">
        <v>27</v>
      </c>
      <c r="D2214" s="4" t="s">
        <v>28</v>
      </c>
      <c r="E2214" s="4" t="s">
        <v>3</v>
      </c>
      <c r="F2214" s="4" t="s">
        <v>16</v>
      </c>
      <c r="G2214" s="4" t="s">
        <v>5</v>
      </c>
      <c r="H2214" s="4" t="s">
        <v>29</v>
      </c>
      <c r="I2214" s="9">
        <v>2</v>
      </c>
      <c r="J2214" s="6">
        <v>50.66</v>
      </c>
      <c r="K2214" s="7">
        <v>0</v>
      </c>
      <c r="L2214" s="6">
        <v>22.02</v>
      </c>
      <c r="M2214" s="6">
        <f t="shared" si="136"/>
        <v>101.32</v>
      </c>
      <c r="N2214" s="6">
        <f t="shared" si="137"/>
        <v>44.04</v>
      </c>
      <c r="O2214" s="6">
        <f t="shared" si="138"/>
        <v>57.279999999999994</v>
      </c>
      <c r="P2214" s="8">
        <f t="shared" si="139"/>
        <v>0.56533754441373862</v>
      </c>
      <c r="Q2214" s="5">
        <f>YEAR(SalesDataTable[[#This Row],[Order Date]])</f>
        <v>2026</v>
      </c>
      <c r="R2214" s="8" t="str">
        <f>"Q"&amp;ROUNDUP(MONTH(SalesDataTable[[#This Row],[Order Date]])/3,0)</f>
        <v>Q4</v>
      </c>
      <c r="S2214" s="9">
        <f>MONTH(SalesDataTable[[#This Row],[Order Date]])</f>
        <v>10</v>
      </c>
      <c r="T2214" s="8" t="str">
        <f>TEXT(SalesDataTable[[#This Row],[Order Date]],"mmm")</f>
        <v>Oct</v>
      </c>
    </row>
    <row r="2215" spans="1:20" ht="15.5">
      <c r="A2215" s="2" t="s">
        <v>2266</v>
      </c>
      <c r="B2215" s="3">
        <v>46323</v>
      </c>
      <c r="C2215" s="4" t="s">
        <v>8</v>
      </c>
      <c r="D2215" s="4" t="s">
        <v>69</v>
      </c>
      <c r="E2215" s="4" t="s">
        <v>3</v>
      </c>
      <c r="F2215" s="4" t="s">
        <v>4</v>
      </c>
      <c r="G2215" s="4" t="s">
        <v>11</v>
      </c>
      <c r="H2215" s="4" t="s">
        <v>79</v>
      </c>
      <c r="I2215" s="9">
        <v>4</v>
      </c>
      <c r="J2215" s="6">
        <v>71.959999999999994</v>
      </c>
      <c r="K2215" s="7">
        <v>0.1</v>
      </c>
      <c r="L2215" s="6">
        <v>31.51</v>
      </c>
      <c r="M2215" s="6">
        <f t="shared" si="136"/>
        <v>259.05599999999998</v>
      </c>
      <c r="N2215" s="6">
        <f t="shared" si="137"/>
        <v>126.04</v>
      </c>
      <c r="O2215" s="6">
        <f t="shared" si="138"/>
        <v>133.01599999999996</v>
      </c>
      <c r="P2215" s="8">
        <f t="shared" si="139"/>
        <v>0.51346427027360864</v>
      </c>
      <c r="Q2215" s="5">
        <f>YEAR(SalesDataTable[[#This Row],[Order Date]])</f>
        <v>2026</v>
      </c>
      <c r="R2215" s="8" t="str">
        <f>"Q"&amp;ROUNDUP(MONTH(SalesDataTable[[#This Row],[Order Date]])/3,0)</f>
        <v>Q4</v>
      </c>
      <c r="S2215" s="9">
        <f>MONTH(SalesDataTable[[#This Row],[Order Date]])</f>
        <v>10</v>
      </c>
      <c r="T2215" s="8" t="str">
        <f>TEXT(SalesDataTable[[#This Row],[Order Date]],"mmm")</f>
        <v>Oct</v>
      </c>
    </row>
    <row r="2216" spans="1:20" ht="15.5">
      <c r="A2216" s="2" t="s">
        <v>2267</v>
      </c>
      <c r="B2216" s="3">
        <v>46323</v>
      </c>
      <c r="C2216" s="4" t="s">
        <v>14</v>
      </c>
      <c r="D2216" s="4" t="s">
        <v>34</v>
      </c>
      <c r="E2216" s="4" t="s">
        <v>25</v>
      </c>
      <c r="F2216" s="4" t="s">
        <v>4</v>
      </c>
      <c r="G2216" s="4" t="s">
        <v>5</v>
      </c>
      <c r="H2216" s="4" t="s">
        <v>29</v>
      </c>
      <c r="I2216" s="9">
        <v>1</v>
      </c>
      <c r="J2216" s="6">
        <v>49.72</v>
      </c>
      <c r="K2216" s="7">
        <v>0.05</v>
      </c>
      <c r="L2216" s="6">
        <v>22.5</v>
      </c>
      <c r="M2216" s="6">
        <f t="shared" si="136"/>
        <v>47.233999999999995</v>
      </c>
      <c r="N2216" s="6">
        <f t="shared" si="137"/>
        <v>22.5</v>
      </c>
      <c r="O2216" s="6">
        <f t="shared" si="138"/>
        <v>24.733999999999995</v>
      </c>
      <c r="P2216" s="8">
        <f t="shared" si="139"/>
        <v>0.52364821950290041</v>
      </c>
      <c r="Q2216" s="5">
        <f>YEAR(SalesDataTable[[#This Row],[Order Date]])</f>
        <v>2026</v>
      </c>
      <c r="R2216" s="8" t="str">
        <f>"Q"&amp;ROUNDUP(MONTH(SalesDataTable[[#This Row],[Order Date]])/3,0)</f>
        <v>Q4</v>
      </c>
      <c r="S2216" s="9">
        <f>MONTH(SalesDataTable[[#This Row],[Order Date]])</f>
        <v>10</v>
      </c>
      <c r="T2216" s="8" t="str">
        <f>TEXT(SalesDataTable[[#This Row],[Order Date]],"mmm")</f>
        <v>Oct</v>
      </c>
    </row>
    <row r="2217" spans="1:20" ht="15.5">
      <c r="A2217" s="2" t="s">
        <v>2268</v>
      </c>
      <c r="B2217" s="3">
        <v>46324</v>
      </c>
      <c r="C2217" s="4" t="s">
        <v>1</v>
      </c>
      <c r="D2217" s="4" t="s">
        <v>2</v>
      </c>
      <c r="E2217" s="4" t="s">
        <v>39</v>
      </c>
      <c r="F2217" s="4" t="s">
        <v>4</v>
      </c>
      <c r="G2217" s="4" t="s">
        <v>17</v>
      </c>
      <c r="H2217" s="4" t="s">
        <v>18</v>
      </c>
      <c r="I2217" s="9">
        <v>1</v>
      </c>
      <c r="J2217" s="6">
        <v>36.58</v>
      </c>
      <c r="K2217" s="7">
        <v>0</v>
      </c>
      <c r="L2217" s="6">
        <v>13.5</v>
      </c>
      <c r="M2217" s="6">
        <f t="shared" si="136"/>
        <v>36.58</v>
      </c>
      <c r="N2217" s="6">
        <f t="shared" si="137"/>
        <v>13.5</v>
      </c>
      <c r="O2217" s="6">
        <f t="shared" si="138"/>
        <v>23.08</v>
      </c>
      <c r="P2217" s="8">
        <f t="shared" si="139"/>
        <v>0.63094587206123565</v>
      </c>
      <c r="Q2217" s="5">
        <f>YEAR(SalesDataTable[[#This Row],[Order Date]])</f>
        <v>2026</v>
      </c>
      <c r="R2217" s="8" t="str">
        <f>"Q"&amp;ROUNDUP(MONTH(SalesDataTable[[#This Row],[Order Date]])/3,0)</f>
        <v>Q4</v>
      </c>
      <c r="S2217" s="9">
        <f>MONTH(SalesDataTable[[#This Row],[Order Date]])</f>
        <v>10</v>
      </c>
      <c r="T2217" s="8" t="str">
        <f>TEXT(SalesDataTable[[#This Row],[Order Date]],"mmm")</f>
        <v>Oct</v>
      </c>
    </row>
    <row r="2218" spans="1:20" ht="15.5">
      <c r="A2218" s="2" t="s">
        <v>2269</v>
      </c>
      <c r="B2218" s="3">
        <v>46324</v>
      </c>
      <c r="C2218" s="4" t="s">
        <v>8</v>
      </c>
      <c r="D2218" s="4" t="s">
        <v>38</v>
      </c>
      <c r="E2218" s="4" t="s">
        <v>39</v>
      </c>
      <c r="F2218" s="4" t="s">
        <v>4</v>
      </c>
      <c r="G2218" s="4" t="s">
        <v>49</v>
      </c>
      <c r="H2218" s="4" t="s">
        <v>50</v>
      </c>
      <c r="I2218" s="9">
        <v>2</v>
      </c>
      <c r="J2218" s="6">
        <v>41.06</v>
      </c>
      <c r="K2218" s="7">
        <v>0.05</v>
      </c>
      <c r="L2218" s="6">
        <v>15.07</v>
      </c>
      <c r="M2218" s="6">
        <f t="shared" si="136"/>
        <v>78.013999999999996</v>
      </c>
      <c r="N2218" s="6">
        <f t="shared" si="137"/>
        <v>30.14</v>
      </c>
      <c r="O2218" s="6">
        <f t="shared" si="138"/>
        <v>47.873999999999995</v>
      </c>
      <c r="P2218" s="8">
        <f t="shared" si="139"/>
        <v>0.6136590868305688</v>
      </c>
      <c r="Q2218" s="5">
        <f>YEAR(SalesDataTable[[#This Row],[Order Date]])</f>
        <v>2026</v>
      </c>
      <c r="R2218" s="8" t="str">
        <f>"Q"&amp;ROUNDUP(MONTH(SalesDataTable[[#This Row],[Order Date]])/3,0)</f>
        <v>Q4</v>
      </c>
      <c r="S2218" s="9">
        <f>MONTH(SalesDataTable[[#This Row],[Order Date]])</f>
        <v>10</v>
      </c>
      <c r="T2218" s="8" t="str">
        <f>TEXT(SalesDataTable[[#This Row],[Order Date]],"mmm")</f>
        <v>Oct</v>
      </c>
    </row>
    <row r="2219" spans="1:20" ht="15.5">
      <c r="A2219" s="2" t="s">
        <v>2270</v>
      </c>
      <c r="B2219" s="3">
        <v>46324</v>
      </c>
      <c r="C2219" s="4" t="s">
        <v>8</v>
      </c>
      <c r="D2219" s="4" t="s">
        <v>86</v>
      </c>
      <c r="E2219" s="4" t="s">
        <v>39</v>
      </c>
      <c r="F2219" s="4" t="s">
        <v>4</v>
      </c>
      <c r="G2219" s="4" t="s">
        <v>31</v>
      </c>
      <c r="H2219" s="4" t="s">
        <v>90</v>
      </c>
      <c r="I2219" s="9">
        <v>1</v>
      </c>
      <c r="J2219" s="6">
        <v>121.78</v>
      </c>
      <c r="K2219" s="7">
        <v>0.15</v>
      </c>
      <c r="L2219" s="6">
        <v>61.55</v>
      </c>
      <c r="M2219" s="6">
        <f t="shared" si="136"/>
        <v>103.51300000000001</v>
      </c>
      <c r="N2219" s="6">
        <f t="shared" si="137"/>
        <v>61.55</v>
      </c>
      <c r="O2219" s="6">
        <f t="shared" si="138"/>
        <v>41.963000000000008</v>
      </c>
      <c r="P2219" s="8">
        <f t="shared" si="139"/>
        <v>0.40538869513974096</v>
      </c>
      <c r="Q2219" s="5">
        <f>YEAR(SalesDataTable[[#This Row],[Order Date]])</f>
        <v>2026</v>
      </c>
      <c r="R2219" s="8" t="str">
        <f>"Q"&amp;ROUNDUP(MONTH(SalesDataTable[[#This Row],[Order Date]])/3,0)</f>
        <v>Q4</v>
      </c>
      <c r="S2219" s="9">
        <f>MONTH(SalesDataTable[[#This Row],[Order Date]])</f>
        <v>10</v>
      </c>
      <c r="T2219" s="8" t="str">
        <f>TEXT(SalesDataTable[[#This Row],[Order Date]],"mmm")</f>
        <v>Oct</v>
      </c>
    </row>
    <row r="2220" spans="1:20" ht="15.5">
      <c r="A2220" s="2" t="s">
        <v>2271</v>
      </c>
      <c r="B2220" s="3">
        <v>46324</v>
      </c>
      <c r="C2220" s="4" t="s">
        <v>27</v>
      </c>
      <c r="D2220" s="4" t="s">
        <v>45</v>
      </c>
      <c r="E2220" s="4" t="s">
        <v>10</v>
      </c>
      <c r="F2220" s="4" t="s">
        <v>4</v>
      </c>
      <c r="G2220" s="4" t="s">
        <v>17</v>
      </c>
      <c r="H2220" s="4" t="s">
        <v>71</v>
      </c>
      <c r="I2220" s="9">
        <v>5</v>
      </c>
      <c r="J2220" s="6">
        <v>130.68</v>
      </c>
      <c r="K2220" s="7">
        <v>0.2</v>
      </c>
      <c r="L2220" s="6">
        <v>67.209999999999994</v>
      </c>
      <c r="M2220" s="6">
        <f t="shared" si="136"/>
        <v>522.72000000000014</v>
      </c>
      <c r="N2220" s="6">
        <f t="shared" si="137"/>
        <v>336.04999999999995</v>
      </c>
      <c r="O2220" s="6">
        <f t="shared" si="138"/>
        <v>186.67000000000019</v>
      </c>
      <c r="P2220" s="8">
        <f t="shared" si="139"/>
        <v>0.35711279461279488</v>
      </c>
      <c r="Q2220" s="5">
        <f>YEAR(SalesDataTable[[#This Row],[Order Date]])</f>
        <v>2026</v>
      </c>
      <c r="R2220" s="8" t="str">
        <f>"Q"&amp;ROUNDUP(MONTH(SalesDataTable[[#This Row],[Order Date]])/3,0)</f>
        <v>Q4</v>
      </c>
      <c r="S2220" s="9">
        <f>MONTH(SalesDataTable[[#This Row],[Order Date]])</f>
        <v>10</v>
      </c>
      <c r="T2220" s="8" t="str">
        <f>TEXT(SalesDataTable[[#This Row],[Order Date]],"mmm")</f>
        <v>Oct</v>
      </c>
    </row>
    <row r="2221" spans="1:20" ht="15.5">
      <c r="A2221" s="2" t="s">
        <v>2272</v>
      </c>
      <c r="B2221" s="3">
        <v>46324</v>
      </c>
      <c r="C2221" s="4" t="s">
        <v>14</v>
      </c>
      <c r="D2221" s="4" t="s">
        <v>15</v>
      </c>
      <c r="E2221" s="4" t="s">
        <v>3</v>
      </c>
      <c r="F2221" s="4" t="s">
        <v>16</v>
      </c>
      <c r="G2221" s="4" t="s">
        <v>17</v>
      </c>
      <c r="H2221" s="4" t="s">
        <v>83</v>
      </c>
      <c r="I2221" s="9">
        <v>1</v>
      </c>
      <c r="J2221" s="6">
        <v>161.94999999999999</v>
      </c>
      <c r="K2221" s="7">
        <v>0</v>
      </c>
      <c r="L2221" s="6">
        <v>86.61</v>
      </c>
      <c r="M2221" s="6">
        <f t="shared" si="136"/>
        <v>161.94999999999999</v>
      </c>
      <c r="N2221" s="6">
        <f t="shared" si="137"/>
        <v>86.61</v>
      </c>
      <c r="O2221" s="6">
        <f t="shared" si="138"/>
        <v>75.339999999999989</v>
      </c>
      <c r="P2221" s="8">
        <f t="shared" si="139"/>
        <v>0.46520531028095086</v>
      </c>
      <c r="Q2221" s="5">
        <f>YEAR(SalesDataTable[[#This Row],[Order Date]])</f>
        <v>2026</v>
      </c>
      <c r="R2221" s="8" t="str">
        <f>"Q"&amp;ROUNDUP(MONTH(SalesDataTable[[#This Row],[Order Date]])/3,0)</f>
        <v>Q4</v>
      </c>
      <c r="S2221" s="9">
        <f>MONTH(SalesDataTable[[#This Row],[Order Date]])</f>
        <v>10</v>
      </c>
      <c r="T2221" s="8" t="str">
        <f>TEXT(SalesDataTable[[#This Row],[Order Date]],"mmm")</f>
        <v>Oct</v>
      </c>
    </row>
    <row r="2222" spans="1:20" ht="15.5">
      <c r="A2222" s="2" t="s">
        <v>2273</v>
      </c>
      <c r="B2222" s="3">
        <v>46324</v>
      </c>
      <c r="C2222" s="4" t="s">
        <v>1</v>
      </c>
      <c r="D2222" s="4" t="s">
        <v>88</v>
      </c>
      <c r="E2222" s="4" t="s">
        <v>25</v>
      </c>
      <c r="F2222" s="4" t="s">
        <v>4</v>
      </c>
      <c r="G2222" s="4" t="s">
        <v>5</v>
      </c>
      <c r="H2222" s="4" t="s">
        <v>6</v>
      </c>
      <c r="I2222" s="9">
        <v>2</v>
      </c>
      <c r="J2222" s="6">
        <v>83.6</v>
      </c>
      <c r="K2222" s="7">
        <v>0</v>
      </c>
      <c r="L2222" s="6">
        <v>43.01</v>
      </c>
      <c r="M2222" s="6">
        <f t="shared" si="136"/>
        <v>167.2</v>
      </c>
      <c r="N2222" s="6">
        <f t="shared" si="137"/>
        <v>86.02</v>
      </c>
      <c r="O2222" s="6">
        <f t="shared" si="138"/>
        <v>81.179999999999993</v>
      </c>
      <c r="P2222" s="8">
        <f t="shared" si="139"/>
        <v>0.48552631578947369</v>
      </c>
      <c r="Q2222" s="5">
        <f>YEAR(SalesDataTable[[#This Row],[Order Date]])</f>
        <v>2026</v>
      </c>
      <c r="R2222" s="8" t="str">
        <f>"Q"&amp;ROUNDUP(MONTH(SalesDataTable[[#This Row],[Order Date]])/3,0)</f>
        <v>Q4</v>
      </c>
      <c r="S2222" s="9">
        <f>MONTH(SalesDataTable[[#This Row],[Order Date]])</f>
        <v>10</v>
      </c>
      <c r="T2222" s="8" t="str">
        <f>TEXT(SalesDataTable[[#This Row],[Order Date]],"mmm")</f>
        <v>Oct</v>
      </c>
    </row>
    <row r="2223" spans="1:20" ht="15.5">
      <c r="A2223" s="2" t="s">
        <v>2274</v>
      </c>
      <c r="B2223" s="3">
        <v>46324</v>
      </c>
      <c r="C2223" s="4" t="s">
        <v>27</v>
      </c>
      <c r="D2223" s="4" t="s">
        <v>28</v>
      </c>
      <c r="E2223" s="4" t="s">
        <v>10</v>
      </c>
      <c r="F2223" s="4" t="s">
        <v>20</v>
      </c>
      <c r="G2223" s="4" t="s">
        <v>31</v>
      </c>
      <c r="H2223" s="4" t="s">
        <v>41</v>
      </c>
      <c r="I2223" s="9">
        <v>3</v>
      </c>
      <c r="J2223" s="6">
        <v>194.19</v>
      </c>
      <c r="K2223" s="7">
        <v>0.15</v>
      </c>
      <c r="L2223" s="6">
        <v>104.22</v>
      </c>
      <c r="M2223" s="6">
        <f t="shared" si="136"/>
        <v>495.18449999999996</v>
      </c>
      <c r="N2223" s="6">
        <f t="shared" si="137"/>
        <v>312.65999999999997</v>
      </c>
      <c r="O2223" s="6">
        <f t="shared" si="138"/>
        <v>182.52449999999999</v>
      </c>
      <c r="P2223" s="8">
        <f t="shared" si="139"/>
        <v>0.36859897674503139</v>
      </c>
      <c r="Q2223" s="5">
        <f>YEAR(SalesDataTable[[#This Row],[Order Date]])</f>
        <v>2026</v>
      </c>
      <c r="R2223" s="8" t="str">
        <f>"Q"&amp;ROUNDUP(MONTH(SalesDataTable[[#This Row],[Order Date]])/3,0)</f>
        <v>Q4</v>
      </c>
      <c r="S2223" s="9">
        <f>MONTH(SalesDataTable[[#This Row],[Order Date]])</f>
        <v>10</v>
      </c>
      <c r="T2223" s="8" t="str">
        <f>TEXT(SalesDataTable[[#This Row],[Order Date]],"mmm")</f>
        <v>Oct</v>
      </c>
    </row>
    <row r="2224" spans="1:20" ht="15.5">
      <c r="A2224" s="2" t="s">
        <v>2275</v>
      </c>
      <c r="B2224" s="3">
        <v>46324</v>
      </c>
      <c r="C2224" s="4" t="s">
        <v>8</v>
      </c>
      <c r="D2224" s="4" t="s">
        <v>69</v>
      </c>
      <c r="E2224" s="4" t="s">
        <v>3</v>
      </c>
      <c r="F2224" s="4" t="s">
        <v>4</v>
      </c>
      <c r="G2224" s="4" t="s">
        <v>17</v>
      </c>
      <c r="H2224" s="4" t="s">
        <v>83</v>
      </c>
      <c r="I2224" s="9">
        <v>3</v>
      </c>
      <c r="J2224" s="6">
        <v>167.41</v>
      </c>
      <c r="K2224" s="7">
        <v>0</v>
      </c>
      <c r="L2224" s="6">
        <v>85.33</v>
      </c>
      <c r="M2224" s="6">
        <f t="shared" si="136"/>
        <v>502.23</v>
      </c>
      <c r="N2224" s="6">
        <f t="shared" si="137"/>
        <v>255.99</v>
      </c>
      <c r="O2224" s="6">
        <f t="shared" si="138"/>
        <v>246.24</v>
      </c>
      <c r="P2224" s="8">
        <f t="shared" si="139"/>
        <v>0.49029329191804549</v>
      </c>
      <c r="Q2224" s="5">
        <f>YEAR(SalesDataTable[[#This Row],[Order Date]])</f>
        <v>2026</v>
      </c>
      <c r="R2224" s="8" t="str">
        <f>"Q"&amp;ROUNDUP(MONTH(SalesDataTable[[#This Row],[Order Date]])/3,0)</f>
        <v>Q4</v>
      </c>
      <c r="S2224" s="9">
        <f>MONTH(SalesDataTable[[#This Row],[Order Date]])</f>
        <v>10</v>
      </c>
      <c r="T2224" s="8" t="str">
        <f>TEXT(SalesDataTable[[#This Row],[Order Date]],"mmm")</f>
        <v>Oct</v>
      </c>
    </row>
    <row r="2225" spans="1:20" ht="15.5">
      <c r="A2225" s="2" t="s">
        <v>2276</v>
      </c>
      <c r="B2225" s="3">
        <v>46324</v>
      </c>
      <c r="C2225" s="4" t="s">
        <v>27</v>
      </c>
      <c r="D2225" s="4" t="s">
        <v>48</v>
      </c>
      <c r="E2225" s="4" t="s">
        <v>3</v>
      </c>
      <c r="F2225" s="4" t="s">
        <v>4</v>
      </c>
      <c r="G2225" s="4" t="s">
        <v>49</v>
      </c>
      <c r="H2225" s="4" t="s">
        <v>50</v>
      </c>
      <c r="I2225" s="9">
        <v>2</v>
      </c>
      <c r="J2225" s="6">
        <v>40.83</v>
      </c>
      <c r="K2225" s="7">
        <v>0.1</v>
      </c>
      <c r="L2225" s="6">
        <v>14.91</v>
      </c>
      <c r="M2225" s="6">
        <f t="shared" si="136"/>
        <v>73.494</v>
      </c>
      <c r="N2225" s="6">
        <f t="shared" si="137"/>
        <v>29.82</v>
      </c>
      <c r="O2225" s="6">
        <f t="shared" si="138"/>
        <v>43.673999999999999</v>
      </c>
      <c r="P2225" s="8">
        <f t="shared" si="139"/>
        <v>0.59425259204833047</v>
      </c>
      <c r="Q2225" s="5">
        <f>YEAR(SalesDataTable[[#This Row],[Order Date]])</f>
        <v>2026</v>
      </c>
      <c r="R2225" s="8" t="str">
        <f>"Q"&amp;ROUNDUP(MONTH(SalesDataTable[[#This Row],[Order Date]])/3,0)</f>
        <v>Q4</v>
      </c>
      <c r="S2225" s="9">
        <f>MONTH(SalesDataTable[[#This Row],[Order Date]])</f>
        <v>10</v>
      </c>
      <c r="T2225" s="8" t="str">
        <f>TEXT(SalesDataTable[[#This Row],[Order Date]],"mmm")</f>
        <v>Oct</v>
      </c>
    </row>
    <row r="2226" spans="1:20" ht="15.5">
      <c r="A2226" s="2" t="s">
        <v>2277</v>
      </c>
      <c r="B2226" s="3">
        <v>46324</v>
      </c>
      <c r="C2226" s="4" t="s">
        <v>1</v>
      </c>
      <c r="D2226" s="4" t="s">
        <v>52</v>
      </c>
      <c r="E2226" s="4" t="s">
        <v>10</v>
      </c>
      <c r="F2226" s="4" t="s">
        <v>20</v>
      </c>
      <c r="G2226" s="4" t="s">
        <v>31</v>
      </c>
      <c r="H2226" s="4" t="s">
        <v>64</v>
      </c>
      <c r="I2226" s="9">
        <v>12</v>
      </c>
      <c r="J2226" s="6">
        <v>80.84</v>
      </c>
      <c r="K2226" s="7">
        <v>0.1</v>
      </c>
      <c r="L2226" s="6">
        <v>38.39</v>
      </c>
      <c r="M2226" s="6">
        <f t="shared" si="136"/>
        <v>873.072</v>
      </c>
      <c r="N2226" s="6">
        <f t="shared" si="137"/>
        <v>460.68</v>
      </c>
      <c r="O2226" s="6">
        <f t="shared" si="138"/>
        <v>412.392</v>
      </c>
      <c r="P2226" s="8">
        <f t="shared" si="139"/>
        <v>0.4723459233602727</v>
      </c>
      <c r="Q2226" s="5">
        <f>YEAR(SalesDataTable[[#This Row],[Order Date]])</f>
        <v>2026</v>
      </c>
      <c r="R2226" s="8" t="str">
        <f>"Q"&amp;ROUNDUP(MONTH(SalesDataTable[[#This Row],[Order Date]])/3,0)</f>
        <v>Q4</v>
      </c>
      <c r="S2226" s="9">
        <f>MONTH(SalesDataTable[[#This Row],[Order Date]])</f>
        <v>10</v>
      </c>
      <c r="T2226" s="8" t="str">
        <f>TEXT(SalesDataTable[[#This Row],[Order Date]],"mmm")</f>
        <v>Oct</v>
      </c>
    </row>
    <row r="2227" spans="1:20" ht="15.5">
      <c r="A2227" s="2" t="s">
        <v>2278</v>
      </c>
      <c r="B2227" s="3">
        <v>46325</v>
      </c>
      <c r="C2227" s="4" t="s">
        <v>27</v>
      </c>
      <c r="D2227" s="4" t="s">
        <v>82</v>
      </c>
      <c r="E2227" s="4" t="s">
        <v>3</v>
      </c>
      <c r="F2227" s="4" t="s">
        <v>4</v>
      </c>
      <c r="G2227" s="4" t="s">
        <v>5</v>
      </c>
      <c r="H2227" s="4" t="s">
        <v>35</v>
      </c>
      <c r="I2227" s="9">
        <v>1</v>
      </c>
      <c r="J2227" s="6">
        <v>39.65</v>
      </c>
      <c r="K2227" s="7">
        <v>0</v>
      </c>
      <c r="L2227" s="6">
        <v>16.38</v>
      </c>
      <c r="M2227" s="6">
        <f t="shared" si="136"/>
        <v>39.65</v>
      </c>
      <c r="N2227" s="6">
        <f t="shared" si="137"/>
        <v>16.38</v>
      </c>
      <c r="O2227" s="6">
        <f t="shared" si="138"/>
        <v>23.27</v>
      </c>
      <c r="P2227" s="8">
        <f t="shared" si="139"/>
        <v>0.58688524590163937</v>
      </c>
      <c r="Q2227" s="5">
        <f>YEAR(SalesDataTable[[#This Row],[Order Date]])</f>
        <v>2026</v>
      </c>
      <c r="R2227" s="8" t="str">
        <f>"Q"&amp;ROUNDUP(MONTH(SalesDataTable[[#This Row],[Order Date]])/3,0)</f>
        <v>Q4</v>
      </c>
      <c r="S2227" s="9">
        <f>MONTH(SalesDataTable[[#This Row],[Order Date]])</f>
        <v>10</v>
      </c>
      <c r="T2227" s="8" t="str">
        <f>TEXT(SalesDataTable[[#This Row],[Order Date]],"mmm")</f>
        <v>Oct</v>
      </c>
    </row>
    <row r="2228" spans="1:20" ht="15.5">
      <c r="A2228" s="2" t="s">
        <v>2279</v>
      </c>
      <c r="B2228" s="3">
        <v>46325</v>
      </c>
      <c r="C2228" s="4" t="s">
        <v>8</v>
      </c>
      <c r="D2228" s="4" t="s">
        <v>69</v>
      </c>
      <c r="E2228" s="4" t="s">
        <v>3</v>
      </c>
      <c r="F2228" s="4" t="s">
        <v>16</v>
      </c>
      <c r="G2228" s="4" t="s">
        <v>5</v>
      </c>
      <c r="H2228" s="4" t="s">
        <v>43</v>
      </c>
      <c r="I2228" s="9">
        <v>1</v>
      </c>
      <c r="J2228" s="6">
        <v>102.47</v>
      </c>
      <c r="K2228" s="7">
        <v>0.1</v>
      </c>
      <c r="L2228" s="6">
        <v>49.75</v>
      </c>
      <c r="M2228" s="6">
        <f t="shared" si="136"/>
        <v>92.222999999999999</v>
      </c>
      <c r="N2228" s="6">
        <f t="shared" si="137"/>
        <v>49.75</v>
      </c>
      <c r="O2228" s="6">
        <f t="shared" si="138"/>
        <v>42.472999999999999</v>
      </c>
      <c r="P2228" s="8">
        <f t="shared" si="139"/>
        <v>0.46054671828068922</v>
      </c>
      <c r="Q2228" s="5">
        <f>YEAR(SalesDataTable[[#This Row],[Order Date]])</f>
        <v>2026</v>
      </c>
      <c r="R2228" s="8" t="str">
        <f>"Q"&amp;ROUNDUP(MONTH(SalesDataTable[[#This Row],[Order Date]])/3,0)</f>
        <v>Q4</v>
      </c>
      <c r="S2228" s="9">
        <f>MONTH(SalesDataTable[[#This Row],[Order Date]])</f>
        <v>10</v>
      </c>
      <c r="T2228" s="8" t="str">
        <f>TEXT(SalesDataTable[[#This Row],[Order Date]],"mmm")</f>
        <v>Oct</v>
      </c>
    </row>
    <row r="2229" spans="1:20" ht="15.5">
      <c r="A2229" s="2" t="s">
        <v>2280</v>
      </c>
      <c r="B2229" s="3">
        <v>46325</v>
      </c>
      <c r="C2229" s="4" t="s">
        <v>27</v>
      </c>
      <c r="D2229" s="4" t="s">
        <v>82</v>
      </c>
      <c r="E2229" s="4" t="s">
        <v>25</v>
      </c>
      <c r="F2229" s="4" t="s">
        <v>20</v>
      </c>
      <c r="G2229" s="4" t="s">
        <v>49</v>
      </c>
      <c r="H2229" s="4" t="s">
        <v>50</v>
      </c>
      <c r="I2229" s="9">
        <v>2</v>
      </c>
      <c r="J2229" s="6">
        <v>40.43</v>
      </c>
      <c r="K2229" s="7">
        <v>0</v>
      </c>
      <c r="L2229" s="6">
        <v>14.88</v>
      </c>
      <c r="M2229" s="6">
        <f t="shared" si="136"/>
        <v>80.86</v>
      </c>
      <c r="N2229" s="6">
        <f t="shared" si="137"/>
        <v>29.76</v>
      </c>
      <c r="O2229" s="6">
        <f t="shared" si="138"/>
        <v>51.099999999999994</v>
      </c>
      <c r="P2229" s="8">
        <f t="shared" si="139"/>
        <v>0.63195646796932969</v>
      </c>
      <c r="Q2229" s="5">
        <f>YEAR(SalesDataTable[[#This Row],[Order Date]])</f>
        <v>2026</v>
      </c>
      <c r="R2229" s="8" t="str">
        <f>"Q"&amp;ROUNDUP(MONTH(SalesDataTable[[#This Row],[Order Date]])/3,0)</f>
        <v>Q4</v>
      </c>
      <c r="S2229" s="9">
        <f>MONTH(SalesDataTable[[#This Row],[Order Date]])</f>
        <v>10</v>
      </c>
      <c r="T2229" s="8" t="str">
        <f>TEXT(SalesDataTable[[#This Row],[Order Date]],"mmm")</f>
        <v>Oct</v>
      </c>
    </row>
    <row r="2230" spans="1:20" ht="15.5">
      <c r="A2230" s="2" t="s">
        <v>2281</v>
      </c>
      <c r="B2230" s="3">
        <v>46325</v>
      </c>
      <c r="C2230" s="4" t="s">
        <v>27</v>
      </c>
      <c r="D2230" s="4" t="s">
        <v>48</v>
      </c>
      <c r="E2230" s="4" t="s">
        <v>25</v>
      </c>
      <c r="F2230" s="4" t="s">
        <v>20</v>
      </c>
      <c r="G2230" s="4" t="s">
        <v>17</v>
      </c>
      <c r="H2230" s="4" t="s">
        <v>18</v>
      </c>
      <c r="I2230" s="9">
        <v>2</v>
      </c>
      <c r="J2230" s="6">
        <v>35.880000000000003</v>
      </c>
      <c r="K2230" s="7">
        <v>0.05</v>
      </c>
      <c r="L2230" s="6">
        <v>13.52</v>
      </c>
      <c r="M2230" s="6">
        <f t="shared" si="136"/>
        <v>68.171999999999997</v>
      </c>
      <c r="N2230" s="6">
        <f t="shared" si="137"/>
        <v>27.04</v>
      </c>
      <c r="O2230" s="6">
        <f t="shared" si="138"/>
        <v>41.131999999999998</v>
      </c>
      <c r="P2230" s="8">
        <f t="shared" si="139"/>
        <v>0.60335621662852779</v>
      </c>
      <c r="Q2230" s="5">
        <f>YEAR(SalesDataTable[[#This Row],[Order Date]])</f>
        <v>2026</v>
      </c>
      <c r="R2230" s="8" t="str">
        <f>"Q"&amp;ROUNDUP(MONTH(SalesDataTable[[#This Row],[Order Date]])/3,0)</f>
        <v>Q4</v>
      </c>
      <c r="S2230" s="9">
        <f>MONTH(SalesDataTable[[#This Row],[Order Date]])</f>
        <v>10</v>
      </c>
      <c r="T2230" s="8" t="str">
        <f>TEXT(SalesDataTable[[#This Row],[Order Date]],"mmm")</f>
        <v>Oct</v>
      </c>
    </row>
    <row r="2231" spans="1:20" ht="15.5">
      <c r="A2231" s="2" t="s">
        <v>2282</v>
      </c>
      <c r="B2231" s="3">
        <v>46325</v>
      </c>
      <c r="C2231" s="4" t="s">
        <v>1</v>
      </c>
      <c r="D2231" s="4" t="s">
        <v>88</v>
      </c>
      <c r="E2231" s="4" t="s">
        <v>39</v>
      </c>
      <c r="F2231" s="4" t="s">
        <v>16</v>
      </c>
      <c r="G2231" s="4" t="s">
        <v>5</v>
      </c>
      <c r="H2231" s="4" t="s">
        <v>6</v>
      </c>
      <c r="I2231" s="9">
        <v>1</v>
      </c>
      <c r="J2231" s="6">
        <v>80.400000000000006</v>
      </c>
      <c r="K2231" s="7">
        <v>0</v>
      </c>
      <c r="L2231" s="6">
        <v>43.34</v>
      </c>
      <c r="M2231" s="6">
        <f t="shared" si="136"/>
        <v>80.400000000000006</v>
      </c>
      <c r="N2231" s="6">
        <f t="shared" si="137"/>
        <v>43.34</v>
      </c>
      <c r="O2231" s="6">
        <f t="shared" si="138"/>
        <v>37.06</v>
      </c>
      <c r="P2231" s="8">
        <f t="shared" si="139"/>
        <v>0.46094527363184079</v>
      </c>
      <c r="Q2231" s="5">
        <f>YEAR(SalesDataTable[[#This Row],[Order Date]])</f>
        <v>2026</v>
      </c>
      <c r="R2231" s="8" t="str">
        <f>"Q"&amp;ROUNDUP(MONTH(SalesDataTable[[#This Row],[Order Date]])/3,0)</f>
        <v>Q4</v>
      </c>
      <c r="S2231" s="9">
        <f>MONTH(SalesDataTable[[#This Row],[Order Date]])</f>
        <v>10</v>
      </c>
      <c r="T2231" s="8" t="str">
        <f>TEXT(SalesDataTable[[#This Row],[Order Date]],"mmm")</f>
        <v>Oct</v>
      </c>
    </row>
    <row r="2232" spans="1:20" ht="15.5">
      <c r="A2232" s="2" t="s">
        <v>2283</v>
      </c>
      <c r="B2232" s="3">
        <v>46326</v>
      </c>
      <c r="C2232" s="4" t="s">
        <v>27</v>
      </c>
      <c r="D2232" s="4" t="s">
        <v>48</v>
      </c>
      <c r="E2232" s="4" t="s">
        <v>3</v>
      </c>
      <c r="F2232" s="4" t="s">
        <v>4</v>
      </c>
      <c r="G2232" s="4" t="s">
        <v>49</v>
      </c>
      <c r="H2232" s="4" t="s">
        <v>67</v>
      </c>
      <c r="I2232" s="9">
        <v>1</v>
      </c>
      <c r="J2232" s="6">
        <v>37.08</v>
      </c>
      <c r="K2232" s="7">
        <v>0</v>
      </c>
      <c r="L2232" s="6">
        <v>13.62</v>
      </c>
      <c r="M2232" s="6">
        <f t="shared" si="136"/>
        <v>37.08</v>
      </c>
      <c r="N2232" s="6">
        <f t="shared" si="137"/>
        <v>13.62</v>
      </c>
      <c r="O2232" s="6">
        <f t="shared" si="138"/>
        <v>23.46</v>
      </c>
      <c r="P2232" s="8">
        <f t="shared" si="139"/>
        <v>0.63268608414239491</v>
      </c>
      <c r="Q2232" s="5">
        <f>YEAR(SalesDataTable[[#This Row],[Order Date]])</f>
        <v>2026</v>
      </c>
      <c r="R2232" s="8" t="str">
        <f>"Q"&amp;ROUNDUP(MONTH(SalesDataTable[[#This Row],[Order Date]])/3,0)</f>
        <v>Q4</v>
      </c>
      <c r="S2232" s="9">
        <f>MONTH(SalesDataTable[[#This Row],[Order Date]])</f>
        <v>10</v>
      </c>
      <c r="T2232" s="8" t="str">
        <f>TEXT(SalesDataTable[[#This Row],[Order Date]],"mmm")</f>
        <v>Oct</v>
      </c>
    </row>
    <row r="2233" spans="1:20" ht="15.5">
      <c r="A2233" s="2" t="s">
        <v>2284</v>
      </c>
      <c r="B2233" s="3">
        <v>46326</v>
      </c>
      <c r="C2233" s="4" t="s">
        <v>27</v>
      </c>
      <c r="D2233" s="4" t="s">
        <v>28</v>
      </c>
      <c r="E2233" s="4" t="s">
        <v>25</v>
      </c>
      <c r="F2233" s="4" t="s">
        <v>16</v>
      </c>
      <c r="G2233" s="4" t="s">
        <v>17</v>
      </c>
      <c r="H2233" s="4" t="s">
        <v>83</v>
      </c>
      <c r="I2233" s="9">
        <v>6</v>
      </c>
      <c r="J2233" s="6">
        <v>165.92</v>
      </c>
      <c r="K2233" s="7">
        <v>0</v>
      </c>
      <c r="L2233" s="6">
        <v>87.55</v>
      </c>
      <c r="M2233" s="6">
        <f t="shared" si="136"/>
        <v>995.52</v>
      </c>
      <c r="N2233" s="6">
        <f t="shared" si="137"/>
        <v>525.29999999999995</v>
      </c>
      <c r="O2233" s="6">
        <f t="shared" si="138"/>
        <v>470.22</v>
      </c>
      <c r="P2233" s="8">
        <f t="shared" si="139"/>
        <v>0.4723360655737705</v>
      </c>
      <c r="Q2233" s="5">
        <f>YEAR(SalesDataTable[[#This Row],[Order Date]])</f>
        <v>2026</v>
      </c>
      <c r="R2233" s="8" t="str">
        <f>"Q"&amp;ROUNDUP(MONTH(SalesDataTable[[#This Row],[Order Date]])/3,0)</f>
        <v>Q4</v>
      </c>
      <c r="S2233" s="9">
        <f>MONTH(SalesDataTable[[#This Row],[Order Date]])</f>
        <v>10</v>
      </c>
      <c r="T2233" s="8" t="str">
        <f>TEXT(SalesDataTable[[#This Row],[Order Date]],"mmm")</f>
        <v>Oct</v>
      </c>
    </row>
    <row r="2234" spans="1:20" ht="15.5">
      <c r="A2234" s="2" t="s">
        <v>2285</v>
      </c>
      <c r="B2234" s="3">
        <v>46326</v>
      </c>
      <c r="C2234" s="4" t="s">
        <v>8</v>
      </c>
      <c r="D2234" s="4" t="s">
        <v>69</v>
      </c>
      <c r="E2234" s="4" t="s">
        <v>39</v>
      </c>
      <c r="F2234" s="4" t="s">
        <v>16</v>
      </c>
      <c r="G2234" s="4" t="s">
        <v>17</v>
      </c>
      <c r="H2234" s="4" t="s">
        <v>71</v>
      </c>
      <c r="I2234" s="9">
        <v>1</v>
      </c>
      <c r="J2234" s="6">
        <v>135.19</v>
      </c>
      <c r="K2234" s="7">
        <v>0</v>
      </c>
      <c r="L2234" s="6">
        <v>68.319999999999993</v>
      </c>
      <c r="M2234" s="6">
        <f t="shared" si="136"/>
        <v>135.19</v>
      </c>
      <c r="N2234" s="6">
        <f t="shared" si="137"/>
        <v>68.319999999999993</v>
      </c>
      <c r="O2234" s="6">
        <f t="shared" si="138"/>
        <v>66.87</v>
      </c>
      <c r="P2234" s="8">
        <f t="shared" si="139"/>
        <v>0.49463717730601381</v>
      </c>
      <c r="Q2234" s="5">
        <f>YEAR(SalesDataTable[[#This Row],[Order Date]])</f>
        <v>2026</v>
      </c>
      <c r="R2234" s="8" t="str">
        <f>"Q"&amp;ROUNDUP(MONTH(SalesDataTable[[#This Row],[Order Date]])/3,0)</f>
        <v>Q4</v>
      </c>
      <c r="S2234" s="9">
        <f>MONTH(SalesDataTable[[#This Row],[Order Date]])</f>
        <v>10</v>
      </c>
      <c r="T2234" s="8" t="str">
        <f>TEXT(SalesDataTable[[#This Row],[Order Date]],"mmm")</f>
        <v>Oct</v>
      </c>
    </row>
    <row r="2235" spans="1:20" ht="15.5">
      <c r="A2235" s="2" t="s">
        <v>2286</v>
      </c>
      <c r="B2235" s="3">
        <v>46327</v>
      </c>
      <c r="C2235" s="4" t="s">
        <v>8</v>
      </c>
      <c r="D2235" s="4" t="s">
        <v>66</v>
      </c>
      <c r="E2235" s="4" t="s">
        <v>3</v>
      </c>
      <c r="F2235" s="4" t="s">
        <v>16</v>
      </c>
      <c r="G2235" s="4" t="s">
        <v>17</v>
      </c>
      <c r="H2235" s="4" t="s">
        <v>71</v>
      </c>
      <c r="I2235" s="9">
        <v>2</v>
      </c>
      <c r="J2235" s="6">
        <v>133.96</v>
      </c>
      <c r="K2235" s="7">
        <v>0.1</v>
      </c>
      <c r="L2235" s="6">
        <v>65.44</v>
      </c>
      <c r="M2235" s="6">
        <f t="shared" si="136"/>
        <v>241.12800000000001</v>
      </c>
      <c r="N2235" s="6">
        <f t="shared" si="137"/>
        <v>130.88</v>
      </c>
      <c r="O2235" s="6">
        <f t="shared" si="138"/>
        <v>110.24800000000002</v>
      </c>
      <c r="P2235" s="8">
        <f t="shared" si="139"/>
        <v>0.4572177432732823</v>
      </c>
      <c r="Q2235" s="5">
        <f>YEAR(SalesDataTable[[#This Row],[Order Date]])</f>
        <v>2026</v>
      </c>
      <c r="R2235" s="8" t="str">
        <f>"Q"&amp;ROUNDUP(MONTH(SalesDataTable[[#This Row],[Order Date]])/3,0)</f>
        <v>Q4</v>
      </c>
      <c r="S2235" s="9">
        <f>MONTH(SalesDataTable[[#This Row],[Order Date]])</f>
        <v>11</v>
      </c>
      <c r="T2235" s="8" t="str">
        <f>TEXT(SalesDataTable[[#This Row],[Order Date]],"mmm")</f>
        <v>Nov</v>
      </c>
    </row>
    <row r="2236" spans="1:20" ht="15.5">
      <c r="A2236" s="2" t="s">
        <v>2287</v>
      </c>
      <c r="B2236" s="3">
        <v>46327</v>
      </c>
      <c r="C2236" s="4" t="s">
        <v>8</v>
      </c>
      <c r="D2236" s="4" t="s">
        <v>66</v>
      </c>
      <c r="E2236" s="4" t="s">
        <v>39</v>
      </c>
      <c r="F2236" s="4" t="s">
        <v>20</v>
      </c>
      <c r="G2236" s="4" t="s">
        <v>5</v>
      </c>
      <c r="H2236" s="4" t="s">
        <v>29</v>
      </c>
      <c r="I2236" s="9">
        <v>3</v>
      </c>
      <c r="J2236" s="6">
        <v>51.67</v>
      </c>
      <c r="K2236" s="7">
        <v>0.05</v>
      </c>
      <c r="L2236" s="6">
        <v>22.8</v>
      </c>
      <c r="M2236" s="6">
        <f t="shared" si="136"/>
        <v>147.25949999999997</v>
      </c>
      <c r="N2236" s="6">
        <f t="shared" si="137"/>
        <v>68.400000000000006</v>
      </c>
      <c r="O2236" s="6">
        <f t="shared" si="138"/>
        <v>78.859499999999969</v>
      </c>
      <c r="P2236" s="8">
        <f t="shared" si="139"/>
        <v>0.53551383781691497</v>
      </c>
      <c r="Q2236" s="5">
        <f>YEAR(SalesDataTable[[#This Row],[Order Date]])</f>
        <v>2026</v>
      </c>
      <c r="R2236" s="8" t="str">
        <f>"Q"&amp;ROUNDUP(MONTH(SalesDataTable[[#This Row],[Order Date]])/3,0)</f>
        <v>Q4</v>
      </c>
      <c r="S2236" s="9">
        <f>MONTH(SalesDataTable[[#This Row],[Order Date]])</f>
        <v>11</v>
      </c>
      <c r="T2236" s="8" t="str">
        <f>TEXT(SalesDataTable[[#This Row],[Order Date]],"mmm")</f>
        <v>Nov</v>
      </c>
    </row>
    <row r="2237" spans="1:20" ht="15.5">
      <c r="A2237" s="2" t="s">
        <v>2288</v>
      </c>
      <c r="B2237" s="3">
        <v>46327</v>
      </c>
      <c r="C2237" s="4" t="s">
        <v>8</v>
      </c>
      <c r="D2237" s="4" t="s">
        <v>9</v>
      </c>
      <c r="E2237" s="4" t="s">
        <v>39</v>
      </c>
      <c r="F2237" s="4" t="s">
        <v>4</v>
      </c>
      <c r="G2237" s="4" t="s">
        <v>11</v>
      </c>
      <c r="H2237" s="4" t="s">
        <v>53</v>
      </c>
      <c r="I2237" s="9">
        <v>1</v>
      </c>
      <c r="J2237" s="6">
        <v>150.46</v>
      </c>
      <c r="K2237" s="7">
        <v>0.15</v>
      </c>
      <c r="L2237" s="6">
        <v>78.39</v>
      </c>
      <c r="M2237" s="6">
        <f t="shared" si="136"/>
        <v>127.89100000000001</v>
      </c>
      <c r="N2237" s="6">
        <f t="shared" si="137"/>
        <v>78.39</v>
      </c>
      <c r="O2237" s="6">
        <f t="shared" si="138"/>
        <v>49.501000000000005</v>
      </c>
      <c r="P2237" s="8">
        <f t="shared" si="139"/>
        <v>0.38705616501552104</v>
      </c>
      <c r="Q2237" s="5">
        <f>YEAR(SalesDataTable[[#This Row],[Order Date]])</f>
        <v>2026</v>
      </c>
      <c r="R2237" s="8" t="str">
        <f>"Q"&amp;ROUNDUP(MONTH(SalesDataTable[[#This Row],[Order Date]])/3,0)</f>
        <v>Q4</v>
      </c>
      <c r="S2237" s="9">
        <f>MONTH(SalesDataTable[[#This Row],[Order Date]])</f>
        <v>11</v>
      </c>
      <c r="T2237" s="8" t="str">
        <f>TEXT(SalesDataTable[[#This Row],[Order Date]],"mmm")</f>
        <v>Nov</v>
      </c>
    </row>
    <row r="2238" spans="1:20" ht="15.5">
      <c r="A2238" s="2" t="s">
        <v>2289</v>
      </c>
      <c r="B2238" s="3">
        <v>46327</v>
      </c>
      <c r="C2238" s="4" t="s">
        <v>27</v>
      </c>
      <c r="D2238" s="4" t="s">
        <v>82</v>
      </c>
      <c r="E2238" s="4" t="s">
        <v>3</v>
      </c>
      <c r="F2238" s="4" t="s">
        <v>16</v>
      </c>
      <c r="G2238" s="4" t="s">
        <v>5</v>
      </c>
      <c r="H2238" s="4" t="s">
        <v>43</v>
      </c>
      <c r="I2238" s="9">
        <v>1</v>
      </c>
      <c r="J2238" s="6">
        <v>103.53</v>
      </c>
      <c r="K2238" s="7">
        <v>0.1</v>
      </c>
      <c r="L2238" s="6">
        <v>51.75</v>
      </c>
      <c r="M2238" s="6">
        <f t="shared" si="136"/>
        <v>93.177000000000007</v>
      </c>
      <c r="N2238" s="6">
        <f t="shared" si="137"/>
        <v>51.75</v>
      </c>
      <c r="O2238" s="6">
        <f t="shared" si="138"/>
        <v>41.427000000000007</v>
      </c>
      <c r="P2238" s="8">
        <f t="shared" si="139"/>
        <v>0.4446054283782479</v>
      </c>
      <c r="Q2238" s="5">
        <f>YEAR(SalesDataTable[[#This Row],[Order Date]])</f>
        <v>2026</v>
      </c>
      <c r="R2238" s="8" t="str">
        <f>"Q"&amp;ROUNDUP(MONTH(SalesDataTable[[#This Row],[Order Date]])/3,0)</f>
        <v>Q4</v>
      </c>
      <c r="S2238" s="9">
        <f>MONTH(SalesDataTable[[#This Row],[Order Date]])</f>
        <v>11</v>
      </c>
      <c r="T2238" s="8" t="str">
        <f>TEXT(SalesDataTable[[#This Row],[Order Date]],"mmm")</f>
        <v>Nov</v>
      </c>
    </row>
    <row r="2239" spans="1:20" ht="15.5">
      <c r="A2239" s="2" t="s">
        <v>2290</v>
      </c>
      <c r="B2239" s="3">
        <v>46327</v>
      </c>
      <c r="C2239" s="4" t="s">
        <v>14</v>
      </c>
      <c r="D2239" s="4" t="s">
        <v>15</v>
      </c>
      <c r="E2239" s="4" t="s">
        <v>3</v>
      </c>
      <c r="F2239" s="4" t="s">
        <v>4</v>
      </c>
      <c r="G2239" s="4" t="s">
        <v>5</v>
      </c>
      <c r="H2239" s="4" t="s">
        <v>43</v>
      </c>
      <c r="I2239" s="9">
        <v>4</v>
      </c>
      <c r="J2239" s="6">
        <v>103.33</v>
      </c>
      <c r="K2239" s="7">
        <v>0</v>
      </c>
      <c r="L2239" s="6">
        <v>49.15</v>
      </c>
      <c r="M2239" s="6">
        <f t="shared" si="136"/>
        <v>413.32</v>
      </c>
      <c r="N2239" s="6">
        <f t="shared" si="137"/>
        <v>196.6</v>
      </c>
      <c r="O2239" s="6">
        <f t="shared" si="138"/>
        <v>216.72</v>
      </c>
      <c r="P2239" s="8">
        <f t="shared" si="139"/>
        <v>0.5243394948224136</v>
      </c>
      <c r="Q2239" s="5">
        <f>YEAR(SalesDataTable[[#This Row],[Order Date]])</f>
        <v>2026</v>
      </c>
      <c r="R2239" s="8" t="str">
        <f>"Q"&amp;ROUNDUP(MONTH(SalesDataTable[[#This Row],[Order Date]])/3,0)</f>
        <v>Q4</v>
      </c>
      <c r="S2239" s="9">
        <f>MONTH(SalesDataTable[[#This Row],[Order Date]])</f>
        <v>11</v>
      </c>
      <c r="T2239" s="8" t="str">
        <f>TEXT(SalesDataTable[[#This Row],[Order Date]],"mmm")</f>
        <v>Nov</v>
      </c>
    </row>
    <row r="2240" spans="1:20" ht="15.5">
      <c r="A2240" s="2" t="s">
        <v>2291</v>
      </c>
      <c r="B2240" s="3">
        <v>46327</v>
      </c>
      <c r="C2240" s="4" t="s">
        <v>27</v>
      </c>
      <c r="D2240" s="4" t="s">
        <v>48</v>
      </c>
      <c r="E2240" s="4" t="s">
        <v>10</v>
      </c>
      <c r="F2240" s="4" t="s">
        <v>20</v>
      </c>
      <c r="G2240" s="4" t="s">
        <v>17</v>
      </c>
      <c r="H2240" s="4" t="s">
        <v>18</v>
      </c>
      <c r="I2240" s="9">
        <v>5</v>
      </c>
      <c r="J2240" s="6">
        <v>37.08</v>
      </c>
      <c r="K2240" s="7">
        <v>0.15</v>
      </c>
      <c r="L2240" s="6">
        <v>13.27</v>
      </c>
      <c r="M2240" s="6">
        <f t="shared" si="136"/>
        <v>157.58999999999997</v>
      </c>
      <c r="N2240" s="6">
        <f t="shared" si="137"/>
        <v>66.349999999999994</v>
      </c>
      <c r="O2240" s="6">
        <f t="shared" si="138"/>
        <v>91.239999999999981</v>
      </c>
      <c r="P2240" s="8">
        <f t="shared" si="139"/>
        <v>0.57897074687480166</v>
      </c>
      <c r="Q2240" s="5">
        <f>YEAR(SalesDataTable[[#This Row],[Order Date]])</f>
        <v>2026</v>
      </c>
      <c r="R2240" s="8" t="str">
        <f>"Q"&amp;ROUNDUP(MONTH(SalesDataTable[[#This Row],[Order Date]])/3,0)</f>
        <v>Q4</v>
      </c>
      <c r="S2240" s="9">
        <f>MONTH(SalesDataTable[[#This Row],[Order Date]])</f>
        <v>11</v>
      </c>
      <c r="T2240" s="8" t="str">
        <f>TEXT(SalesDataTable[[#This Row],[Order Date]],"mmm")</f>
        <v>Nov</v>
      </c>
    </row>
    <row r="2241" spans="1:20" ht="15.5">
      <c r="A2241" s="2" t="s">
        <v>2292</v>
      </c>
      <c r="B2241" s="3">
        <v>46327</v>
      </c>
      <c r="C2241" s="4" t="s">
        <v>1</v>
      </c>
      <c r="D2241" s="4" t="s">
        <v>2</v>
      </c>
      <c r="E2241" s="4" t="s">
        <v>10</v>
      </c>
      <c r="F2241" s="4" t="s">
        <v>20</v>
      </c>
      <c r="G2241" s="4" t="s">
        <v>17</v>
      </c>
      <c r="H2241" s="4" t="s">
        <v>71</v>
      </c>
      <c r="I2241" s="9">
        <v>5</v>
      </c>
      <c r="J2241" s="6">
        <v>132.33000000000001</v>
      </c>
      <c r="K2241" s="7">
        <v>0.2</v>
      </c>
      <c r="L2241" s="6">
        <v>65.2</v>
      </c>
      <c r="M2241" s="6">
        <f t="shared" si="136"/>
        <v>529.32000000000005</v>
      </c>
      <c r="N2241" s="6">
        <f t="shared" si="137"/>
        <v>326</v>
      </c>
      <c r="O2241" s="6">
        <f t="shared" si="138"/>
        <v>203.32000000000005</v>
      </c>
      <c r="P2241" s="8">
        <f t="shared" si="139"/>
        <v>0.3841154689034989</v>
      </c>
      <c r="Q2241" s="5">
        <f>YEAR(SalesDataTable[[#This Row],[Order Date]])</f>
        <v>2026</v>
      </c>
      <c r="R2241" s="8" t="str">
        <f>"Q"&amp;ROUNDUP(MONTH(SalesDataTable[[#This Row],[Order Date]])/3,0)</f>
        <v>Q4</v>
      </c>
      <c r="S2241" s="9">
        <f>MONTH(SalesDataTable[[#This Row],[Order Date]])</f>
        <v>11</v>
      </c>
      <c r="T2241" s="8" t="str">
        <f>TEXT(SalesDataTable[[#This Row],[Order Date]],"mmm")</f>
        <v>Nov</v>
      </c>
    </row>
    <row r="2242" spans="1:20" ht="15.5">
      <c r="A2242" s="2" t="s">
        <v>2293</v>
      </c>
      <c r="B2242" s="3">
        <v>46327</v>
      </c>
      <c r="C2242" s="4" t="s">
        <v>27</v>
      </c>
      <c r="D2242" s="4" t="s">
        <v>82</v>
      </c>
      <c r="E2242" s="4" t="s">
        <v>25</v>
      </c>
      <c r="F2242" s="4" t="s">
        <v>16</v>
      </c>
      <c r="G2242" s="4" t="s">
        <v>5</v>
      </c>
      <c r="H2242" s="4" t="s">
        <v>29</v>
      </c>
      <c r="I2242" s="9">
        <v>2</v>
      </c>
      <c r="J2242" s="6">
        <v>50.43</v>
      </c>
      <c r="K2242" s="7">
        <v>0</v>
      </c>
      <c r="L2242" s="6">
        <v>22.54</v>
      </c>
      <c r="M2242" s="6">
        <f t="shared" ref="M2242:M2305" si="140">I2242*J2242*(1-K2242)</f>
        <v>100.86</v>
      </c>
      <c r="N2242" s="6">
        <f t="shared" ref="N2242:N2305" si="141">I2242*L2242</f>
        <v>45.08</v>
      </c>
      <c r="O2242" s="6">
        <f t="shared" ref="O2242:O2305" si="142">M2242-N2242</f>
        <v>55.78</v>
      </c>
      <c r="P2242" s="8">
        <f t="shared" ref="P2242:P2305" si="143">IFERROR(O2242/M2242,0)</f>
        <v>0.55304382312115807</v>
      </c>
      <c r="Q2242" s="5">
        <f>YEAR(SalesDataTable[[#This Row],[Order Date]])</f>
        <v>2026</v>
      </c>
      <c r="R2242" s="8" t="str">
        <f>"Q"&amp;ROUNDUP(MONTH(SalesDataTable[[#This Row],[Order Date]])/3,0)</f>
        <v>Q4</v>
      </c>
      <c r="S2242" s="9">
        <f>MONTH(SalesDataTable[[#This Row],[Order Date]])</f>
        <v>11</v>
      </c>
      <c r="T2242" s="8" t="str">
        <f>TEXT(SalesDataTable[[#This Row],[Order Date]],"mmm")</f>
        <v>Nov</v>
      </c>
    </row>
    <row r="2243" spans="1:20" ht="15.5">
      <c r="A2243" s="2" t="s">
        <v>2294</v>
      </c>
      <c r="B2243" s="3">
        <v>46327</v>
      </c>
      <c r="C2243" s="4" t="s">
        <v>14</v>
      </c>
      <c r="D2243" s="4" t="s">
        <v>15</v>
      </c>
      <c r="E2243" s="4" t="s">
        <v>10</v>
      </c>
      <c r="F2243" s="4" t="s">
        <v>4</v>
      </c>
      <c r="G2243" s="4" t="s">
        <v>49</v>
      </c>
      <c r="H2243" s="4" t="s">
        <v>74</v>
      </c>
      <c r="I2243" s="9">
        <v>3</v>
      </c>
      <c r="J2243" s="6">
        <v>50.05</v>
      </c>
      <c r="K2243" s="7">
        <v>0.15</v>
      </c>
      <c r="L2243" s="6">
        <v>22.36</v>
      </c>
      <c r="M2243" s="6">
        <f t="shared" si="140"/>
        <v>127.62749999999998</v>
      </c>
      <c r="N2243" s="6">
        <f t="shared" si="141"/>
        <v>67.08</v>
      </c>
      <c r="O2243" s="6">
        <f t="shared" si="142"/>
        <v>60.547499999999985</v>
      </c>
      <c r="P2243" s="8">
        <f t="shared" si="143"/>
        <v>0.47440794499618022</v>
      </c>
      <c r="Q2243" s="5">
        <f>YEAR(SalesDataTable[[#This Row],[Order Date]])</f>
        <v>2026</v>
      </c>
      <c r="R2243" s="8" t="str">
        <f>"Q"&amp;ROUNDUP(MONTH(SalesDataTable[[#This Row],[Order Date]])/3,0)</f>
        <v>Q4</v>
      </c>
      <c r="S2243" s="9">
        <f>MONTH(SalesDataTable[[#This Row],[Order Date]])</f>
        <v>11</v>
      </c>
      <c r="T2243" s="8" t="str">
        <f>TEXT(SalesDataTable[[#This Row],[Order Date]],"mmm")</f>
        <v>Nov</v>
      </c>
    </row>
    <row r="2244" spans="1:20" ht="15.5">
      <c r="A2244" s="2" t="s">
        <v>2295</v>
      </c>
      <c r="B2244" s="3">
        <v>46327</v>
      </c>
      <c r="C2244" s="4" t="s">
        <v>27</v>
      </c>
      <c r="D2244" s="4" t="s">
        <v>82</v>
      </c>
      <c r="E2244" s="4" t="s">
        <v>3</v>
      </c>
      <c r="F2244" s="4" t="s">
        <v>4</v>
      </c>
      <c r="G2244" s="4" t="s">
        <v>31</v>
      </c>
      <c r="H2244" s="4" t="s">
        <v>41</v>
      </c>
      <c r="I2244" s="9">
        <v>1</v>
      </c>
      <c r="J2244" s="6">
        <v>197.14</v>
      </c>
      <c r="K2244" s="7">
        <v>0.05</v>
      </c>
      <c r="L2244" s="6">
        <v>102.87</v>
      </c>
      <c r="M2244" s="6">
        <f t="shared" si="140"/>
        <v>187.28299999999999</v>
      </c>
      <c r="N2244" s="6">
        <f t="shared" si="141"/>
        <v>102.87</v>
      </c>
      <c r="O2244" s="6">
        <f t="shared" si="142"/>
        <v>84.412999999999982</v>
      </c>
      <c r="P2244" s="8">
        <f t="shared" si="143"/>
        <v>0.45072430492890431</v>
      </c>
      <c r="Q2244" s="5">
        <f>YEAR(SalesDataTable[[#This Row],[Order Date]])</f>
        <v>2026</v>
      </c>
      <c r="R2244" s="8" t="str">
        <f>"Q"&amp;ROUNDUP(MONTH(SalesDataTable[[#This Row],[Order Date]])/3,0)</f>
        <v>Q4</v>
      </c>
      <c r="S2244" s="9">
        <f>MONTH(SalesDataTable[[#This Row],[Order Date]])</f>
        <v>11</v>
      </c>
      <c r="T2244" s="8" t="str">
        <f>TEXT(SalesDataTable[[#This Row],[Order Date]],"mmm")</f>
        <v>Nov</v>
      </c>
    </row>
    <row r="2245" spans="1:20" ht="15.5">
      <c r="A2245" s="2" t="s">
        <v>2296</v>
      </c>
      <c r="B2245" s="3">
        <v>46327</v>
      </c>
      <c r="C2245" s="4" t="s">
        <v>1</v>
      </c>
      <c r="D2245" s="4" t="s">
        <v>2</v>
      </c>
      <c r="E2245" s="4" t="s">
        <v>10</v>
      </c>
      <c r="F2245" s="4" t="s">
        <v>20</v>
      </c>
      <c r="G2245" s="4" t="s">
        <v>11</v>
      </c>
      <c r="H2245" s="4" t="s">
        <v>79</v>
      </c>
      <c r="I2245" s="9">
        <v>5</v>
      </c>
      <c r="J2245" s="6">
        <v>72.13</v>
      </c>
      <c r="K2245" s="7">
        <v>0.1</v>
      </c>
      <c r="L2245" s="6">
        <v>31.41</v>
      </c>
      <c r="M2245" s="6">
        <f t="shared" si="140"/>
        <v>324.58499999999998</v>
      </c>
      <c r="N2245" s="6">
        <f t="shared" si="141"/>
        <v>157.05000000000001</v>
      </c>
      <c r="O2245" s="6">
        <f t="shared" si="142"/>
        <v>167.53499999999997</v>
      </c>
      <c r="P2245" s="8">
        <f t="shared" si="143"/>
        <v>0.51615139331762094</v>
      </c>
      <c r="Q2245" s="5">
        <f>YEAR(SalesDataTable[[#This Row],[Order Date]])</f>
        <v>2026</v>
      </c>
      <c r="R2245" s="8" t="str">
        <f>"Q"&amp;ROUNDUP(MONTH(SalesDataTable[[#This Row],[Order Date]])/3,0)</f>
        <v>Q4</v>
      </c>
      <c r="S2245" s="9">
        <f>MONTH(SalesDataTable[[#This Row],[Order Date]])</f>
        <v>11</v>
      </c>
      <c r="T2245" s="8" t="str">
        <f>TEXT(SalesDataTable[[#This Row],[Order Date]],"mmm")</f>
        <v>Nov</v>
      </c>
    </row>
    <row r="2246" spans="1:20" ht="15.5">
      <c r="A2246" s="2" t="s">
        <v>2297</v>
      </c>
      <c r="B2246" s="3">
        <v>46327</v>
      </c>
      <c r="C2246" s="4" t="s">
        <v>8</v>
      </c>
      <c r="D2246" s="4" t="s">
        <v>69</v>
      </c>
      <c r="E2246" s="4" t="s">
        <v>10</v>
      </c>
      <c r="F2246" s="4" t="s">
        <v>4</v>
      </c>
      <c r="G2246" s="4" t="s">
        <v>31</v>
      </c>
      <c r="H2246" s="4" t="s">
        <v>32</v>
      </c>
      <c r="I2246" s="9">
        <v>8</v>
      </c>
      <c r="J2246" s="6">
        <v>341.51</v>
      </c>
      <c r="K2246" s="7">
        <v>0.1</v>
      </c>
      <c r="L2246" s="6">
        <v>200.1</v>
      </c>
      <c r="M2246" s="6">
        <f t="shared" si="140"/>
        <v>2458.8719999999998</v>
      </c>
      <c r="N2246" s="6">
        <f t="shared" si="141"/>
        <v>1600.8</v>
      </c>
      <c r="O2246" s="6">
        <f t="shared" si="142"/>
        <v>858.07199999999989</v>
      </c>
      <c r="P2246" s="8">
        <f t="shared" si="143"/>
        <v>0.34896977150498276</v>
      </c>
      <c r="Q2246" s="5">
        <f>YEAR(SalesDataTable[[#This Row],[Order Date]])</f>
        <v>2026</v>
      </c>
      <c r="R2246" s="8" t="str">
        <f>"Q"&amp;ROUNDUP(MONTH(SalesDataTable[[#This Row],[Order Date]])/3,0)</f>
        <v>Q4</v>
      </c>
      <c r="S2246" s="9">
        <f>MONTH(SalesDataTable[[#This Row],[Order Date]])</f>
        <v>11</v>
      </c>
      <c r="T2246" s="8" t="str">
        <f>TEXT(SalesDataTable[[#This Row],[Order Date]],"mmm")</f>
        <v>Nov</v>
      </c>
    </row>
    <row r="2247" spans="1:20" ht="15.5">
      <c r="A2247" s="2" t="s">
        <v>2298</v>
      </c>
      <c r="B2247" s="3">
        <v>46327</v>
      </c>
      <c r="C2247" s="4" t="s">
        <v>8</v>
      </c>
      <c r="D2247" s="4" t="s">
        <v>66</v>
      </c>
      <c r="E2247" s="4" t="s">
        <v>3</v>
      </c>
      <c r="F2247" s="4" t="s">
        <v>16</v>
      </c>
      <c r="G2247" s="4" t="s">
        <v>17</v>
      </c>
      <c r="H2247" s="4" t="s">
        <v>18</v>
      </c>
      <c r="I2247" s="9">
        <v>1</v>
      </c>
      <c r="J2247" s="6">
        <v>36.47</v>
      </c>
      <c r="K2247" s="7">
        <v>0.05</v>
      </c>
      <c r="L2247" s="6">
        <v>13.88</v>
      </c>
      <c r="M2247" s="6">
        <f t="shared" si="140"/>
        <v>34.646499999999996</v>
      </c>
      <c r="N2247" s="6">
        <f t="shared" si="141"/>
        <v>13.88</v>
      </c>
      <c r="O2247" s="6">
        <f t="shared" si="142"/>
        <v>20.766499999999994</v>
      </c>
      <c r="P2247" s="8">
        <f t="shared" si="143"/>
        <v>0.59938233299178834</v>
      </c>
      <c r="Q2247" s="5">
        <f>YEAR(SalesDataTable[[#This Row],[Order Date]])</f>
        <v>2026</v>
      </c>
      <c r="R2247" s="8" t="str">
        <f>"Q"&amp;ROUNDUP(MONTH(SalesDataTable[[#This Row],[Order Date]])/3,0)</f>
        <v>Q4</v>
      </c>
      <c r="S2247" s="9">
        <f>MONTH(SalesDataTable[[#This Row],[Order Date]])</f>
        <v>11</v>
      </c>
      <c r="T2247" s="8" t="str">
        <f>TEXT(SalesDataTable[[#This Row],[Order Date]],"mmm")</f>
        <v>Nov</v>
      </c>
    </row>
    <row r="2248" spans="1:20" ht="15.5">
      <c r="A2248" s="2" t="s">
        <v>2299</v>
      </c>
      <c r="B2248" s="3">
        <v>46327</v>
      </c>
      <c r="C2248" s="4" t="s">
        <v>1</v>
      </c>
      <c r="D2248" s="4" t="s">
        <v>2</v>
      </c>
      <c r="E2248" s="4" t="s">
        <v>3</v>
      </c>
      <c r="F2248" s="4" t="s">
        <v>16</v>
      </c>
      <c r="G2248" s="4" t="s">
        <v>17</v>
      </c>
      <c r="H2248" s="4" t="s">
        <v>18</v>
      </c>
      <c r="I2248" s="9">
        <v>4</v>
      </c>
      <c r="J2248" s="6">
        <v>35.69</v>
      </c>
      <c r="K2248" s="7">
        <v>0.15</v>
      </c>
      <c r="L2248" s="6">
        <v>13.52</v>
      </c>
      <c r="M2248" s="6">
        <f t="shared" si="140"/>
        <v>121.34599999999999</v>
      </c>
      <c r="N2248" s="6">
        <f t="shared" si="141"/>
        <v>54.08</v>
      </c>
      <c r="O2248" s="6">
        <f t="shared" si="142"/>
        <v>67.265999999999991</v>
      </c>
      <c r="P2248" s="8">
        <f t="shared" si="143"/>
        <v>0.55433224004087478</v>
      </c>
      <c r="Q2248" s="5">
        <f>YEAR(SalesDataTable[[#This Row],[Order Date]])</f>
        <v>2026</v>
      </c>
      <c r="R2248" s="8" t="str">
        <f>"Q"&amp;ROUNDUP(MONTH(SalesDataTable[[#This Row],[Order Date]])/3,0)</f>
        <v>Q4</v>
      </c>
      <c r="S2248" s="9">
        <f>MONTH(SalesDataTable[[#This Row],[Order Date]])</f>
        <v>11</v>
      </c>
      <c r="T2248" s="8" t="str">
        <f>TEXT(SalesDataTable[[#This Row],[Order Date]],"mmm")</f>
        <v>Nov</v>
      </c>
    </row>
    <row r="2249" spans="1:20" ht="15.5">
      <c r="A2249" s="2" t="s">
        <v>2300</v>
      </c>
      <c r="B2249" s="3">
        <v>46328</v>
      </c>
      <c r="C2249" s="4" t="s">
        <v>14</v>
      </c>
      <c r="D2249" s="4" t="s">
        <v>61</v>
      </c>
      <c r="E2249" s="4" t="s">
        <v>3</v>
      </c>
      <c r="F2249" s="4" t="s">
        <v>16</v>
      </c>
      <c r="G2249" s="4" t="s">
        <v>17</v>
      </c>
      <c r="H2249" s="4" t="s">
        <v>18</v>
      </c>
      <c r="I2249" s="9">
        <v>2</v>
      </c>
      <c r="J2249" s="6">
        <v>35.340000000000003</v>
      </c>
      <c r="K2249" s="7">
        <v>0.1</v>
      </c>
      <c r="L2249" s="6">
        <v>13.82</v>
      </c>
      <c r="M2249" s="6">
        <f t="shared" si="140"/>
        <v>63.612000000000009</v>
      </c>
      <c r="N2249" s="6">
        <f t="shared" si="141"/>
        <v>27.64</v>
      </c>
      <c r="O2249" s="6">
        <f t="shared" si="142"/>
        <v>35.972000000000008</v>
      </c>
      <c r="P2249" s="8">
        <f t="shared" si="143"/>
        <v>0.56549078790165386</v>
      </c>
      <c r="Q2249" s="5">
        <f>YEAR(SalesDataTable[[#This Row],[Order Date]])</f>
        <v>2026</v>
      </c>
      <c r="R2249" s="8" t="str">
        <f>"Q"&amp;ROUNDUP(MONTH(SalesDataTable[[#This Row],[Order Date]])/3,0)</f>
        <v>Q4</v>
      </c>
      <c r="S2249" s="9">
        <f>MONTH(SalesDataTable[[#This Row],[Order Date]])</f>
        <v>11</v>
      </c>
      <c r="T2249" s="8" t="str">
        <f>TEXT(SalesDataTable[[#This Row],[Order Date]],"mmm")</f>
        <v>Nov</v>
      </c>
    </row>
    <row r="2250" spans="1:20" ht="15.5">
      <c r="A2250" s="2" t="s">
        <v>2301</v>
      </c>
      <c r="B2250" s="3">
        <v>46328</v>
      </c>
      <c r="C2250" s="4" t="s">
        <v>14</v>
      </c>
      <c r="D2250" s="4" t="s">
        <v>61</v>
      </c>
      <c r="E2250" s="4" t="s">
        <v>3</v>
      </c>
      <c r="F2250" s="4" t="s">
        <v>16</v>
      </c>
      <c r="G2250" s="4" t="s">
        <v>17</v>
      </c>
      <c r="H2250" s="4" t="s">
        <v>46</v>
      </c>
      <c r="I2250" s="9">
        <v>4</v>
      </c>
      <c r="J2250" s="6">
        <v>46.8</v>
      </c>
      <c r="K2250" s="7">
        <v>0.05</v>
      </c>
      <c r="L2250" s="6">
        <v>18.52</v>
      </c>
      <c r="M2250" s="6">
        <f t="shared" si="140"/>
        <v>177.83999999999997</v>
      </c>
      <c r="N2250" s="6">
        <f t="shared" si="141"/>
        <v>74.08</v>
      </c>
      <c r="O2250" s="6">
        <f t="shared" si="142"/>
        <v>103.75999999999998</v>
      </c>
      <c r="P2250" s="8">
        <f t="shared" si="143"/>
        <v>0.58344579397210972</v>
      </c>
      <c r="Q2250" s="5">
        <f>YEAR(SalesDataTable[[#This Row],[Order Date]])</f>
        <v>2026</v>
      </c>
      <c r="R2250" s="8" t="str">
        <f>"Q"&amp;ROUNDUP(MONTH(SalesDataTable[[#This Row],[Order Date]])/3,0)</f>
        <v>Q4</v>
      </c>
      <c r="S2250" s="9">
        <f>MONTH(SalesDataTable[[#This Row],[Order Date]])</f>
        <v>11</v>
      </c>
      <c r="T2250" s="8" t="str">
        <f>TEXT(SalesDataTable[[#This Row],[Order Date]],"mmm")</f>
        <v>Nov</v>
      </c>
    </row>
    <row r="2251" spans="1:20" ht="15.5">
      <c r="A2251" s="2" t="s">
        <v>2302</v>
      </c>
      <c r="B2251" s="3">
        <v>46328</v>
      </c>
      <c r="C2251" s="4" t="s">
        <v>27</v>
      </c>
      <c r="D2251" s="4" t="s">
        <v>82</v>
      </c>
      <c r="E2251" s="4" t="s">
        <v>25</v>
      </c>
      <c r="F2251" s="4" t="s">
        <v>16</v>
      </c>
      <c r="G2251" s="4" t="s">
        <v>31</v>
      </c>
      <c r="H2251" s="4" t="s">
        <v>41</v>
      </c>
      <c r="I2251" s="9">
        <v>1</v>
      </c>
      <c r="J2251" s="6">
        <v>198.34</v>
      </c>
      <c r="K2251" s="7">
        <v>0.05</v>
      </c>
      <c r="L2251" s="6">
        <v>103.2</v>
      </c>
      <c r="M2251" s="6">
        <f t="shared" si="140"/>
        <v>188.423</v>
      </c>
      <c r="N2251" s="6">
        <f t="shared" si="141"/>
        <v>103.2</v>
      </c>
      <c r="O2251" s="6">
        <f t="shared" si="142"/>
        <v>85.222999999999999</v>
      </c>
      <c r="P2251" s="8">
        <f t="shared" si="143"/>
        <v>0.45229616341954004</v>
      </c>
      <c r="Q2251" s="5">
        <f>YEAR(SalesDataTable[[#This Row],[Order Date]])</f>
        <v>2026</v>
      </c>
      <c r="R2251" s="8" t="str">
        <f>"Q"&amp;ROUNDUP(MONTH(SalesDataTable[[#This Row],[Order Date]])/3,0)</f>
        <v>Q4</v>
      </c>
      <c r="S2251" s="9">
        <f>MONTH(SalesDataTable[[#This Row],[Order Date]])</f>
        <v>11</v>
      </c>
      <c r="T2251" s="8" t="str">
        <f>TEXT(SalesDataTable[[#This Row],[Order Date]],"mmm")</f>
        <v>Nov</v>
      </c>
    </row>
    <row r="2252" spans="1:20" ht="15.5">
      <c r="A2252" s="2" t="s">
        <v>2303</v>
      </c>
      <c r="B2252" s="3">
        <v>46328</v>
      </c>
      <c r="C2252" s="4" t="s">
        <v>8</v>
      </c>
      <c r="D2252" s="4" t="s">
        <v>38</v>
      </c>
      <c r="E2252" s="4" t="s">
        <v>3</v>
      </c>
      <c r="F2252" s="4" t="s">
        <v>4</v>
      </c>
      <c r="G2252" s="4" t="s">
        <v>49</v>
      </c>
      <c r="H2252" s="4" t="s">
        <v>55</v>
      </c>
      <c r="I2252" s="9">
        <v>5</v>
      </c>
      <c r="J2252" s="6">
        <v>122.26</v>
      </c>
      <c r="K2252" s="7">
        <v>0.1</v>
      </c>
      <c r="L2252" s="6">
        <v>68.3</v>
      </c>
      <c r="M2252" s="6">
        <f t="shared" si="140"/>
        <v>550.17000000000007</v>
      </c>
      <c r="N2252" s="6">
        <f t="shared" si="141"/>
        <v>341.5</v>
      </c>
      <c r="O2252" s="6">
        <f t="shared" si="142"/>
        <v>208.67000000000007</v>
      </c>
      <c r="P2252" s="8">
        <f t="shared" si="143"/>
        <v>0.37928276714470083</v>
      </c>
      <c r="Q2252" s="5">
        <f>YEAR(SalesDataTable[[#This Row],[Order Date]])</f>
        <v>2026</v>
      </c>
      <c r="R2252" s="8" t="str">
        <f>"Q"&amp;ROUNDUP(MONTH(SalesDataTable[[#This Row],[Order Date]])/3,0)</f>
        <v>Q4</v>
      </c>
      <c r="S2252" s="9">
        <f>MONTH(SalesDataTable[[#This Row],[Order Date]])</f>
        <v>11</v>
      </c>
      <c r="T2252" s="8" t="str">
        <f>TEXT(SalesDataTable[[#This Row],[Order Date]],"mmm")</f>
        <v>Nov</v>
      </c>
    </row>
    <row r="2253" spans="1:20" ht="15.5">
      <c r="A2253" s="2" t="s">
        <v>2304</v>
      </c>
      <c r="B2253" s="3">
        <v>46328</v>
      </c>
      <c r="C2253" s="4" t="s">
        <v>1</v>
      </c>
      <c r="D2253" s="4" t="s">
        <v>52</v>
      </c>
      <c r="E2253" s="4" t="s">
        <v>10</v>
      </c>
      <c r="F2253" s="4" t="s">
        <v>4</v>
      </c>
      <c r="G2253" s="4" t="s">
        <v>11</v>
      </c>
      <c r="H2253" s="4" t="s">
        <v>79</v>
      </c>
      <c r="I2253" s="9">
        <v>3</v>
      </c>
      <c r="J2253" s="6">
        <v>71.12</v>
      </c>
      <c r="K2253" s="7">
        <v>0.15</v>
      </c>
      <c r="L2253" s="6">
        <v>33.090000000000003</v>
      </c>
      <c r="M2253" s="6">
        <f t="shared" si="140"/>
        <v>181.35599999999999</v>
      </c>
      <c r="N2253" s="6">
        <f t="shared" si="141"/>
        <v>99.27000000000001</v>
      </c>
      <c r="O2253" s="6">
        <f t="shared" si="142"/>
        <v>82.085999999999984</v>
      </c>
      <c r="P2253" s="8">
        <f t="shared" si="143"/>
        <v>0.45262356911268437</v>
      </c>
      <c r="Q2253" s="5">
        <f>YEAR(SalesDataTable[[#This Row],[Order Date]])</f>
        <v>2026</v>
      </c>
      <c r="R2253" s="8" t="str">
        <f>"Q"&amp;ROUNDUP(MONTH(SalesDataTable[[#This Row],[Order Date]])/3,0)</f>
        <v>Q4</v>
      </c>
      <c r="S2253" s="9">
        <f>MONTH(SalesDataTable[[#This Row],[Order Date]])</f>
        <v>11</v>
      </c>
      <c r="T2253" s="8" t="str">
        <f>TEXT(SalesDataTable[[#This Row],[Order Date]],"mmm")</f>
        <v>Nov</v>
      </c>
    </row>
    <row r="2254" spans="1:20" ht="15.5">
      <c r="A2254" s="2" t="s">
        <v>2305</v>
      </c>
      <c r="B2254" s="3">
        <v>46328</v>
      </c>
      <c r="C2254" s="4" t="s">
        <v>8</v>
      </c>
      <c r="D2254" s="4" t="s">
        <v>69</v>
      </c>
      <c r="E2254" s="4" t="s">
        <v>25</v>
      </c>
      <c r="F2254" s="4" t="s">
        <v>4</v>
      </c>
      <c r="G2254" s="4" t="s">
        <v>5</v>
      </c>
      <c r="H2254" s="4" t="s">
        <v>6</v>
      </c>
      <c r="I2254" s="9">
        <v>2</v>
      </c>
      <c r="J2254" s="6">
        <v>81.900000000000006</v>
      </c>
      <c r="K2254" s="7">
        <v>0.15</v>
      </c>
      <c r="L2254" s="6">
        <v>41.91</v>
      </c>
      <c r="M2254" s="6">
        <f t="shared" si="140"/>
        <v>139.23000000000002</v>
      </c>
      <c r="N2254" s="6">
        <f t="shared" si="141"/>
        <v>83.82</v>
      </c>
      <c r="O2254" s="6">
        <f t="shared" si="142"/>
        <v>55.410000000000025</v>
      </c>
      <c r="P2254" s="8">
        <f t="shared" si="143"/>
        <v>0.39797457444516282</v>
      </c>
      <c r="Q2254" s="5">
        <f>YEAR(SalesDataTable[[#This Row],[Order Date]])</f>
        <v>2026</v>
      </c>
      <c r="R2254" s="8" t="str">
        <f>"Q"&amp;ROUNDUP(MONTH(SalesDataTable[[#This Row],[Order Date]])/3,0)</f>
        <v>Q4</v>
      </c>
      <c r="S2254" s="9">
        <f>MONTH(SalesDataTable[[#This Row],[Order Date]])</f>
        <v>11</v>
      </c>
      <c r="T2254" s="8" t="str">
        <f>TEXT(SalesDataTable[[#This Row],[Order Date]],"mmm")</f>
        <v>Nov</v>
      </c>
    </row>
    <row r="2255" spans="1:20" ht="15.5">
      <c r="A2255" s="2" t="s">
        <v>2306</v>
      </c>
      <c r="B2255" s="3">
        <v>46328</v>
      </c>
      <c r="C2255" s="4" t="s">
        <v>14</v>
      </c>
      <c r="D2255" s="4" t="s">
        <v>15</v>
      </c>
      <c r="E2255" s="4" t="s">
        <v>39</v>
      </c>
      <c r="F2255" s="4" t="s">
        <v>4</v>
      </c>
      <c r="G2255" s="4" t="s">
        <v>17</v>
      </c>
      <c r="H2255" s="4" t="s">
        <v>83</v>
      </c>
      <c r="I2255" s="9">
        <v>4</v>
      </c>
      <c r="J2255" s="6">
        <v>165.12</v>
      </c>
      <c r="K2255" s="7">
        <v>0.05</v>
      </c>
      <c r="L2255" s="6">
        <v>89.65</v>
      </c>
      <c r="M2255" s="6">
        <f t="shared" si="140"/>
        <v>627.45600000000002</v>
      </c>
      <c r="N2255" s="6">
        <f t="shared" si="141"/>
        <v>358.6</v>
      </c>
      <c r="O2255" s="6">
        <f t="shared" si="142"/>
        <v>268.85599999999999</v>
      </c>
      <c r="P2255" s="8">
        <f t="shared" si="143"/>
        <v>0.42848582211342306</v>
      </c>
      <c r="Q2255" s="5">
        <f>YEAR(SalesDataTable[[#This Row],[Order Date]])</f>
        <v>2026</v>
      </c>
      <c r="R2255" s="8" t="str">
        <f>"Q"&amp;ROUNDUP(MONTH(SalesDataTable[[#This Row],[Order Date]])/3,0)</f>
        <v>Q4</v>
      </c>
      <c r="S2255" s="9">
        <f>MONTH(SalesDataTable[[#This Row],[Order Date]])</f>
        <v>11</v>
      </c>
      <c r="T2255" s="8" t="str">
        <f>TEXT(SalesDataTable[[#This Row],[Order Date]],"mmm")</f>
        <v>Nov</v>
      </c>
    </row>
    <row r="2256" spans="1:20" ht="15.5">
      <c r="A2256" s="2" t="s">
        <v>2307</v>
      </c>
      <c r="B2256" s="3">
        <v>46328</v>
      </c>
      <c r="C2256" s="4" t="s">
        <v>27</v>
      </c>
      <c r="D2256" s="4" t="s">
        <v>48</v>
      </c>
      <c r="E2256" s="4" t="s">
        <v>25</v>
      </c>
      <c r="F2256" s="4" t="s">
        <v>16</v>
      </c>
      <c r="G2256" s="4" t="s">
        <v>11</v>
      </c>
      <c r="H2256" s="4" t="s">
        <v>12</v>
      </c>
      <c r="I2256" s="9">
        <v>1</v>
      </c>
      <c r="J2256" s="6">
        <v>91.35</v>
      </c>
      <c r="K2256" s="7">
        <v>0</v>
      </c>
      <c r="L2256" s="6">
        <v>45.5</v>
      </c>
      <c r="M2256" s="6">
        <f t="shared" si="140"/>
        <v>91.35</v>
      </c>
      <c r="N2256" s="6">
        <f t="shared" si="141"/>
        <v>45.5</v>
      </c>
      <c r="O2256" s="6">
        <f t="shared" si="142"/>
        <v>45.849999999999994</v>
      </c>
      <c r="P2256" s="8">
        <f t="shared" si="143"/>
        <v>0.50191570881226055</v>
      </c>
      <c r="Q2256" s="5">
        <f>YEAR(SalesDataTable[[#This Row],[Order Date]])</f>
        <v>2026</v>
      </c>
      <c r="R2256" s="8" t="str">
        <f>"Q"&amp;ROUNDUP(MONTH(SalesDataTable[[#This Row],[Order Date]])/3,0)</f>
        <v>Q4</v>
      </c>
      <c r="S2256" s="9">
        <f>MONTH(SalesDataTable[[#This Row],[Order Date]])</f>
        <v>11</v>
      </c>
      <c r="T2256" s="8" t="str">
        <f>TEXT(SalesDataTable[[#This Row],[Order Date]],"mmm")</f>
        <v>Nov</v>
      </c>
    </row>
    <row r="2257" spans="1:20" ht="15.5">
      <c r="A2257" s="2" t="s">
        <v>2308</v>
      </c>
      <c r="B2257" s="3">
        <v>46328</v>
      </c>
      <c r="C2257" s="4" t="s">
        <v>14</v>
      </c>
      <c r="D2257" s="4" t="s">
        <v>24</v>
      </c>
      <c r="E2257" s="4" t="s">
        <v>3</v>
      </c>
      <c r="F2257" s="4" t="s">
        <v>20</v>
      </c>
      <c r="G2257" s="4" t="s">
        <v>49</v>
      </c>
      <c r="H2257" s="4" t="s">
        <v>67</v>
      </c>
      <c r="I2257" s="9">
        <v>1</v>
      </c>
      <c r="J2257" s="6">
        <v>36.96</v>
      </c>
      <c r="K2257" s="7">
        <v>0.1</v>
      </c>
      <c r="L2257" s="6">
        <v>14.18</v>
      </c>
      <c r="M2257" s="6">
        <f t="shared" si="140"/>
        <v>33.264000000000003</v>
      </c>
      <c r="N2257" s="6">
        <f t="shared" si="141"/>
        <v>14.18</v>
      </c>
      <c r="O2257" s="6">
        <f t="shared" si="142"/>
        <v>19.084000000000003</v>
      </c>
      <c r="P2257" s="8">
        <f t="shared" si="143"/>
        <v>0.57371332371332373</v>
      </c>
      <c r="Q2257" s="5">
        <f>YEAR(SalesDataTable[[#This Row],[Order Date]])</f>
        <v>2026</v>
      </c>
      <c r="R2257" s="8" t="str">
        <f>"Q"&amp;ROUNDUP(MONTH(SalesDataTable[[#This Row],[Order Date]])/3,0)</f>
        <v>Q4</v>
      </c>
      <c r="S2257" s="9">
        <f>MONTH(SalesDataTable[[#This Row],[Order Date]])</f>
        <v>11</v>
      </c>
      <c r="T2257" s="8" t="str">
        <f>TEXT(SalesDataTable[[#This Row],[Order Date]],"mmm")</f>
        <v>Nov</v>
      </c>
    </row>
    <row r="2258" spans="1:20" ht="15.5">
      <c r="A2258" s="2" t="s">
        <v>2309</v>
      </c>
      <c r="B2258" s="3">
        <v>46329</v>
      </c>
      <c r="C2258" s="4" t="s">
        <v>27</v>
      </c>
      <c r="D2258" s="4" t="s">
        <v>82</v>
      </c>
      <c r="E2258" s="4" t="s">
        <v>3</v>
      </c>
      <c r="F2258" s="4" t="s">
        <v>4</v>
      </c>
      <c r="G2258" s="4" t="s">
        <v>5</v>
      </c>
      <c r="H2258" s="4" t="s">
        <v>29</v>
      </c>
      <c r="I2258" s="9">
        <v>1</v>
      </c>
      <c r="J2258" s="6">
        <v>49.61</v>
      </c>
      <c r="K2258" s="7">
        <v>0</v>
      </c>
      <c r="L2258" s="6">
        <v>22.8</v>
      </c>
      <c r="M2258" s="6">
        <f t="shared" si="140"/>
        <v>49.61</v>
      </c>
      <c r="N2258" s="6">
        <f t="shared" si="141"/>
        <v>22.8</v>
      </c>
      <c r="O2258" s="6">
        <f t="shared" si="142"/>
        <v>26.81</v>
      </c>
      <c r="P2258" s="8">
        <f t="shared" si="143"/>
        <v>0.54041523886313236</v>
      </c>
      <c r="Q2258" s="5">
        <f>YEAR(SalesDataTable[[#This Row],[Order Date]])</f>
        <v>2026</v>
      </c>
      <c r="R2258" s="8" t="str">
        <f>"Q"&amp;ROUNDUP(MONTH(SalesDataTable[[#This Row],[Order Date]])/3,0)</f>
        <v>Q4</v>
      </c>
      <c r="S2258" s="9">
        <f>MONTH(SalesDataTable[[#This Row],[Order Date]])</f>
        <v>11</v>
      </c>
      <c r="T2258" s="8" t="str">
        <f>TEXT(SalesDataTable[[#This Row],[Order Date]],"mmm")</f>
        <v>Nov</v>
      </c>
    </row>
    <row r="2259" spans="1:20" ht="15.5">
      <c r="A2259" s="2" t="s">
        <v>2310</v>
      </c>
      <c r="B2259" s="3">
        <v>46329</v>
      </c>
      <c r="C2259" s="4" t="s">
        <v>8</v>
      </c>
      <c r="D2259" s="4" t="s">
        <v>66</v>
      </c>
      <c r="E2259" s="4" t="s">
        <v>25</v>
      </c>
      <c r="F2259" s="4" t="s">
        <v>4</v>
      </c>
      <c r="G2259" s="4" t="s">
        <v>5</v>
      </c>
      <c r="H2259" s="4" t="s">
        <v>29</v>
      </c>
      <c r="I2259" s="9">
        <v>1</v>
      </c>
      <c r="J2259" s="6">
        <v>49.76</v>
      </c>
      <c r="K2259" s="7">
        <v>0.1</v>
      </c>
      <c r="L2259" s="6">
        <v>21.94</v>
      </c>
      <c r="M2259" s="6">
        <f t="shared" si="140"/>
        <v>44.783999999999999</v>
      </c>
      <c r="N2259" s="6">
        <f t="shared" si="141"/>
        <v>21.94</v>
      </c>
      <c r="O2259" s="6">
        <f t="shared" si="142"/>
        <v>22.843999999999998</v>
      </c>
      <c r="P2259" s="8">
        <f t="shared" si="143"/>
        <v>0.51009289031797067</v>
      </c>
      <c r="Q2259" s="5">
        <f>YEAR(SalesDataTable[[#This Row],[Order Date]])</f>
        <v>2026</v>
      </c>
      <c r="R2259" s="8" t="str">
        <f>"Q"&amp;ROUNDUP(MONTH(SalesDataTable[[#This Row],[Order Date]])/3,0)</f>
        <v>Q4</v>
      </c>
      <c r="S2259" s="9">
        <f>MONTH(SalesDataTable[[#This Row],[Order Date]])</f>
        <v>11</v>
      </c>
      <c r="T2259" s="8" t="str">
        <f>TEXT(SalesDataTable[[#This Row],[Order Date]],"mmm")</f>
        <v>Nov</v>
      </c>
    </row>
    <row r="2260" spans="1:20" ht="15.5">
      <c r="A2260" s="2" t="s">
        <v>2311</v>
      </c>
      <c r="B2260" s="3">
        <v>46329</v>
      </c>
      <c r="C2260" s="4" t="s">
        <v>27</v>
      </c>
      <c r="D2260" s="4" t="s">
        <v>45</v>
      </c>
      <c r="E2260" s="4" t="s">
        <v>3</v>
      </c>
      <c r="F2260" s="4" t="s">
        <v>4</v>
      </c>
      <c r="G2260" s="4" t="s">
        <v>5</v>
      </c>
      <c r="H2260" s="4" t="s">
        <v>35</v>
      </c>
      <c r="I2260" s="9">
        <v>1</v>
      </c>
      <c r="J2260" s="6">
        <v>39.97</v>
      </c>
      <c r="K2260" s="7">
        <v>0.1</v>
      </c>
      <c r="L2260" s="6">
        <v>16.93</v>
      </c>
      <c r="M2260" s="6">
        <f t="shared" si="140"/>
        <v>35.972999999999999</v>
      </c>
      <c r="N2260" s="6">
        <f t="shared" si="141"/>
        <v>16.93</v>
      </c>
      <c r="O2260" s="6">
        <f t="shared" si="142"/>
        <v>19.042999999999999</v>
      </c>
      <c r="P2260" s="8">
        <f t="shared" si="143"/>
        <v>0.52936924915909156</v>
      </c>
      <c r="Q2260" s="5">
        <f>YEAR(SalesDataTable[[#This Row],[Order Date]])</f>
        <v>2026</v>
      </c>
      <c r="R2260" s="8" t="str">
        <f>"Q"&amp;ROUNDUP(MONTH(SalesDataTable[[#This Row],[Order Date]])/3,0)</f>
        <v>Q4</v>
      </c>
      <c r="S2260" s="9">
        <f>MONTH(SalesDataTable[[#This Row],[Order Date]])</f>
        <v>11</v>
      </c>
      <c r="T2260" s="8" t="str">
        <f>TEXT(SalesDataTable[[#This Row],[Order Date]],"mmm")</f>
        <v>Nov</v>
      </c>
    </row>
    <row r="2261" spans="1:20" ht="15.5">
      <c r="A2261" s="2" t="s">
        <v>2312</v>
      </c>
      <c r="B2261" s="3">
        <v>46329</v>
      </c>
      <c r="C2261" s="4" t="s">
        <v>8</v>
      </c>
      <c r="D2261" s="4" t="s">
        <v>69</v>
      </c>
      <c r="E2261" s="4" t="s">
        <v>39</v>
      </c>
      <c r="F2261" s="4" t="s">
        <v>4</v>
      </c>
      <c r="G2261" s="4" t="s">
        <v>31</v>
      </c>
      <c r="H2261" s="4" t="s">
        <v>32</v>
      </c>
      <c r="I2261" s="9">
        <v>2</v>
      </c>
      <c r="J2261" s="6">
        <v>335.46</v>
      </c>
      <c r="K2261" s="7">
        <v>0.1</v>
      </c>
      <c r="L2261" s="6">
        <v>199.87</v>
      </c>
      <c r="M2261" s="6">
        <f t="shared" si="140"/>
        <v>603.82799999999997</v>
      </c>
      <c r="N2261" s="6">
        <f t="shared" si="141"/>
        <v>399.74</v>
      </c>
      <c r="O2261" s="6">
        <f t="shared" si="142"/>
        <v>204.08799999999997</v>
      </c>
      <c r="P2261" s="8">
        <f t="shared" si="143"/>
        <v>0.33799028862523761</v>
      </c>
      <c r="Q2261" s="5">
        <f>YEAR(SalesDataTable[[#This Row],[Order Date]])</f>
        <v>2026</v>
      </c>
      <c r="R2261" s="8" t="str">
        <f>"Q"&amp;ROUNDUP(MONTH(SalesDataTable[[#This Row],[Order Date]])/3,0)</f>
        <v>Q4</v>
      </c>
      <c r="S2261" s="9">
        <f>MONTH(SalesDataTable[[#This Row],[Order Date]])</f>
        <v>11</v>
      </c>
      <c r="T2261" s="8" t="str">
        <f>TEXT(SalesDataTable[[#This Row],[Order Date]],"mmm")</f>
        <v>Nov</v>
      </c>
    </row>
    <row r="2262" spans="1:20" ht="15.5">
      <c r="A2262" s="2" t="s">
        <v>2313</v>
      </c>
      <c r="B2262" s="3">
        <v>46329</v>
      </c>
      <c r="C2262" s="4" t="s">
        <v>8</v>
      </c>
      <c r="D2262" s="4" t="s">
        <v>69</v>
      </c>
      <c r="E2262" s="4" t="s">
        <v>3</v>
      </c>
      <c r="F2262" s="4" t="s">
        <v>16</v>
      </c>
      <c r="G2262" s="4" t="s">
        <v>11</v>
      </c>
      <c r="H2262" s="4" t="s">
        <v>53</v>
      </c>
      <c r="I2262" s="9">
        <v>4</v>
      </c>
      <c r="J2262" s="6">
        <v>154.46</v>
      </c>
      <c r="K2262" s="7">
        <v>0.05</v>
      </c>
      <c r="L2262" s="6">
        <v>80.48</v>
      </c>
      <c r="M2262" s="6">
        <f t="shared" si="140"/>
        <v>586.94799999999998</v>
      </c>
      <c r="N2262" s="6">
        <f t="shared" si="141"/>
        <v>321.92</v>
      </c>
      <c r="O2262" s="6">
        <f t="shared" si="142"/>
        <v>265.02799999999996</v>
      </c>
      <c r="P2262" s="8">
        <f t="shared" si="143"/>
        <v>0.45153574081519993</v>
      </c>
      <c r="Q2262" s="5">
        <f>YEAR(SalesDataTable[[#This Row],[Order Date]])</f>
        <v>2026</v>
      </c>
      <c r="R2262" s="8" t="str">
        <f>"Q"&amp;ROUNDUP(MONTH(SalesDataTable[[#This Row],[Order Date]])/3,0)</f>
        <v>Q4</v>
      </c>
      <c r="S2262" s="9">
        <f>MONTH(SalesDataTable[[#This Row],[Order Date]])</f>
        <v>11</v>
      </c>
      <c r="T2262" s="8" t="str">
        <f>TEXT(SalesDataTable[[#This Row],[Order Date]],"mmm")</f>
        <v>Nov</v>
      </c>
    </row>
    <row r="2263" spans="1:20" ht="15.5">
      <c r="A2263" s="2" t="s">
        <v>2314</v>
      </c>
      <c r="B2263" s="3">
        <v>46329</v>
      </c>
      <c r="C2263" s="4" t="s">
        <v>1</v>
      </c>
      <c r="D2263" s="4" t="s">
        <v>2</v>
      </c>
      <c r="E2263" s="4" t="s">
        <v>10</v>
      </c>
      <c r="F2263" s="4" t="s">
        <v>20</v>
      </c>
      <c r="G2263" s="4" t="s">
        <v>49</v>
      </c>
      <c r="H2263" s="4" t="s">
        <v>50</v>
      </c>
      <c r="I2263" s="9">
        <v>10</v>
      </c>
      <c r="J2263" s="6">
        <v>39.869999999999997</v>
      </c>
      <c r="K2263" s="7">
        <v>0.15</v>
      </c>
      <c r="L2263" s="6">
        <v>14.31</v>
      </c>
      <c r="M2263" s="6">
        <f t="shared" si="140"/>
        <v>338.89499999999998</v>
      </c>
      <c r="N2263" s="6">
        <f t="shared" si="141"/>
        <v>143.1</v>
      </c>
      <c r="O2263" s="6">
        <f t="shared" si="142"/>
        <v>195.79499999999999</v>
      </c>
      <c r="P2263" s="8">
        <f t="shared" si="143"/>
        <v>0.57774531934670026</v>
      </c>
      <c r="Q2263" s="5">
        <f>YEAR(SalesDataTable[[#This Row],[Order Date]])</f>
        <v>2026</v>
      </c>
      <c r="R2263" s="8" t="str">
        <f>"Q"&amp;ROUNDUP(MONTH(SalesDataTable[[#This Row],[Order Date]])/3,0)</f>
        <v>Q4</v>
      </c>
      <c r="S2263" s="9">
        <f>MONTH(SalesDataTable[[#This Row],[Order Date]])</f>
        <v>11</v>
      </c>
      <c r="T2263" s="8" t="str">
        <f>TEXT(SalesDataTable[[#This Row],[Order Date]],"mmm")</f>
        <v>Nov</v>
      </c>
    </row>
    <row r="2264" spans="1:20" ht="15.5">
      <c r="A2264" s="2" t="s">
        <v>2315</v>
      </c>
      <c r="B2264" s="3">
        <v>46330</v>
      </c>
      <c r="C2264" s="4" t="s">
        <v>1</v>
      </c>
      <c r="D2264" s="4" t="s">
        <v>88</v>
      </c>
      <c r="E2264" s="4" t="s">
        <v>3</v>
      </c>
      <c r="F2264" s="4" t="s">
        <v>20</v>
      </c>
      <c r="G2264" s="4" t="s">
        <v>11</v>
      </c>
      <c r="H2264" s="4" t="s">
        <v>12</v>
      </c>
      <c r="I2264" s="9">
        <v>2</v>
      </c>
      <c r="J2264" s="6">
        <v>93.19</v>
      </c>
      <c r="K2264" s="7">
        <v>0.2</v>
      </c>
      <c r="L2264" s="6">
        <v>45.7</v>
      </c>
      <c r="M2264" s="6">
        <f t="shared" si="140"/>
        <v>149.10400000000001</v>
      </c>
      <c r="N2264" s="6">
        <f t="shared" si="141"/>
        <v>91.4</v>
      </c>
      <c r="O2264" s="6">
        <f t="shared" si="142"/>
        <v>57.704000000000008</v>
      </c>
      <c r="P2264" s="8">
        <f t="shared" si="143"/>
        <v>0.38700504345959869</v>
      </c>
      <c r="Q2264" s="5">
        <f>YEAR(SalesDataTable[[#This Row],[Order Date]])</f>
        <v>2026</v>
      </c>
      <c r="R2264" s="8" t="str">
        <f>"Q"&amp;ROUNDUP(MONTH(SalesDataTable[[#This Row],[Order Date]])/3,0)</f>
        <v>Q4</v>
      </c>
      <c r="S2264" s="9">
        <f>MONTH(SalesDataTable[[#This Row],[Order Date]])</f>
        <v>11</v>
      </c>
      <c r="T2264" s="8" t="str">
        <f>TEXT(SalesDataTable[[#This Row],[Order Date]],"mmm")</f>
        <v>Nov</v>
      </c>
    </row>
    <row r="2265" spans="1:20" ht="15.5">
      <c r="A2265" s="2" t="s">
        <v>2316</v>
      </c>
      <c r="B2265" s="3">
        <v>46330</v>
      </c>
      <c r="C2265" s="4" t="s">
        <v>8</v>
      </c>
      <c r="D2265" s="4" t="s">
        <v>69</v>
      </c>
      <c r="E2265" s="4" t="s">
        <v>3</v>
      </c>
      <c r="F2265" s="4" t="s">
        <v>4</v>
      </c>
      <c r="G2265" s="4" t="s">
        <v>49</v>
      </c>
      <c r="H2265" s="4" t="s">
        <v>50</v>
      </c>
      <c r="I2265" s="9">
        <v>3</v>
      </c>
      <c r="J2265" s="6">
        <v>41.29</v>
      </c>
      <c r="K2265" s="7">
        <v>0.05</v>
      </c>
      <c r="L2265" s="6">
        <v>14.43</v>
      </c>
      <c r="M2265" s="6">
        <f t="shared" si="140"/>
        <v>117.6765</v>
      </c>
      <c r="N2265" s="6">
        <f t="shared" si="141"/>
        <v>43.29</v>
      </c>
      <c r="O2265" s="6">
        <f t="shared" si="142"/>
        <v>74.386500000000012</v>
      </c>
      <c r="P2265" s="8">
        <f t="shared" si="143"/>
        <v>0.63212706020318421</v>
      </c>
      <c r="Q2265" s="5">
        <f>YEAR(SalesDataTable[[#This Row],[Order Date]])</f>
        <v>2026</v>
      </c>
      <c r="R2265" s="8" t="str">
        <f>"Q"&amp;ROUNDUP(MONTH(SalesDataTable[[#This Row],[Order Date]])/3,0)</f>
        <v>Q4</v>
      </c>
      <c r="S2265" s="9">
        <f>MONTH(SalesDataTable[[#This Row],[Order Date]])</f>
        <v>11</v>
      </c>
      <c r="T2265" s="8" t="str">
        <f>TEXT(SalesDataTable[[#This Row],[Order Date]],"mmm")</f>
        <v>Nov</v>
      </c>
    </row>
    <row r="2266" spans="1:20" ht="15.5">
      <c r="A2266" s="2" t="s">
        <v>2317</v>
      </c>
      <c r="B2266" s="3">
        <v>46330</v>
      </c>
      <c r="C2266" s="4" t="s">
        <v>27</v>
      </c>
      <c r="D2266" s="4" t="s">
        <v>48</v>
      </c>
      <c r="E2266" s="4" t="s">
        <v>3</v>
      </c>
      <c r="F2266" s="4" t="s">
        <v>4</v>
      </c>
      <c r="G2266" s="4" t="s">
        <v>5</v>
      </c>
      <c r="H2266" s="4" t="s">
        <v>29</v>
      </c>
      <c r="I2266" s="9">
        <v>1</v>
      </c>
      <c r="J2266" s="6">
        <v>50.76</v>
      </c>
      <c r="K2266" s="7">
        <v>0.1</v>
      </c>
      <c r="L2266" s="6">
        <v>22.72</v>
      </c>
      <c r="M2266" s="6">
        <f t="shared" si="140"/>
        <v>45.683999999999997</v>
      </c>
      <c r="N2266" s="6">
        <f t="shared" si="141"/>
        <v>22.72</v>
      </c>
      <c r="O2266" s="6">
        <f t="shared" si="142"/>
        <v>22.963999999999999</v>
      </c>
      <c r="P2266" s="8">
        <f t="shared" si="143"/>
        <v>0.50267051921898254</v>
      </c>
      <c r="Q2266" s="5">
        <f>YEAR(SalesDataTable[[#This Row],[Order Date]])</f>
        <v>2026</v>
      </c>
      <c r="R2266" s="8" t="str">
        <f>"Q"&amp;ROUNDUP(MONTH(SalesDataTable[[#This Row],[Order Date]])/3,0)</f>
        <v>Q4</v>
      </c>
      <c r="S2266" s="9">
        <f>MONTH(SalesDataTable[[#This Row],[Order Date]])</f>
        <v>11</v>
      </c>
      <c r="T2266" s="8" t="str">
        <f>TEXT(SalesDataTable[[#This Row],[Order Date]],"mmm")</f>
        <v>Nov</v>
      </c>
    </row>
    <row r="2267" spans="1:20" ht="15.5">
      <c r="A2267" s="2" t="s">
        <v>2318</v>
      </c>
      <c r="B2267" s="3">
        <v>46330</v>
      </c>
      <c r="C2267" s="4" t="s">
        <v>14</v>
      </c>
      <c r="D2267" s="4" t="s">
        <v>126</v>
      </c>
      <c r="E2267" s="4" t="s">
        <v>25</v>
      </c>
      <c r="F2267" s="4" t="s">
        <v>20</v>
      </c>
      <c r="G2267" s="4" t="s">
        <v>17</v>
      </c>
      <c r="H2267" s="4" t="s">
        <v>18</v>
      </c>
      <c r="I2267" s="9">
        <v>1</v>
      </c>
      <c r="J2267" s="6">
        <v>35.94</v>
      </c>
      <c r="K2267" s="7">
        <v>0.05</v>
      </c>
      <c r="L2267" s="6">
        <v>13.39</v>
      </c>
      <c r="M2267" s="6">
        <f t="shared" si="140"/>
        <v>34.142999999999994</v>
      </c>
      <c r="N2267" s="6">
        <f t="shared" si="141"/>
        <v>13.39</v>
      </c>
      <c r="O2267" s="6">
        <f t="shared" si="142"/>
        <v>20.752999999999993</v>
      </c>
      <c r="P2267" s="8">
        <f t="shared" si="143"/>
        <v>0.60782590867820629</v>
      </c>
      <c r="Q2267" s="5">
        <f>YEAR(SalesDataTable[[#This Row],[Order Date]])</f>
        <v>2026</v>
      </c>
      <c r="R2267" s="8" t="str">
        <f>"Q"&amp;ROUNDUP(MONTH(SalesDataTable[[#This Row],[Order Date]])/3,0)</f>
        <v>Q4</v>
      </c>
      <c r="S2267" s="9">
        <f>MONTH(SalesDataTable[[#This Row],[Order Date]])</f>
        <v>11</v>
      </c>
      <c r="T2267" s="8" t="str">
        <f>TEXT(SalesDataTable[[#This Row],[Order Date]],"mmm")</f>
        <v>Nov</v>
      </c>
    </row>
    <row r="2268" spans="1:20" ht="15.5">
      <c r="A2268" s="2" t="s">
        <v>2319</v>
      </c>
      <c r="B2268" s="3">
        <v>46330</v>
      </c>
      <c r="C2268" s="4" t="s">
        <v>1</v>
      </c>
      <c r="D2268" s="4" t="s">
        <v>88</v>
      </c>
      <c r="E2268" s="4" t="s">
        <v>25</v>
      </c>
      <c r="F2268" s="4" t="s">
        <v>16</v>
      </c>
      <c r="G2268" s="4" t="s">
        <v>11</v>
      </c>
      <c r="H2268" s="4" t="s">
        <v>79</v>
      </c>
      <c r="I2268" s="9">
        <v>4</v>
      </c>
      <c r="J2268" s="6">
        <v>70.010000000000005</v>
      </c>
      <c r="K2268" s="7">
        <v>0.05</v>
      </c>
      <c r="L2268" s="6">
        <v>31.43</v>
      </c>
      <c r="M2268" s="6">
        <f t="shared" si="140"/>
        <v>266.03800000000001</v>
      </c>
      <c r="N2268" s="6">
        <f t="shared" si="141"/>
        <v>125.72</v>
      </c>
      <c r="O2268" s="6">
        <f t="shared" si="142"/>
        <v>140.31800000000001</v>
      </c>
      <c r="P2268" s="8">
        <f t="shared" si="143"/>
        <v>0.52743593020545942</v>
      </c>
      <c r="Q2268" s="5">
        <f>YEAR(SalesDataTable[[#This Row],[Order Date]])</f>
        <v>2026</v>
      </c>
      <c r="R2268" s="8" t="str">
        <f>"Q"&amp;ROUNDUP(MONTH(SalesDataTable[[#This Row],[Order Date]])/3,0)</f>
        <v>Q4</v>
      </c>
      <c r="S2268" s="9">
        <f>MONTH(SalesDataTable[[#This Row],[Order Date]])</f>
        <v>11</v>
      </c>
      <c r="T2268" s="8" t="str">
        <f>TEXT(SalesDataTable[[#This Row],[Order Date]],"mmm")</f>
        <v>Nov</v>
      </c>
    </row>
    <row r="2269" spans="1:20" ht="15.5">
      <c r="A2269" s="2" t="s">
        <v>2320</v>
      </c>
      <c r="B2269" s="3">
        <v>46330</v>
      </c>
      <c r="C2269" s="4" t="s">
        <v>1</v>
      </c>
      <c r="D2269" s="4" t="s">
        <v>88</v>
      </c>
      <c r="E2269" s="4" t="s">
        <v>39</v>
      </c>
      <c r="F2269" s="4" t="s">
        <v>4</v>
      </c>
      <c r="G2269" s="4" t="s">
        <v>11</v>
      </c>
      <c r="H2269" s="4" t="s">
        <v>53</v>
      </c>
      <c r="I2269" s="9">
        <v>3</v>
      </c>
      <c r="J2269" s="6">
        <v>152.32</v>
      </c>
      <c r="K2269" s="7">
        <v>0.1</v>
      </c>
      <c r="L2269" s="6">
        <v>79.36</v>
      </c>
      <c r="M2269" s="6">
        <f t="shared" si="140"/>
        <v>411.26400000000001</v>
      </c>
      <c r="N2269" s="6">
        <f t="shared" si="141"/>
        <v>238.07999999999998</v>
      </c>
      <c r="O2269" s="6">
        <f t="shared" si="142"/>
        <v>173.18400000000003</v>
      </c>
      <c r="P2269" s="8">
        <f t="shared" si="143"/>
        <v>0.42110177404295057</v>
      </c>
      <c r="Q2269" s="5">
        <f>YEAR(SalesDataTable[[#This Row],[Order Date]])</f>
        <v>2026</v>
      </c>
      <c r="R2269" s="8" t="str">
        <f>"Q"&amp;ROUNDUP(MONTH(SalesDataTable[[#This Row],[Order Date]])/3,0)</f>
        <v>Q4</v>
      </c>
      <c r="S2269" s="9">
        <f>MONTH(SalesDataTable[[#This Row],[Order Date]])</f>
        <v>11</v>
      </c>
      <c r="T2269" s="8" t="str">
        <f>TEXT(SalesDataTable[[#This Row],[Order Date]],"mmm")</f>
        <v>Nov</v>
      </c>
    </row>
    <row r="2270" spans="1:20" ht="15.5">
      <c r="A2270" s="2" t="s">
        <v>2321</v>
      </c>
      <c r="B2270" s="3">
        <v>46330</v>
      </c>
      <c r="C2270" s="4" t="s">
        <v>27</v>
      </c>
      <c r="D2270" s="4" t="s">
        <v>48</v>
      </c>
      <c r="E2270" s="4" t="s">
        <v>3</v>
      </c>
      <c r="F2270" s="4" t="s">
        <v>20</v>
      </c>
      <c r="G2270" s="4" t="s">
        <v>5</v>
      </c>
      <c r="H2270" s="4" t="s">
        <v>29</v>
      </c>
      <c r="I2270" s="9">
        <v>1</v>
      </c>
      <c r="J2270" s="6">
        <v>50.32</v>
      </c>
      <c r="K2270" s="7">
        <v>0.05</v>
      </c>
      <c r="L2270" s="6">
        <v>22.46</v>
      </c>
      <c r="M2270" s="6">
        <f t="shared" si="140"/>
        <v>47.803999999999995</v>
      </c>
      <c r="N2270" s="6">
        <f t="shared" si="141"/>
        <v>22.46</v>
      </c>
      <c r="O2270" s="6">
        <f t="shared" si="142"/>
        <v>25.343999999999994</v>
      </c>
      <c r="P2270" s="8">
        <f t="shared" si="143"/>
        <v>0.53016483976236295</v>
      </c>
      <c r="Q2270" s="5">
        <f>YEAR(SalesDataTable[[#This Row],[Order Date]])</f>
        <v>2026</v>
      </c>
      <c r="R2270" s="8" t="str">
        <f>"Q"&amp;ROUNDUP(MONTH(SalesDataTable[[#This Row],[Order Date]])/3,0)</f>
        <v>Q4</v>
      </c>
      <c r="S2270" s="9">
        <f>MONTH(SalesDataTable[[#This Row],[Order Date]])</f>
        <v>11</v>
      </c>
      <c r="T2270" s="8" t="str">
        <f>TEXT(SalesDataTable[[#This Row],[Order Date]],"mmm")</f>
        <v>Nov</v>
      </c>
    </row>
    <row r="2271" spans="1:20" ht="15.5">
      <c r="A2271" s="2" t="s">
        <v>2322</v>
      </c>
      <c r="B2271" s="3">
        <v>46330</v>
      </c>
      <c r="C2271" s="4" t="s">
        <v>14</v>
      </c>
      <c r="D2271" s="4" t="s">
        <v>15</v>
      </c>
      <c r="E2271" s="4" t="s">
        <v>25</v>
      </c>
      <c r="F2271" s="4" t="s">
        <v>4</v>
      </c>
      <c r="G2271" s="4" t="s">
        <v>11</v>
      </c>
      <c r="H2271" s="4" t="s">
        <v>53</v>
      </c>
      <c r="I2271" s="9">
        <v>2</v>
      </c>
      <c r="J2271" s="6">
        <v>151.04</v>
      </c>
      <c r="K2271" s="7">
        <v>0.15</v>
      </c>
      <c r="L2271" s="6">
        <v>76.97</v>
      </c>
      <c r="M2271" s="6">
        <f t="shared" si="140"/>
        <v>256.76799999999997</v>
      </c>
      <c r="N2271" s="6">
        <f t="shared" si="141"/>
        <v>153.94</v>
      </c>
      <c r="O2271" s="6">
        <f t="shared" si="142"/>
        <v>102.82799999999997</v>
      </c>
      <c r="P2271" s="8">
        <f t="shared" si="143"/>
        <v>0.40047046360917243</v>
      </c>
      <c r="Q2271" s="5">
        <f>YEAR(SalesDataTable[[#This Row],[Order Date]])</f>
        <v>2026</v>
      </c>
      <c r="R2271" s="8" t="str">
        <f>"Q"&amp;ROUNDUP(MONTH(SalesDataTable[[#This Row],[Order Date]])/3,0)</f>
        <v>Q4</v>
      </c>
      <c r="S2271" s="9">
        <f>MONTH(SalesDataTable[[#This Row],[Order Date]])</f>
        <v>11</v>
      </c>
      <c r="T2271" s="8" t="str">
        <f>TEXT(SalesDataTable[[#This Row],[Order Date]],"mmm")</f>
        <v>Nov</v>
      </c>
    </row>
    <row r="2272" spans="1:20" ht="15.5">
      <c r="A2272" s="2" t="s">
        <v>2323</v>
      </c>
      <c r="B2272" s="3">
        <v>46330</v>
      </c>
      <c r="C2272" s="4" t="s">
        <v>1</v>
      </c>
      <c r="D2272" s="4" t="s">
        <v>88</v>
      </c>
      <c r="E2272" s="4" t="s">
        <v>39</v>
      </c>
      <c r="F2272" s="4" t="s">
        <v>4</v>
      </c>
      <c r="G2272" s="4" t="s">
        <v>5</v>
      </c>
      <c r="H2272" s="4" t="s">
        <v>35</v>
      </c>
      <c r="I2272" s="9">
        <v>3</v>
      </c>
      <c r="J2272" s="6">
        <v>41.12</v>
      </c>
      <c r="K2272" s="7">
        <v>0.1</v>
      </c>
      <c r="L2272" s="6">
        <v>16.670000000000002</v>
      </c>
      <c r="M2272" s="6">
        <f t="shared" si="140"/>
        <v>111.02399999999999</v>
      </c>
      <c r="N2272" s="6">
        <f t="shared" si="141"/>
        <v>50.010000000000005</v>
      </c>
      <c r="O2272" s="6">
        <f t="shared" si="142"/>
        <v>61.013999999999982</v>
      </c>
      <c r="P2272" s="8">
        <f t="shared" si="143"/>
        <v>0.54955685257241671</v>
      </c>
      <c r="Q2272" s="5">
        <f>YEAR(SalesDataTable[[#This Row],[Order Date]])</f>
        <v>2026</v>
      </c>
      <c r="R2272" s="8" t="str">
        <f>"Q"&amp;ROUNDUP(MONTH(SalesDataTable[[#This Row],[Order Date]])/3,0)</f>
        <v>Q4</v>
      </c>
      <c r="S2272" s="9">
        <f>MONTH(SalesDataTable[[#This Row],[Order Date]])</f>
        <v>11</v>
      </c>
      <c r="T2272" s="8" t="str">
        <f>TEXT(SalesDataTable[[#This Row],[Order Date]],"mmm")</f>
        <v>Nov</v>
      </c>
    </row>
    <row r="2273" spans="1:20" ht="15.5">
      <c r="A2273" s="2" t="s">
        <v>2324</v>
      </c>
      <c r="B2273" s="3">
        <v>46331</v>
      </c>
      <c r="C2273" s="4" t="s">
        <v>1</v>
      </c>
      <c r="D2273" s="4" t="s">
        <v>88</v>
      </c>
      <c r="E2273" s="4" t="s">
        <v>3</v>
      </c>
      <c r="F2273" s="4" t="s">
        <v>16</v>
      </c>
      <c r="G2273" s="4" t="s">
        <v>11</v>
      </c>
      <c r="H2273" s="4" t="s">
        <v>21</v>
      </c>
      <c r="I2273" s="9">
        <v>1</v>
      </c>
      <c r="J2273" s="6">
        <v>140.59</v>
      </c>
      <c r="K2273" s="7">
        <v>0.1</v>
      </c>
      <c r="L2273" s="6">
        <v>79.510000000000005</v>
      </c>
      <c r="M2273" s="6">
        <f t="shared" si="140"/>
        <v>126.53100000000001</v>
      </c>
      <c r="N2273" s="6">
        <f t="shared" si="141"/>
        <v>79.510000000000005</v>
      </c>
      <c r="O2273" s="6">
        <f t="shared" si="142"/>
        <v>47.021000000000001</v>
      </c>
      <c r="P2273" s="8">
        <f t="shared" si="143"/>
        <v>0.37161644182058151</v>
      </c>
      <c r="Q2273" s="5">
        <f>YEAR(SalesDataTable[[#This Row],[Order Date]])</f>
        <v>2026</v>
      </c>
      <c r="R2273" s="8" t="str">
        <f>"Q"&amp;ROUNDUP(MONTH(SalesDataTable[[#This Row],[Order Date]])/3,0)</f>
        <v>Q4</v>
      </c>
      <c r="S2273" s="9">
        <f>MONTH(SalesDataTable[[#This Row],[Order Date]])</f>
        <v>11</v>
      </c>
      <c r="T2273" s="8" t="str">
        <f>TEXT(SalesDataTable[[#This Row],[Order Date]],"mmm")</f>
        <v>Nov</v>
      </c>
    </row>
    <row r="2274" spans="1:20" ht="15.5">
      <c r="A2274" s="2" t="s">
        <v>2325</v>
      </c>
      <c r="B2274" s="3">
        <v>46331</v>
      </c>
      <c r="C2274" s="4" t="s">
        <v>8</v>
      </c>
      <c r="D2274" s="4" t="s">
        <v>86</v>
      </c>
      <c r="E2274" s="4" t="s">
        <v>3</v>
      </c>
      <c r="F2274" s="4" t="s">
        <v>4</v>
      </c>
      <c r="G2274" s="4" t="s">
        <v>17</v>
      </c>
      <c r="H2274" s="4" t="s">
        <v>83</v>
      </c>
      <c r="I2274" s="9">
        <v>2</v>
      </c>
      <c r="J2274" s="6">
        <v>160.68</v>
      </c>
      <c r="K2274" s="7">
        <v>0</v>
      </c>
      <c r="L2274" s="6">
        <v>89.49</v>
      </c>
      <c r="M2274" s="6">
        <f t="shared" si="140"/>
        <v>321.36</v>
      </c>
      <c r="N2274" s="6">
        <f t="shared" si="141"/>
        <v>178.98</v>
      </c>
      <c r="O2274" s="6">
        <f t="shared" si="142"/>
        <v>142.38000000000002</v>
      </c>
      <c r="P2274" s="8">
        <f t="shared" si="143"/>
        <v>0.4430545182972368</v>
      </c>
      <c r="Q2274" s="5">
        <f>YEAR(SalesDataTable[[#This Row],[Order Date]])</f>
        <v>2026</v>
      </c>
      <c r="R2274" s="8" t="str">
        <f>"Q"&amp;ROUNDUP(MONTH(SalesDataTable[[#This Row],[Order Date]])/3,0)</f>
        <v>Q4</v>
      </c>
      <c r="S2274" s="9">
        <f>MONTH(SalesDataTable[[#This Row],[Order Date]])</f>
        <v>11</v>
      </c>
      <c r="T2274" s="8" t="str">
        <f>TEXT(SalesDataTable[[#This Row],[Order Date]],"mmm")</f>
        <v>Nov</v>
      </c>
    </row>
    <row r="2275" spans="1:20" ht="15.5">
      <c r="A2275" s="2" t="s">
        <v>2326</v>
      </c>
      <c r="B2275" s="3">
        <v>46331</v>
      </c>
      <c r="C2275" s="4" t="s">
        <v>27</v>
      </c>
      <c r="D2275" s="4" t="s">
        <v>28</v>
      </c>
      <c r="E2275" s="4" t="s">
        <v>3</v>
      </c>
      <c r="F2275" s="4" t="s">
        <v>4</v>
      </c>
      <c r="G2275" s="4" t="s">
        <v>49</v>
      </c>
      <c r="H2275" s="4" t="s">
        <v>74</v>
      </c>
      <c r="I2275" s="9">
        <v>6</v>
      </c>
      <c r="J2275" s="6">
        <v>49.7</v>
      </c>
      <c r="K2275" s="7">
        <v>0</v>
      </c>
      <c r="L2275" s="6">
        <v>22.34</v>
      </c>
      <c r="M2275" s="6">
        <f t="shared" si="140"/>
        <v>298.20000000000005</v>
      </c>
      <c r="N2275" s="6">
        <f t="shared" si="141"/>
        <v>134.04</v>
      </c>
      <c r="O2275" s="6">
        <f t="shared" si="142"/>
        <v>164.16000000000005</v>
      </c>
      <c r="P2275" s="8">
        <f t="shared" si="143"/>
        <v>0.55050301810865199</v>
      </c>
      <c r="Q2275" s="5">
        <f>YEAR(SalesDataTable[[#This Row],[Order Date]])</f>
        <v>2026</v>
      </c>
      <c r="R2275" s="8" t="str">
        <f>"Q"&amp;ROUNDUP(MONTH(SalesDataTable[[#This Row],[Order Date]])/3,0)</f>
        <v>Q4</v>
      </c>
      <c r="S2275" s="9">
        <f>MONTH(SalesDataTable[[#This Row],[Order Date]])</f>
        <v>11</v>
      </c>
      <c r="T2275" s="8" t="str">
        <f>TEXT(SalesDataTable[[#This Row],[Order Date]],"mmm")</f>
        <v>Nov</v>
      </c>
    </row>
    <row r="2276" spans="1:20" ht="15.5">
      <c r="A2276" s="2" t="s">
        <v>2327</v>
      </c>
      <c r="B2276" s="3">
        <v>46331</v>
      </c>
      <c r="C2276" s="4" t="s">
        <v>8</v>
      </c>
      <c r="D2276" s="4" t="s">
        <v>66</v>
      </c>
      <c r="E2276" s="4" t="s">
        <v>25</v>
      </c>
      <c r="F2276" s="4" t="s">
        <v>4</v>
      </c>
      <c r="G2276" s="4" t="s">
        <v>5</v>
      </c>
      <c r="H2276" s="4" t="s">
        <v>6</v>
      </c>
      <c r="I2276" s="9">
        <v>3</v>
      </c>
      <c r="J2276" s="6">
        <v>80.400000000000006</v>
      </c>
      <c r="K2276" s="7">
        <v>0.05</v>
      </c>
      <c r="L2276" s="6">
        <v>42.82</v>
      </c>
      <c r="M2276" s="6">
        <f t="shared" si="140"/>
        <v>229.14000000000001</v>
      </c>
      <c r="N2276" s="6">
        <f t="shared" si="141"/>
        <v>128.46</v>
      </c>
      <c r="O2276" s="6">
        <f t="shared" si="142"/>
        <v>100.68</v>
      </c>
      <c r="P2276" s="8">
        <f t="shared" si="143"/>
        <v>0.43938203718250851</v>
      </c>
      <c r="Q2276" s="5">
        <f>YEAR(SalesDataTable[[#This Row],[Order Date]])</f>
        <v>2026</v>
      </c>
      <c r="R2276" s="8" t="str">
        <f>"Q"&amp;ROUNDUP(MONTH(SalesDataTable[[#This Row],[Order Date]])/3,0)</f>
        <v>Q4</v>
      </c>
      <c r="S2276" s="9">
        <f>MONTH(SalesDataTable[[#This Row],[Order Date]])</f>
        <v>11</v>
      </c>
      <c r="T2276" s="8" t="str">
        <f>TEXT(SalesDataTable[[#This Row],[Order Date]],"mmm")</f>
        <v>Nov</v>
      </c>
    </row>
    <row r="2277" spans="1:20" ht="15.5">
      <c r="A2277" s="2" t="s">
        <v>2328</v>
      </c>
      <c r="B2277" s="3">
        <v>46331</v>
      </c>
      <c r="C2277" s="4" t="s">
        <v>8</v>
      </c>
      <c r="D2277" s="4" t="s">
        <v>9</v>
      </c>
      <c r="E2277" s="4" t="s">
        <v>25</v>
      </c>
      <c r="F2277" s="4" t="s">
        <v>16</v>
      </c>
      <c r="G2277" s="4" t="s">
        <v>11</v>
      </c>
      <c r="H2277" s="4" t="s">
        <v>53</v>
      </c>
      <c r="I2277" s="9">
        <v>4</v>
      </c>
      <c r="J2277" s="6">
        <v>151.38999999999999</v>
      </c>
      <c r="K2277" s="7">
        <v>0.05</v>
      </c>
      <c r="L2277" s="6">
        <v>80.66</v>
      </c>
      <c r="M2277" s="6">
        <f t="shared" si="140"/>
        <v>575.28199999999993</v>
      </c>
      <c r="N2277" s="6">
        <f t="shared" si="141"/>
        <v>322.64</v>
      </c>
      <c r="O2277" s="6">
        <f t="shared" si="142"/>
        <v>252.64199999999994</v>
      </c>
      <c r="P2277" s="8">
        <f t="shared" si="143"/>
        <v>0.43916201097896329</v>
      </c>
      <c r="Q2277" s="5">
        <f>YEAR(SalesDataTable[[#This Row],[Order Date]])</f>
        <v>2026</v>
      </c>
      <c r="R2277" s="8" t="str">
        <f>"Q"&amp;ROUNDUP(MONTH(SalesDataTable[[#This Row],[Order Date]])/3,0)</f>
        <v>Q4</v>
      </c>
      <c r="S2277" s="9">
        <f>MONTH(SalesDataTable[[#This Row],[Order Date]])</f>
        <v>11</v>
      </c>
      <c r="T2277" s="8" t="str">
        <f>TEXT(SalesDataTable[[#This Row],[Order Date]],"mmm")</f>
        <v>Nov</v>
      </c>
    </row>
    <row r="2278" spans="1:20" ht="15.5">
      <c r="A2278" s="2" t="s">
        <v>2329</v>
      </c>
      <c r="B2278" s="3">
        <v>46331</v>
      </c>
      <c r="C2278" s="4" t="s">
        <v>8</v>
      </c>
      <c r="D2278" s="4" t="s">
        <v>86</v>
      </c>
      <c r="E2278" s="4" t="s">
        <v>25</v>
      </c>
      <c r="F2278" s="4" t="s">
        <v>20</v>
      </c>
      <c r="G2278" s="4" t="s">
        <v>17</v>
      </c>
      <c r="H2278" s="4" t="s">
        <v>46</v>
      </c>
      <c r="I2278" s="9">
        <v>2</v>
      </c>
      <c r="J2278" s="6">
        <v>45.44</v>
      </c>
      <c r="K2278" s="7">
        <v>0.05</v>
      </c>
      <c r="L2278" s="6">
        <v>18.2</v>
      </c>
      <c r="M2278" s="6">
        <f t="shared" si="140"/>
        <v>86.335999999999999</v>
      </c>
      <c r="N2278" s="6">
        <f t="shared" si="141"/>
        <v>36.4</v>
      </c>
      <c r="O2278" s="6">
        <f t="shared" si="142"/>
        <v>49.936</v>
      </c>
      <c r="P2278" s="8">
        <f t="shared" si="143"/>
        <v>0.57839140103780584</v>
      </c>
      <c r="Q2278" s="5">
        <f>YEAR(SalesDataTable[[#This Row],[Order Date]])</f>
        <v>2026</v>
      </c>
      <c r="R2278" s="8" t="str">
        <f>"Q"&amp;ROUNDUP(MONTH(SalesDataTable[[#This Row],[Order Date]])/3,0)</f>
        <v>Q4</v>
      </c>
      <c r="S2278" s="9">
        <f>MONTH(SalesDataTable[[#This Row],[Order Date]])</f>
        <v>11</v>
      </c>
      <c r="T2278" s="8" t="str">
        <f>TEXT(SalesDataTable[[#This Row],[Order Date]],"mmm")</f>
        <v>Nov</v>
      </c>
    </row>
    <row r="2279" spans="1:20" ht="15.5">
      <c r="A2279" s="2" t="s">
        <v>2330</v>
      </c>
      <c r="B2279" s="3">
        <v>46331</v>
      </c>
      <c r="C2279" s="4" t="s">
        <v>27</v>
      </c>
      <c r="D2279" s="4" t="s">
        <v>82</v>
      </c>
      <c r="E2279" s="4" t="s">
        <v>3</v>
      </c>
      <c r="F2279" s="4" t="s">
        <v>16</v>
      </c>
      <c r="G2279" s="4" t="s">
        <v>11</v>
      </c>
      <c r="H2279" s="4" t="s">
        <v>79</v>
      </c>
      <c r="I2279" s="9">
        <v>2</v>
      </c>
      <c r="J2279" s="6">
        <v>70.790000000000006</v>
      </c>
      <c r="K2279" s="7">
        <v>0.15</v>
      </c>
      <c r="L2279" s="6">
        <v>33.32</v>
      </c>
      <c r="M2279" s="6">
        <f t="shared" si="140"/>
        <v>120.343</v>
      </c>
      <c r="N2279" s="6">
        <f t="shared" si="141"/>
        <v>66.64</v>
      </c>
      <c r="O2279" s="6">
        <f t="shared" si="142"/>
        <v>53.703000000000003</v>
      </c>
      <c r="P2279" s="8">
        <f t="shared" si="143"/>
        <v>0.44624947026416162</v>
      </c>
      <c r="Q2279" s="5">
        <f>YEAR(SalesDataTable[[#This Row],[Order Date]])</f>
        <v>2026</v>
      </c>
      <c r="R2279" s="8" t="str">
        <f>"Q"&amp;ROUNDUP(MONTH(SalesDataTable[[#This Row],[Order Date]])/3,0)</f>
        <v>Q4</v>
      </c>
      <c r="S2279" s="9">
        <f>MONTH(SalesDataTable[[#This Row],[Order Date]])</f>
        <v>11</v>
      </c>
      <c r="T2279" s="8" t="str">
        <f>TEXT(SalesDataTable[[#This Row],[Order Date]],"mmm")</f>
        <v>Nov</v>
      </c>
    </row>
    <row r="2280" spans="1:20" ht="15.5">
      <c r="A2280" s="2" t="s">
        <v>2331</v>
      </c>
      <c r="B2280" s="3">
        <v>46331</v>
      </c>
      <c r="C2280" s="4" t="s">
        <v>14</v>
      </c>
      <c r="D2280" s="4" t="s">
        <v>34</v>
      </c>
      <c r="E2280" s="4" t="s">
        <v>25</v>
      </c>
      <c r="F2280" s="4" t="s">
        <v>4</v>
      </c>
      <c r="G2280" s="4" t="s">
        <v>17</v>
      </c>
      <c r="H2280" s="4" t="s">
        <v>18</v>
      </c>
      <c r="I2280" s="9">
        <v>1</v>
      </c>
      <c r="J2280" s="6">
        <v>35.630000000000003</v>
      </c>
      <c r="K2280" s="7">
        <v>0</v>
      </c>
      <c r="L2280" s="6">
        <v>13.47</v>
      </c>
      <c r="M2280" s="6">
        <f t="shared" si="140"/>
        <v>35.630000000000003</v>
      </c>
      <c r="N2280" s="6">
        <f t="shared" si="141"/>
        <v>13.47</v>
      </c>
      <c r="O2280" s="6">
        <f t="shared" si="142"/>
        <v>22.160000000000004</v>
      </c>
      <c r="P2280" s="8">
        <f t="shared" si="143"/>
        <v>0.62194779680044909</v>
      </c>
      <c r="Q2280" s="5">
        <f>YEAR(SalesDataTable[[#This Row],[Order Date]])</f>
        <v>2026</v>
      </c>
      <c r="R2280" s="8" t="str">
        <f>"Q"&amp;ROUNDUP(MONTH(SalesDataTable[[#This Row],[Order Date]])/3,0)</f>
        <v>Q4</v>
      </c>
      <c r="S2280" s="9">
        <f>MONTH(SalesDataTable[[#This Row],[Order Date]])</f>
        <v>11</v>
      </c>
      <c r="T2280" s="8" t="str">
        <f>TEXT(SalesDataTable[[#This Row],[Order Date]],"mmm")</f>
        <v>Nov</v>
      </c>
    </row>
    <row r="2281" spans="1:20" ht="15.5">
      <c r="A2281" s="2" t="s">
        <v>2332</v>
      </c>
      <c r="B2281" s="3">
        <v>46331</v>
      </c>
      <c r="C2281" s="4" t="s">
        <v>1</v>
      </c>
      <c r="D2281" s="4" t="s">
        <v>88</v>
      </c>
      <c r="E2281" s="4" t="s">
        <v>3</v>
      </c>
      <c r="F2281" s="4" t="s">
        <v>20</v>
      </c>
      <c r="G2281" s="4" t="s">
        <v>11</v>
      </c>
      <c r="H2281" s="4" t="s">
        <v>79</v>
      </c>
      <c r="I2281" s="9">
        <v>3</v>
      </c>
      <c r="J2281" s="6">
        <v>73.010000000000005</v>
      </c>
      <c r="K2281" s="7">
        <v>0.15</v>
      </c>
      <c r="L2281" s="6">
        <v>32.49</v>
      </c>
      <c r="M2281" s="6">
        <f t="shared" si="140"/>
        <v>186.17550000000003</v>
      </c>
      <c r="N2281" s="6">
        <f t="shared" si="141"/>
        <v>97.47</v>
      </c>
      <c r="O2281" s="6">
        <f t="shared" si="142"/>
        <v>88.705500000000029</v>
      </c>
      <c r="P2281" s="8">
        <f t="shared" si="143"/>
        <v>0.47646172562984934</v>
      </c>
      <c r="Q2281" s="5">
        <f>YEAR(SalesDataTable[[#This Row],[Order Date]])</f>
        <v>2026</v>
      </c>
      <c r="R2281" s="8" t="str">
        <f>"Q"&amp;ROUNDUP(MONTH(SalesDataTable[[#This Row],[Order Date]])/3,0)</f>
        <v>Q4</v>
      </c>
      <c r="S2281" s="9">
        <f>MONTH(SalesDataTable[[#This Row],[Order Date]])</f>
        <v>11</v>
      </c>
      <c r="T2281" s="8" t="str">
        <f>TEXT(SalesDataTable[[#This Row],[Order Date]],"mmm")</f>
        <v>Nov</v>
      </c>
    </row>
    <row r="2282" spans="1:20" ht="15.5">
      <c r="A2282" s="2" t="s">
        <v>2333</v>
      </c>
      <c r="B2282" s="3">
        <v>46332</v>
      </c>
      <c r="C2282" s="4" t="s">
        <v>8</v>
      </c>
      <c r="D2282" s="4" t="s">
        <v>9</v>
      </c>
      <c r="E2282" s="4" t="s">
        <v>39</v>
      </c>
      <c r="F2282" s="4" t="s">
        <v>20</v>
      </c>
      <c r="G2282" s="4" t="s">
        <v>11</v>
      </c>
      <c r="H2282" s="4" t="s">
        <v>12</v>
      </c>
      <c r="I2282" s="9">
        <v>1</v>
      </c>
      <c r="J2282" s="6">
        <v>93.48</v>
      </c>
      <c r="K2282" s="7">
        <v>0.05</v>
      </c>
      <c r="L2282" s="6">
        <v>46.34</v>
      </c>
      <c r="M2282" s="6">
        <f t="shared" si="140"/>
        <v>88.805999999999997</v>
      </c>
      <c r="N2282" s="6">
        <f t="shared" si="141"/>
        <v>46.34</v>
      </c>
      <c r="O2282" s="6">
        <f t="shared" si="142"/>
        <v>42.465999999999994</v>
      </c>
      <c r="P2282" s="8">
        <f t="shared" si="143"/>
        <v>0.47818841069297113</v>
      </c>
      <c r="Q2282" s="5">
        <f>YEAR(SalesDataTable[[#This Row],[Order Date]])</f>
        <v>2026</v>
      </c>
      <c r="R2282" s="8" t="str">
        <f>"Q"&amp;ROUNDUP(MONTH(SalesDataTable[[#This Row],[Order Date]])/3,0)</f>
        <v>Q4</v>
      </c>
      <c r="S2282" s="9">
        <f>MONTH(SalesDataTable[[#This Row],[Order Date]])</f>
        <v>11</v>
      </c>
      <c r="T2282" s="8" t="str">
        <f>TEXT(SalesDataTable[[#This Row],[Order Date]],"mmm")</f>
        <v>Nov</v>
      </c>
    </row>
    <row r="2283" spans="1:20" ht="15.5">
      <c r="A2283" s="2" t="s">
        <v>2334</v>
      </c>
      <c r="B2283" s="3">
        <v>46332</v>
      </c>
      <c r="C2283" s="4" t="s">
        <v>8</v>
      </c>
      <c r="D2283" s="4" t="s">
        <v>9</v>
      </c>
      <c r="E2283" s="4" t="s">
        <v>3</v>
      </c>
      <c r="F2283" s="4" t="s">
        <v>20</v>
      </c>
      <c r="G2283" s="4" t="s">
        <v>5</v>
      </c>
      <c r="H2283" s="4" t="s">
        <v>6</v>
      </c>
      <c r="I2283" s="9">
        <v>1</v>
      </c>
      <c r="J2283" s="6">
        <v>82.89</v>
      </c>
      <c r="K2283" s="7">
        <v>0</v>
      </c>
      <c r="L2283" s="6">
        <v>41.44</v>
      </c>
      <c r="M2283" s="6">
        <f t="shared" si="140"/>
        <v>82.89</v>
      </c>
      <c r="N2283" s="6">
        <f t="shared" si="141"/>
        <v>41.44</v>
      </c>
      <c r="O2283" s="6">
        <f t="shared" si="142"/>
        <v>41.45</v>
      </c>
      <c r="P2283" s="8">
        <f t="shared" si="143"/>
        <v>0.50006032090722652</v>
      </c>
      <c r="Q2283" s="5">
        <f>YEAR(SalesDataTable[[#This Row],[Order Date]])</f>
        <v>2026</v>
      </c>
      <c r="R2283" s="8" t="str">
        <f>"Q"&amp;ROUNDUP(MONTH(SalesDataTable[[#This Row],[Order Date]])/3,0)</f>
        <v>Q4</v>
      </c>
      <c r="S2283" s="9">
        <f>MONTH(SalesDataTable[[#This Row],[Order Date]])</f>
        <v>11</v>
      </c>
      <c r="T2283" s="8" t="str">
        <f>TEXT(SalesDataTable[[#This Row],[Order Date]],"mmm")</f>
        <v>Nov</v>
      </c>
    </row>
    <row r="2284" spans="1:20" ht="15.5">
      <c r="A2284" s="2" t="s">
        <v>2335</v>
      </c>
      <c r="B2284" s="3">
        <v>46332</v>
      </c>
      <c r="C2284" s="4" t="s">
        <v>27</v>
      </c>
      <c r="D2284" s="4" t="s">
        <v>45</v>
      </c>
      <c r="E2284" s="4" t="s">
        <v>3</v>
      </c>
      <c r="F2284" s="4" t="s">
        <v>16</v>
      </c>
      <c r="G2284" s="4" t="s">
        <v>17</v>
      </c>
      <c r="H2284" s="4" t="s">
        <v>18</v>
      </c>
      <c r="I2284" s="9">
        <v>2</v>
      </c>
      <c r="J2284" s="6">
        <v>35.71</v>
      </c>
      <c r="K2284" s="7">
        <v>0.2</v>
      </c>
      <c r="L2284" s="6">
        <v>13.48</v>
      </c>
      <c r="M2284" s="6">
        <f t="shared" si="140"/>
        <v>57.136000000000003</v>
      </c>
      <c r="N2284" s="6">
        <f t="shared" si="141"/>
        <v>26.96</v>
      </c>
      <c r="O2284" s="6">
        <f t="shared" si="142"/>
        <v>30.176000000000002</v>
      </c>
      <c r="P2284" s="8">
        <f t="shared" si="143"/>
        <v>0.52814337720526461</v>
      </c>
      <c r="Q2284" s="5">
        <f>YEAR(SalesDataTable[[#This Row],[Order Date]])</f>
        <v>2026</v>
      </c>
      <c r="R2284" s="8" t="str">
        <f>"Q"&amp;ROUNDUP(MONTH(SalesDataTable[[#This Row],[Order Date]])/3,0)</f>
        <v>Q4</v>
      </c>
      <c r="S2284" s="9">
        <f>MONTH(SalesDataTable[[#This Row],[Order Date]])</f>
        <v>11</v>
      </c>
      <c r="T2284" s="8" t="str">
        <f>TEXT(SalesDataTable[[#This Row],[Order Date]],"mmm")</f>
        <v>Nov</v>
      </c>
    </row>
    <row r="2285" spans="1:20" ht="15.5">
      <c r="A2285" s="2" t="s">
        <v>2336</v>
      </c>
      <c r="B2285" s="3">
        <v>46332</v>
      </c>
      <c r="C2285" s="4" t="s">
        <v>27</v>
      </c>
      <c r="D2285" s="4" t="s">
        <v>82</v>
      </c>
      <c r="E2285" s="4" t="s">
        <v>25</v>
      </c>
      <c r="F2285" s="4" t="s">
        <v>16</v>
      </c>
      <c r="G2285" s="4" t="s">
        <v>49</v>
      </c>
      <c r="H2285" s="4" t="s">
        <v>50</v>
      </c>
      <c r="I2285" s="9">
        <v>1</v>
      </c>
      <c r="J2285" s="6">
        <v>40.380000000000003</v>
      </c>
      <c r="K2285" s="7">
        <v>0.15</v>
      </c>
      <c r="L2285" s="6">
        <v>14.53</v>
      </c>
      <c r="M2285" s="6">
        <f t="shared" si="140"/>
        <v>34.323</v>
      </c>
      <c r="N2285" s="6">
        <f t="shared" si="141"/>
        <v>14.53</v>
      </c>
      <c r="O2285" s="6">
        <f t="shared" si="142"/>
        <v>19.792999999999999</v>
      </c>
      <c r="P2285" s="8">
        <f t="shared" si="143"/>
        <v>0.57666870611543275</v>
      </c>
      <c r="Q2285" s="5">
        <f>YEAR(SalesDataTable[[#This Row],[Order Date]])</f>
        <v>2026</v>
      </c>
      <c r="R2285" s="8" t="str">
        <f>"Q"&amp;ROUNDUP(MONTH(SalesDataTable[[#This Row],[Order Date]])/3,0)</f>
        <v>Q4</v>
      </c>
      <c r="S2285" s="9">
        <f>MONTH(SalesDataTable[[#This Row],[Order Date]])</f>
        <v>11</v>
      </c>
      <c r="T2285" s="8" t="str">
        <f>TEXT(SalesDataTable[[#This Row],[Order Date]],"mmm")</f>
        <v>Nov</v>
      </c>
    </row>
    <row r="2286" spans="1:20" ht="15.5">
      <c r="A2286" s="2" t="s">
        <v>2337</v>
      </c>
      <c r="B2286" s="3">
        <v>46332</v>
      </c>
      <c r="C2286" s="4" t="s">
        <v>8</v>
      </c>
      <c r="D2286" s="4" t="s">
        <v>69</v>
      </c>
      <c r="E2286" s="4" t="s">
        <v>39</v>
      </c>
      <c r="F2286" s="4" t="s">
        <v>16</v>
      </c>
      <c r="G2286" s="4" t="s">
        <v>11</v>
      </c>
      <c r="H2286" s="4" t="s">
        <v>21</v>
      </c>
      <c r="I2286" s="9">
        <v>1</v>
      </c>
      <c r="J2286" s="6">
        <v>142</v>
      </c>
      <c r="K2286" s="7">
        <v>0.05</v>
      </c>
      <c r="L2286" s="6">
        <v>81.099999999999994</v>
      </c>
      <c r="M2286" s="6">
        <f t="shared" si="140"/>
        <v>134.9</v>
      </c>
      <c r="N2286" s="6">
        <f t="shared" si="141"/>
        <v>81.099999999999994</v>
      </c>
      <c r="O2286" s="6">
        <f t="shared" si="142"/>
        <v>53.800000000000011</v>
      </c>
      <c r="P2286" s="8">
        <f t="shared" si="143"/>
        <v>0.39881393624907346</v>
      </c>
      <c r="Q2286" s="5">
        <f>YEAR(SalesDataTable[[#This Row],[Order Date]])</f>
        <v>2026</v>
      </c>
      <c r="R2286" s="8" t="str">
        <f>"Q"&amp;ROUNDUP(MONTH(SalesDataTable[[#This Row],[Order Date]])/3,0)</f>
        <v>Q4</v>
      </c>
      <c r="S2286" s="9">
        <f>MONTH(SalesDataTable[[#This Row],[Order Date]])</f>
        <v>11</v>
      </c>
      <c r="T2286" s="8" t="str">
        <f>TEXT(SalesDataTable[[#This Row],[Order Date]],"mmm")</f>
        <v>Nov</v>
      </c>
    </row>
    <row r="2287" spans="1:20" ht="15.5">
      <c r="A2287" s="2" t="s">
        <v>2338</v>
      </c>
      <c r="B2287" s="3">
        <v>46332</v>
      </c>
      <c r="C2287" s="4" t="s">
        <v>1</v>
      </c>
      <c r="D2287" s="4" t="s">
        <v>88</v>
      </c>
      <c r="E2287" s="4" t="s">
        <v>39</v>
      </c>
      <c r="F2287" s="4" t="s">
        <v>16</v>
      </c>
      <c r="G2287" s="4" t="s">
        <v>17</v>
      </c>
      <c r="H2287" s="4" t="s">
        <v>18</v>
      </c>
      <c r="I2287" s="9">
        <v>2</v>
      </c>
      <c r="J2287" s="6">
        <v>36.29</v>
      </c>
      <c r="K2287" s="7">
        <v>0.15</v>
      </c>
      <c r="L2287" s="6">
        <v>13.93</v>
      </c>
      <c r="M2287" s="6">
        <f t="shared" si="140"/>
        <v>61.692999999999998</v>
      </c>
      <c r="N2287" s="6">
        <f t="shared" si="141"/>
        <v>27.86</v>
      </c>
      <c r="O2287" s="6">
        <f t="shared" si="142"/>
        <v>33.832999999999998</v>
      </c>
      <c r="P2287" s="8">
        <f t="shared" si="143"/>
        <v>0.54840905775371596</v>
      </c>
      <c r="Q2287" s="5">
        <f>YEAR(SalesDataTable[[#This Row],[Order Date]])</f>
        <v>2026</v>
      </c>
      <c r="R2287" s="8" t="str">
        <f>"Q"&amp;ROUNDUP(MONTH(SalesDataTable[[#This Row],[Order Date]])/3,0)</f>
        <v>Q4</v>
      </c>
      <c r="S2287" s="9">
        <f>MONTH(SalesDataTable[[#This Row],[Order Date]])</f>
        <v>11</v>
      </c>
      <c r="T2287" s="8" t="str">
        <f>TEXT(SalesDataTable[[#This Row],[Order Date]],"mmm")</f>
        <v>Nov</v>
      </c>
    </row>
    <row r="2288" spans="1:20" ht="15.5">
      <c r="A2288" s="2" t="s">
        <v>2339</v>
      </c>
      <c r="B2288" s="3">
        <v>46332</v>
      </c>
      <c r="C2288" s="4" t="s">
        <v>27</v>
      </c>
      <c r="D2288" s="4" t="s">
        <v>48</v>
      </c>
      <c r="E2288" s="4" t="s">
        <v>3</v>
      </c>
      <c r="F2288" s="4" t="s">
        <v>16</v>
      </c>
      <c r="G2288" s="4" t="s">
        <v>31</v>
      </c>
      <c r="H2288" s="4" t="s">
        <v>90</v>
      </c>
      <c r="I2288" s="9">
        <v>1</v>
      </c>
      <c r="J2288" s="6">
        <v>121.66</v>
      </c>
      <c r="K2288" s="7">
        <v>0</v>
      </c>
      <c r="L2288" s="6">
        <v>61.66</v>
      </c>
      <c r="M2288" s="6">
        <f t="shared" si="140"/>
        <v>121.66</v>
      </c>
      <c r="N2288" s="6">
        <f t="shared" si="141"/>
        <v>61.66</v>
      </c>
      <c r="O2288" s="6">
        <f t="shared" si="142"/>
        <v>60</v>
      </c>
      <c r="P2288" s="8">
        <f t="shared" si="143"/>
        <v>0.49317770836758179</v>
      </c>
      <c r="Q2288" s="5">
        <f>YEAR(SalesDataTable[[#This Row],[Order Date]])</f>
        <v>2026</v>
      </c>
      <c r="R2288" s="8" t="str">
        <f>"Q"&amp;ROUNDUP(MONTH(SalesDataTable[[#This Row],[Order Date]])/3,0)</f>
        <v>Q4</v>
      </c>
      <c r="S2288" s="9">
        <f>MONTH(SalesDataTable[[#This Row],[Order Date]])</f>
        <v>11</v>
      </c>
      <c r="T2288" s="8" t="str">
        <f>TEXT(SalesDataTable[[#This Row],[Order Date]],"mmm")</f>
        <v>Nov</v>
      </c>
    </row>
    <row r="2289" spans="1:20" ht="15.5">
      <c r="A2289" s="2" t="s">
        <v>2340</v>
      </c>
      <c r="B2289" s="3">
        <v>46332</v>
      </c>
      <c r="C2289" s="4" t="s">
        <v>8</v>
      </c>
      <c r="D2289" s="4" t="s">
        <v>86</v>
      </c>
      <c r="E2289" s="4" t="s">
        <v>3</v>
      </c>
      <c r="F2289" s="4" t="s">
        <v>4</v>
      </c>
      <c r="G2289" s="4" t="s">
        <v>31</v>
      </c>
      <c r="H2289" s="4" t="s">
        <v>90</v>
      </c>
      <c r="I2289" s="9">
        <v>3</v>
      </c>
      <c r="J2289" s="6">
        <v>124.65</v>
      </c>
      <c r="K2289" s="7">
        <v>0.05</v>
      </c>
      <c r="L2289" s="6">
        <v>62.27</v>
      </c>
      <c r="M2289" s="6">
        <f t="shared" si="140"/>
        <v>355.25250000000005</v>
      </c>
      <c r="N2289" s="6">
        <f t="shared" si="141"/>
        <v>186.81</v>
      </c>
      <c r="O2289" s="6">
        <f t="shared" si="142"/>
        <v>168.44250000000005</v>
      </c>
      <c r="P2289" s="8">
        <f t="shared" si="143"/>
        <v>0.47414866890451163</v>
      </c>
      <c r="Q2289" s="5">
        <f>YEAR(SalesDataTable[[#This Row],[Order Date]])</f>
        <v>2026</v>
      </c>
      <c r="R2289" s="8" t="str">
        <f>"Q"&amp;ROUNDUP(MONTH(SalesDataTable[[#This Row],[Order Date]])/3,0)</f>
        <v>Q4</v>
      </c>
      <c r="S2289" s="9">
        <f>MONTH(SalesDataTable[[#This Row],[Order Date]])</f>
        <v>11</v>
      </c>
      <c r="T2289" s="8" t="str">
        <f>TEXT(SalesDataTable[[#This Row],[Order Date]],"mmm")</f>
        <v>Nov</v>
      </c>
    </row>
    <row r="2290" spans="1:20" ht="15.5">
      <c r="A2290" s="2" t="s">
        <v>2341</v>
      </c>
      <c r="B2290" s="3">
        <v>46332</v>
      </c>
      <c r="C2290" s="4" t="s">
        <v>1</v>
      </c>
      <c r="D2290" s="4" t="s">
        <v>88</v>
      </c>
      <c r="E2290" s="4" t="s">
        <v>3</v>
      </c>
      <c r="F2290" s="4" t="s">
        <v>16</v>
      </c>
      <c r="G2290" s="4" t="s">
        <v>5</v>
      </c>
      <c r="H2290" s="4" t="s">
        <v>6</v>
      </c>
      <c r="I2290" s="9">
        <v>2</v>
      </c>
      <c r="J2290" s="6">
        <v>80.61</v>
      </c>
      <c r="K2290" s="7">
        <v>0</v>
      </c>
      <c r="L2290" s="6">
        <v>43.72</v>
      </c>
      <c r="M2290" s="6">
        <f t="shared" si="140"/>
        <v>161.22</v>
      </c>
      <c r="N2290" s="6">
        <f t="shared" si="141"/>
        <v>87.44</v>
      </c>
      <c r="O2290" s="6">
        <f t="shared" si="142"/>
        <v>73.78</v>
      </c>
      <c r="P2290" s="8">
        <f t="shared" si="143"/>
        <v>0.45763552909068356</v>
      </c>
      <c r="Q2290" s="5">
        <f>YEAR(SalesDataTable[[#This Row],[Order Date]])</f>
        <v>2026</v>
      </c>
      <c r="R2290" s="8" t="str">
        <f>"Q"&amp;ROUNDUP(MONTH(SalesDataTable[[#This Row],[Order Date]])/3,0)</f>
        <v>Q4</v>
      </c>
      <c r="S2290" s="9">
        <f>MONTH(SalesDataTable[[#This Row],[Order Date]])</f>
        <v>11</v>
      </c>
      <c r="T2290" s="8" t="str">
        <f>TEXT(SalesDataTable[[#This Row],[Order Date]],"mmm")</f>
        <v>Nov</v>
      </c>
    </row>
    <row r="2291" spans="1:20" ht="15.5">
      <c r="A2291" s="2" t="s">
        <v>2342</v>
      </c>
      <c r="B2291" s="3">
        <v>46333</v>
      </c>
      <c r="C2291" s="4" t="s">
        <v>8</v>
      </c>
      <c r="D2291" s="4" t="s">
        <v>66</v>
      </c>
      <c r="E2291" s="4" t="s">
        <v>3</v>
      </c>
      <c r="F2291" s="4" t="s">
        <v>16</v>
      </c>
      <c r="G2291" s="4" t="s">
        <v>11</v>
      </c>
      <c r="H2291" s="4" t="s">
        <v>53</v>
      </c>
      <c r="I2291" s="9">
        <v>1</v>
      </c>
      <c r="J2291" s="6">
        <v>153.96</v>
      </c>
      <c r="K2291" s="7">
        <v>0</v>
      </c>
      <c r="L2291" s="6">
        <v>80.62</v>
      </c>
      <c r="M2291" s="6">
        <f t="shared" si="140"/>
        <v>153.96</v>
      </c>
      <c r="N2291" s="6">
        <f t="shared" si="141"/>
        <v>80.62</v>
      </c>
      <c r="O2291" s="6">
        <f t="shared" si="142"/>
        <v>73.34</v>
      </c>
      <c r="P2291" s="8">
        <f t="shared" si="143"/>
        <v>0.47635749545336453</v>
      </c>
      <c r="Q2291" s="5">
        <f>YEAR(SalesDataTable[[#This Row],[Order Date]])</f>
        <v>2026</v>
      </c>
      <c r="R2291" s="8" t="str">
        <f>"Q"&amp;ROUNDUP(MONTH(SalesDataTable[[#This Row],[Order Date]])/3,0)</f>
        <v>Q4</v>
      </c>
      <c r="S2291" s="9">
        <f>MONTH(SalesDataTable[[#This Row],[Order Date]])</f>
        <v>11</v>
      </c>
      <c r="T2291" s="8" t="str">
        <f>TEXT(SalesDataTable[[#This Row],[Order Date]],"mmm")</f>
        <v>Nov</v>
      </c>
    </row>
    <row r="2292" spans="1:20" ht="15.5">
      <c r="A2292" s="2" t="s">
        <v>2343</v>
      </c>
      <c r="B2292" s="3">
        <v>46333</v>
      </c>
      <c r="C2292" s="4" t="s">
        <v>8</v>
      </c>
      <c r="D2292" s="4" t="s">
        <v>9</v>
      </c>
      <c r="E2292" s="4" t="s">
        <v>25</v>
      </c>
      <c r="F2292" s="4" t="s">
        <v>4</v>
      </c>
      <c r="G2292" s="4" t="s">
        <v>17</v>
      </c>
      <c r="H2292" s="4" t="s">
        <v>18</v>
      </c>
      <c r="I2292" s="9">
        <v>1</v>
      </c>
      <c r="J2292" s="6">
        <v>35.58</v>
      </c>
      <c r="K2292" s="7">
        <v>0</v>
      </c>
      <c r="L2292" s="6">
        <v>13.4</v>
      </c>
      <c r="M2292" s="6">
        <f t="shared" si="140"/>
        <v>35.58</v>
      </c>
      <c r="N2292" s="6">
        <f t="shared" si="141"/>
        <v>13.4</v>
      </c>
      <c r="O2292" s="6">
        <f t="shared" si="142"/>
        <v>22.18</v>
      </c>
      <c r="P2292" s="8">
        <f t="shared" si="143"/>
        <v>0.62338392355255767</v>
      </c>
      <c r="Q2292" s="5">
        <f>YEAR(SalesDataTable[[#This Row],[Order Date]])</f>
        <v>2026</v>
      </c>
      <c r="R2292" s="8" t="str">
        <f>"Q"&amp;ROUNDUP(MONTH(SalesDataTable[[#This Row],[Order Date]])/3,0)</f>
        <v>Q4</v>
      </c>
      <c r="S2292" s="9">
        <f>MONTH(SalesDataTable[[#This Row],[Order Date]])</f>
        <v>11</v>
      </c>
      <c r="T2292" s="8" t="str">
        <f>TEXT(SalesDataTable[[#This Row],[Order Date]],"mmm")</f>
        <v>Nov</v>
      </c>
    </row>
    <row r="2293" spans="1:20" ht="15.5">
      <c r="A2293" s="2" t="s">
        <v>2344</v>
      </c>
      <c r="B2293" s="3">
        <v>46333</v>
      </c>
      <c r="C2293" s="4" t="s">
        <v>1</v>
      </c>
      <c r="D2293" s="4" t="s">
        <v>2</v>
      </c>
      <c r="E2293" s="4" t="s">
        <v>39</v>
      </c>
      <c r="F2293" s="4" t="s">
        <v>16</v>
      </c>
      <c r="G2293" s="4" t="s">
        <v>49</v>
      </c>
      <c r="H2293" s="4" t="s">
        <v>67</v>
      </c>
      <c r="I2293" s="9">
        <v>5</v>
      </c>
      <c r="J2293" s="6">
        <v>36.369999999999997</v>
      </c>
      <c r="K2293" s="7">
        <v>0.15</v>
      </c>
      <c r="L2293" s="6">
        <v>13.65</v>
      </c>
      <c r="M2293" s="6">
        <f t="shared" si="140"/>
        <v>154.57249999999999</v>
      </c>
      <c r="N2293" s="6">
        <f t="shared" si="141"/>
        <v>68.25</v>
      </c>
      <c r="O2293" s="6">
        <f t="shared" si="142"/>
        <v>86.322499999999991</v>
      </c>
      <c r="P2293" s="8">
        <f t="shared" si="143"/>
        <v>0.55845962250723769</v>
      </c>
      <c r="Q2293" s="5">
        <f>YEAR(SalesDataTable[[#This Row],[Order Date]])</f>
        <v>2026</v>
      </c>
      <c r="R2293" s="8" t="str">
        <f>"Q"&amp;ROUNDUP(MONTH(SalesDataTable[[#This Row],[Order Date]])/3,0)</f>
        <v>Q4</v>
      </c>
      <c r="S2293" s="9">
        <f>MONTH(SalesDataTable[[#This Row],[Order Date]])</f>
        <v>11</v>
      </c>
      <c r="T2293" s="8" t="str">
        <f>TEXT(SalesDataTable[[#This Row],[Order Date]],"mmm")</f>
        <v>Nov</v>
      </c>
    </row>
    <row r="2294" spans="1:20" ht="15.5">
      <c r="A2294" s="2" t="s">
        <v>2345</v>
      </c>
      <c r="B2294" s="3">
        <v>46333</v>
      </c>
      <c r="C2294" s="4" t="s">
        <v>27</v>
      </c>
      <c r="D2294" s="4" t="s">
        <v>28</v>
      </c>
      <c r="E2294" s="4" t="s">
        <v>39</v>
      </c>
      <c r="F2294" s="4" t="s">
        <v>4</v>
      </c>
      <c r="G2294" s="4" t="s">
        <v>11</v>
      </c>
      <c r="H2294" s="4" t="s">
        <v>53</v>
      </c>
      <c r="I2294" s="9">
        <v>2</v>
      </c>
      <c r="J2294" s="6">
        <v>151.55000000000001</v>
      </c>
      <c r="K2294" s="7">
        <v>0.1</v>
      </c>
      <c r="L2294" s="6">
        <v>80.48</v>
      </c>
      <c r="M2294" s="6">
        <f t="shared" si="140"/>
        <v>272.79000000000002</v>
      </c>
      <c r="N2294" s="6">
        <f t="shared" si="141"/>
        <v>160.96</v>
      </c>
      <c r="O2294" s="6">
        <f t="shared" si="142"/>
        <v>111.83000000000001</v>
      </c>
      <c r="P2294" s="8">
        <f t="shared" si="143"/>
        <v>0.40994904505297114</v>
      </c>
      <c r="Q2294" s="5">
        <f>YEAR(SalesDataTable[[#This Row],[Order Date]])</f>
        <v>2026</v>
      </c>
      <c r="R2294" s="8" t="str">
        <f>"Q"&amp;ROUNDUP(MONTH(SalesDataTable[[#This Row],[Order Date]])/3,0)</f>
        <v>Q4</v>
      </c>
      <c r="S2294" s="9">
        <f>MONTH(SalesDataTable[[#This Row],[Order Date]])</f>
        <v>11</v>
      </c>
      <c r="T2294" s="8" t="str">
        <f>TEXT(SalesDataTable[[#This Row],[Order Date]],"mmm")</f>
        <v>Nov</v>
      </c>
    </row>
    <row r="2295" spans="1:20" ht="15.5">
      <c r="A2295" s="2" t="s">
        <v>2346</v>
      </c>
      <c r="B2295" s="3">
        <v>46333</v>
      </c>
      <c r="C2295" s="4" t="s">
        <v>1</v>
      </c>
      <c r="D2295" s="4" t="s">
        <v>52</v>
      </c>
      <c r="E2295" s="4" t="s">
        <v>25</v>
      </c>
      <c r="F2295" s="4" t="s">
        <v>16</v>
      </c>
      <c r="G2295" s="4" t="s">
        <v>31</v>
      </c>
      <c r="H2295" s="4" t="s">
        <v>64</v>
      </c>
      <c r="I2295" s="9">
        <v>2</v>
      </c>
      <c r="J2295" s="6">
        <v>80.67</v>
      </c>
      <c r="K2295" s="7">
        <v>0</v>
      </c>
      <c r="L2295" s="6">
        <v>40.5</v>
      </c>
      <c r="M2295" s="6">
        <f t="shared" si="140"/>
        <v>161.34</v>
      </c>
      <c r="N2295" s="6">
        <f t="shared" si="141"/>
        <v>81</v>
      </c>
      <c r="O2295" s="6">
        <f t="shared" si="142"/>
        <v>80.34</v>
      </c>
      <c r="P2295" s="8">
        <f t="shared" si="143"/>
        <v>0.49795462997396805</v>
      </c>
      <c r="Q2295" s="5">
        <f>YEAR(SalesDataTable[[#This Row],[Order Date]])</f>
        <v>2026</v>
      </c>
      <c r="R2295" s="8" t="str">
        <f>"Q"&amp;ROUNDUP(MONTH(SalesDataTable[[#This Row],[Order Date]])/3,0)</f>
        <v>Q4</v>
      </c>
      <c r="S2295" s="9">
        <f>MONTH(SalesDataTable[[#This Row],[Order Date]])</f>
        <v>11</v>
      </c>
      <c r="T2295" s="8" t="str">
        <f>TEXT(SalesDataTable[[#This Row],[Order Date]],"mmm")</f>
        <v>Nov</v>
      </c>
    </row>
    <row r="2296" spans="1:20" ht="15.5">
      <c r="A2296" s="2" t="s">
        <v>2347</v>
      </c>
      <c r="B2296" s="3">
        <v>46333</v>
      </c>
      <c r="C2296" s="4" t="s">
        <v>27</v>
      </c>
      <c r="D2296" s="4" t="s">
        <v>45</v>
      </c>
      <c r="E2296" s="4" t="s">
        <v>10</v>
      </c>
      <c r="F2296" s="4" t="s">
        <v>20</v>
      </c>
      <c r="G2296" s="4" t="s">
        <v>5</v>
      </c>
      <c r="H2296" s="4" t="s">
        <v>6</v>
      </c>
      <c r="I2296" s="9">
        <v>10</v>
      </c>
      <c r="J2296" s="6">
        <v>81.48</v>
      </c>
      <c r="K2296" s="7">
        <v>0.05</v>
      </c>
      <c r="L2296" s="6">
        <v>43.7</v>
      </c>
      <c r="M2296" s="6">
        <f t="shared" si="140"/>
        <v>774.06000000000006</v>
      </c>
      <c r="N2296" s="6">
        <f t="shared" si="141"/>
        <v>437</v>
      </c>
      <c r="O2296" s="6">
        <f t="shared" si="142"/>
        <v>337.06000000000006</v>
      </c>
      <c r="P2296" s="8">
        <f t="shared" si="143"/>
        <v>0.43544428080510561</v>
      </c>
      <c r="Q2296" s="5">
        <f>YEAR(SalesDataTable[[#This Row],[Order Date]])</f>
        <v>2026</v>
      </c>
      <c r="R2296" s="8" t="str">
        <f>"Q"&amp;ROUNDUP(MONTH(SalesDataTable[[#This Row],[Order Date]])/3,0)</f>
        <v>Q4</v>
      </c>
      <c r="S2296" s="9">
        <f>MONTH(SalesDataTable[[#This Row],[Order Date]])</f>
        <v>11</v>
      </c>
      <c r="T2296" s="8" t="str">
        <f>TEXT(SalesDataTable[[#This Row],[Order Date]],"mmm")</f>
        <v>Nov</v>
      </c>
    </row>
    <row r="2297" spans="1:20" ht="15.5">
      <c r="A2297" s="2" t="s">
        <v>2348</v>
      </c>
      <c r="B2297" s="3">
        <v>46333</v>
      </c>
      <c r="C2297" s="4" t="s">
        <v>27</v>
      </c>
      <c r="D2297" s="4" t="s">
        <v>48</v>
      </c>
      <c r="E2297" s="4" t="s">
        <v>25</v>
      </c>
      <c r="F2297" s="4" t="s">
        <v>4</v>
      </c>
      <c r="G2297" s="4" t="s">
        <v>17</v>
      </c>
      <c r="H2297" s="4" t="s">
        <v>83</v>
      </c>
      <c r="I2297" s="9">
        <v>2</v>
      </c>
      <c r="J2297" s="6">
        <v>163.58000000000001</v>
      </c>
      <c r="K2297" s="7">
        <v>0.1</v>
      </c>
      <c r="L2297" s="6">
        <v>88.14</v>
      </c>
      <c r="M2297" s="6">
        <f t="shared" si="140"/>
        <v>294.44400000000002</v>
      </c>
      <c r="N2297" s="6">
        <f t="shared" si="141"/>
        <v>176.28</v>
      </c>
      <c r="O2297" s="6">
        <f t="shared" si="142"/>
        <v>118.16400000000002</v>
      </c>
      <c r="P2297" s="8">
        <f t="shared" si="143"/>
        <v>0.40131230386762851</v>
      </c>
      <c r="Q2297" s="5">
        <f>YEAR(SalesDataTable[[#This Row],[Order Date]])</f>
        <v>2026</v>
      </c>
      <c r="R2297" s="8" t="str">
        <f>"Q"&amp;ROUNDUP(MONTH(SalesDataTable[[#This Row],[Order Date]])/3,0)</f>
        <v>Q4</v>
      </c>
      <c r="S2297" s="9">
        <f>MONTH(SalesDataTable[[#This Row],[Order Date]])</f>
        <v>11</v>
      </c>
      <c r="T2297" s="8" t="str">
        <f>TEXT(SalesDataTable[[#This Row],[Order Date]],"mmm")</f>
        <v>Nov</v>
      </c>
    </row>
    <row r="2298" spans="1:20" ht="15.5">
      <c r="A2298" s="2" t="s">
        <v>2349</v>
      </c>
      <c r="B2298" s="3">
        <v>46333</v>
      </c>
      <c r="C2298" s="4" t="s">
        <v>1</v>
      </c>
      <c r="D2298" s="4" t="s">
        <v>52</v>
      </c>
      <c r="E2298" s="4" t="s">
        <v>25</v>
      </c>
      <c r="F2298" s="4" t="s">
        <v>4</v>
      </c>
      <c r="G2298" s="4" t="s">
        <v>11</v>
      </c>
      <c r="H2298" s="4" t="s">
        <v>79</v>
      </c>
      <c r="I2298" s="9">
        <v>2</v>
      </c>
      <c r="J2298" s="6">
        <v>71.88</v>
      </c>
      <c r="K2298" s="7">
        <v>0.15</v>
      </c>
      <c r="L2298" s="6">
        <v>31.65</v>
      </c>
      <c r="M2298" s="6">
        <f t="shared" si="140"/>
        <v>122.19599999999998</v>
      </c>
      <c r="N2298" s="6">
        <f t="shared" si="141"/>
        <v>63.3</v>
      </c>
      <c r="O2298" s="6">
        <f t="shared" si="142"/>
        <v>58.895999999999987</v>
      </c>
      <c r="P2298" s="8">
        <f t="shared" si="143"/>
        <v>0.48197977020524396</v>
      </c>
      <c r="Q2298" s="5">
        <f>YEAR(SalesDataTable[[#This Row],[Order Date]])</f>
        <v>2026</v>
      </c>
      <c r="R2298" s="8" t="str">
        <f>"Q"&amp;ROUNDUP(MONTH(SalesDataTable[[#This Row],[Order Date]])/3,0)</f>
        <v>Q4</v>
      </c>
      <c r="S2298" s="9">
        <f>MONTH(SalesDataTable[[#This Row],[Order Date]])</f>
        <v>11</v>
      </c>
      <c r="T2298" s="8" t="str">
        <f>TEXT(SalesDataTable[[#This Row],[Order Date]],"mmm")</f>
        <v>Nov</v>
      </c>
    </row>
    <row r="2299" spans="1:20" ht="15.5">
      <c r="A2299" s="2" t="s">
        <v>2350</v>
      </c>
      <c r="B2299" s="3">
        <v>46334</v>
      </c>
      <c r="C2299" s="4" t="s">
        <v>27</v>
      </c>
      <c r="D2299" s="4" t="s">
        <v>48</v>
      </c>
      <c r="E2299" s="4" t="s">
        <v>3</v>
      </c>
      <c r="F2299" s="4" t="s">
        <v>4</v>
      </c>
      <c r="G2299" s="4" t="s">
        <v>17</v>
      </c>
      <c r="H2299" s="4" t="s">
        <v>18</v>
      </c>
      <c r="I2299" s="9">
        <v>2</v>
      </c>
      <c r="J2299" s="6">
        <v>36.299999999999997</v>
      </c>
      <c r="K2299" s="7">
        <v>0.15</v>
      </c>
      <c r="L2299" s="6">
        <v>13.38</v>
      </c>
      <c r="M2299" s="6">
        <f t="shared" si="140"/>
        <v>61.709999999999994</v>
      </c>
      <c r="N2299" s="6">
        <f t="shared" si="141"/>
        <v>26.76</v>
      </c>
      <c r="O2299" s="6">
        <f t="shared" si="142"/>
        <v>34.949999999999989</v>
      </c>
      <c r="P2299" s="8">
        <f t="shared" si="143"/>
        <v>0.56635877491492448</v>
      </c>
      <c r="Q2299" s="5">
        <f>YEAR(SalesDataTable[[#This Row],[Order Date]])</f>
        <v>2026</v>
      </c>
      <c r="R2299" s="8" t="str">
        <f>"Q"&amp;ROUNDUP(MONTH(SalesDataTable[[#This Row],[Order Date]])/3,0)</f>
        <v>Q4</v>
      </c>
      <c r="S2299" s="9">
        <f>MONTH(SalesDataTable[[#This Row],[Order Date]])</f>
        <v>11</v>
      </c>
      <c r="T2299" s="8" t="str">
        <f>TEXT(SalesDataTable[[#This Row],[Order Date]],"mmm")</f>
        <v>Nov</v>
      </c>
    </row>
    <row r="2300" spans="1:20" ht="15.5">
      <c r="A2300" s="2" t="s">
        <v>2351</v>
      </c>
      <c r="B2300" s="3">
        <v>46334</v>
      </c>
      <c r="C2300" s="4" t="s">
        <v>8</v>
      </c>
      <c r="D2300" s="4" t="s">
        <v>69</v>
      </c>
      <c r="E2300" s="4" t="s">
        <v>3</v>
      </c>
      <c r="F2300" s="4" t="s">
        <v>16</v>
      </c>
      <c r="G2300" s="4" t="s">
        <v>49</v>
      </c>
      <c r="H2300" s="4" t="s">
        <v>67</v>
      </c>
      <c r="I2300" s="9">
        <v>2</v>
      </c>
      <c r="J2300" s="6">
        <v>36.159999999999997</v>
      </c>
      <c r="K2300" s="7">
        <v>0.1</v>
      </c>
      <c r="L2300" s="6">
        <v>13.79</v>
      </c>
      <c r="M2300" s="6">
        <f t="shared" si="140"/>
        <v>65.087999999999994</v>
      </c>
      <c r="N2300" s="6">
        <f t="shared" si="141"/>
        <v>27.58</v>
      </c>
      <c r="O2300" s="6">
        <f t="shared" si="142"/>
        <v>37.507999999999996</v>
      </c>
      <c r="P2300" s="8">
        <f t="shared" si="143"/>
        <v>0.57626597836774829</v>
      </c>
      <c r="Q2300" s="5">
        <f>YEAR(SalesDataTable[[#This Row],[Order Date]])</f>
        <v>2026</v>
      </c>
      <c r="R2300" s="8" t="str">
        <f>"Q"&amp;ROUNDUP(MONTH(SalesDataTable[[#This Row],[Order Date]])/3,0)</f>
        <v>Q4</v>
      </c>
      <c r="S2300" s="9">
        <f>MONTH(SalesDataTable[[#This Row],[Order Date]])</f>
        <v>11</v>
      </c>
      <c r="T2300" s="8" t="str">
        <f>TEXT(SalesDataTable[[#This Row],[Order Date]],"mmm")</f>
        <v>Nov</v>
      </c>
    </row>
    <row r="2301" spans="1:20" ht="15.5">
      <c r="A2301" s="2" t="s">
        <v>2352</v>
      </c>
      <c r="B2301" s="3">
        <v>46334</v>
      </c>
      <c r="C2301" s="4" t="s">
        <v>14</v>
      </c>
      <c r="D2301" s="4" t="s">
        <v>34</v>
      </c>
      <c r="E2301" s="4" t="s">
        <v>3</v>
      </c>
      <c r="F2301" s="4" t="s">
        <v>4</v>
      </c>
      <c r="G2301" s="4" t="s">
        <v>17</v>
      </c>
      <c r="H2301" s="4" t="s">
        <v>18</v>
      </c>
      <c r="I2301" s="9">
        <v>2</v>
      </c>
      <c r="J2301" s="6">
        <v>35.49</v>
      </c>
      <c r="K2301" s="7">
        <v>0.1</v>
      </c>
      <c r="L2301" s="6">
        <v>13.78</v>
      </c>
      <c r="M2301" s="6">
        <f t="shared" si="140"/>
        <v>63.882000000000005</v>
      </c>
      <c r="N2301" s="6">
        <f t="shared" si="141"/>
        <v>27.56</v>
      </c>
      <c r="O2301" s="6">
        <f t="shared" si="142"/>
        <v>36.322000000000003</v>
      </c>
      <c r="P2301" s="8">
        <f t="shared" si="143"/>
        <v>0.56857956857956859</v>
      </c>
      <c r="Q2301" s="5">
        <f>YEAR(SalesDataTable[[#This Row],[Order Date]])</f>
        <v>2026</v>
      </c>
      <c r="R2301" s="8" t="str">
        <f>"Q"&amp;ROUNDUP(MONTH(SalesDataTable[[#This Row],[Order Date]])/3,0)</f>
        <v>Q4</v>
      </c>
      <c r="S2301" s="9">
        <f>MONTH(SalesDataTable[[#This Row],[Order Date]])</f>
        <v>11</v>
      </c>
      <c r="T2301" s="8" t="str">
        <f>TEXT(SalesDataTable[[#This Row],[Order Date]],"mmm")</f>
        <v>Nov</v>
      </c>
    </row>
    <row r="2302" spans="1:20" ht="15.5">
      <c r="A2302" s="2" t="s">
        <v>2353</v>
      </c>
      <c r="B2302" s="3">
        <v>46334</v>
      </c>
      <c r="C2302" s="4" t="s">
        <v>1</v>
      </c>
      <c r="D2302" s="4" t="s">
        <v>52</v>
      </c>
      <c r="E2302" s="4" t="s">
        <v>3</v>
      </c>
      <c r="F2302" s="4" t="s">
        <v>16</v>
      </c>
      <c r="G2302" s="4" t="s">
        <v>11</v>
      </c>
      <c r="H2302" s="4" t="s">
        <v>79</v>
      </c>
      <c r="I2302" s="9">
        <v>1</v>
      </c>
      <c r="J2302" s="6">
        <v>69.760000000000005</v>
      </c>
      <c r="K2302" s="7">
        <v>0.15</v>
      </c>
      <c r="L2302" s="6">
        <v>32.39</v>
      </c>
      <c r="M2302" s="6">
        <f t="shared" si="140"/>
        <v>59.295999999999999</v>
      </c>
      <c r="N2302" s="6">
        <f t="shared" si="141"/>
        <v>32.39</v>
      </c>
      <c r="O2302" s="6">
        <f t="shared" si="142"/>
        <v>26.905999999999999</v>
      </c>
      <c r="P2302" s="8">
        <f t="shared" si="143"/>
        <v>0.45375742039935241</v>
      </c>
      <c r="Q2302" s="5">
        <f>YEAR(SalesDataTable[[#This Row],[Order Date]])</f>
        <v>2026</v>
      </c>
      <c r="R2302" s="8" t="str">
        <f>"Q"&amp;ROUNDUP(MONTH(SalesDataTable[[#This Row],[Order Date]])/3,0)</f>
        <v>Q4</v>
      </c>
      <c r="S2302" s="9">
        <f>MONTH(SalesDataTable[[#This Row],[Order Date]])</f>
        <v>11</v>
      </c>
      <c r="T2302" s="8" t="str">
        <f>TEXT(SalesDataTable[[#This Row],[Order Date]],"mmm")</f>
        <v>Nov</v>
      </c>
    </row>
    <row r="2303" spans="1:20" ht="15.5">
      <c r="A2303" s="2" t="s">
        <v>2354</v>
      </c>
      <c r="B2303" s="3">
        <v>46334</v>
      </c>
      <c r="C2303" s="4" t="s">
        <v>8</v>
      </c>
      <c r="D2303" s="4" t="s">
        <v>69</v>
      </c>
      <c r="E2303" s="4" t="s">
        <v>25</v>
      </c>
      <c r="F2303" s="4" t="s">
        <v>20</v>
      </c>
      <c r="G2303" s="4" t="s">
        <v>31</v>
      </c>
      <c r="H2303" s="4" t="s">
        <v>64</v>
      </c>
      <c r="I2303" s="9">
        <v>6</v>
      </c>
      <c r="J2303" s="6">
        <v>81.37</v>
      </c>
      <c r="K2303" s="7">
        <v>0</v>
      </c>
      <c r="L2303" s="6">
        <v>39.5</v>
      </c>
      <c r="M2303" s="6">
        <f t="shared" si="140"/>
        <v>488.22</v>
      </c>
      <c r="N2303" s="6">
        <f t="shared" si="141"/>
        <v>237</v>
      </c>
      <c r="O2303" s="6">
        <f t="shared" si="142"/>
        <v>251.22000000000003</v>
      </c>
      <c r="P2303" s="8">
        <f t="shared" si="143"/>
        <v>0.5145631067961165</v>
      </c>
      <c r="Q2303" s="5">
        <f>YEAR(SalesDataTable[[#This Row],[Order Date]])</f>
        <v>2026</v>
      </c>
      <c r="R2303" s="8" t="str">
        <f>"Q"&amp;ROUNDUP(MONTH(SalesDataTable[[#This Row],[Order Date]])/3,0)</f>
        <v>Q4</v>
      </c>
      <c r="S2303" s="9">
        <f>MONTH(SalesDataTable[[#This Row],[Order Date]])</f>
        <v>11</v>
      </c>
      <c r="T2303" s="8" t="str">
        <f>TEXT(SalesDataTable[[#This Row],[Order Date]],"mmm")</f>
        <v>Nov</v>
      </c>
    </row>
    <row r="2304" spans="1:20" ht="15.5">
      <c r="A2304" s="2" t="s">
        <v>2355</v>
      </c>
      <c r="B2304" s="3">
        <v>46334</v>
      </c>
      <c r="C2304" s="4" t="s">
        <v>8</v>
      </c>
      <c r="D2304" s="4" t="s">
        <v>69</v>
      </c>
      <c r="E2304" s="4" t="s">
        <v>10</v>
      </c>
      <c r="F2304" s="4" t="s">
        <v>4</v>
      </c>
      <c r="G2304" s="4" t="s">
        <v>5</v>
      </c>
      <c r="H2304" s="4" t="s">
        <v>6</v>
      </c>
      <c r="I2304" s="9">
        <v>5</v>
      </c>
      <c r="J2304" s="6">
        <v>82.82</v>
      </c>
      <c r="K2304" s="7">
        <v>0.15</v>
      </c>
      <c r="L2304" s="6">
        <v>43.8</v>
      </c>
      <c r="M2304" s="6">
        <f t="shared" si="140"/>
        <v>351.98499999999996</v>
      </c>
      <c r="N2304" s="6">
        <f t="shared" si="141"/>
        <v>219</v>
      </c>
      <c r="O2304" s="6">
        <f t="shared" si="142"/>
        <v>132.98499999999996</v>
      </c>
      <c r="P2304" s="8">
        <f t="shared" si="143"/>
        <v>0.37781439549980816</v>
      </c>
      <c r="Q2304" s="5">
        <f>YEAR(SalesDataTable[[#This Row],[Order Date]])</f>
        <v>2026</v>
      </c>
      <c r="R2304" s="8" t="str">
        <f>"Q"&amp;ROUNDUP(MONTH(SalesDataTable[[#This Row],[Order Date]])/3,0)</f>
        <v>Q4</v>
      </c>
      <c r="S2304" s="9">
        <f>MONTH(SalesDataTable[[#This Row],[Order Date]])</f>
        <v>11</v>
      </c>
      <c r="T2304" s="8" t="str">
        <f>TEXT(SalesDataTable[[#This Row],[Order Date]],"mmm")</f>
        <v>Nov</v>
      </c>
    </row>
    <row r="2305" spans="1:20" ht="15.5">
      <c r="A2305" s="2" t="s">
        <v>2356</v>
      </c>
      <c r="B2305" s="3">
        <v>46334</v>
      </c>
      <c r="C2305" s="4" t="s">
        <v>27</v>
      </c>
      <c r="D2305" s="4" t="s">
        <v>82</v>
      </c>
      <c r="E2305" s="4" t="s">
        <v>10</v>
      </c>
      <c r="F2305" s="4" t="s">
        <v>20</v>
      </c>
      <c r="G2305" s="4" t="s">
        <v>5</v>
      </c>
      <c r="H2305" s="4" t="s">
        <v>29</v>
      </c>
      <c r="I2305" s="9">
        <v>15</v>
      </c>
      <c r="J2305" s="6">
        <v>51.05</v>
      </c>
      <c r="K2305" s="7">
        <v>0.1</v>
      </c>
      <c r="L2305" s="6">
        <v>21.95</v>
      </c>
      <c r="M2305" s="6">
        <f t="shared" si="140"/>
        <v>689.17500000000007</v>
      </c>
      <c r="N2305" s="6">
        <f t="shared" si="141"/>
        <v>329.25</v>
      </c>
      <c r="O2305" s="6">
        <f t="shared" si="142"/>
        <v>359.92500000000007</v>
      </c>
      <c r="P2305" s="8">
        <f t="shared" si="143"/>
        <v>0.52225486995320491</v>
      </c>
      <c r="Q2305" s="5">
        <f>YEAR(SalesDataTable[[#This Row],[Order Date]])</f>
        <v>2026</v>
      </c>
      <c r="R2305" s="8" t="str">
        <f>"Q"&amp;ROUNDUP(MONTH(SalesDataTable[[#This Row],[Order Date]])/3,0)</f>
        <v>Q4</v>
      </c>
      <c r="S2305" s="9">
        <f>MONTH(SalesDataTable[[#This Row],[Order Date]])</f>
        <v>11</v>
      </c>
      <c r="T2305" s="8" t="str">
        <f>TEXT(SalesDataTable[[#This Row],[Order Date]],"mmm")</f>
        <v>Nov</v>
      </c>
    </row>
    <row r="2306" spans="1:20" ht="15.5">
      <c r="A2306" s="2" t="s">
        <v>2357</v>
      </c>
      <c r="B2306" s="3">
        <v>46334</v>
      </c>
      <c r="C2306" s="4" t="s">
        <v>1</v>
      </c>
      <c r="D2306" s="4" t="s">
        <v>88</v>
      </c>
      <c r="E2306" s="4" t="s">
        <v>3</v>
      </c>
      <c r="F2306" s="4" t="s">
        <v>4</v>
      </c>
      <c r="G2306" s="4" t="s">
        <v>5</v>
      </c>
      <c r="H2306" s="4" t="s">
        <v>43</v>
      </c>
      <c r="I2306" s="9">
        <v>3</v>
      </c>
      <c r="J2306" s="6">
        <v>101.68</v>
      </c>
      <c r="K2306" s="7">
        <v>0.1</v>
      </c>
      <c r="L2306" s="6">
        <v>51.9</v>
      </c>
      <c r="M2306" s="6">
        <f t="shared" ref="M2306:M2369" si="144">I2306*J2306*(1-K2306)</f>
        <v>274.536</v>
      </c>
      <c r="N2306" s="6">
        <f t="shared" ref="N2306:N2369" si="145">I2306*L2306</f>
        <v>155.69999999999999</v>
      </c>
      <c r="O2306" s="6">
        <f t="shared" ref="O2306:O2369" si="146">M2306-N2306</f>
        <v>118.83600000000001</v>
      </c>
      <c r="P2306" s="8">
        <f t="shared" ref="P2306:P2369" si="147">IFERROR(O2306/M2306,0)</f>
        <v>0.43286126409651199</v>
      </c>
      <c r="Q2306" s="5">
        <f>YEAR(SalesDataTable[[#This Row],[Order Date]])</f>
        <v>2026</v>
      </c>
      <c r="R2306" s="8" t="str">
        <f>"Q"&amp;ROUNDUP(MONTH(SalesDataTable[[#This Row],[Order Date]])/3,0)</f>
        <v>Q4</v>
      </c>
      <c r="S2306" s="9">
        <f>MONTH(SalesDataTable[[#This Row],[Order Date]])</f>
        <v>11</v>
      </c>
      <c r="T2306" s="8" t="str">
        <f>TEXT(SalesDataTable[[#This Row],[Order Date]],"mmm")</f>
        <v>Nov</v>
      </c>
    </row>
    <row r="2307" spans="1:20" ht="15.5">
      <c r="A2307" s="2" t="s">
        <v>2358</v>
      </c>
      <c r="B2307" s="3">
        <v>46334</v>
      </c>
      <c r="C2307" s="4" t="s">
        <v>27</v>
      </c>
      <c r="D2307" s="4" t="s">
        <v>82</v>
      </c>
      <c r="E2307" s="4" t="s">
        <v>10</v>
      </c>
      <c r="F2307" s="4" t="s">
        <v>20</v>
      </c>
      <c r="G2307" s="4" t="s">
        <v>31</v>
      </c>
      <c r="H2307" s="4" t="s">
        <v>64</v>
      </c>
      <c r="I2307" s="9">
        <v>6</v>
      </c>
      <c r="J2307" s="6">
        <v>80.83</v>
      </c>
      <c r="K2307" s="7">
        <v>0.15</v>
      </c>
      <c r="L2307" s="6">
        <v>39.32</v>
      </c>
      <c r="M2307" s="6">
        <f t="shared" si="144"/>
        <v>412.233</v>
      </c>
      <c r="N2307" s="6">
        <f t="shared" si="145"/>
        <v>235.92000000000002</v>
      </c>
      <c r="O2307" s="6">
        <f t="shared" si="146"/>
        <v>176.31299999999999</v>
      </c>
      <c r="P2307" s="8">
        <f t="shared" si="147"/>
        <v>0.42770229457612563</v>
      </c>
      <c r="Q2307" s="5">
        <f>YEAR(SalesDataTable[[#This Row],[Order Date]])</f>
        <v>2026</v>
      </c>
      <c r="R2307" s="8" t="str">
        <f>"Q"&amp;ROUNDUP(MONTH(SalesDataTable[[#This Row],[Order Date]])/3,0)</f>
        <v>Q4</v>
      </c>
      <c r="S2307" s="9">
        <f>MONTH(SalesDataTable[[#This Row],[Order Date]])</f>
        <v>11</v>
      </c>
      <c r="T2307" s="8" t="str">
        <f>TEXT(SalesDataTable[[#This Row],[Order Date]],"mmm")</f>
        <v>Nov</v>
      </c>
    </row>
    <row r="2308" spans="1:20" ht="15.5">
      <c r="A2308" s="2" t="s">
        <v>2359</v>
      </c>
      <c r="B2308" s="3">
        <v>46334</v>
      </c>
      <c r="C2308" s="4" t="s">
        <v>8</v>
      </c>
      <c r="D2308" s="4" t="s">
        <v>69</v>
      </c>
      <c r="E2308" s="4" t="s">
        <v>3</v>
      </c>
      <c r="F2308" s="4" t="s">
        <v>16</v>
      </c>
      <c r="G2308" s="4" t="s">
        <v>31</v>
      </c>
      <c r="H2308" s="4" t="s">
        <v>90</v>
      </c>
      <c r="I2308" s="9">
        <v>6</v>
      </c>
      <c r="J2308" s="6">
        <v>123.67</v>
      </c>
      <c r="K2308" s="7">
        <v>0.15</v>
      </c>
      <c r="L2308" s="6">
        <v>60.55</v>
      </c>
      <c r="M2308" s="6">
        <f t="shared" si="144"/>
        <v>630.71699999999998</v>
      </c>
      <c r="N2308" s="6">
        <f t="shared" si="145"/>
        <v>363.29999999999995</v>
      </c>
      <c r="O2308" s="6">
        <f t="shared" si="146"/>
        <v>267.41700000000003</v>
      </c>
      <c r="P2308" s="8">
        <f t="shared" si="147"/>
        <v>0.42398888883603902</v>
      </c>
      <c r="Q2308" s="5">
        <f>YEAR(SalesDataTable[[#This Row],[Order Date]])</f>
        <v>2026</v>
      </c>
      <c r="R2308" s="8" t="str">
        <f>"Q"&amp;ROUNDUP(MONTH(SalesDataTable[[#This Row],[Order Date]])/3,0)</f>
        <v>Q4</v>
      </c>
      <c r="S2308" s="9">
        <f>MONTH(SalesDataTable[[#This Row],[Order Date]])</f>
        <v>11</v>
      </c>
      <c r="T2308" s="8" t="str">
        <f>TEXT(SalesDataTable[[#This Row],[Order Date]],"mmm")</f>
        <v>Nov</v>
      </c>
    </row>
    <row r="2309" spans="1:20" ht="15.5">
      <c r="A2309" s="2" t="s">
        <v>2360</v>
      </c>
      <c r="B2309" s="3">
        <v>46334</v>
      </c>
      <c r="C2309" s="4" t="s">
        <v>1</v>
      </c>
      <c r="D2309" s="4" t="s">
        <v>88</v>
      </c>
      <c r="E2309" s="4" t="s">
        <v>3</v>
      </c>
      <c r="F2309" s="4" t="s">
        <v>16</v>
      </c>
      <c r="G2309" s="4" t="s">
        <v>11</v>
      </c>
      <c r="H2309" s="4" t="s">
        <v>12</v>
      </c>
      <c r="I2309" s="9">
        <v>2</v>
      </c>
      <c r="J2309" s="6">
        <v>93.16</v>
      </c>
      <c r="K2309" s="7">
        <v>0.1</v>
      </c>
      <c r="L2309" s="6">
        <v>44.19</v>
      </c>
      <c r="M2309" s="6">
        <f t="shared" si="144"/>
        <v>167.68799999999999</v>
      </c>
      <c r="N2309" s="6">
        <f t="shared" si="145"/>
        <v>88.38</v>
      </c>
      <c r="O2309" s="6">
        <f t="shared" si="146"/>
        <v>79.307999999999993</v>
      </c>
      <c r="P2309" s="8">
        <f t="shared" si="147"/>
        <v>0.47294976384714471</v>
      </c>
      <c r="Q2309" s="5">
        <f>YEAR(SalesDataTable[[#This Row],[Order Date]])</f>
        <v>2026</v>
      </c>
      <c r="R2309" s="8" t="str">
        <f>"Q"&amp;ROUNDUP(MONTH(SalesDataTable[[#This Row],[Order Date]])/3,0)</f>
        <v>Q4</v>
      </c>
      <c r="S2309" s="9">
        <f>MONTH(SalesDataTable[[#This Row],[Order Date]])</f>
        <v>11</v>
      </c>
      <c r="T2309" s="8" t="str">
        <f>TEXT(SalesDataTable[[#This Row],[Order Date]],"mmm")</f>
        <v>Nov</v>
      </c>
    </row>
    <row r="2310" spans="1:20" ht="15.5">
      <c r="A2310" s="2" t="s">
        <v>2361</v>
      </c>
      <c r="B2310" s="3">
        <v>46334</v>
      </c>
      <c r="C2310" s="4" t="s">
        <v>14</v>
      </c>
      <c r="D2310" s="4" t="s">
        <v>15</v>
      </c>
      <c r="E2310" s="4" t="s">
        <v>39</v>
      </c>
      <c r="F2310" s="4" t="s">
        <v>16</v>
      </c>
      <c r="G2310" s="4" t="s">
        <v>5</v>
      </c>
      <c r="H2310" s="4" t="s">
        <v>6</v>
      </c>
      <c r="I2310" s="9">
        <v>1</v>
      </c>
      <c r="J2310" s="6">
        <v>83.79</v>
      </c>
      <c r="K2310" s="7">
        <v>0.1</v>
      </c>
      <c r="L2310" s="6">
        <v>42.8</v>
      </c>
      <c r="M2310" s="6">
        <f t="shared" si="144"/>
        <v>75.411000000000001</v>
      </c>
      <c r="N2310" s="6">
        <f t="shared" si="145"/>
        <v>42.8</v>
      </c>
      <c r="O2310" s="6">
        <f t="shared" si="146"/>
        <v>32.611000000000004</v>
      </c>
      <c r="P2310" s="8">
        <f t="shared" si="147"/>
        <v>0.43244354271923197</v>
      </c>
      <c r="Q2310" s="5">
        <f>YEAR(SalesDataTable[[#This Row],[Order Date]])</f>
        <v>2026</v>
      </c>
      <c r="R2310" s="8" t="str">
        <f>"Q"&amp;ROUNDUP(MONTH(SalesDataTable[[#This Row],[Order Date]])/3,0)</f>
        <v>Q4</v>
      </c>
      <c r="S2310" s="9">
        <f>MONTH(SalesDataTable[[#This Row],[Order Date]])</f>
        <v>11</v>
      </c>
      <c r="T2310" s="8" t="str">
        <f>TEXT(SalesDataTable[[#This Row],[Order Date]],"mmm")</f>
        <v>Nov</v>
      </c>
    </row>
    <row r="2311" spans="1:20" ht="15.5">
      <c r="A2311" s="2" t="s">
        <v>2362</v>
      </c>
      <c r="B2311" s="3">
        <v>46334</v>
      </c>
      <c r="C2311" s="4" t="s">
        <v>14</v>
      </c>
      <c r="D2311" s="4" t="s">
        <v>126</v>
      </c>
      <c r="E2311" s="4" t="s">
        <v>3</v>
      </c>
      <c r="F2311" s="4" t="s">
        <v>16</v>
      </c>
      <c r="G2311" s="4" t="s">
        <v>49</v>
      </c>
      <c r="H2311" s="4" t="s">
        <v>55</v>
      </c>
      <c r="I2311" s="9">
        <v>1</v>
      </c>
      <c r="J2311" s="6">
        <v>120.98</v>
      </c>
      <c r="K2311" s="7">
        <v>0.1</v>
      </c>
      <c r="L2311" s="6">
        <v>70.59</v>
      </c>
      <c r="M2311" s="6">
        <f t="shared" si="144"/>
        <v>108.88200000000001</v>
      </c>
      <c r="N2311" s="6">
        <f t="shared" si="145"/>
        <v>70.59</v>
      </c>
      <c r="O2311" s="6">
        <f t="shared" si="146"/>
        <v>38.292000000000002</v>
      </c>
      <c r="P2311" s="8">
        <f t="shared" si="147"/>
        <v>0.35168347385242738</v>
      </c>
      <c r="Q2311" s="5">
        <f>YEAR(SalesDataTable[[#This Row],[Order Date]])</f>
        <v>2026</v>
      </c>
      <c r="R2311" s="8" t="str">
        <f>"Q"&amp;ROUNDUP(MONTH(SalesDataTable[[#This Row],[Order Date]])/3,0)</f>
        <v>Q4</v>
      </c>
      <c r="S2311" s="9">
        <f>MONTH(SalesDataTable[[#This Row],[Order Date]])</f>
        <v>11</v>
      </c>
      <c r="T2311" s="8" t="str">
        <f>TEXT(SalesDataTable[[#This Row],[Order Date]],"mmm")</f>
        <v>Nov</v>
      </c>
    </row>
    <row r="2312" spans="1:20" ht="15.5">
      <c r="A2312" s="2" t="s">
        <v>2363</v>
      </c>
      <c r="B2312" s="3">
        <v>46335</v>
      </c>
      <c r="C2312" s="4" t="s">
        <v>27</v>
      </c>
      <c r="D2312" s="4" t="s">
        <v>82</v>
      </c>
      <c r="E2312" s="4" t="s">
        <v>25</v>
      </c>
      <c r="F2312" s="4" t="s">
        <v>4</v>
      </c>
      <c r="G2312" s="4" t="s">
        <v>11</v>
      </c>
      <c r="H2312" s="4" t="s">
        <v>53</v>
      </c>
      <c r="I2312" s="9">
        <v>1</v>
      </c>
      <c r="J2312" s="6">
        <v>152.05000000000001</v>
      </c>
      <c r="K2312" s="7">
        <v>0.15</v>
      </c>
      <c r="L2312" s="6">
        <v>80.56</v>
      </c>
      <c r="M2312" s="6">
        <f t="shared" si="144"/>
        <v>129.24250000000001</v>
      </c>
      <c r="N2312" s="6">
        <f t="shared" si="145"/>
        <v>80.56</v>
      </c>
      <c r="O2312" s="6">
        <f t="shared" si="146"/>
        <v>48.682500000000005</v>
      </c>
      <c r="P2312" s="8">
        <f t="shared" si="147"/>
        <v>0.37667562914675901</v>
      </c>
      <c r="Q2312" s="5">
        <f>YEAR(SalesDataTable[[#This Row],[Order Date]])</f>
        <v>2026</v>
      </c>
      <c r="R2312" s="8" t="str">
        <f>"Q"&amp;ROUNDUP(MONTH(SalesDataTable[[#This Row],[Order Date]])/3,0)</f>
        <v>Q4</v>
      </c>
      <c r="S2312" s="9">
        <f>MONTH(SalesDataTable[[#This Row],[Order Date]])</f>
        <v>11</v>
      </c>
      <c r="T2312" s="8" t="str">
        <f>TEXT(SalesDataTable[[#This Row],[Order Date]],"mmm")</f>
        <v>Nov</v>
      </c>
    </row>
    <row r="2313" spans="1:20" ht="15.5">
      <c r="A2313" s="2" t="s">
        <v>2364</v>
      </c>
      <c r="B2313" s="3">
        <v>46335</v>
      </c>
      <c r="C2313" s="4" t="s">
        <v>1</v>
      </c>
      <c r="D2313" s="4" t="s">
        <v>52</v>
      </c>
      <c r="E2313" s="4" t="s">
        <v>25</v>
      </c>
      <c r="F2313" s="4" t="s">
        <v>16</v>
      </c>
      <c r="G2313" s="4" t="s">
        <v>17</v>
      </c>
      <c r="H2313" s="4" t="s">
        <v>18</v>
      </c>
      <c r="I2313" s="9">
        <v>3</v>
      </c>
      <c r="J2313" s="6">
        <v>36.14</v>
      </c>
      <c r="K2313" s="7">
        <v>0.1</v>
      </c>
      <c r="L2313" s="6">
        <v>13.23</v>
      </c>
      <c r="M2313" s="6">
        <f t="shared" si="144"/>
        <v>97.578000000000003</v>
      </c>
      <c r="N2313" s="6">
        <f t="shared" si="145"/>
        <v>39.69</v>
      </c>
      <c r="O2313" s="6">
        <f t="shared" si="146"/>
        <v>57.888000000000005</v>
      </c>
      <c r="P2313" s="8">
        <f t="shared" si="147"/>
        <v>0.59324847814056447</v>
      </c>
      <c r="Q2313" s="5">
        <f>YEAR(SalesDataTable[[#This Row],[Order Date]])</f>
        <v>2026</v>
      </c>
      <c r="R2313" s="8" t="str">
        <f>"Q"&amp;ROUNDUP(MONTH(SalesDataTable[[#This Row],[Order Date]])/3,0)</f>
        <v>Q4</v>
      </c>
      <c r="S2313" s="9">
        <f>MONTH(SalesDataTable[[#This Row],[Order Date]])</f>
        <v>11</v>
      </c>
      <c r="T2313" s="8" t="str">
        <f>TEXT(SalesDataTable[[#This Row],[Order Date]],"mmm")</f>
        <v>Nov</v>
      </c>
    </row>
    <row r="2314" spans="1:20" ht="15.5">
      <c r="A2314" s="2" t="s">
        <v>2365</v>
      </c>
      <c r="B2314" s="3">
        <v>46335</v>
      </c>
      <c r="C2314" s="4" t="s">
        <v>27</v>
      </c>
      <c r="D2314" s="4" t="s">
        <v>82</v>
      </c>
      <c r="E2314" s="4" t="s">
        <v>10</v>
      </c>
      <c r="F2314" s="4" t="s">
        <v>20</v>
      </c>
      <c r="G2314" s="4" t="s">
        <v>11</v>
      </c>
      <c r="H2314" s="4" t="s">
        <v>12</v>
      </c>
      <c r="I2314" s="9">
        <v>12</v>
      </c>
      <c r="J2314" s="6">
        <v>90.99</v>
      </c>
      <c r="K2314" s="7">
        <v>0.2</v>
      </c>
      <c r="L2314" s="6">
        <v>45.51</v>
      </c>
      <c r="M2314" s="6">
        <f t="shared" si="144"/>
        <v>873.50399999999991</v>
      </c>
      <c r="N2314" s="6">
        <f t="shared" si="145"/>
        <v>546.12</v>
      </c>
      <c r="O2314" s="6">
        <f t="shared" si="146"/>
        <v>327.3839999999999</v>
      </c>
      <c r="P2314" s="8">
        <f t="shared" si="147"/>
        <v>0.37479393339927458</v>
      </c>
      <c r="Q2314" s="5">
        <f>YEAR(SalesDataTable[[#This Row],[Order Date]])</f>
        <v>2026</v>
      </c>
      <c r="R2314" s="8" t="str">
        <f>"Q"&amp;ROUNDUP(MONTH(SalesDataTable[[#This Row],[Order Date]])/3,0)</f>
        <v>Q4</v>
      </c>
      <c r="S2314" s="9">
        <f>MONTH(SalesDataTable[[#This Row],[Order Date]])</f>
        <v>11</v>
      </c>
      <c r="T2314" s="8" t="str">
        <f>TEXT(SalesDataTable[[#This Row],[Order Date]],"mmm")</f>
        <v>Nov</v>
      </c>
    </row>
    <row r="2315" spans="1:20" ht="15.5">
      <c r="A2315" s="2" t="s">
        <v>2366</v>
      </c>
      <c r="B2315" s="3">
        <v>46335</v>
      </c>
      <c r="C2315" s="4" t="s">
        <v>27</v>
      </c>
      <c r="D2315" s="4" t="s">
        <v>82</v>
      </c>
      <c r="E2315" s="4" t="s">
        <v>39</v>
      </c>
      <c r="F2315" s="4" t="s">
        <v>20</v>
      </c>
      <c r="G2315" s="4" t="s">
        <v>5</v>
      </c>
      <c r="H2315" s="4" t="s">
        <v>29</v>
      </c>
      <c r="I2315" s="9">
        <v>1</v>
      </c>
      <c r="J2315" s="6">
        <v>50.55</v>
      </c>
      <c r="K2315" s="7">
        <v>0.05</v>
      </c>
      <c r="L2315" s="6">
        <v>22.09</v>
      </c>
      <c r="M2315" s="6">
        <f t="shared" si="144"/>
        <v>48.022499999999994</v>
      </c>
      <c r="N2315" s="6">
        <f t="shared" si="145"/>
        <v>22.09</v>
      </c>
      <c r="O2315" s="6">
        <f t="shared" si="146"/>
        <v>25.932499999999994</v>
      </c>
      <c r="P2315" s="8">
        <f t="shared" si="147"/>
        <v>0.54000728825029931</v>
      </c>
      <c r="Q2315" s="5">
        <f>YEAR(SalesDataTable[[#This Row],[Order Date]])</f>
        <v>2026</v>
      </c>
      <c r="R2315" s="8" t="str">
        <f>"Q"&amp;ROUNDUP(MONTH(SalesDataTable[[#This Row],[Order Date]])/3,0)</f>
        <v>Q4</v>
      </c>
      <c r="S2315" s="9">
        <f>MONTH(SalesDataTable[[#This Row],[Order Date]])</f>
        <v>11</v>
      </c>
      <c r="T2315" s="8" t="str">
        <f>TEXT(SalesDataTable[[#This Row],[Order Date]],"mmm")</f>
        <v>Nov</v>
      </c>
    </row>
    <row r="2316" spans="1:20" ht="15.5">
      <c r="A2316" s="2" t="s">
        <v>2367</v>
      </c>
      <c r="B2316" s="3">
        <v>46335</v>
      </c>
      <c r="C2316" s="4" t="s">
        <v>1</v>
      </c>
      <c r="D2316" s="4" t="s">
        <v>2</v>
      </c>
      <c r="E2316" s="4" t="s">
        <v>25</v>
      </c>
      <c r="F2316" s="4" t="s">
        <v>16</v>
      </c>
      <c r="G2316" s="4" t="s">
        <v>49</v>
      </c>
      <c r="H2316" s="4" t="s">
        <v>74</v>
      </c>
      <c r="I2316" s="9">
        <v>1</v>
      </c>
      <c r="J2316" s="6">
        <v>51.65</v>
      </c>
      <c r="K2316" s="7">
        <v>0.15</v>
      </c>
      <c r="L2316" s="6">
        <v>21.86</v>
      </c>
      <c r="M2316" s="6">
        <f t="shared" si="144"/>
        <v>43.902499999999996</v>
      </c>
      <c r="N2316" s="6">
        <f t="shared" si="145"/>
        <v>21.86</v>
      </c>
      <c r="O2316" s="6">
        <f t="shared" si="146"/>
        <v>22.042499999999997</v>
      </c>
      <c r="P2316" s="8">
        <f t="shared" si="147"/>
        <v>0.50207846933545919</v>
      </c>
      <c r="Q2316" s="5">
        <f>YEAR(SalesDataTable[[#This Row],[Order Date]])</f>
        <v>2026</v>
      </c>
      <c r="R2316" s="8" t="str">
        <f>"Q"&amp;ROUNDUP(MONTH(SalesDataTable[[#This Row],[Order Date]])/3,0)</f>
        <v>Q4</v>
      </c>
      <c r="S2316" s="9">
        <f>MONTH(SalesDataTable[[#This Row],[Order Date]])</f>
        <v>11</v>
      </c>
      <c r="T2316" s="8" t="str">
        <f>TEXT(SalesDataTable[[#This Row],[Order Date]],"mmm")</f>
        <v>Nov</v>
      </c>
    </row>
    <row r="2317" spans="1:20" ht="15.5">
      <c r="A2317" s="2" t="s">
        <v>2368</v>
      </c>
      <c r="B2317" s="3">
        <v>46335</v>
      </c>
      <c r="C2317" s="4" t="s">
        <v>8</v>
      </c>
      <c r="D2317" s="4" t="s">
        <v>69</v>
      </c>
      <c r="E2317" s="4" t="s">
        <v>3</v>
      </c>
      <c r="F2317" s="4" t="s">
        <v>16</v>
      </c>
      <c r="G2317" s="4" t="s">
        <v>5</v>
      </c>
      <c r="H2317" s="4" t="s">
        <v>6</v>
      </c>
      <c r="I2317" s="9">
        <v>5</v>
      </c>
      <c r="J2317" s="6">
        <v>82.96</v>
      </c>
      <c r="K2317" s="7">
        <v>0</v>
      </c>
      <c r="L2317" s="6">
        <v>43.55</v>
      </c>
      <c r="M2317" s="6">
        <f t="shared" si="144"/>
        <v>414.79999999999995</v>
      </c>
      <c r="N2317" s="6">
        <f t="shared" si="145"/>
        <v>217.75</v>
      </c>
      <c r="O2317" s="6">
        <f t="shared" si="146"/>
        <v>197.04999999999995</v>
      </c>
      <c r="P2317" s="8">
        <f t="shared" si="147"/>
        <v>0.47504821600771452</v>
      </c>
      <c r="Q2317" s="5">
        <f>YEAR(SalesDataTable[[#This Row],[Order Date]])</f>
        <v>2026</v>
      </c>
      <c r="R2317" s="8" t="str">
        <f>"Q"&amp;ROUNDUP(MONTH(SalesDataTable[[#This Row],[Order Date]])/3,0)</f>
        <v>Q4</v>
      </c>
      <c r="S2317" s="9">
        <f>MONTH(SalesDataTable[[#This Row],[Order Date]])</f>
        <v>11</v>
      </c>
      <c r="T2317" s="8" t="str">
        <f>TEXT(SalesDataTable[[#This Row],[Order Date]],"mmm")</f>
        <v>Nov</v>
      </c>
    </row>
    <row r="2318" spans="1:20" ht="15.5">
      <c r="A2318" s="2" t="s">
        <v>2369</v>
      </c>
      <c r="B2318" s="3">
        <v>46335</v>
      </c>
      <c r="C2318" s="4" t="s">
        <v>27</v>
      </c>
      <c r="D2318" s="4" t="s">
        <v>28</v>
      </c>
      <c r="E2318" s="4" t="s">
        <v>39</v>
      </c>
      <c r="F2318" s="4" t="s">
        <v>20</v>
      </c>
      <c r="G2318" s="4" t="s">
        <v>11</v>
      </c>
      <c r="H2318" s="4" t="s">
        <v>79</v>
      </c>
      <c r="I2318" s="9">
        <v>1</v>
      </c>
      <c r="J2318" s="6">
        <v>70.3</v>
      </c>
      <c r="K2318" s="7">
        <v>0.05</v>
      </c>
      <c r="L2318" s="6">
        <v>33.31</v>
      </c>
      <c r="M2318" s="6">
        <f t="shared" si="144"/>
        <v>66.784999999999997</v>
      </c>
      <c r="N2318" s="6">
        <f t="shared" si="145"/>
        <v>33.31</v>
      </c>
      <c r="O2318" s="6">
        <f t="shared" si="146"/>
        <v>33.474999999999994</v>
      </c>
      <c r="P2318" s="8">
        <f t="shared" si="147"/>
        <v>0.50123530732949007</v>
      </c>
      <c r="Q2318" s="5">
        <f>YEAR(SalesDataTable[[#This Row],[Order Date]])</f>
        <v>2026</v>
      </c>
      <c r="R2318" s="8" t="str">
        <f>"Q"&amp;ROUNDUP(MONTH(SalesDataTable[[#This Row],[Order Date]])/3,0)</f>
        <v>Q4</v>
      </c>
      <c r="S2318" s="9">
        <f>MONTH(SalesDataTable[[#This Row],[Order Date]])</f>
        <v>11</v>
      </c>
      <c r="T2318" s="8" t="str">
        <f>TEXT(SalesDataTable[[#This Row],[Order Date]],"mmm")</f>
        <v>Nov</v>
      </c>
    </row>
    <row r="2319" spans="1:20" ht="15.5">
      <c r="A2319" s="2" t="s">
        <v>2370</v>
      </c>
      <c r="B2319" s="3">
        <v>46335</v>
      </c>
      <c r="C2319" s="4" t="s">
        <v>14</v>
      </c>
      <c r="D2319" s="4" t="s">
        <v>15</v>
      </c>
      <c r="E2319" s="4" t="s">
        <v>25</v>
      </c>
      <c r="F2319" s="4" t="s">
        <v>4</v>
      </c>
      <c r="G2319" s="4" t="s">
        <v>17</v>
      </c>
      <c r="H2319" s="4" t="s">
        <v>46</v>
      </c>
      <c r="I2319" s="9">
        <v>2</v>
      </c>
      <c r="J2319" s="6">
        <v>47.12</v>
      </c>
      <c r="K2319" s="7">
        <v>0.15</v>
      </c>
      <c r="L2319" s="6">
        <v>18.64</v>
      </c>
      <c r="M2319" s="6">
        <f t="shared" si="144"/>
        <v>80.103999999999999</v>
      </c>
      <c r="N2319" s="6">
        <f t="shared" si="145"/>
        <v>37.28</v>
      </c>
      <c r="O2319" s="6">
        <f t="shared" si="146"/>
        <v>42.823999999999998</v>
      </c>
      <c r="P2319" s="8">
        <f t="shared" si="147"/>
        <v>0.5346050134824728</v>
      </c>
      <c r="Q2319" s="5">
        <f>YEAR(SalesDataTable[[#This Row],[Order Date]])</f>
        <v>2026</v>
      </c>
      <c r="R2319" s="8" t="str">
        <f>"Q"&amp;ROUNDUP(MONTH(SalesDataTable[[#This Row],[Order Date]])/3,0)</f>
        <v>Q4</v>
      </c>
      <c r="S2319" s="9">
        <f>MONTH(SalesDataTable[[#This Row],[Order Date]])</f>
        <v>11</v>
      </c>
      <c r="T2319" s="8" t="str">
        <f>TEXT(SalesDataTable[[#This Row],[Order Date]],"mmm")</f>
        <v>Nov</v>
      </c>
    </row>
    <row r="2320" spans="1:20" ht="15.5">
      <c r="A2320" s="2" t="s">
        <v>2371</v>
      </c>
      <c r="B2320" s="3">
        <v>46335</v>
      </c>
      <c r="C2320" s="4" t="s">
        <v>1</v>
      </c>
      <c r="D2320" s="4" t="s">
        <v>88</v>
      </c>
      <c r="E2320" s="4" t="s">
        <v>39</v>
      </c>
      <c r="F2320" s="4" t="s">
        <v>16</v>
      </c>
      <c r="G2320" s="4" t="s">
        <v>49</v>
      </c>
      <c r="H2320" s="4" t="s">
        <v>50</v>
      </c>
      <c r="I2320" s="9">
        <v>4</v>
      </c>
      <c r="J2320" s="6">
        <v>39.82</v>
      </c>
      <c r="K2320" s="7">
        <v>0.2</v>
      </c>
      <c r="L2320" s="6">
        <v>14.98</v>
      </c>
      <c r="M2320" s="6">
        <f t="shared" si="144"/>
        <v>127.42400000000001</v>
      </c>
      <c r="N2320" s="6">
        <f t="shared" si="145"/>
        <v>59.92</v>
      </c>
      <c r="O2320" s="6">
        <f t="shared" si="146"/>
        <v>67.504000000000005</v>
      </c>
      <c r="P2320" s="8">
        <f t="shared" si="147"/>
        <v>0.52975891511803119</v>
      </c>
      <c r="Q2320" s="5">
        <f>YEAR(SalesDataTable[[#This Row],[Order Date]])</f>
        <v>2026</v>
      </c>
      <c r="R2320" s="8" t="str">
        <f>"Q"&amp;ROUNDUP(MONTH(SalesDataTable[[#This Row],[Order Date]])/3,0)</f>
        <v>Q4</v>
      </c>
      <c r="S2320" s="9">
        <f>MONTH(SalesDataTable[[#This Row],[Order Date]])</f>
        <v>11</v>
      </c>
      <c r="T2320" s="8" t="str">
        <f>TEXT(SalesDataTable[[#This Row],[Order Date]],"mmm")</f>
        <v>Nov</v>
      </c>
    </row>
    <row r="2321" spans="1:20" ht="15.5">
      <c r="A2321" s="2" t="s">
        <v>2372</v>
      </c>
      <c r="B2321" s="3">
        <v>46335</v>
      </c>
      <c r="C2321" s="4" t="s">
        <v>8</v>
      </c>
      <c r="D2321" s="4" t="s">
        <v>86</v>
      </c>
      <c r="E2321" s="4" t="s">
        <v>3</v>
      </c>
      <c r="F2321" s="4" t="s">
        <v>4</v>
      </c>
      <c r="G2321" s="4" t="s">
        <v>11</v>
      </c>
      <c r="H2321" s="4" t="s">
        <v>53</v>
      </c>
      <c r="I2321" s="9">
        <v>4</v>
      </c>
      <c r="J2321" s="6">
        <v>154.27000000000001</v>
      </c>
      <c r="K2321" s="7">
        <v>0.05</v>
      </c>
      <c r="L2321" s="6">
        <v>78.36</v>
      </c>
      <c r="M2321" s="6">
        <f t="shared" si="144"/>
        <v>586.226</v>
      </c>
      <c r="N2321" s="6">
        <f t="shared" si="145"/>
        <v>313.44</v>
      </c>
      <c r="O2321" s="6">
        <f t="shared" si="146"/>
        <v>272.786</v>
      </c>
      <c r="P2321" s="8">
        <f t="shared" si="147"/>
        <v>0.46532565938733528</v>
      </c>
      <c r="Q2321" s="5">
        <f>YEAR(SalesDataTable[[#This Row],[Order Date]])</f>
        <v>2026</v>
      </c>
      <c r="R2321" s="8" t="str">
        <f>"Q"&amp;ROUNDUP(MONTH(SalesDataTable[[#This Row],[Order Date]])/3,0)</f>
        <v>Q4</v>
      </c>
      <c r="S2321" s="9">
        <f>MONTH(SalesDataTable[[#This Row],[Order Date]])</f>
        <v>11</v>
      </c>
      <c r="T2321" s="8" t="str">
        <f>TEXT(SalesDataTable[[#This Row],[Order Date]],"mmm")</f>
        <v>Nov</v>
      </c>
    </row>
    <row r="2322" spans="1:20" ht="15.5">
      <c r="A2322" s="2" t="s">
        <v>2373</v>
      </c>
      <c r="B2322" s="3">
        <v>46335</v>
      </c>
      <c r="C2322" s="4" t="s">
        <v>1</v>
      </c>
      <c r="D2322" s="4" t="s">
        <v>2</v>
      </c>
      <c r="E2322" s="4" t="s">
        <v>3</v>
      </c>
      <c r="F2322" s="4" t="s">
        <v>16</v>
      </c>
      <c r="G2322" s="4" t="s">
        <v>11</v>
      </c>
      <c r="H2322" s="4" t="s">
        <v>21</v>
      </c>
      <c r="I2322" s="9">
        <v>1</v>
      </c>
      <c r="J2322" s="6">
        <v>143.02000000000001</v>
      </c>
      <c r="K2322" s="7">
        <v>0.1</v>
      </c>
      <c r="L2322" s="6">
        <v>79.25</v>
      </c>
      <c r="M2322" s="6">
        <f t="shared" si="144"/>
        <v>128.71800000000002</v>
      </c>
      <c r="N2322" s="6">
        <f t="shared" si="145"/>
        <v>79.25</v>
      </c>
      <c r="O2322" s="6">
        <f t="shared" si="146"/>
        <v>49.468000000000018</v>
      </c>
      <c r="P2322" s="8">
        <f t="shared" si="147"/>
        <v>0.3843129942976119</v>
      </c>
      <c r="Q2322" s="5">
        <f>YEAR(SalesDataTable[[#This Row],[Order Date]])</f>
        <v>2026</v>
      </c>
      <c r="R2322" s="8" t="str">
        <f>"Q"&amp;ROUNDUP(MONTH(SalesDataTable[[#This Row],[Order Date]])/3,0)</f>
        <v>Q4</v>
      </c>
      <c r="S2322" s="9">
        <f>MONTH(SalesDataTable[[#This Row],[Order Date]])</f>
        <v>11</v>
      </c>
      <c r="T2322" s="8" t="str">
        <f>TEXT(SalesDataTable[[#This Row],[Order Date]],"mmm")</f>
        <v>Nov</v>
      </c>
    </row>
    <row r="2323" spans="1:20" ht="15.5">
      <c r="A2323" s="2" t="s">
        <v>2374</v>
      </c>
      <c r="B2323" s="3">
        <v>46335</v>
      </c>
      <c r="C2323" s="4" t="s">
        <v>14</v>
      </c>
      <c r="D2323" s="4" t="s">
        <v>61</v>
      </c>
      <c r="E2323" s="4" t="s">
        <v>25</v>
      </c>
      <c r="F2323" s="4" t="s">
        <v>4</v>
      </c>
      <c r="G2323" s="4" t="s">
        <v>49</v>
      </c>
      <c r="H2323" s="4" t="s">
        <v>67</v>
      </c>
      <c r="I2323" s="9">
        <v>1</v>
      </c>
      <c r="J2323" s="6">
        <v>35.36</v>
      </c>
      <c r="K2323" s="7">
        <v>0</v>
      </c>
      <c r="L2323" s="6">
        <v>13.74</v>
      </c>
      <c r="M2323" s="6">
        <f t="shared" si="144"/>
        <v>35.36</v>
      </c>
      <c r="N2323" s="6">
        <f t="shared" si="145"/>
        <v>13.74</v>
      </c>
      <c r="O2323" s="6">
        <f t="shared" si="146"/>
        <v>21.619999999999997</v>
      </c>
      <c r="P2323" s="8">
        <f t="shared" si="147"/>
        <v>0.61142533936651577</v>
      </c>
      <c r="Q2323" s="5">
        <f>YEAR(SalesDataTable[[#This Row],[Order Date]])</f>
        <v>2026</v>
      </c>
      <c r="R2323" s="8" t="str">
        <f>"Q"&amp;ROUNDUP(MONTH(SalesDataTable[[#This Row],[Order Date]])/3,0)</f>
        <v>Q4</v>
      </c>
      <c r="S2323" s="9">
        <f>MONTH(SalesDataTable[[#This Row],[Order Date]])</f>
        <v>11</v>
      </c>
      <c r="T2323" s="8" t="str">
        <f>TEXT(SalesDataTable[[#This Row],[Order Date]],"mmm")</f>
        <v>Nov</v>
      </c>
    </row>
    <row r="2324" spans="1:20" ht="15.5">
      <c r="A2324" s="2" t="s">
        <v>2375</v>
      </c>
      <c r="B2324" s="3">
        <v>46335</v>
      </c>
      <c r="C2324" s="4" t="s">
        <v>8</v>
      </c>
      <c r="D2324" s="4" t="s">
        <v>38</v>
      </c>
      <c r="E2324" s="4" t="s">
        <v>3</v>
      </c>
      <c r="F2324" s="4" t="s">
        <v>4</v>
      </c>
      <c r="G2324" s="4" t="s">
        <v>11</v>
      </c>
      <c r="H2324" s="4" t="s">
        <v>53</v>
      </c>
      <c r="I2324" s="9">
        <v>1</v>
      </c>
      <c r="J2324" s="6">
        <v>156.82</v>
      </c>
      <c r="K2324" s="7">
        <v>0.1</v>
      </c>
      <c r="L2324" s="6">
        <v>77.12</v>
      </c>
      <c r="M2324" s="6">
        <f t="shared" si="144"/>
        <v>141.13800000000001</v>
      </c>
      <c r="N2324" s="6">
        <f t="shared" si="145"/>
        <v>77.12</v>
      </c>
      <c r="O2324" s="6">
        <f t="shared" si="146"/>
        <v>64.018000000000001</v>
      </c>
      <c r="P2324" s="8">
        <f t="shared" si="147"/>
        <v>0.45358443509189589</v>
      </c>
      <c r="Q2324" s="5">
        <f>YEAR(SalesDataTable[[#This Row],[Order Date]])</f>
        <v>2026</v>
      </c>
      <c r="R2324" s="8" t="str">
        <f>"Q"&amp;ROUNDUP(MONTH(SalesDataTable[[#This Row],[Order Date]])/3,0)</f>
        <v>Q4</v>
      </c>
      <c r="S2324" s="9">
        <f>MONTH(SalesDataTable[[#This Row],[Order Date]])</f>
        <v>11</v>
      </c>
      <c r="T2324" s="8" t="str">
        <f>TEXT(SalesDataTable[[#This Row],[Order Date]],"mmm")</f>
        <v>Nov</v>
      </c>
    </row>
    <row r="2325" spans="1:20" ht="15.5">
      <c r="A2325" s="2" t="s">
        <v>2376</v>
      </c>
      <c r="B2325" s="3">
        <v>46335</v>
      </c>
      <c r="C2325" s="4" t="s">
        <v>14</v>
      </c>
      <c r="D2325" s="4" t="s">
        <v>126</v>
      </c>
      <c r="E2325" s="4" t="s">
        <v>10</v>
      </c>
      <c r="F2325" s="4" t="s">
        <v>20</v>
      </c>
      <c r="G2325" s="4" t="s">
        <v>49</v>
      </c>
      <c r="H2325" s="4" t="s">
        <v>50</v>
      </c>
      <c r="I2325" s="9">
        <v>10</v>
      </c>
      <c r="J2325" s="6">
        <v>40.98</v>
      </c>
      <c r="K2325" s="7">
        <v>0.1</v>
      </c>
      <c r="L2325" s="6">
        <v>14.6</v>
      </c>
      <c r="M2325" s="6">
        <f t="shared" si="144"/>
        <v>368.82</v>
      </c>
      <c r="N2325" s="6">
        <f t="shared" si="145"/>
        <v>146</v>
      </c>
      <c r="O2325" s="6">
        <f t="shared" si="146"/>
        <v>222.82</v>
      </c>
      <c r="P2325" s="8">
        <f t="shared" si="147"/>
        <v>0.60414294235670518</v>
      </c>
      <c r="Q2325" s="5">
        <f>YEAR(SalesDataTable[[#This Row],[Order Date]])</f>
        <v>2026</v>
      </c>
      <c r="R2325" s="8" t="str">
        <f>"Q"&amp;ROUNDUP(MONTH(SalesDataTable[[#This Row],[Order Date]])/3,0)</f>
        <v>Q4</v>
      </c>
      <c r="S2325" s="9">
        <f>MONTH(SalesDataTable[[#This Row],[Order Date]])</f>
        <v>11</v>
      </c>
      <c r="T2325" s="8" t="str">
        <f>TEXT(SalesDataTable[[#This Row],[Order Date]],"mmm")</f>
        <v>Nov</v>
      </c>
    </row>
    <row r="2326" spans="1:20" ht="15.5">
      <c r="A2326" s="2" t="s">
        <v>2377</v>
      </c>
      <c r="B2326" s="3">
        <v>46335</v>
      </c>
      <c r="C2326" s="4" t="s">
        <v>27</v>
      </c>
      <c r="D2326" s="4" t="s">
        <v>48</v>
      </c>
      <c r="E2326" s="4" t="s">
        <v>25</v>
      </c>
      <c r="F2326" s="4" t="s">
        <v>16</v>
      </c>
      <c r="G2326" s="4" t="s">
        <v>11</v>
      </c>
      <c r="H2326" s="4" t="s">
        <v>21</v>
      </c>
      <c r="I2326" s="9">
        <v>3</v>
      </c>
      <c r="J2326" s="6">
        <v>144.22999999999999</v>
      </c>
      <c r="K2326" s="7">
        <v>0</v>
      </c>
      <c r="L2326" s="6">
        <v>80.959999999999994</v>
      </c>
      <c r="M2326" s="6">
        <f t="shared" si="144"/>
        <v>432.68999999999994</v>
      </c>
      <c r="N2326" s="6">
        <f t="shared" si="145"/>
        <v>242.88</v>
      </c>
      <c r="O2326" s="6">
        <f t="shared" si="146"/>
        <v>189.80999999999995</v>
      </c>
      <c r="P2326" s="8">
        <f t="shared" si="147"/>
        <v>0.43867433959647778</v>
      </c>
      <c r="Q2326" s="5">
        <f>YEAR(SalesDataTable[[#This Row],[Order Date]])</f>
        <v>2026</v>
      </c>
      <c r="R2326" s="8" t="str">
        <f>"Q"&amp;ROUNDUP(MONTH(SalesDataTable[[#This Row],[Order Date]])/3,0)</f>
        <v>Q4</v>
      </c>
      <c r="S2326" s="9">
        <f>MONTH(SalesDataTable[[#This Row],[Order Date]])</f>
        <v>11</v>
      </c>
      <c r="T2326" s="8" t="str">
        <f>TEXT(SalesDataTable[[#This Row],[Order Date]],"mmm")</f>
        <v>Nov</v>
      </c>
    </row>
    <row r="2327" spans="1:20" ht="15.5">
      <c r="A2327" s="2" t="s">
        <v>2378</v>
      </c>
      <c r="B2327" s="3">
        <v>46336</v>
      </c>
      <c r="C2327" s="4" t="s">
        <v>27</v>
      </c>
      <c r="D2327" s="4" t="s">
        <v>45</v>
      </c>
      <c r="E2327" s="4" t="s">
        <v>3</v>
      </c>
      <c r="F2327" s="4" t="s">
        <v>16</v>
      </c>
      <c r="G2327" s="4" t="s">
        <v>11</v>
      </c>
      <c r="H2327" s="4" t="s">
        <v>12</v>
      </c>
      <c r="I2327" s="9">
        <v>1</v>
      </c>
      <c r="J2327" s="6">
        <v>90.23</v>
      </c>
      <c r="K2327" s="7">
        <v>0</v>
      </c>
      <c r="L2327" s="6">
        <v>44.06</v>
      </c>
      <c r="M2327" s="6">
        <f t="shared" si="144"/>
        <v>90.23</v>
      </c>
      <c r="N2327" s="6">
        <f t="shared" si="145"/>
        <v>44.06</v>
      </c>
      <c r="O2327" s="6">
        <f t="shared" si="146"/>
        <v>46.17</v>
      </c>
      <c r="P2327" s="8">
        <f t="shared" si="147"/>
        <v>0.51169234179319512</v>
      </c>
      <c r="Q2327" s="5">
        <f>YEAR(SalesDataTable[[#This Row],[Order Date]])</f>
        <v>2026</v>
      </c>
      <c r="R2327" s="8" t="str">
        <f>"Q"&amp;ROUNDUP(MONTH(SalesDataTable[[#This Row],[Order Date]])/3,0)</f>
        <v>Q4</v>
      </c>
      <c r="S2327" s="9">
        <f>MONTH(SalesDataTable[[#This Row],[Order Date]])</f>
        <v>11</v>
      </c>
      <c r="T2327" s="8" t="str">
        <f>TEXT(SalesDataTable[[#This Row],[Order Date]],"mmm")</f>
        <v>Nov</v>
      </c>
    </row>
    <row r="2328" spans="1:20" ht="15.5">
      <c r="A2328" s="2" t="s">
        <v>2379</v>
      </c>
      <c r="B2328" s="3">
        <v>46336</v>
      </c>
      <c r="C2328" s="4" t="s">
        <v>27</v>
      </c>
      <c r="D2328" s="4" t="s">
        <v>45</v>
      </c>
      <c r="E2328" s="4" t="s">
        <v>3</v>
      </c>
      <c r="F2328" s="4" t="s">
        <v>16</v>
      </c>
      <c r="G2328" s="4" t="s">
        <v>11</v>
      </c>
      <c r="H2328" s="4" t="s">
        <v>53</v>
      </c>
      <c r="I2328" s="9">
        <v>5</v>
      </c>
      <c r="J2328" s="6">
        <v>152.82</v>
      </c>
      <c r="K2328" s="7">
        <v>0.1</v>
      </c>
      <c r="L2328" s="6">
        <v>80.09</v>
      </c>
      <c r="M2328" s="6">
        <f t="shared" si="144"/>
        <v>687.68999999999994</v>
      </c>
      <c r="N2328" s="6">
        <f t="shared" si="145"/>
        <v>400.45000000000005</v>
      </c>
      <c r="O2328" s="6">
        <f t="shared" si="146"/>
        <v>287.2399999999999</v>
      </c>
      <c r="P2328" s="8">
        <f t="shared" si="147"/>
        <v>0.417688202533118</v>
      </c>
      <c r="Q2328" s="5">
        <f>YEAR(SalesDataTable[[#This Row],[Order Date]])</f>
        <v>2026</v>
      </c>
      <c r="R2328" s="8" t="str">
        <f>"Q"&amp;ROUNDUP(MONTH(SalesDataTable[[#This Row],[Order Date]])/3,0)</f>
        <v>Q4</v>
      </c>
      <c r="S2328" s="9">
        <f>MONTH(SalesDataTable[[#This Row],[Order Date]])</f>
        <v>11</v>
      </c>
      <c r="T2328" s="8" t="str">
        <f>TEXT(SalesDataTable[[#This Row],[Order Date]],"mmm")</f>
        <v>Nov</v>
      </c>
    </row>
    <row r="2329" spans="1:20" ht="15.5">
      <c r="A2329" s="2" t="s">
        <v>2380</v>
      </c>
      <c r="B2329" s="3">
        <v>46336</v>
      </c>
      <c r="C2329" s="4" t="s">
        <v>1</v>
      </c>
      <c r="D2329" s="4" t="s">
        <v>2</v>
      </c>
      <c r="E2329" s="4" t="s">
        <v>3</v>
      </c>
      <c r="F2329" s="4" t="s">
        <v>20</v>
      </c>
      <c r="G2329" s="4" t="s">
        <v>17</v>
      </c>
      <c r="H2329" s="4" t="s">
        <v>18</v>
      </c>
      <c r="I2329" s="9">
        <v>2</v>
      </c>
      <c r="J2329" s="6">
        <v>36.61</v>
      </c>
      <c r="K2329" s="7">
        <v>0.05</v>
      </c>
      <c r="L2329" s="6">
        <v>13.31</v>
      </c>
      <c r="M2329" s="6">
        <f t="shared" si="144"/>
        <v>69.558999999999997</v>
      </c>
      <c r="N2329" s="6">
        <f t="shared" si="145"/>
        <v>26.62</v>
      </c>
      <c r="O2329" s="6">
        <f t="shared" si="146"/>
        <v>42.938999999999993</v>
      </c>
      <c r="P2329" s="8">
        <f t="shared" si="147"/>
        <v>0.61730329648212301</v>
      </c>
      <c r="Q2329" s="5">
        <f>YEAR(SalesDataTable[[#This Row],[Order Date]])</f>
        <v>2026</v>
      </c>
      <c r="R2329" s="8" t="str">
        <f>"Q"&amp;ROUNDUP(MONTH(SalesDataTable[[#This Row],[Order Date]])/3,0)</f>
        <v>Q4</v>
      </c>
      <c r="S2329" s="9">
        <f>MONTH(SalesDataTable[[#This Row],[Order Date]])</f>
        <v>11</v>
      </c>
      <c r="T2329" s="8" t="str">
        <f>TEXT(SalesDataTable[[#This Row],[Order Date]],"mmm")</f>
        <v>Nov</v>
      </c>
    </row>
    <row r="2330" spans="1:20" ht="15.5">
      <c r="A2330" s="2" t="s">
        <v>2381</v>
      </c>
      <c r="B2330" s="3">
        <v>46336</v>
      </c>
      <c r="C2330" s="4" t="s">
        <v>27</v>
      </c>
      <c r="D2330" s="4" t="s">
        <v>48</v>
      </c>
      <c r="E2330" s="4" t="s">
        <v>10</v>
      </c>
      <c r="F2330" s="4" t="s">
        <v>20</v>
      </c>
      <c r="G2330" s="4" t="s">
        <v>11</v>
      </c>
      <c r="H2330" s="4" t="s">
        <v>53</v>
      </c>
      <c r="I2330" s="9">
        <v>12</v>
      </c>
      <c r="J2330" s="6">
        <v>150.75</v>
      </c>
      <c r="K2330" s="7">
        <v>0.1</v>
      </c>
      <c r="L2330" s="6">
        <v>80.569999999999993</v>
      </c>
      <c r="M2330" s="6">
        <f t="shared" si="144"/>
        <v>1628.1000000000001</v>
      </c>
      <c r="N2330" s="6">
        <f t="shared" si="145"/>
        <v>966.83999999999992</v>
      </c>
      <c r="O2330" s="6">
        <f t="shared" si="146"/>
        <v>661.26000000000022</v>
      </c>
      <c r="P2330" s="8">
        <f t="shared" si="147"/>
        <v>0.40615441311958733</v>
      </c>
      <c r="Q2330" s="5">
        <f>YEAR(SalesDataTable[[#This Row],[Order Date]])</f>
        <v>2026</v>
      </c>
      <c r="R2330" s="8" t="str">
        <f>"Q"&amp;ROUNDUP(MONTH(SalesDataTable[[#This Row],[Order Date]])/3,0)</f>
        <v>Q4</v>
      </c>
      <c r="S2330" s="9">
        <f>MONTH(SalesDataTable[[#This Row],[Order Date]])</f>
        <v>11</v>
      </c>
      <c r="T2330" s="8" t="str">
        <f>TEXT(SalesDataTable[[#This Row],[Order Date]],"mmm")</f>
        <v>Nov</v>
      </c>
    </row>
    <row r="2331" spans="1:20" ht="15.5">
      <c r="A2331" s="2" t="s">
        <v>2382</v>
      </c>
      <c r="B2331" s="3">
        <v>46337</v>
      </c>
      <c r="C2331" s="4" t="s">
        <v>1</v>
      </c>
      <c r="D2331" s="4" t="s">
        <v>2</v>
      </c>
      <c r="E2331" s="4" t="s">
        <v>3</v>
      </c>
      <c r="F2331" s="4" t="s">
        <v>4</v>
      </c>
      <c r="G2331" s="4" t="s">
        <v>11</v>
      </c>
      <c r="H2331" s="4" t="s">
        <v>21</v>
      </c>
      <c r="I2331" s="9">
        <v>1</v>
      </c>
      <c r="J2331" s="6">
        <v>145.83000000000001</v>
      </c>
      <c r="K2331" s="7">
        <v>0.1</v>
      </c>
      <c r="L2331" s="6">
        <v>79.14</v>
      </c>
      <c r="M2331" s="6">
        <f t="shared" si="144"/>
        <v>131.24700000000001</v>
      </c>
      <c r="N2331" s="6">
        <f t="shared" si="145"/>
        <v>79.14</v>
      </c>
      <c r="O2331" s="6">
        <f t="shared" si="146"/>
        <v>52.107000000000014</v>
      </c>
      <c r="P2331" s="8">
        <f t="shared" si="147"/>
        <v>0.39701478890946085</v>
      </c>
      <c r="Q2331" s="5">
        <f>YEAR(SalesDataTable[[#This Row],[Order Date]])</f>
        <v>2026</v>
      </c>
      <c r="R2331" s="8" t="str">
        <f>"Q"&amp;ROUNDUP(MONTH(SalesDataTable[[#This Row],[Order Date]])/3,0)</f>
        <v>Q4</v>
      </c>
      <c r="S2331" s="9">
        <f>MONTH(SalesDataTable[[#This Row],[Order Date]])</f>
        <v>11</v>
      </c>
      <c r="T2331" s="8" t="str">
        <f>TEXT(SalesDataTable[[#This Row],[Order Date]],"mmm")</f>
        <v>Nov</v>
      </c>
    </row>
    <row r="2332" spans="1:20" ht="15.5">
      <c r="A2332" s="2" t="s">
        <v>2383</v>
      </c>
      <c r="B2332" s="3">
        <v>46337</v>
      </c>
      <c r="C2332" s="4" t="s">
        <v>1</v>
      </c>
      <c r="D2332" s="4" t="s">
        <v>2</v>
      </c>
      <c r="E2332" s="4" t="s">
        <v>3</v>
      </c>
      <c r="F2332" s="4" t="s">
        <v>4</v>
      </c>
      <c r="G2332" s="4" t="s">
        <v>17</v>
      </c>
      <c r="H2332" s="4" t="s">
        <v>83</v>
      </c>
      <c r="I2332" s="9">
        <v>4</v>
      </c>
      <c r="J2332" s="6">
        <v>162.04</v>
      </c>
      <c r="K2332" s="7">
        <v>0</v>
      </c>
      <c r="L2332" s="6">
        <v>85.77</v>
      </c>
      <c r="M2332" s="6">
        <f t="shared" si="144"/>
        <v>648.16</v>
      </c>
      <c r="N2332" s="6">
        <f t="shared" si="145"/>
        <v>343.08</v>
      </c>
      <c r="O2332" s="6">
        <f t="shared" si="146"/>
        <v>305.08</v>
      </c>
      <c r="P2332" s="8">
        <f t="shared" si="147"/>
        <v>0.47068625030856581</v>
      </c>
      <c r="Q2332" s="5">
        <f>YEAR(SalesDataTable[[#This Row],[Order Date]])</f>
        <v>2026</v>
      </c>
      <c r="R2332" s="8" t="str">
        <f>"Q"&amp;ROUNDUP(MONTH(SalesDataTable[[#This Row],[Order Date]])/3,0)</f>
        <v>Q4</v>
      </c>
      <c r="S2332" s="9">
        <f>MONTH(SalesDataTable[[#This Row],[Order Date]])</f>
        <v>11</v>
      </c>
      <c r="T2332" s="8" t="str">
        <f>TEXT(SalesDataTable[[#This Row],[Order Date]],"mmm")</f>
        <v>Nov</v>
      </c>
    </row>
    <row r="2333" spans="1:20" ht="15.5">
      <c r="A2333" s="2" t="s">
        <v>2384</v>
      </c>
      <c r="B2333" s="3">
        <v>46337</v>
      </c>
      <c r="C2333" s="4" t="s">
        <v>27</v>
      </c>
      <c r="D2333" s="4" t="s">
        <v>48</v>
      </c>
      <c r="E2333" s="4" t="s">
        <v>25</v>
      </c>
      <c r="F2333" s="4" t="s">
        <v>4</v>
      </c>
      <c r="G2333" s="4" t="s">
        <v>11</v>
      </c>
      <c r="H2333" s="4" t="s">
        <v>21</v>
      </c>
      <c r="I2333" s="9">
        <v>2</v>
      </c>
      <c r="J2333" s="6">
        <v>141.33000000000001</v>
      </c>
      <c r="K2333" s="7">
        <v>0.05</v>
      </c>
      <c r="L2333" s="6">
        <v>79.739999999999995</v>
      </c>
      <c r="M2333" s="6">
        <f t="shared" si="144"/>
        <v>268.52699999999999</v>
      </c>
      <c r="N2333" s="6">
        <f t="shared" si="145"/>
        <v>159.47999999999999</v>
      </c>
      <c r="O2333" s="6">
        <f t="shared" si="146"/>
        <v>109.047</v>
      </c>
      <c r="P2333" s="8">
        <f t="shared" si="147"/>
        <v>0.40609324202035552</v>
      </c>
      <c r="Q2333" s="5">
        <f>YEAR(SalesDataTable[[#This Row],[Order Date]])</f>
        <v>2026</v>
      </c>
      <c r="R2333" s="8" t="str">
        <f>"Q"&amp;ROUNDUP(MONTH(SalesDataTable[[#This Row],[Order Date]])/3,0)</f>
        <v>Q4</v>
      </c>
      <c r="S2333" s="9">
        <f>MONTH(SalesDataTable[[#This Row],[Order Date]])</f>
        <v>11</v>
      </c>
      <c r="T2333" s="8" t="str">
        <f>TEXT(SalesDataTable[[#This Row],[Order Date]],"mmm")</f>
        <v>Nov</v>
      </c>
    </row>
    <row r="2334" spans="1:20" ht="15.5">
      <c r="A2334" s="2" t="s">
        <v>2385</v>
      </c>
      <c r="B2334" s="3">
        <v>46337</v>
      </c>
      <c r="C2334" s="4" t="s">
        <v>14</v>
      </c>
      <c r="D2334" s="4" t="s">
        <v>126</v>
      </c>
      <c r="E2334" s="4" t="s">
        <v>3</v>
      </c>
      <c r="F2334" s="4" t="s">
        <v>4</v>
      </c>
      <c r="G2334" s="4" t="s">
        <v>31</v>
      </c>
      <c r="H2334" s="4" t="s">
        <v>90</v>
      </c>
      <c r="I2334" s="9">
        <v>1</v>
      </c>
      <c r="J2334" s="6">
        <v>125.11</v>
      </c>
      <c r="K2334" s="7">
        <v>0.1</v>
      </c>
      <c r="L2334" s="6">
        <v>61.65</v>
      </c>
      <c r="M2334" s="6">
        <f t="shared" si="144"/>
        <v>112.599</v>
      </c>
      <c r="N2334" s="6">
        <f t="shared" si="145"/>
        <v>61.65</v>
      </c>
      <c r="O2334" s="6">
        <f t="shared" si="146"/>
        <v>50.949000000000005</v>
      </c>
      <c r="P2334" s="8">
        <f t="shared" si="147"/>
        <v>0.45248181600191834</v>
      </c>
      <c r="Q2334" s="5">
        <f>YEAR(SalesDataTable[[#This Row],[Order Date]])</f>
        <v>2026</v>
      </c>
      <c r="R2334" s="8" t="str">
        <f>"Q"&amp;ROUNDUP(MONTH(SalesDataTable[[#This Row],[Order Date]])/3,0)</f>
        <v>Q4</v>
      </c>
      <c r="S2334" s="9">
        <f>MONTH(SalesDataTable[[#This Row],[Order Date]])</f>
        <v>11</v>
      </c>
      <c r="T2334" s="8" t="str">
        <f>TEXT(SalesDataTable[[#This Row],[Order Date]],"mmm")</f>
        <v>Nov</v>
      </c>
    </row>
    <row r="2335" spans="1:20" ht="15.5">
      <c r="A2335" s="2" t="s">
        <v>2386</v>
      </c>
      <c r="B2335" s="3">
        <v>46337</v>
      </c>
      <c r="C2335" s="4" t="s">
        <v>14</v>
      </c>
      <c r="D2335" s="4" t="s">
        <v>34</v>
      </c>
      <c r="E2335" s="4" t="s">
        <v>3</v>
      </c>
      <c r="F2335" s="4" t="s">
        <v>20</v>
      </c>
      <c r="G2335" s="4" t="s">
        <v>31</v>
      </c>
      <c r="H2335" s="4" t="s">
        <v>90</v>
      </c>
      <c r="I2335" s="9">
        <v>3</v>
      </c>
      <c r="J2335" s="6">
        <v>124.55</v>
      </c>
      <c r="K2335" s="7">
        <v>0.15</v>
      </c>
      <c r="L2335" s="6">
        <v>60.68</v>
      </c>
      <c r="M2335" s="6">
        <f t="shared" si="144"/>
        <v>317.60249999999996</v>
      </c>
      <c r="N2335" s="6">
        <f t="shared" si="145"/>
        <v>182.04</v>
      </c>
      <c r="O2335" s="6">
        <f t="shared" si="146"/>
        <v>135.56249999999997</v>
      </c>
      <c r="P2335" s="8">
        <f t="shared" si="147"/>
        <v>0.42683070819656643</v>
      </c>
      <c r="Q2335" s="5">
        <f>YEAR(SalesDataTable[[#This Row],[Order Date]])</f>
        <v>2026</v>
      </c>
      <c r="R2335" s="8" t="str">
        <f>"Q"&amp;ROUNDUP(MONTH(SalesDataTable[[#This Row],[Order Date]])/3,0)</f>
        <v>Q4</v>
      </c>
      <c r="S2335" s="9">
        <f>MONTH(SalesDataTable[[#This Row],[Order Date]])</f>
        <v>11</v>
      </c>
      <c r="T2335" s="8" t="str">
        <f>TEXT(SalesDataTable[[#This Row],[Order Date]],"mmm")</f>
        <v>Nov</v>
      </c>
    </row>
    <row r="2336" spans="1:20" ht="15.5">
      <c r="A2336" s="2" t="s">
        <v>2387</v>
      </c>
      <c r="B2336" s="3">
        <v>46337</v>
      </c>
      <c r="C2336" s="4" t="s">
        <v>14</v>
      </c>
      <c r="D2336" s="4" t="s">
        <v>61</v>
      </c>
      <c r="E2336" s="4" t="s">
        <v>25</v>
      </c>
      <c r="F2336" s="4" t="s">
        <v>4</v>
      </c>
      <c r="G2336" s="4" t="s">
        <v>11</v>
      </c>
      <c r="H2336" s="4" t="s">
        <v>21</v>
      </c>
      <c r="I2336" s="9">
        <v>1</v>
      </c>
      <c r="J2336" s="6">
        <v>143.77000000000001</v>
      </c>
      <c r="K2336" s="7">
        <v>0.1</v>
      </c>
      <c r="L2336" s="6">
        <v>81.02</v>
      </c>
      <c r="M2336" s="6">
        <f t="shared" si="144"/>
        <v>129.393</v>
      </c>
      <c r="N2336" s="6">
        <f t="shared" si="145"/>
        <v>81.02</v>
      </c>
      <c r="O2336" s="6">
        <f t="shared" si="146"/>
        <v>48.373000000000005</v>
      </c>
      <c r="P2336" s="8">
        <f t="shared" si="147"/>
        <v>0.3738455712441941</v>
      </c>
      <c r="Q2336" s="5">
        <f>YEAR(SalesDataTable[[#This Row],[Order Date]])</f>
        <v>2026</v>
      </c>
      <c r="R2336" s="8" t="str">
        <f>"Q"&amp;ROUNDUP(MONTH(SalesDataTable[[#This Row],[Order Date]])/3,0)</f>
        <v>Q4</v>
      </c>
      <c r="S2336" s="9">
        <f>MONTH(SalesDataTable[[#This Row],[Order Date]])</f>
        <v>11</v>
      </c>
      <c r="T2336" s="8" t="str">
        <f>TEXT(SalesDataTable[[#This Row],[Order Date]],"mmm")</f>
        <v>Nov</v>
      </c>
    </row>
    <row r="2337" spans="1:20" ht="15.5">
      <c r="A2337" s="2" t="s">
        <v>2388</v>
      </c>
      <c r="B2337" s="3">
        <v>46337</v>
      </c>
      <c r="C2337" s="4" t="s">
        <v>27</v>
      </c>
      <c r="D2337" s="4" t="s">
        <v>48</v>
      </c>
      <c r="E2337" s="4" t="s">
        <v>3</v>
      </c>
      <c r="F2337" s="4" t="s">
        <v>16</v>
      </c>
      <c r="G2337" s="4" t="s">
        <v>31</v>
      </c>
      <c r="H2337" s="4" t="s">
        <v>90</v>
      </c>
      <c r="I2337" s="9">
        <v>3</v>
      </c>
      <c r="J2337" s="6">
        <v>124.72</v>
      </c>
      <c r="K2337" s="7">
        <v>0.15</v>
      </c>
      <c r="L2337" s="6">
        <v>60.35</v>
      </c>
      <c r="M2337" s="6">
        <f t="shared" si="144"/>
        <v>318.03599999999994</v>
      </c>
      <c r="N2337" s="6">
        <f t="shared" si="145"/>
        <v>181.05</v>
      </c>
      <c r="O2337" s="6">
        <f t="shared" si="146"/>
        <v>136.98599999999993</v>
      </c>
      <c r="P2337" s="8">
        <f t="shared" si="147"/>
        <v>0.4307248236048748</v>
      </c>
      <c r="Q2337" s="5">
        <f>YEAR(SalesDataTable[[#This Row],[Order Date]])</f>
        <v>2026</v>
      </c>
      <c r="R2337" s="8" t="str">
        <f>"Q"&amp;ROUNDUP(MONTH(SalesDataTable[[#This Row],[Order Date]])/3,0)</f>
        <v>Q4</v>
      </c>
      <c r="S2337" s="9">
        <f>MONTH(SalesDataTable[[#This Row],[Order Date]])</f>
        <v>11</v>
      </c>
      <c r="T2337" s="8" t="str">
        <f>TEXT(SalesDataTable[[#This Row],[Order Date]],"mmm")</f>
        <v>Nov</v>
      </c>
    </row>
    <row r="2338" spans="1:20" ht="15.5">
      <c r="A2338" s="2" t="s">
        <v>2389</v>
      </c>
      <c r="B2338" s="3">
        <v>46337</v>
      </c>
      <c r="C2338" s="4" t="s">
        <v>14</v>
      </c>
      <c r="D2338" s="4" t="s">
        <v>15</v>
      </c>
      <c r="E2338" s="4" t="s">
        <v>25</v>
      </c>
      <c r="F2338" s="4" t="s">
        <v>4</v>
      </c>
      <c r="G2338" s="4" t="s">
        <v>49</v>
      </c>
      <c r="H2338" s="4" t="s">
        <v>67</v>
      </c>
      <c r="I2338" s="9">
        <v>1</v>
      </c>
      <c r="J2338" s="6">
        <v>35.729999999999997</v>
      </c>
      <c r="K2338" s="7">
        <v>0.1</v>
      </c>
      <c r="L2338" s="6">
        <v>14.15</v>
      </c>
      <c r="M2338" s="6">
        <f t="shared" si="144"/>
        <v>32.156999999999996</v>
      </c>
      <c r="N2338" s="6">
        <f t="shared" si="145"/>
        <v>14.15</v>
      </c>
      <c r="O2338" s="6">
        <f t="shared" si="146"/>
        <v>18.006999999999998</v>
      </c>
      <c r="P2338" s="8">
        <f t="shared" si="147"/>
        <v>0.55997139036601673</v>
      </c>
      <c r="Q2338" s="5">
        <f>YEAR(SalesDataTable[[#This Row],[Order Date]])</f>
        <v>2026</v>
      </c>
      <c r="R2338" s="8" t="str">
        <f>"Q"&amp;ROUNDUP(MONTH(SalesDataTable[[#This Row],[Order Date]])/3,0)</f>
        <v>Q4</v>
      </c>
      <c r="S2338" s="9">
        <f>MONTH(SalesDataTable[[#This Row],[Order Date]])</f>
        <v>11</v>
      </c>
      <c r="T2338" s="8" t="str">
        <f>TEXT(SalesDataTable[[#This Row],[Order Date]],"mmm")</f>
        <v>Nov</v>
      </c>
    </row>
    <row r="2339" spans="1:20" ht="15.5">
      <c r="A2339" s="2" t="s">
        <v>2390</v>
      </c>
      <c r="B2339" s="3">
        <v>46337</v>
      </c>
      <c r="C2339" s="4" t="s">
        <v>14</v>
      </c>
      <c r="D2339" s="4" t="s">
        <v>24</v>
      </c>
      <c r="E2339" s="4" t="s">
        <v>25</v>
      </c>
      <c r="F2339" s="4" t="s">
        <v>20</v>
      </c>
      <c r="G2339" s="4" t="s">
        <v>17</v>
      </c>
      <c r="H2339" s="4" t="s">
        <v>83</v>
      </c>
      <c r="I2339" s="9">
        <v>2</v>
      </c>
      <c r="J2339" s="6">
        <v>166.1</v>
      </c>
      <c r="K2339" s="7">
        <v>0.05</v>
      </c>
      <c r="L2339" s="6">
        <v>88.2</v>
      </c>
      <c r="M2339" s="6">
        <f t="shared" si="144"/>
        <v>315.58999999999997</v>
      </c>
      <c r="N2339" s="6">
        <f t="shared" si="145"/>
        <v>176.4</v>
      </c>
      <c r="O2339" s="6">
        <f t="shared" si="146"/>
        <v>139.18999999999997</v>
      </c>
      <c r="P2339" s="8">
        <f t="shared" si="147"/>
        <v>0.44104692797617157</v>
      </c>
      <c r="Q2339" s="5">
        <f>YEAR(SalesDataTable[[#This Row],[Order Date]])</f>
        <v>2026</v>
      </c>
      <c r="R2339" s="8" t="str">
        <f>"Q"&amp;ROUNDUP(MONTH(SalesDataTable[[#This Row],[Order Date]])/3,0)</f>
        <v>Q4</v>
      </c>
      <c r="S2339" s="9">
        <f>MONTH(SalesDataTable[[#This Row],[Order Date]])</f>
        <v>11</v>
      </c>
      <c r="T2339" s="8" t="str">
        <f>TEXT(SalesDataTable[[#This Row],[Order Date]],"mmm")</f>
        <v>Nov</v>
      </c>
    </row>
    <row r="2340" spans="1:20" ht="15.5">
      <c r="A2340" s="2" t="s">
        <v>2391</v>
      </c>
      <c r="B2340" s="3">
        <v>46337</v>
      </c>
      <c r="C2340" s="4" t="s">
        <v>14</v>
      </c>
      <c r="D2340" s="4" t="s">
        <v>126</v>
      </c>
      <c r="E2340" s="4" t="s">
        <v>39</v>
      </c>
      <c r="F2340" s="4" t="s">
        <v>16</v>
      </c>
      <c r="G2340" s="4" t="s">
        <v>5</v>
      </c>
      <c r="H2340" s="4" t="s">
        <v>6</v>
      </c>
      <c r="I2340" s="9">
        <v>2</v>
      </c>
      <c r="J2340" s="6">
        <v>81.27</v>
      </c>
      <c r="K2340" s="7">
        <v>0.05</v>
      </c>
      <c r="L2340" s="6">
        <v>43.04</v>
      </c>
      <c r="M2340" s="6">
        <f t="shared" si="144"/>
        <v>154.41299999999998</v>
      </c>
      <c r="N2340" s="6">
        <f t="shared" si="145"/>
        <v>86.08</v>
      </c>
      <c r="O2340" s="6">
        <f t="shared" si="146"/>
        <v>68.332999999999984</v>
      </c>
      <c r="P2340" s="8">
        <f t="shared" si="147"/>
        <v>0.44253398353765544</v>
      </c>
      <c r="Q2340" s="5">
        <f>YEAR(SalesDataTable[[#This Row],[Order Date]])</f>
        <v>2026</v>
      </c>
      <c r="R2340" s="8" t="str">
        <f>"Q"&amp;ROUNDUP(MONTH(SalesDataTable[[#This Row],[Order Date]])/3,0)</f>
        <v>Q4</v>
      </c>
      <c r="S2340" s="9">
        <f>MONTH(SalesDataTable[[#This Row],[Order Date]])</f>
        <v>11</v>
      </c>
      <c r="T2340" s="8" t="str">
        <f>TEXT(SalesDataTable[[#This Row],[Order Date]],"mmm")</f>
        <v>Nov</v>
      </c>
    </row>
    <row r="2341" spans="1:20" ht="15.5">
      <c r="A2341" s="2" t="s">
        <v>2392</v>
      </c>
      <c r="B2341" s="3">
        <v>46337</v>
      </c>
      <c r="C2341" s="4" t="s">
        <v>1</v>
      </c>
      <c r="D2341" s="4" t="s">
        <v>52</v>
      </c>
      <c r="E2341" s="4" t="s">
        <v>10</v>
      </c>
      <c r="F2341" s="4" t="s">
        <v>4</v>
      </c>
      <c r="G2341" s="4" t="s">
        <v>31</v>
      </c>
      <c r="H2341" s="4" t="s">
        <v>41</v>
      </c>
      <c r="I2341" s="9">
        <v>10</v>
      </c>
      <c r="J2341" s="6">
        <v>191.98</v>
      </c>
      <c r="K2341" s="7">
        <v>0.1</v>
      </c>
      <c r="L2341" s="6">
        <v>102.73</v>
      </c>
      <c r="M2341" s="6">
        <f t="shared" si="144"/>
        <v>1727.82</v>
      </c>
      <c r="N2341" s="6">
        <f t="shared" si="145"/>
        <v>1027.3</v>
      </c>
      <c r="O2341" s="6">
        <f t="shared" si="146"/>
        <v>700.52</v>
      </c>
      <c r="P2341" s="8">
        <f t="shared" si="147"/>
        <v>0.40543575140929033</v>
      </c>
      <c r="Q2341" s="5">
        <f>YEAR(SalesDataTable[[#This Row],[Order Date]])</f>
        <v>2026</v>
      </c>
      <c r="R2341" s="8" t="str">
        <f>"Q"&amp;ROUNDUP(MONTH(SalesDataTable[[#This Row],[Order Date]])/3,0)</f>
        <v>Q4</v>
      </c>
      <c r="S2341" s="9">
        <f>MONTH(SalesDataTable[[#This Row],[Order Date]])</f>
        <v>11</v>
      </c>
      <c r="T2341" s="8" t="str">
        <f>TEXT(SalesDataTable[[#This Row],[Order Date]],"mmm")</f>
        <v>Nov</v>
      </c>
    </row>
    <row r="2342" spans="1:20" ht="15.5">
      <c r="A2342" s="2" t="s">
        <v>2393</v>
      </c>
      <c r="B2342" s="3">
        <v>46338</v>
      </c>
      <c r="C2342" s="4" t="s">
        <v>27</v>
      </c>
      <c r="D2342" s="4" t="s">
        <v>48</v>
      </c>
      <c r="E2342" s="4" t="s">
        <v>25</v>
      </c>
      <c r="F2342" s="4" t="s">
        <v>4</v>
      </c>
      <c r="G2342" s="4" t="s">
        <v>11</v>
      </c>
      <c r="H2342" s="4" t="s">
        <v>12</v>
      </c>
      <c r="I2342" s="9">
        <v>6</v>
      </c>
      <c r="J2342" s="6">
        <v>89.87</v>
      </c>
      <c r="K2342" s="7">
        <v>0.2</v>
      </c>
      <c r="L2342" s="6">
        <v>44.47</v>
      </c>
      <c r="M2342" s="6">
        <f t="shared" si="144"/>
        <v>431.37600000000003</v>
      </c>
      <c r="N2342" s="6">
        <f t="shared" si="145"/>
        <v>266.82</v>
      </c>
      <c r="O2342" s="6">
        <f t="shared" si="146"/>
        <v>164.55600000000004</v>
      </c>
      <c r="P2342" s="8">
        <f t="shared" si="147"/>
        <v>0.3814676755313231</v>
      </c>
      <c r="Q2342" s="5">
        <f>YEAR(SalesDataTable[[#This Row],[Order Date]])</f>
        <v>2026</v>
      </c>
      <c r="R2342" s="8" t="str">
        <f>"Q"&amp;ROUNDUP(MONTH(SalesDataTable[[#This Row],[Order Date]])/3,0)</f>
        <v>Q4</v>
      </c>
      <c r="S2342" s="9">
        <f>MONTH(SalesDataTable[[#This Row],[Order Date]])</f>
        <v>11</v>
      </c>
      <c r="T2342" s="8" t="str">
        <f>TEXT(SalesDataTable[[#This Row],[Order Date]],"mmm")</f>
        <v>Nov</v>
      </c>
    </row>
    <row r="2343" spans="1:20" ht="15.5">
      <c r="A2343" s="2" t="s">
        <v>2394</v>
      </c>
      <c r="B2343" s="3">
        <v>46338</v>
      </c>
      <c r="C2343" s="4" t="s">
        <v>8</v>
      </c>
      <c r="D2343" s="4" t="s">
        <v>86</v>
      </c>
      <c r="E2343" s="4" t="s">
        <v>39</v>
      </c>
      <c r="F2343" s="4" t="s">
        <v>16</v>
      </c>
      <c r="G2343" s="4" t="s">
        <v>5</v>
      </c>
      <c r="H2343" s="4" t="s">
        <v>29</v>
      </c>
      <c r="I2343" s="9">
        <v>3</v>
      </c>
      <c r="J2343" s="6">
        <v>51.44</v>
      </c>
      <c r="K2343" s="7">
        <v>0.1</v>
      </c>
      <c r="L2343" s="6">
        <v>23.11</v>
      </c>
      <c r="M2343" s="6">
        <f t="shared" si="144"/>
        <v>138.88800000000001</v>
      </c>
      <c r="N2343" s="6">
        <f t="shared" si="145"/>
        <v>69.33</v>
      </c>
      <c r="O2343" s="6">
        <f t="shared" si="146"/>
        <v>69.558000000000007</v>
      </c>
      <c r="P2343" s="8">
        <f t="shared" si="147"/>
        <v>0.50082080525315364</v>
      </c>
      <c r="Q2343" s="5">
        <f>YEAR(SalesDataTable[[#This Row],[Order Date]])</f>
        <v>2026</v>
      </c>
      <c r="R2343" s="8" t="str">
        <f>"Q"&amp;ROUNDUP(MONTH(SalesDataTable[[#This Row],[Order Date]])/3,0)</f>
        <v>Q4</v>
      </c>
      <c r="S2343" s="9">
        <f>MONTH(SalesDataTable[[#This Row],[Order Date]])</f>
        <v>11</v>
      </c>
      <c r="T2343" s="8" t="str">
        <f>TEXT(SalesDataTable[[#This Row],[Order Date]],"mmm")</f>
        <v>Nov</v>
      </c>
    </row>
    <row r="2344" spans="1:20" ht="15.5">
      <c r="A2344" s="2" t="s">
        <v>2395</v>
      </c>
      <c r="B2344" s="3">
        <v>46338</v>
      </c>
      <c r="C2344" s="4" t="s">
        <v>27</v>
      </c>
      <c r="D2344" s="4" t="s">
        <v>28</v>
      </c>
      <c r="E2344" s="4" t="s">
        <v>39</v>
      </c>
      <c r="F2344" s="4" t="s">
        <v>16</v>
      </c>
      <c r="G2344" s="4" t="s">
        <v>17</v>
      </c>
      <c r="H2344" s="4" t="s">
        <v>46</v>
      </c>
      <c r="I2344" s="9">
        <v>4</v>
      </c>
      <c r="J2344" s="6">
        <v>46.68</v>
      </c>
      <c r="K2344" s="7">
        <v>0.05</v>
      </c>
      <c r="L2344" s="6">
        <v>17.96</v>
      </c>
      <c r="M2344" s="6">
        <f t="shared" si="144"/>
        <v>177.38399999999999</v>
      </c>
      <c r="N2344" s="6">
        <f t="shared" si="145"/>
        <v>71.84</v>
      </c>
      <c r="O2344" s="6">
        <f t="shared" si="146"/>
        <v>105.54399999999998</v>
      </c>
      <c r="P2344" s="8">
        <f t="shared" si="147"/>
        <v>0.59500293149325756</v>
      </c>
      <c r="Q2344" s="5">
        <f>YEAR(SalesDataTable[[#This Row],[Order Date]])</f>
        <v>2026</v>
      </c>
      <c r="R2344" s="8" t="str">
        <f>"Q"&amp;ROUNDUP(MONTH(SalesDataTable[[#This Row],[Order Date]])/3,0)</f>
        <v>Q4</v>
      </c>
      <c r="S2344" s="9">
        <f>MONTH(SalesDataTable[[#This Row],[Order Date]])</f>
        <v>11</v>
      </c>
      <c r="T2344" s="8" t="str">
        <f>TEXT(SalesDataTable[[#This Row],[Order Date]],"mmm")</f>
        <v>Nov</v>
      </c>
    </row>
    <row r="2345" spans="1:20" ht="15.5">
      <c r="A2345" s="2" t="s">
        <v>2396</v>
      </c>
      <c r="B2345" s="3">
        <v>46338</v>
      </c>
      <c r="C2345" s="4" t="s">
        <v>8</v>
      </c>
      <c r="D2345" s="4" t="s">
        <v>69</v>
      </c>
      <c r="E2345" s="4" t="s">
        <v>25</v>
      </c>
      <c r="F2345" s="4" t="s">
        <v>16</v>
      </c>
      <c r="G2345" s="4" t="s">
        <v>11</v>
      </c>
      <c r="H2345" s="4" t="s">
        <v>79</v>
      </c>
      <c r="I2345" s="9">
        <v>4</v>
      </c>
      <c r="J2345" s="6">
        <v>73.05</v>
      </c>
      <c r="K2345" s="7">
        <v>0.2</v>
      </c>
      <c r="L2345" s="6">
        <v>32.82</v>
      </c>
      <c r="M2345" s="6">
        <f t="shared" si="144"/>
        <v>233.76</v>
      </c>
      <c r="N2345" s="6">
        <f t="shared" si="145"/>
        <v>131.28</v>
      </c>
      <c r="O2345" s="6">
        <f t="shared" si="146"/>
        <v>102.47999999999999</v>
      </c>
      <c r="P2345" s="8">
        <f t="shared" si="147"/>
        <v>0.4383983572895277</v>
      </c>
      <c r="Q2345" s="5">
        <f>YEAR(SalesDataTable[[#This Row],[Order Date]])</f>
        <v>2026</v>
      </c>
      <c r="R2345" s="8" t="str">
        <f>"Q"&amp;ROUNDUP(MONTH(SalesDataTable[[#This Row],[Order Date]])/3,0)</f>
        <v>Q4</v>
      </c>
      <c r="S2345" s="9">
        <f>MONTH(SalesDataTable[[#This Row],[Order Date]])</f>
        <v>11</v>
      </c>
      <c r="T2345" s="8" t="str">
        <f>TEXT(SalesDataTable[[#This Row],[Order Date]],"mmm")</f>
        <v>Nov</v>
      </c>
    </row>
    <row r="2346" spans="1:20" ht="15.5">
      <c r="A2346" s="2" t="s">
        <v>2397</v>
      </c>
      <c r="B2346" s="3">
        <v>46338</v>
      </c>
      <c r="C2346" s="4" t="s">
        <v>14</v>
      </c>
      <c r="D2346" s="4" t="s">
        <v>61</v>
      </c>
      <c r="E2346" s="4" t="s">
        <v>39</v>
      </c>
      <c r="F2346" s="4" t="s">
        <v>16</v>
      </c>
      <c r="G2346" s="4" t="s">
        <v>31</v>
      </c>
      <c r="H2346" s="4" t="s">
        <v>90</v>
      </c>
      <c r="I2346" s="9">
        <v>1</v>
      </c>
      <c r="J2346" s="6">
        <v>125.32</v>
      </c>
      <c r="K2346" s="7">
        <v>0.15</v>
      </c>
      <c r="L2346" s="6">
        <v>59.49</v>
      </c>
      <c r="M2346" s="6">
        <f t="shared" si="144"/>
        <v>106.52199999999999</v>
      </c>
      <c r="N2346" s="6">
        <f t="shared" si="145"/>
        <v>59.49</v>
      </c>
      <c r="O2346" s="6">
        <f t="shared" si="146"/>
        <v>47.031999999999989</v>
      </c>
      <c r="P2346" s="8">
        <f t="shared" si="147"/>
        <v>0.44152381667636725</v>
      </c>
      <c r="Q2346" s="5">
        <f>YEAR(SalesDataTable[[#This Row],[Order Date]])</f>
        <v>2026</v>
      </c>
      <c r="R2346" s="8" t="str">
        <f>"Q"&amp;ROUNDUP(MONTH(SalesDataTable[[#This Row],[Order Date]])/3,0)</f>
        <v>Q4</v>
      </c>
      <c r="S2346" s="9">
        <f>MONTH(SalesDataTable[[#This Row],[Order Date]])</f>
        <v>11</v>
      </c>
      <c r="T2346" s="8" t="str">
        <f>TEXT(SalesDataTable[[#This Row],[Order Date]],"mmm")</f>
        <v>Nov</v>
      </c>
    </row>
    <row r="2347" spans="1:20" ht="15.5">
      <c r="A2347" s="2" t="s">
        <v>2398</v>
      </c>
      <c r="B2347" s="3">
        <v>46338</v>
      </c>
      <c r="C2347" s="4" t="s">
        <v>8</v>
      </c>
      <c r="D2347" s="4" t="s">
        <v>66</v>
      </c>
      <c r="E2347" s="4" t="s">
        <v>39</v>
      </c>
      <c r="F2347" s="4" t="s">
        <v>20</v>
      </c>
      <c r="G2347" s="4" t="s">
        <v>49</v>
      </c>
      <c r="H2347" s="4" t="s">
        <v>55</v>
      </c>
      <c r="I2347" s="9">
        <v>2</v>
      </c>
      <c r="J2347" s="6">
        <v>123.49</v>
      </c>
      <c r="K2347" s="7">
        <v>0.15</v>
      </c>
      <c r="L2347" s="6">
        <v>68.08</v>
      </c>
      <c r="M2347" s="6">
        <f t="shared" si="144"/>
        <v>209.93299999999999</v>
      </c>
      <c r="N2347" s="6">
        <f t="shared" si="145"/>
        <v>136.16</v>
      </c>
      <c r="O2347" s="6">
        <f t="shared" si="146"/>
        <v>73.772999999999996</v>
      </c>
      <c r="P2347" s="8">
        <f t="shared" si="147"/>
        <v>0.35141211719929694</v>
      </c>
      <c r="Q2347" s="5">
        <f>YEAR(SalesDataTable[[#This Row],[Order Date]])</f>
        <v>2026</v>
      </c>
      <c r="R2347" s="8" t="str">
        <f>"Q"&amp;ROUNDUP(MONTH(SalesDataTable[[#This Row],[Order Date]])/3,0)</f>
        <v>Q4</v>
      </c>
      <c r="S2347" s="9">
        <f>MONTH(SalesDataTable[[#This Row],[Order Date]])</f>
        <v>11</v>
      </c>
      <c r="T2347" s="8" t="str">
        <f>TEXT(SalesDataTable[[#This Row],[Order Date]],"mmm")</f>
        <v>Nov</v>
      </c>
    </row>
    <row r="2348" spans="1:20" ht="15.5">
      <c r="A2348" s="2" t="s">
        <v>2399</v>
      </c>
      <c r="B2348" s="3">
        <v>46339</v>
      </c>
      <c r="C2348" s="4" t="s">
        <v>8</v>
      </c>
      <c r="D2348" s="4" t="s">
        <v>69</v>
      </c>
      <c r="E2348" s="4" t="s">
        <v>25</v>
      </c>
      <c r="F2348" s="4" t="s">
        <v>4</v>
      </c>
      <c r="G2348" s="4" t="s">
        <v>17</v>
      </c>
      <c r="H2348" s="4" t="s">
        <v>46</v>
      </c>
      <c r="I2348" s="9">
        <v>1</v>
      </c>
      <c r="J2348" s="6">
        <v>47.37</v>
      </c>
      <c r="K2348" s="7">
        <v>0.2</v>
      </c>
      <c r="L2348" s="6">
        <v>18.739999999999998</v>
      </c>
      <c r="M2348" s="6">
        <f t="shared" si="144"/>
        <v>37.896000000000001</v>
      </c>
      <c r="N2348" s="6">
        <f t="shared" si="145"/>
        <v>18.739999999999998</v>
      </c>
      <c r="O2348" s="6">
        <f t="shared" si="146"/>
        <v>19.156000000000002</v>
      </c>
      <c r="P2348" s="8">
        <f t="shared" si="147"/>
        <v>0.50548870593202455</v>
      </c>
      <c r="Q2348" s="5">
        <f>YEAR(SalesDataTable[[#This Row],[Order Date]])</f>
        <v>2026</v>
      </c>
      <c r="R2348" s="8" t="str">
        <f>"Q"&amp;ROUNDUP(MONTH(SalesDataTable[[#This Row],[Order Date]])/3,0)</f>
        <v>Q4</v>
      </c>
      <c r="S2348" s="9">
        <f>MONTH(SalesDataTable[[#This Row],[Order Date]])</f>
        <v>11</v>
      </c>
      <c r="T2348" s="8" t="str">
        <f>TEXT(SalesDataTable[[#This Row],[Order Date]],"mmm")</f>
        <v>Nov</v>
      </c>
    </row>
    <row r="2349" spans="1:20" ht="15.5">
      <c r="A2349" s="2" t="s">
        <v>2400</v>
      </c>
      <c r="B2349" s="3">
        <v>46339</v>
      </c>
      <c r="C2349" s="4" t="s">
        <v>8</v>
      </c>
      <c r="D2349" s="4" t="s">
        <v>69</v>
      </c>
      <c r="E2349" s="4" t="s">
        <v>10</v>
      </c>
      <c r="F2349" s="4" t="s">
        <v>20</v>
      </c>
      <c r="G2349" s="4" t="s">
        <v>11</v>
      </c>
      <c r="H2349" s="4" t="s">
        <v>12</v>
      </c>
      <c r="I2349" s="9">
        <v>6</v>
      </c>
      <c r="J2349" s="6">
        <v>92.31</v>
      </c>
      <c r="K2349" s="7">
        <v>0.05</v>
      </c>
      <c r="L2349" s="6">
        <v>46.12</v>
      </c>
      <c r="M2349" s="6">
        <f t="shared" si="144"/>
        <v>526.16700000000003</v>
      </c>
      <c r="N2349" s="6">
        <f t="shared" si="145"/>
        <v>276.71999999999997</v>
      </c>
      <c r="O2349" s="6">
        <f t="shared" si="146"/>
        <v>249.44700000000006</v>
      </c>
      <c r="P2349" s="8">
        <f t="shared" si="147"/>
        <v>0.47408332335551268</v>
      </c>
      <c r="Q2349" s="5">
        <f>YEAR(SalesDataTable[[#This Row],[Order Date]])</f>
        <v>2026</v>
      </c>
      <c r="R2349" s="8" t="str">
        <f>"Q"&amp;ROUNDUP(MONTH(SalesDataTable[[#This Row],[Order Date]])/3,0)</f>
        <v>Q4</v>
      </c>
      <c r="S2349" s="9">
        <f>MONTH(SalesDataTable[[#This Row],[Order Date]])</f>
        <v>11</v>
      </c>
      <c r="T2349" s="8" t="str">
        <f>TEXT(SalesDataTable[[#This Row],[Order Date]],"mmm")</f>
        <v>Nov</v>
      </c>
    </row>
    <row r="2350" spans="1:20" ht="15.5">
      <c r="A2350" s="2" t="s">
        <v>2401</v>
      </c>
      <c r="B2350" s="3">
        <v>46339</v>
      </c>
      <c r="C2350" s="4" t="s">
        <v>14</v>
      </c>
      <c r="D2350" s="4" t="s">
        <v>126</v>
      </c>
      <c r="E2350" s="4" t="s">
        <v>25</v>
      </c>
      <c r="F2350" s="4" t="s">
        <v>4</v>
      </c>
      <c r="G2350" s="4" t="s">
        <v>5</v>
      </c>
      <c r="H2350" s="4" t="s">
        <v>29</v>
      </c>
      <c r="I2350" s="9">
        <v>1</v>
      </c>
      <c r="J2350" s="6">
        <v>49.53</v>
      </c>
      <c r="K2350" s="7">
        <v>0.1</v>
      </c>
      <c r="L2350" s="6">
        <v>22.18</v>
      </c>
      <c r="M2350" s="6">
        <f t="shared" si="144"/>
        <v>44.577000000000005</v>
      </c>
      <c r="N2350" s="6">
        <f t="shared" si="145"/>
        <v>22.18</v>
      </c>
      <c r="O2350" s="6">
        <f t="shared" si="146"/>
        <v>22.397000000000006</v>
      </c>
      <c r="P2350" s="8">
        <f t="shared" si="147"/>
        <v>0.50243399062296712</v>
      </c>
      <c r="Q2350" s="5">
        <f>YEAR(SalesDataTable[[#This Row],[Order Date]])</f>
        <v>2026</v>
      </c>
      <c r="R2350" s="8" t="str">
        <f>"Q"&amp;ROUNDUP(MONTH(SalesDataTable[[#This Row],[Order Date]])/3,0)</f>
        <v>Q4</v>
      </c>
      <c r="S2350" s="9">
        <f>MONTH(SalesDataTable[[#This Row],[Order Date]])</f>
        <v>11</v>
      </c>
      <c r="T2350" s="8" t="str">
        <f>TEXT(SalesDataTable[[#This Row],[Order Date]],"mmm")</f>
        <v>Nov</v>
      </c>
    </row>
    <row r="2351" spans="1:20" ht="15.5">
      <c r="A2351" s="2" t="s">
        <v>2402</v>
      </c>
      <c r="B2351" s="3">
        <v>46339</v>
      </c>
      <c r="C2351" s="4" t="s">
        <v>27</v>
      </c>
      <c r="D2351" s="4" t="s">
        <v>48</v>
      </c>
      <c r="E2351" s="4" t="s">
        <v>3</v>
      </c>
      <c r="F2351" s="4" t="s">
        <v>16</v>
      </c>
      <c r="G2351" s="4" t="s">
        <v>17</v>
      </c>
      <c r="H2351" s="4" t="s">
        <v>46</v>
      </c>
      <c r="I2351" s="9">
        <v>4</v>
      </c>
      <c r="J2351" s="6">
        <v>47.62</v>
      </c>
      <c r="K2351" s="7">
        <v>0.2</v>
      </c>
      <c r="L2351" s="6">
        <v>18.100000000000001</v>
      </c>
      <c r="M2351" s="6">
        <f t="shared" si="144"/>
        <v>152.38399999999999</v>
      </c>
      <c r="N2351" s="6">
        <f t="shared" si="145"/>
        <v>72.400000000000006</v>
      </c>
      <c r="O2351" s="6">
        <f t="shared" si="146"/>
        <v>79.98399999999998</v>
      </c>
      <c r="P2351" s="8">
        <f t="shared" si="147"/>
        <v>0.52488450230995376</v>
      </c>
      <c r="Q2351" s="5">
        <f>YEAR(SalesDataTable[[#This Row],[Order Date]])</f>
        <v>2026</v>
      </c>
      <c r="R2351" s="8" t="str">
        <f>"Q"&amp;ROUNDUP(MONTH(SalesDataTable[[#This Row],[Order Date]])/3,0)</f>
        <v>Q4</v>
      </c>
      <c r="S2351" s="9">
        <f>MONTH(SalesDataTable[[#This Row],[Order Date]])</f>
        <v>11</v>
      </c>
      <c r="T2351" s="8" t="str">
        <f>TEXT(SalesDataTable[[#This Row],[Order Date]],"mmm")</f>
        <v>Nov</v>
      </c>
    </row>
    <row r="2352" spans="1:20" ht="15.5">
      <c r="A2352" s="2" t="s">
        <v>2403</v>
      </c>
      <c r="B2352" s="3">
        <v>46339</v>
      </c>
      <c r="C2352" s="4" t="s">
        <v>8</v>
      </c>
      <c r="D2352" s="4" t="s">
        <v>38</v>
      </c>
      <c r="E2352" s="4" t="s">
        <v>3</v>
      </c>
      <c r="F2352" s="4" t="s">
        <v>16</v>
      </c>
      <c r="G2352" s="4" t="s">
        <v>5</v>
      </c>
      <c r="H2352" s="4" t="s">
        <v>29</v>
      </c>
      <c r="I2352" s="9">
        <v>4</v>
      </c>
      <c r="J2352" s="6">
        <v>51.93</v>
      </c>
      <c r="K2352" s="7">
        <v>0.05</v>
      </c>
      <c r="L2352" s="6">
        <v>22.62</v>
      </c>
      <c r="M2352" s="6">
        <f t="shared" si="144"/>
        <v>197.334</v>
      </c>
      <c r="N2352" s="6">
        <f t="shared" si="145"/>
        <v>90.48</v>
      </c>
      <c r="O2352" s="6">
        <f t="shared" si="146"/>
        <v>106.854</v>
      </c>
      <c r="P2352" s="8">
        <f t="shared" si="147"/>
        <v>0.54148803551339353</v>
      </c>
      <c r="Q2352" s="5">
        <f>YEAR(SalesDataTable[[#This Row],[Order Date]])</f>
        <v>2026</v>
      </c>
      <c r="R2352" s="8" t="str">
        <f>"Q"&amp;ROUNDUP(MONTH(SalesDataTable[[#This Row],[Order Date]])/3,0)</f>
        <v>Q4</v>
      </c>
      <c r="S2352" s="9">
        <f>MONTH(SalesDataTable[[#This Row],[Order Date]])</f>
        <v>11</v>
      </c>
      <c r="T2352" s="8" t="str">
        <f>TEXT(SalesDataTable[[#This Row],[Order Date]],"mmm")</f>
        <v>Nov</v>
      </c>
    </row>
    <row r="2353" spans="1:20" ht="15.5">
      <c r="A2353" s="2" t="s">
        <v>2404</v>
      </c>
      <c r="B2353" s="3">
        <v>46339</v>
      </c>
      <c r="C2353" s="4" t="s">
        <v>8</v>
      </c>
      <c r="D2353" s="4" t="s">
        <v>66</v>
      </c>
      <c r="E2353" s="4" t="s">
        <v>39</v>
      </c>
      <c r="F2353" s="4" t="s">
        <v>16</v>
      </c>
      <c r="G2353" s="4" t="s">
        <v>11</v>
      </c>
      <c r="H2353" s="4" t="s">
        <v>53</v>
      </c>
      <c r="I2353" s="9">
        <v>1</v>
      </c>
      <c r="J2353" s="6">
        <v>155.44999999999999</v>
      </c>
      <c r="K2353" s="7">
        <v>0.05</v>
      </c>
      <c r="L2353" s="6">
        <v>77.25</v>
      </c>
      <c r="M2353" s="6">
        <f t="shared" si="144"/>
        <v>147.67749999999998</v>
      </c>
      <c r="N2353" s="6">
        <f t="shared" si="145"/>
        <v>77.25</v>
      </c>
      <c r="O2353" s="6">
        <f t="shared" si="146"/>
        <v>70.427499999999981</v>
      </c>
      <c r="P2353" s="8">
        <f t="shared" si="147"/>
        <v>0.47690067884410281</v>
      </c>
      <c r="Q2353" s="5">
        <f>YEAR(SalesDataTable[[#This Row],[Order Date]])</f>
        <v>2026</v>
      </c>
      <c r="R2353" s="8" t="str">
        <f>"Q"&amp;ROUNDUP(MONTH(SalesDataTable[[#This Row],[Order Date]])/3,0)</f>
        <v>Q4</v>
      </c>
      <c r="S2353" s="9">
        <f>MONTH(SalesDataTable[[#This Row],[Order Date]])</f>
        <v>11</v>
      </c>
      <c r="T2353" s="8" t="str">
        <f>TEXT(SalesDataTable[[#This Row],[Order Date]],"mmm")</f>
        <v>Nov</v>
      </c>
    </row>
    <row r="2354" spans="1:20" ht="15.5">
      <c r="A2354" s="2" t="s">
        <v>2405</v>
      </c>
      <c r="B2354" s="3">
        <v>46339</v>
      </c>
      <c r="C2354" s="4" t="s">
        <v>1</v>
      </c>
      <c r="D2354" s="4" t="s">
        <v>2</v>
      </c>
      <c r="E2354" s="4" t="s">
        <v>3</v>
      </c>
      <c r="F2354" s="4" t="s">
        <v>4</v>
      </c>
      <c r="G2354" s="4" t="s">
        <v>5</v>
      </c>
      <c r="H2354" s="4" t="s">
        <v>35</v>
      </c>
      <c r="I2354" s="9">
        <v>4</v>
      </c>
      <c r="J2354" s="6">
        <v>40.03</v>
      </c>
      <c r="K2354" s="7">
        <v>0.05</v>
      </c>
      <c r="L2354" s="6">
        <v>16.78</v>
      </c>
      <c r="M2354" s="6">
        <f t="shared" si="144"/>
        <v>152.114</v>
      </c>
      <c r="N2354" s="6">
        <f t="shared" si="145"/>
        <v>67.12</v>
      </c>
      <c r="O2354" s="6">
        <f t="shared" si="146"/>
        <v>84.994</v>
      </c>
      <c r="P2354" s="8">
        <f t="shared" si="147"/>
        <v>0.5587519886400989</v>
      </c>
      <c r="Q2354" s="5">
        <f>YEAR(SalesDataTable[[#This Row],[Order Date]])</f>
        <v>2026</v>
      </c>
      <c r="R2354" s="8" t="str">
        <f>"Q"&amp;ROUNDUP(MONTH(SalesDataTable[[#This Row],[Order Date]])/3,0)</f>
        <v>Q4</v>
      </c>
      <c r="S2354" s="9">
        <f>MONTH(SalesDataTable[[#This Row],[Order Date]])</f>
        <v>11</v>
      </c>
      <c r="T2354" s="8" t="str">
        <f>TEXT(SalesDataTable[[#This Row],[Order Date]],"mmm")</f>
        <v>Nov</v>
      </c>
    </row>
    <row r="2355" spans="1:20" ht="15.5">
      <c r="A2355" s="2" t="s">
        <v>2406</v>
      </c>
      <c r="B2355" s="3">
        <v>46339</v>
      </c>
      <c r="C2355" s="4" t="s">
        <v>1</v>
      </c>
      <c r="D2355" s="4" t="s">
        <v>52</v>
      </c>
      <c r="E2355" s="4" t="s">
        <v>3</v>
      </c>
      <c r="F2355" s="4" t="s">
        <v>4</v>
      </c>
      <c r="G2355" s="4" t="s">
        <v>11</v>
      </c>
      <c r="H2355" s="4" t="s">
        <v>53</v>
      </c>
      <c r="I2355" s="9">
        <v>2</v>
      </c>
      <c r="J2355" s="6">
        <v>152.96</v>
      </c>
      <c r="K2355" s="7">
        <v>0.1</v>
      </c>
      <c r="L2355" s="6">
        <v>79.12</v>
      </c>
      <c r="M2355" s="6">
        <f t="shared" si="144"/>
        <v>275.32800000000003</v>
      </c>
      <c r="N2355" s="6">
        <f t="shared" si="145"/>
        <v>158.24</v>
      </c>
      <c r="O2355" s="6">
        <f t="shared" si="146"/>
        <v>117.08800000000002</v>
      </c>
      <c r="P2355" s="8">
        <f t="shared" si="147"/>
        <v>0.4252673175267318</v>
      </c>
      <c r="Q2355" s="5">
        <f>YEAR(SalesDataTable[[#This Row],[Order Date]])</f>
        <v>2026</v>
      </c>
      <c r="R2355" s="8" t="str">
        <f>"Q"&amp;ROUNDUP(MONTH(SalesDataTable[[#This Row],[Order Date]])/3,0)</f>
        <v>Q4</v>
      </c>
      <c r="S2355" s="9">
        <f>MONTH(SalesDataTable[[#This Row],[Order Date]])</f>
        <v>11</v>
      </c>
      <c r="T2355" s="8" t="str">
        <f>TEXT(SalesDataTable[[#This Row],[Order Date]],"mmm")</f>
        <v>Nov</v>
      </c>
    </row>
    <row r="2356" spans="1:20" ht="15.5">
      <c r="A2356" s="2" t="s">
        <v>2407</v>
      </c>
      <c r="B2356" s="3">
        <v>46339</v>
      </c>
      <c r="C2356" s="4" t="s">
        <v>27</v>
      </c>
      <c r="D2356" s="4" t="s">
        <v>82</v>
      </c>
      <c r="E2356" s="4" t="s">
        <v>25</v>
      </c>
      <c r="F2356" s="4" t="s">
        <v>16</v>
      </c>
      <c r="G2356" s="4" t="s">
        <v>49</v>
      </c>
      <c r="H2356" s="4" t="s">
        <v>55</v>
      </c>
      <c r="I2356" s="9">
        <v>2</v>
      </c>
      <c r="J2356" s="6">
        <v>124.06</v>
      </c>
      <c r="K2356" s="7">
        <v>0.05</v>
      </c>
      <c r="L2356" s="6">
        <v>69.98</v>
      </c>
      <c r="M2356" s="6">
        <f t="shared" si="144"/>
        <v>235.714</v>
      </c>
      <c r="N2356" s="6">
        <f t="shared" si="145"/>
        <v>139.96</v>
      </c>
      <c r="O2356" s="6">
        <f t="shared" si="146"/>
        <v>95.753999999999991</v>
      </c>
      <c r="P2356" s="8">
        <f t="shared" si="147"/>
        <v>0.40622958330858577</v>
      </c>
      <c r="Q2356" s="5">
        <f>YEAR(SalesDataTable[[#This Row],[Order Date]])</f>
        <v>2026</v>
      </c>
      <c r="R2356" s="8" t="str">
        <f>"Q"&amp;ROUNDUP(MONTH(SalesDataTable[[#This Row],[Order Date]])/3,0)</f>
        <v>Q4</v>
      </c>
      <c r="S2356" s="9">
        <f>MONTH(SalesDataTable[[#This Row],[Order Date]])</f>
        <v>11</v>
      </c>
      <c r="T2356" s="8" t="str">
        <f>TEXT(SalesDataTable[[#This Row],[Order Date]],"mmm")</f>
        <v>Nov</v>
      </c>
    </row>
    <row r="2357" spans="1:20" ht="15.5">
      <c r="A2357" s="2" t="s">
        <v>2408</v>
      </c>
      <c r="B2357" s="3">
        <v>46339</v>
      </c>
      <c r="C2357" s="4" t="s">
        <v>14</v>
      </c>
      <c r="D2357" s="4" t="s">
        <v>61</v>
      </c>
      <c r="E2357" s="4" t="s">
        <v>39</v>
      </c>
      <c r="F2357" s="4" t="s">
        <v>16</v>
      </c>
      <c r="G2357" s="4" t="s">
        <v>11</v>
      </c>
      <c r="H2357" s="4" t="s">
        <v>53</v>
      </c>
      <c r="I2357" s="9">
        <v>1</v>
      </c>
      <c r="J2357" s="6">
        <v>151.66</v>
      </c>
      <c r="K2357" s="7">
        <v>0.1</v>
      </c>
      <c r="L2357" s="6">
        <v>80.209999999999994</v>
      </c>
      <c r="M2357" s="6">
        <f t="shared" si="144"/>
        <v>136.494</v>
      </c>
      <c r="N2357" s="6">
        <f t="shared" si="145"/>
        <v>80.209999999999994</v>
      </c>
      <c r="O2357" s="6">
        <f t="shared" si="146"/>
        <v>56.284000000000006</v>
      </c>
      <c r="P2357" s="8">
        <f t="shared" si="147"/>
        <v>0.41235512183685735</v>
      </c>
      <c r="Q2357" s="5">
        <f>YEAR(SalesDataTable[[#This Row],[Order Date]])</f>
        <v>2026</v>
      </c>
      <c r="R2357" s="8" t="str">
        <f>"Q"&amp;ROUNDUP(MONTH(SalesDataTable[[#This Row],[Order Date]])/3,0)</f>
        <v>Q4</v>
      </c>
      <c r="S2357" s="9">
        <f>MONTH(SalesDataTable[[#This Row],[Order Date]])</f>
        <v>11</v>
      </c>
      <c r="T2357" s="8" t="str">
        <f>TEXT(SalesDataTable[[#This Row],[Order Date]],"mmm")</f>
        <v>Nov</v>
      </c>
    </row>
    <row r="2358" spans="1:20" ht="15.5">
      <c r="A2358" s="2" t="s">
        <v>2409</v>
      </c>
      <c r="B2358" s="3">
        <v>46339</v>
      </c>
      <c r="C2358" s="4" t="s">
        <v>27</v>
      </c>
      <c r="D2358" s="4" t="s">
        <v>48</v>
      </c>
      <c r="E2358" s="4" t="s">
        <v>3</v>
      </c>
      <c r="F2358" s="4" t="s">
        <v>16</v>
      </c>
      <c r="G2358" s="4" t="s">
        <v>11</v>
      </c>
      <c r="H2358" s="4" t="s">
        <v>21</v>
      </c>
      <c r="I2358" s="9">
        <v>2</v>
      </c>
      <c r="J2358" s="6">
        <v>142.30000000000001</v>
      </c>
      <c r="K2358" s="7">
        <v>0.15</v>
      </c>
      <c r="L2358" s="6">
        <v>77.760000000000005</v>
      </c>
      <c r="M2358" s="6">
        <f t="shared" si="144"/>
        <v>241.91000000000003</v>
      </c>
      <c r="N2358" s="6">
        <f t="shared" si="145"/>
        <v>155.52000000000001</v>
      </c>
      <c r="O2358" s="6">
        <f t="shared" si="146"/>
        <v>86.390000000000015</v>
      </c>
      <c r="P2358" s="8">
        <f t="shared" si="147"/>
        <v>0.35711628291513375</v>
      </c>
      <c r="Q2358" s="5">
        <f>YEAR(SalesDataTable[[#This Row],[Order Date]])</f>
        <v>2026</v>
      </c>
      <c r="R2358" s="8" t="str">
        <f>"Q"&amp;ROUNDUP(MONTH(SalesDataTable[[#This Row],[Order Date]])/3,0)</f>
        <v>Q4</v>
      </c>
      <c r="S2358" s="9">
        <f>MONTH(SalesDataTable[[#This Row],[Order Date]])</f>
        <v>11</v>
      </c>
      <c r="T2358" s="8" t="str">
        <f>TEXT(SalesDataTable[[#This Row],[Order Date]],"mmm")</f>
        <v>Nov</v>
      </c>
    </row>
    <row r="2359" spans="1:20" ht="15.5">
      <c r="A2359" s="2" t="s">
        <v>2410</v>
      </c>
      <c r="B2359" s="3">
        <v>46339</v>
      </c>
      <c r="C2359" s="4" t="s">
        <v>8</v>
      </c>
      <c r="D2359" s="4" t="s">
        <v>86</v>
      </c>
      <c r="E2359" s="4" t="s">
        <v>3</v>
      </c>
      <c r="F2359" s="4" t="s">
        <v>20</v>
      </c>
      <c r="G2359" s="4" t="s">
        <v>17</v>
      </c>
      <c r="H2359" s="4" t="s">
        <v>83</v>
      </c>
      <c r="I2359" s="9">
        <v>4</v>
      </c>
      <c r="J2359" s="6">
        <v>161.97</v>
      </c>
      <c r="K2359" s="7">
        <v>0.05</v>
      </c>
      <c r="L2359" s="6">
        <v>87.2</v>
      </c>
      <c r="M2359" s="6">
        <f t="shared" si="144"/>
        <v>615.48599999999999</v>
      </c>
      <c r="N2359" s="6">
        <f t="shared" si="145"/>
        <v>348.8</v>
      </c>
      <c r="O2359" s="6">
        <f t="shared" si="146"/>
        <v>266.68599999999998</v>
      </c>
      <c r="P2359" s="8">
        <f t="shared" si="147"/>
        <v>0.4332933649181297</v>
      </c>
      <c r="Q2359" s="5">
        <f>YEAR(SalesDataTable[[#This Row],[Order Date]])</f>
        <v>2026</v>
      </c>
      <c r="R2359" s="8" t="str">
        <f>"Q"&amp;ROUNDUP(MONTH(SalesDataTable[[#This Row],[Order Date]])/3,0)</f>
        <v>Q4</v>
      </c>
      <c r="S2359" s="9">
        <f>MONTH(SalesDataTable[[#This Row],[Order Date]])</f>
        <v>11</v>
      </c>
      <c r="T2359" s="8" t="str">
        <f>TEXT(SalesDataTable[[#This Row],[Order Date]],"mmm")</f>
        <v>Nov</v>
      </c>
    </row>
    <row r="2360" spans="1:20" ht="15.5">
      <c r="A2360" s="2" t="s">
        <v>2411</v>
      </c>
      <c r="B2360" s="3">
        <v>46339</v>
      </c>
      <c r="C2360" s="4" t="s">
        <v>8</v>
      </c>
      <c r="D2360" s="4" t="s">
        <v>86</v>
      </c>
      <c r="E2360" s="4" t="s">
        <v>10</v>
      </c>
      <c r="F2360" s="4" t="s">
        <v>20</v>
      </c>
      <c r="G2360" s="4" t="s">
        <v>17</v>
      </c>
      <c r="H2360" s="4" t="s">
        <v>71</v>
      </c>
      <c r="I2360" s="9">
        <v>5</v>
      </c>
      <c r="J2360" s="6">
        <v>133.99</v>
      </c>
      <c r="K2360" s="7">
        <v>0.15</v>
      </c>
      <c r="L2360" s="6">
        <v>65.55</v>
      </c>
      <c r="M2360" s="6">
        <f t="shared" si="144"/>
        <v>569.45749999999998</v>
      </c>
      <c r="N2360" s="6">
        <f t="shared" si="145"/>
        <v>327.75</v>
      </c>
      <c r="O2360" s="6">
        <f t="shared" si="146"/>
        <v>241.70749999999998</v>
      </c>
      <c r="P2360" s="8">
        <f t="shared" si="147"/>
        <v>0.42445221987593451</v>
      </c>
      <c r="Q2360" s="5">
        <f>YEAR(SalesDataTable[[#This Row],[Order Date]])</f>
        <v>2026</v>
      </c>
      <c r="R2360" s="8" t="str">
        <f>"Q"&amp;ROUNDUP(MONTH(SalesDataTable[[#This Row],[Order Date]])/3,0)</f>
        <v>Q4</v>
      </c>
      <c r="S2360" s="9">
        <f>MONTH(SalesDataTable[[#This Row],[Order Date]])</f>
        <v>11</v>
      </c>
      <c r="T2360" s="8" t="str">
        <f>TEXT(SalesDataTable[[#This Row],[Order Date]],"mmm")</f>
        <v>Nov</v>
      </c>
    </row>
    <row r="2361" spans="1:20" ht="15.5">
      <c r="A2361" s="2" t="s">
        <v>2412</v>
      </c>
      <c r="B2361" s="3">
        <v>46339</v>
      </c>
      <c r="C2361" s="4" t="s">
        <v>8</v>
      </c>
      <c r="D2361" s="4" t="s">
        <v>38</v>
      </c>
      <c r="E2361" s="4" t="s">
        <v>25</v>
      </c>
      <c r="F2361" s="4" t="s">
        <v>4</v>
      </c>
      <c r="G2361" s="4" t="s">
        <v>31</v>
      </c>
      <c r="H2361" s="4" t="s">
        <v>64</v>
      </c>
      <c r="I2361" s="9">
        <v>2</v>
      </c>
      <c r="J2361" s="6">
        <v>83.18</v>
      </c>
      <c r="K2361" s="7">
        <v>0.1</v>
      </c>
      <c r="L2361" s="6">
        <v>40.479999999999997</v>
      </c>
      <c r="M2361" s="6">
        <f t="shared" si="144"/>
        <v>149.72400000000002</v>
      </c>
      <c r="N2361" s="6">
        <f t="shared" si="145"/>
        <v>80.959999999999994</v>
      </c>
      <c r="O2361" s="6">
        <f t="shared" si="146"/>
        <v>68.764000000000024</v>
      </c>
      <c r="P2361" s="8">
        <f t="shared" si="147"/>
        <v>0.45927172664369115</v>
      </c>
      <c r="Q2361" s="5">
        <f>YEAR(SalesDataTable[[#This Row],[Order Date]])</f>
        <v>2026</v>
      </c>
      <c r="R2361" s="8" t="str">
        <f>"Q"&amp;ROUNDUP(MONTH(SalesDataTable[[#This Row],[Order Date]])/3,0)</f>
        <v>Q4</v>
      </c>
      <c r="S2361" s="9">
        <f>MONTH(SalesDataTable[[#This Row],[Order Date]])</f>
        <v>11</v>
      </c>
      <c r="T2361" s="8" t="str">
        <f>TEXT(SalesDataTable[[#This Row],[Order Date]],"mmm")</f>
        <v>Nov</v>
      </c>
    </row>
    <row r="2362" spans="1:20" ht="15.5">
      <c r="A2362" s="2" t="s">
        <v>2413</v>
      </c>
      <c r="B2362" s="3">
        <v>46340</v>
      </c>
      <c r="C2362" s="4" t="s">
        <v>8</v>
      </c>
      <c r="D2362" s="4" t="s">
        <v>69</v>
      </c>
      <c r="E2362" s="4" t="s">
        <v>3</v>
      </c>
      <c r="F2362" s="4" t="s">
        <v>16</v>
      </c>
      <c r="G2362" s="4" t="s">
        <v>11</v>
      </c>
      <c r="H2362" s="4" t="s">
        <v>12</v>
      </c>
      <c r="I2362" s="9">
        <v>1</v>
      </c>
      <c r="J2362" s="6">
        <v>91.95</v>
      </c>
      <c r="K2362" s="7">
        <v>0</v>
      </c>
      <c r="L2362" s="6">
        <v>46.64</v>
      </c>
      <c r="M2362" s="6">
        <f t="shared" si="144"/>
        <v>91.95</v>
      </c>
      <c r="N2362" s="6">
        <f t="shared" si="145"/>
        <v>46.64</v>
      </c>
      <c r="O2362" s="6">
        <f t="shared" si="146"/>
        <v>45.31</v>
      </c>
      <c r="P2362" s="8">
        <f t="shared" si="147"/>
        <v>0.49276780859162589</v>
      </c>
      <c r="Q2362" s="5">
        <f>YEAR(SalesDataTable[[#This Row],[Order Date]])</f>
        <v>2026</v>
      </c>
      <c r="R2362" s="8" t="str">
        <f>"Q"&amp;ROUNDUP(MONTH(SalesDataTable[[#This Row],[Order Date]])/3,0)</f>
        <v>Q4</v>
      </c>
      <c r="S2362" s="9">
        <f>MONTH(SalesDataTable[[#This Row],[Order Date]])</f>
        <v>11</v>
      </c>
      <c r="T2362" s="8" t="str">
        <f>TEXT(SalesDataTable[[#This Row],[Order Date]],"mmm")</f>
        <v>Nov</v>
      </c>
    </row>
    <row r="2363" spans="1:20" ht="15.5">
      <c r="A2363" s="2" t="s">
        <v>2414</v>
      </c>
      <c r="B2363" s="3">
        <v>46340</v>
      </c>
      <c r="C2363" s="4" t="s">
        <v>27</v>
      </c>
      <c r="D2363" s="4" t="s">
        <v>82</v>
      </c>
      <c r="E2363" s="4" t="s">
        <v>10</v>
      </c>
      <c r="F2363" s="4" t="s">
        <v>20</v>
      </c>
      <c r="G2363" s="4" t="s">
        <v>17</v>
      </c>
      <c r="H2363" s="4" t="s">
        <v>18</v>
      </c>
      <c r="I2363" s="9">
        <v>5</v>
      </c>
      <c r="J2363" s="6">
        <v>35.68</v>
      </c>
      <c r="K2363" s="7">
        <v>0.15</v>
      </c>
      <c r="L2363" s="6">
        <v>13.48</v>
      </c>
      <c r="M2363" s="6">
        <f t="shared" si="144"/>
        <v>151.64000000000001</v>
      </c>
      <c r="N2363" s="6">
        <f t="shared" si="145"/>
        <v>67.400000000000006</v>
      </c>
      <c r="O2363" s="6">
        <f t="shared" si="146"/>
        <v>84.240000000000009</v>
      </c>
      <c r="P2363" s="8">
        <f t="shared" si="147"/>
        <v>0.55552624637298864</v>
      </c>
      <c r="Q2363" s="5">
        <f>YEAR(SalesDataTable[[#This Row],[Order Date]])</f>
        <v>2026</v>
      </c>
      <c r="R2363" s="8" t="str">
        <f>"Q"&amp;ROUNDUP(MONTH(SalesDataTable[[#This Row],[Order Date]])/3,0)</f>
        <v>Q4</v>
      </c>
      <c r="S2363" s="9">
        <f>MONTH(SalesDataTable[[#This Row],[Order Date]])</f>
        <v>11</v>
      </c>
      <c r="T2363" s="8" t="str">
        <f>TEXT(SalesDataTable[[#This Row],[Order Date]],"mmm")</f>
        <v>Nov</v>
      </c>
    </row>
    <row r="2364" spans="1:20" ht="15.5">
      <c r="A2364" s="2" t="s">
        <v>2415</v>
      </c>
      <c r="B2364" s="3">
        <v>46340</v>
      </c>
      <c r="C2364" s="4" t="s">
        <v>14</v>
      </c>
      <c r="D2364" s="4" t="s">
        <v>126</v>
      </c>
      <c r="E2364" s="4" t="s">
        <v>3</v>
      </c>
      <c r="F2364" s="4" t="s">
        <v>4</v>
      </c>
      <c r="G2364" s="4" t="s">
        <v>31</v>
      </c>
      <c r="H2364" s="4" t="s">
        <v>32</v>
      </c>
      <c r="I2364" s="9">
        <v>3</v>
      </c>
      <c r="J2364" s="6">
        <v>336.58</v>
      </c>
      <c r="K2364" s="7">
        <v>0.15</v>
      </c>
      <c r="L2364" s="6">
        <v>198.99</v>
      </c>
      <c r="M2364" s="6">
        <f t="shared" si="144"/>
        <v>858.279</v>
      </c>
      <c r="N2364" s="6">
        <f t="shared" si="145"/>
        <v>596.97</v>
      </c>
      <c r="O2364" s="6">
        <f t="shared" si="146"/>
        <v>261.30899999999997</v>
      </c>
      <c r="P2364" s="8">
        <f t="shared" si="147"/>
        <v>0.3044569423229509</v>
      </c>
      <c r="Q2364" s="5">
        <f>YEAR(SalesDataTable[[#This Row],[Order Date]])</f>
        <v>2026</v>
      </c>
      <c r="R2364" s="8" t="str">
        <f>"Q"&amp;ROUNDUP(MONTH(SalesDataTable[[#This Row],[Order Date]])/3,0)</f>
        <v>Q4</v>
      </c>
      <c r="S2364" s="9">
        <f>MONTH(SalesDataTable[[#This Row],[Order Date]])</f>
        <v>11</v>
      </c>
      <c r="T2364" s="8" t="str">
        <f>TEXT(SalesDataTable[[#This Row],[Order Date]],"mmm")</f>
        <v>Nov</v>
      </c>
    </row>
    <row r="2365" spans="1:20" ht="15.5">
      <c r="A2365" s="2" t="s">
        <v>2416</v>
      </c>
      <c r="B2365" s="3">
        <v>46340</v>
      </c>
      <c r="C2365" s="4" t="s">
        <v>14</v>
      </c>
      <c r="D2365" s="4" t="s">
        <v>15</v>
      </c>
      <c r="E2365" s="4" t="s">
        <v>3</v>
      </c>
      <c r="F2365" s="4" t="s">
        <v>16</v>
      </c>
      <c r="G2365" s="4" t="s">
        <v>49</v>
      </c>
      <c r="H2365" s="4" t="s">
        <v>67</v>
      </c>
      <c r="I2365" s="9">
        <v>2</v>
      </c>
      <c r="J2365" s="6">
        <v>36.979999999999997</v>
      </c>
      <c r="K2365" s="7">
        <v>0.15</v>
      </c>
      <c r="L2365" s="6">
        <v>14.13</v>
      </c>
      <c r="M2365" s="6">
        <f t="shared" si="144"/>
        <v>62.865999999999993</v>
      </c>
      <c r="N2365" s="6">
        <f t="shared" si="145"/>
        <v>28.26</v>
      </c>
      <c r="O2365" s="6">
        <f t="shared" si="146"/>
        <v>34.605999999999995</v>
      </c>
      <c r="P2365" s="8">
        <f t="shared" si="147"/>
        <v>0.55047243342983487</v>
      </c>
      <c r="Q2365" s="5">
        <f>YEAR(SalesDataTable[[#This Row],[Order Date]])</f>
        <v>2026</v>
      </c>
      <c r="R2365" s="8" t="str">
        <f>"Q"&amp;ROUNDUP(MONTH(SalesDataTable[[#This Row],[Order Date]])/3,0)</f>
        <v>Q4</v>
      </c>
      <c r="S2365" s="9">
        <f>MONTH(SalesDataTable[[#This Row],[Order Date]])</f>
        <v>11</v>
      </c>
      <c r="T2365" s="8" t="str">
        <f>TEXT(SalesDataTable[[#This Row],[Order Date]],"mmm")</f>
        <v>Nov</v>
      </c>
    </row>
    <row r="2366" spans="1:20" ht="15.5">
      <c r="A2366" s="2" t="s">
        <v>2417</v>
      </c>
      <c r="B2366" s="3">
        <v>46340</v>
      </c>
      <c r="C2366" s="4" t="s">
        <v>27</v>
      </c>
      <c r="D2366" s="4" t="s">
        <v>82</v>
      </c>
      <c r="E2366" s="4" t="s">
        <v>39</v>
      </c>
      <c r="F2366" s="4" t="s">
        <v>16</v>
      </c>
      <c r="G2366" s="4" t="s">
        <v>49</v>
      </c>
      <c r="H2366" s="4" t="s">
        <v>67</v>
      </c>
      <c r="I2366" s="9">
        <v>2</v>
      </c>
      <c r="J2366" s="6">
        <v>36.15</v>
      </c>
      <c r="K2366" s="7">
        <v>0</v>
      </c>
      <c r="L2366" s="6">
        <v>13.51</v>
      </c>
      <c r="M2366" s="6">
        <f t="shared" si="144"/>
        <v>72.3</v>
      </c>
      <c r="N2366" s="6">
        <f t="shared" si="145"/>
        <v>27.02</v>
      </c>
      <c r="O2366" s="6">
        <f t="shared" si="146"/>
        <v>45.28</v>
      </c>
      <c r="P2366" s="8">
        <f t="shared" si="147"/>
        <v>0.62627939142461964</v>
      </c>
      <c r="Q2366" s="5">
        <f>YEAR(SalesDataTable[[#This Row],[Order Date]])</f>
        <v>2026</v>
      </c>
      <c r="R2366" s="8" t="str">
        <f>"Q"&amp;ROUNDUP(MONTH(SalesDataTable[[#This Row],[Order Date]])/3,0)</f>
        <v>Q4</v>
      </c>
      <c r="S2366" s="9">
        <f>MONTH(SalesDataTable[[#This Row],[Order Date]])</f>
        <v>11</v>
      </c>
      <c r="T2366" s="8" t="str">
        <f>TEXT(SalesDataTable[[#This Row],[Order Date]],"mmm")</f>
        <v>Nov</v>
      </c>
    </row>
    <row r="2367" spans="1:20" ht="15.5">
      <c r="A2367" s="2" t="s">
        <v>2418</v>
      </c>
      <c r="B2367" s="3">
        <v>46340</v>
      </c>
      <c r="C2367" s="4" t="s">
        <v>14</v>
      </c>
      <c r="D2367" s="4" t="s">
        <v>15</v>
      </c>
      <c r="E2367" s="4" t="s">
        <v>3</v>
      </c>
      <c r="F2367" s="4" t="s">
        <v>20</v>
      </c>
      <c r="G2367" s="4" t="s">
        <v>49</v>
      </c>
      <c r="H2367" s="4" t="s">
        <v>55</v>
      </c>
      <c r="I2367" s="9">
        <v>1</v>
      </c>
      <c r="J2367" s="6">
        <v>121.86</v>
      </c>
      <c r="K2367" s="7">
        <v>0.05</v>
      </c>
      <c r="L2367" s="6">
        <v>69.900000000000006</v>
      </c>
      <c r="M2367" s="6">
        <f t="shared" si="144"/>
        <v>115.767</v>
      </c>
      <c r="N2367" s="6">
        <f t="shared" si="145"/>
        <v>69.900000000000006</v>
      </c>
      <c r="O2367" s="6">
        <f t="shared" si="146"/>
        <v>45.86699999999999</v>
      </c>
      <c r="P2367" s="8">
        <f t="shared" si="147"/>
        <v>0.396200989919407</v>
      </c>
      <c r="Q2367" s="5">
        <f>YEAR(SalesDataTable[[#This Row],[Order Date]])</f>
        <v>2026</v>
      </c>
      <c r="R2367" s="8" t="str">
        <f>"Q"&amp;ROUNDUP(MONTH(SalesDataTable[[#This Row],[Order Date]])/3,0)</f>
        <v>Q4</v>
      </c>
      <c r="S2367" s="9">
        <f>MONTH(SalesDataTable[[#This Row],[Order Date]])</f>
        <v>11</v>
      </c>
      <c r="T2367" s="8" t="str">
        <f>TEXT(SalesDataTable[[#This Row],[Order Date]],"mmm")</f>
        <v>Nov</v>
      </c>
    </row>
    <row r="2368" spans="1:20" ht="15.5">
      <c r="A2368" s="2" t="s">
        <v>2419</v>
      </c>
      <c r="B2368" s="3">
        <v>46340</v>
      </c>
      <c r="C2368" s="4" t="s">
        <v>14</v>
      </c>
      <c r="D2368" s="4" t="s">
        <v>34</v>
      </c>
      <c r="E2368" s="4" t="s">
        <v>25</v>
      </c>
      <c r="F2368" s="4" t="s">
        <v>4</v>
      </c>
      <c r="G2368" s="4" t="s">
        <v>5</v>
      </c>
      <c r="H2368" s="4" t="s">
        <v>29</v>
      </c>
      <c r="I2368" s="9">
        <v>6</v>
      </c>
      <c r="J2368" s="6">
        <v>49.85</v>
      </c>
      <c r="K2368" s="7">
        <v>0.05</v>
      </c>
      <c r="L2368" s="6">
        <v>22.68</v>
      </c>
      <c r="M2368" s="6">
        <f t="shared" si="144"/>
        <v>284.14499999999998</v>
      </c>
      <c r="N2368" s="6">
        <f t="shared" si="145"/>
        <v>136.07999999999998</v>
      </c>
      <c r="O2368" s="6">
        <f t="shared" si="146"/>
        <v>148.065</v>
      </c>
      <c r="P2368" s="8">
        <f t="shared" si="147"/>
        <v>0.52108958454310306</v>
      </c>
      <c r="Q2368" s="5">
        <f>YEAR(SalesDataTable[[#This Row],[Order Date]])</f>
        <v>2026</v>
      </c>
      <c r="R2368" s="8" t="str">
        <f>"Q"&amp;ROUNDUP(MONTH(SalesDataTable[[#This Row],[Order Date]])/3,0)</f>
        <v>Q4</v>
      </c>
      <c r="S2368" s="9">
        <f>MONTH(SalesDataTable[[#This Row],[Order Date]])</f>
        <v>11</v>
      </c>
      <c r="T2368" s="8" t="str">
        <f>TEXT(SalesDataTable[[#This Row],[Order Date]],"mmm")</f>
        <v>Nov</v>
      </c>
    </row>
    <row r="2369" spans="1:20" ht="15.5">
      <c r="A2369" s="2" t="s">
        <v>2420</v>
      </c>
      <c r="B2369" s="3">
        <v>46340</v>
      </c>
      <c r="C2369" s="4" t="s">
        <v>14</v>
      </c>
      <c r="D2369" s="4" t="s">
        <v>34</v>
      </c>
      <c r="E2369" s="4" t="s">
        <v>25</v>
      </c>
      <c r="F2369" s="4" t="s">
        <v>20</v>
      </c>
      <c r="G2369" s="4" t="s">
        <v>11</v>
      </c>
      <c r="H2369" s="4" t="s">
        <v>12</v>
      </c>
      <c r="I2369" s="9">
        <v>2</v>
      </c>
      <c r="J2369" s="6">
        <v>91.95</v>
      </c>
      <c r="K2369" s="7">
        <v>0.05</v>
      </c>
      <c r="L2369" s="6">
        <v>46.45</v>
      </c>
      <c r="M2369" s="6">
        <f t="shared" si="144"/>
        <v>174.70499999999998</v>
      </c>
      <c r="N2369" s="6">
        <f t="shared" si="145"/>
        <v>92.9</v>
      </c>
      <c r="O2369" s="6">
        <f t="shared" si="146"/>
        <v>81.804999999999978</v>
      </c>
      <c r="P2369" s="8">
        <f t="shared" si="147"/>
        <v>0.46824647262528252</v>
      </c>
      <c r="Q2369" s="5">
        <f>YEAR(SalesDataTable[[#This Row],[Order Date]])</f>
        <v>2026</v>
      </c>
      <c r="R2369" s="8" t="str">
        <f>"Q"&amp;ROUNDUP(MONTH(SalesDataTable[[#This Row],[Order Date]])/3,0)</f>
        <v>Q4</v>
      </c>
      <c r="S2369" s="9">
        <f>MONTH(SalesDataTable[[#This Row],[Order Date]])</f>
        <v>11</v>
      </c>
      <c r="T2369" s="8" t="str">
        <f>TEXT(SalesDataTable[[#This Row],[Order Date]],"mmm")</f>
        <v>Nov</v>
      </c>
    </row>
    <row r="2370" spans="1:20" ht="15.5">
      <c r="A2370" s="2" t="s">
        <v>2421</v>
      </c>
      <c r="B2370" s="3">
        <v>46340</v>
      </c>
      <c r="C2370" s="4" t="s">
        <v>27</v>
      </c>
      <c r="D2370" s="4" t="s">
        <v>48</v>
      </c>
      <c r="E2370" s="4" t="s">
        <v>39</v>
      </c>
      <c r="F2370" s="4" t="s">
        <v>4</v>
      </c>
      <c r="G2370" s="4" t="s">
        <v>5</v>
      </c>
      <c r="H2370" s="4" t="s">
        <v>29</v>
      </c>
      <c r="I2370" s="9">
        <v>2</v>
      </c>
      <c r="J2370" s="6">
        <v>51.71</v>
      </c>
      <c r="K2370" s="7">
        <v>0.15</v>
      </c>
      <c r="L2370" s="6">
        <v>22.93</v>
      </c>
      <c r="M2370" s="6">
        <f t="shared" ref="M2370:M2433" si="148">I2370*J2370*(1-K2370)</f>
        <v>87.906999999999996</v>
      </c>
      <c r="N2370" s="6">
        <f t="shared" ref="N2370:N2433" si="149">I2370*L2370</f>
        <v>45.86</v>
      </c>
      <c r="O2370" s="6">
        <f t="shared" ref="O2370:O2433" si="150">M2370-N2370</f>
        <v>42.046999999999997</v>
      </c>
      <c r="P2370" s="8">
        <f t="shared" ref="P2370:P2433" si="151">IFERROR(O2370/M2370,0)</f>
        <v>0.47831230732478641</v>
      </c>
      <c r="Q2370" s="5">
        <f>YEAR(SalesDataTable[[#This Row],[Order Date]])</f>
        <v>2026</v>
      </c>
      <c r="R2370" s="8" t="str">
        <f>"Q"&amp;ROUNDUP(MONTH(SalesDataTable[[#This Row],[Order Date]])/3,0)</f>
        <v>Q4</v>
      </c>
      <c r="S2370" s="9">
        <f>MONTH(SalesDataTable[[#This Row],[Order Date]])</f>
        <v>11</v>
      </c>
      <c r="T2370" s="8" t="str">
        <f>TEXT(SalesDataTable[[#This Row],[Order Date]],"mmm")</f>
        <v>Nov</v>
      </c>
    </row>
    <row r="2371" spans="1:20" ht="15.5">
      <c r="A2371" s="2" t="s">
        <v>2422</v>
      </c>
      <c r="B2371" s="3">
        <v>46340</v>
      </c>
      <c r="C2371" s="4" t="s">
        <v>8</v>
      </c>
      <c r="D2371" s="4" t="s">
        <v>9</v>
      </c>
      <c r="E2371" s="4" t="s">
        <v>25</v>
      </c>
      <c r="F2371" s="4" t="s">
        <v>4</v>
      </c>
      <c r="G2371" s="4" t="s">
        <v>49</v>
      </c>
      <c r="H2371" s="4" t="s">
        <v>50</v>
      </c>
      <c r="I2371" s="9">
        <v>1</v>
      </c>
      <c r="J2371" s="6">
        <v>41.05</v>
      </c>
      <c r="K2371" s="7">
        <v>0.05</v>
      </c>
      <c r="L2371" s="6">
        <v>14.6</v>
      </c>
      <c r="M2371" s="6">
        <f t="shared" si="148"/>
        <v>38.997499999999995</v>
      </c>
      <c r="N2371" s="6">
        <f t="shared" si="149"/>
        <v>14.6</v>
      </c>
      <c r="O2371" s="6">
        <f t="shared" si="150"/>
        <v>24.397499999999994</v>
      </c>
      <c r="P2371" s="8">
        <f t="shared" si="151"/>
        <v>0.62561702673248276</v>
      </c>
      <c r="Q2371" s="5">
        <f>YEAR(SalesDataTable[[#This Row],[Order Date]])</f>
        <v>2026</v>
      </c>
      <c r="R2371" s="8" t="str">
        <f>"Q"&amp;ROUNDUP(MONTH(SalesDataTable[[#This Row],[Order Date]])/3,0)</f>
        <v>Q4</v>
      </c>
      <c r="S2371" s="9">
        <f>MONTH(SalesDataTable[[#This Row],[Order Date]])</f>
        <v>11</v>
      </c>
      <c r="T2371" s="8" t="str">
        <f>TEXT(SalesDataTable[[#This Row],[Order Date]],"mmm")</f>
        <v>Nov</v>
      </c>
    </row>
    <row r="2372" spans="1:20" ht="15.5">
      <c r="A2372" s="2" t="s">
        <v>2423</v>
      </c>
      <c r="B2372" s="3">
        <v>46341</v>
      </c>
      <c r="C2372" s="4" t="s">
        <v>8</v>
      </c>
      <c r="D2372" s="4" t="s">
        <v>38</v>
      </c>
      <c r="E2372" s="4" t="s">
        <v>10</v>
      </c>
      <c r="F2372" s="4" t="s">
        <v>20</v>
      </c>
      <c r="G2372" s="4" t="s">
        <v>31</v>
      </c>
      <c r="H2372" s="4" t="s">
        <v>32</v>
      </c>
      <c r="I2372" s="9">
        <v>10</v>
      </c>
      <c r="J2372" s="6">
        <v>333.09</v>
      </c>
      <c r="K2372" s="7">
        <v>0.15</v>
      </c>
      <c r="L2372" s="6">
        <v>197.95</v>
      </c>
      <c r="M2372" s="6">
        <f t="shared" si="148"/>
        <v>2831.2649999999994</v>
      </c>
      <c r="N2372" s="6">
        <f t="shared" si="149"/>
        <v>1979.5</v>
      </c>
      <c r="O2372" s="6">
        <f t="shared" si="150"/>
        <v>851.76499999999942</v>
      </c>
      <c r="P2372" s="8">
        <f t="shared" si="151"/>
        <v>0.30084255624252748</v>
      </c>
      <c r="Q2372" s="5">
        <f>YEAR(SalesDataTable[[#This Row],[Order Date]])</f>
        <v>2026</v>
      </c>
      <c r="R2372" s="8" t="str">
        <f>"Q"&amp;ROUNDUP(MONTH(SalesDataTable[[#This Row],[Order Date]])/3,0)</f>
        <v>Q4</v>
      </c>
      <c r="S2372" s="9">
        <f>MONTH(SalesDataTable[[#This Row],[Order Date]])</f>
        <v>11</v>
      </c>
      <c r="T2372" s="8" t="str">
        <f>TEXT(SalesDataTable[[#This Row],[Order Date]],"mmm")</f>
        <v>Nov</v>
      </c>
    </row>
    <row r="2373" spans="1:20" ht="15.5">
      <c r="A2373" s="2" t="s">
        <v>2424</v>
      </c>
      <c r="B2373" s="3">
        <v>46341</v>
      </c>
      <c r="C2373" s="4" t="s">
        <v>27</v>
      </c>
      <c r="D2373" s="4" t="s">
        <v>28</v>
      </c>
      <c r="E2373" s="4" t="s">
        <v>3</v>
      </c>
      <c r="F2373" s="4" t="s">
        <v>20</v>
      </c>
      <c r="G2373" s="4" t="s">
        <v>5</v>
      </c>
      <c r="H2373" s="4" t="s">
        <v>29</v>
      </c>
      <c r="I2373" s="9">
        <v>3</v>
      </c>
      <c r="J2373" s="6">
        <v>51.79</v>
      </c>
      <c r="K2373" s="7">
        <v>0.2</v>
      </c>
      <c r="L2373" s="6">
        <v>22.23</v>
      </c>
      <c r="M2373" s="6">
        <f t="shared" si="148"/>
        <v>124.29600000000001</v>
      </c>
      <c r="N2373" s="6">
        <f t="shared" si="149"/>
        <v>66.69</v>
      </c>
      <c r="O2373" s="6">
        <f t="shared" si="150"/>
        <v>57.606000000000009</v>
      </c>
      <c r="P2373" s="8">
        <f t="shared" si="151"/>
        <v>0.4634581965630431</v>
      </c>
      <c r="Q2373" s="5">
        <f>YEAR(SalesDataTable[[#This Row],[Order Date]])</f>
        <v>2026</v>
      </c>
      <c r="R2373" s="8" t="str">
        <f>"Q"&amp;ROUNDUP(MONTH(SalesDataTable[[#This Row],[Order Date]])/3,0)</f>
        <v>Q4</v>
      </c>
      <c r="S2373" s="9">
        <f>MONTH(SalesDataTable[[#This Row],[Order Date]])</f>
        <v>11</v>
      </c>
      <c r="T2373" s="8" t="str">
        <f>TEXT(SalesDataTable[[#This Row],[Order Date]],"mmm")</f>
        <v>Nov</v>
      </c>
    </row>
    <row r="2374" spans="1:20" ht="15.5">
      <c r="A2374" s="2" t="s">
        <v>2425</v>
      </c>
      <c r="B2374" s="3">
        <v>46341</v>
      </c>
      <c r="C2374" s="4" t="s">
        <v>8</v>
      </c>
      <c r="D2374" s="4" t="s">
        <v>66</v>
      </c>
      <c r="E2374" s="4" t="s">
        <v>39</v>
      </c>
      <c r="F2374" s="4" t="s">
        <v>16</v>
      </c>
      <c r="G2374" s="4" t="s">
        <v>11</v>
      </c>
      <c r="H2374" s="4" t="s">
        <v>79</v>
      </c>
      <c r="I2374" s="9">
        <v>1</v>
      </c>
      <c r="J2374" s="6">
        <v>71.040000000000006</v>
      </c>
      <c r="K2374" s="7">
        <v>0.1</v>
      </c>
      <c r="L2374" s="6">
        <v>31.59</v>
      </c>
      <c r="M2374" s="6">
        <f t="shared" si="148"/>
        <v>63.936000000000007</v>
      </c>
      <c r="N2374" s="6">
        <f t="shared" si="149"/>
        <v>31.59</v>
      </c>
      <c r="O2374" s="6">
        <f t="shared" si="150"/>
        <v>32.346000000000004</v>
      </c>
      <c r="P2374" s="8">
        <f t="shared" si="151"/>
        <v>0.50591216216216217</v>
      </c>
      <c r="Q2374" s="5">
        <f>YEAR(SalesDataTable[[#This Row],[Order Date]])</f>
        <v>2026</v>
      </c>
      <c r="R2374" s="8" t="str">
        <f>"Q"&amp;ROUNDUP(MONTH(SalesDataTable[[#This Row],[Order Date]])/3,0)</f>
        <v>Q4</v>
      </c>
      <c r="S2374" s="9">
        <f>MONTH(SalesDataTable[[#This Row],[Order Date]])</f>
        <v>11</v>
      </c>
      <c r="T2374" s="8" t="str">
        <f>TEXT(SalesDataTable[[#This Row],[Order Date]],"mmm")</f>
        <v>Nov</v>
      </c>
    </row>
    <row r="2375" spans="1:20" ht="15.5">
      <c r="A2375" s="2" t="s">
        <v>2426</v>
      </c>
      <c r="B2375" s="3">
        <v>46341</v>
      </c>
      <c r="C2375" s="4" t="s">
        <v>27</v>
      </c>
      <c r="D2375" s="4" t="s">
        <v>28</v>
      </c>
      <c r="E2375" s="4" t="s">
        <v>39</v>
      </c>
      <c r="F2375" s="4" t="s">
        <v>20</v>
      </c>
      <c r="G2375" s="4" t="s">
        <v>11</v>
      </c>
      <c r="H2375" s="4" t="s">
        <v>21</v>
      </c>
      <c r="I2375" s="9">
        <v>2</v>
      </c>
      <c r="J2375" s="6">
        <v>141.21</v>
      </c>
      <c r="K2375" s="7">
        <v>0.1</v>
      </c>
      <c r="L2375" s="6">
        <v>78.31</v>
      </c>
      <c r="M2375" s="6">
        <f t="shared" si="148"/>
        <v>254.17800000000003</v>
      </c>
      <c r="N2375" s="6">
        <f t="shared" si="149"/>
        <v>156.62</v>
      </c>
      <c r="O2375" s="6">
        <f t="shared" si="150"/>
        <v>97.558000000000021</v>
      </c>
      <c r="P2375" s="8">
        <f t="shared" si="151"/>
        <v>0.38381763960688969</v>
      </c>
      <c r="Q2375" s="5">
        <f>YEAR(SalesDataTable[[#This Row],[Order Date]])</f>
        <v>2026</v>
      </c>
      <c r="R2375" s="8" t="str">
        <f>"Q"&amp;ROUNDUP(MONTH(SalesDataTable[[#This Row],[Order Date]])/3,0)</f>
        <v>Q4</v>
      </c>
      <c r="S2375" s="9">
        <f>MONTH(SalesDataTable[[#This Row],[Order Date]])</f>
        <v>11</v>
      </c>
      <c r="T2375" s="8" t="str">
        <f>TEXT(SalesDataTable[[#This Row],[Order Date]],"mmm")</f>
        <v>Nov</v>
      </c>
    </row>
    <row r="2376" spans="1:20" ht="15.5">
      <c r="A2376" s="2" t="s">
        <v>2427</v>
      </c>
      <c r="B2376" s="3">
        <v>46341</v>
      </c>
      <c r="C2376" s="4" t="s">
        <v>1</v>
      </c>
      <c r="D2376" s="4" t="s">
        <v>88</v>
      </c>
      <c r="E2376" s="4" t="s">
        <v>39</v>
      </c>
      <c r="F2376" s="4" t="s">
        <v>16</v>
      </c>
      <c r="G2376" s="4" t="s">
        <v>11</v>
      </c>
      <c r="H2376" s="4" t="s">
        <v>21</v>
      </c>
      <c r="I2376" s="9">
        <v>2</v>
      </c>
      <c r="J2376" s="6">
        <v>141.63999999999999</v>
      </c>
      <c r="K2376" s="7">
        <v>0.15</v>
      </c>
      <c r="L2376" s="6">
        <v>80.349999999999994</v>
      </c>
      <c r="M2376" s="6">
        <f t="shared" si="148"/>
        <v>240.78799999999998</v>
      </c>
      <c r="N2376" s="6">
        <f t="shared" si="149"/>
        <v>160.69999999999999</v>
      </c>
      <c r="O2376" s="6">
        <f t="shared" si="150"/>
        <v>80.087999999999994</v>
      </c>
      <c r="P2376" s="8">
        <f t="shared" si="151"/>
        <v>0.33260793727262156</v>
      </c>
      <c r="Q2376" s="5">
        <f>YEAR(SalesDataTable[[#This Row],[Order Date]])</f>
        <v>2026</v>
      </c>
      <c r="R2376" s="8" t="str">
        <f>"Q"&amp;ROUNDUP(MONTH(SalesDataTable[[#This Row],[Order Date]])/3,0)</f>
        <v>Q4</v>
      </c>
      <c r="S2376" s="9">
        <f>MONTH(SalesDataTable[[#This Row],[Order Date]])</f>
        <v>11</v>
      </c>
      <c r="T2376" s="8" t="str">
        <f>TEXT(SalesDataTable[[#This Row],[Order Date]],"mmm")</f>
        <v>Nov</v>
      </c>
    </row>
    <row r="2377" spans="1:20" ht="15.5">
      <c r="A2377" s="2" t="s">
        <v>2428</v>
      </c>
      <c r="B2377" s="3">
        <v>46341</v>
      </c>
      <c r="C2377" s="4" t="s">
        <v>14</v>
      </c>
      <c r="D2377" s="4" t="s">
        <v>61</v>
      </c>
      <c r="E2377" s="4" t="s">
        <v>3</v>
      </c>
      <c r="F2377" s="4" t="s">
        <v>4</v>
      </c>
      <c r="G2377" s="4" t="s">
        <v>11</v>
      </c>
      <c r="H2377" s="4" t="s">
        <v>79</v>
      </c>
      <c r="I2377" s="9">
        <v>1</v>
      </c>
      <c r="J2377" s="6">
        <v>71.78</v>
      </c>
      <c r="K2377" s="7">
        <v>0.15</v>
      </c>
      <c r="L2377" s="6">
        <v>32.869999999999997</v>
      </c>
      <c r="M2377" s="6">
        <f t="shared" si="148"/>
        <v>61.012999999999998</v>
      </c>
      <c r="N2377" s="6">
        <f t="shared" si="149"/>
        <v>32.869999999999997</v>
      </c>
      <c r="O2377" s="6">
        <f t="shared" si="150"/>
        <v>28.143000000000001</v>
      </c>
      <c r="P2377" s="8">
        <f t="shared" si="151"/>
        <v>0.46126235392457349</v>
      </c>
      <c r="Q2377" s="5">
        <f>YEAR(SalesDataTable[[#This Row],[Order Date]])</f>
        <v>2026</v>
      </c>
      <c r="R2377" s="8" t="str">
        <f>"Q"&amp;ROUNDUP(MONTH(SalesDataTable[[#This Row],[Order Date]])/3,0)</f>
        <v>Q4</v>
      </c>
      <c r="S2377" s="9">
        <f>MONTH(SalesDataTable[[#This Row],[Order Date]])</f>
        <v>11</v>
      </c>
      <c r="T2377" s="8" t="str">
        <f>TEXT(SalesDataTable[[#This Row],[Order Date]],"mmm")</f>
        <v>Nov</v>
      </c>
    </row>
    <row r="2378" spans="1:20" ht="15.5">
      <c r="A2378" s="2" t="s">
        <v>2429</v>
      </c>
      <c r="B2378" s="3">
        <v>46341</v>
      </c>
      <c r="C2378" s="4" t="s">
        <v>14</v>
      </c>
      <c r="D2378" s="4" t="s">
        <v>126</v>
      </c>
      <c r="E2378" s="4" t="s">
        <v>3</v>
      </c>
      <c r="F2378" s="4" t="s">
        <v>20</v>
      </c>
      <c r="G2378" s="4" t="s">
        <v>11</v>
      </c>
      <c r="H2378" s="4" t="s">
        <v>53</v>
      </c>
      <c r="I2378" s="9">
        <v>3</v>
      </c>
      <c r="J2378" s="6">
        <v>153.88999999999999</v>
      </c>
      <c r="K2378" s="7">
        <v>0.1</v>
      </c>
      <c r="L2378" s="6">
        <v>80.36</v>
      </c>
      <c r="M2378" s="6">
        <f t="shared" si="148"/>
        <v>415.50299999999999</v>
      </c>
      <c r="N2378" s="6">
        <f t="shared" si="149"/>
        <v>241.07999999999998</v>
      </c>
      <c r="O2378" s="6">
        <f t="shared" si="150"/>
        <v>174.423</v>
      </c>
      <c r="P2378" s="8">
        <f t="shared" si="151"/>
        <v>0.41978758276113531</v>
      </c>
      <c r="Q2378" s="5">
        <f>YEAR(SalesDataTable[[#This Row],[Order Date]])</f>
        <v>2026</v>
      </c>
      <c r="R2378" s="8" t="str">
        <f>"Q"&amp;ROUNDUP(MONTH(SalesDataTable[[#This Row],[Order Date]])/3,0)</f>
        <v>Q4</v>
      </c>
      <c r="S2378" s="9">
        <f>MONTH(SalesDataTable[[#This Row],[Order Date]])</f>
        <v>11</v>
      </c>
      <c r="T2378" s="8" t="str">
        <f>TEXT(SalesDataTable[[#This Row],[Order Date]],"mmm")</f>
        <v>Nov</v>
      </c>
    </row>
    <row r="2379" spans="1:20" ht="15.5">
      <c r="A2379" s="2" t="s">
        <v>2430</v>
      </c>
      <c r="B2379" s="3">
        <v>46342</v>
      </c>
      <c r="C2379" s="4" t="s">
        <v>27</v>
      </c>
      <c r="D2379" s="4" t="s">
        <v>28</v>
      </c>
      <c r="E2379" s="4" t="s">
        <v>39</v>
      </c>
      <c r="F2379" s="4" t="s">
        <v>4</v>
      </c>
      <c r="G2379" s="4" t="s">
        <v>11</v>
      </c>
      <c r="H2379" s="4" t="s">
        <v>21</v>
      </c>
      <c r="I2379" s="9">
        <v>1</v>
      </c>
      <c r="J2379" s="6">
        <v>145.4</v>
      </c>
      <c r="K2379" s="7">
        <v>0.1</v>
      </c>
      <c r="L2379" s="6">
        <v>77.66</v>
      </c>
      <c r="M2379" s="6">
        <f t="shared" si="148"/>
        <v>130.86000000000001</v>
      </c>
      <c r="N2379" s="6">
        <f t="shared" si="149"/>
        <v>77.66</v>
      </c>
      <c r="O2379" s="6">
        <f t="shared" si="150"/>
        <v>53.200000000000017</v>
      </c>
      <c r="P2379" s="8">
        <f t="shared" si="151"/>
        <v>0.40654134189209851</v>
      </c>
      <c r="Q2379" s="5">
        <f>YEAR(SalesDataTable[[#This Row],[Order Date]])</f>
        <v>2026</v>
      </c>
      <c r="R2379" s="8" t="str">
        <f>"Q"&amp;ROUNDUP(MONTH(SalesDataTable[[#This Row],[Order Date]])/3,0)</f>
        <v>Q4</v>
      </c>
      <c r="S2379" s="9">
        <f>MONTH(SalesDataTable[[#This Row],[Order Date]])</f>
        <v>11</v>
      </c>
      <c r="T2379" s="8" t="str">
        <f>TEXT(SalesDataTable[[#This Row],[Order Date]],"mmm")</f>
        <v>Nov</v>
      </c>
    </row>
    <row r="2380" spans="1:20" ht="15.5">
      <c r="A2380" s="2" t="s">
        <v>2431</v>
      </c>
      <c r="B2380" s="3">
        <v>46343</v>
      </c>
      <c r="C2380" s="4" t="s">
        <v>27</v>
      </c>
      <c r="D2380" s="4" t="s">
        <v>48</v>
      </c>
      <c r="E2380" s="4" t="s">
        <v>3</v>
      </c>
      <c r="F2380" s="4" t="s">
        <v>4</v>
      </c>
      <c r="G2380" s="4" t="s">
        <v>17</v>
      </c>
      <c r="H2380" s="4" t="s">
        <v>71</v>
      </c>
      <c r="I2380" s="9">
        <v>1</v>
      </c>
      <c r="J2380" s="6">
        <v>132.94999999999999</v>
      </c>
      <c r="K2380" s="7">
        <v>0.05</v>
      </c>
      <c r="L2380" s="6">
        <v>65.36</v>
      </c>
      <c r="M2380" s="6">
        <f t="shared" si="148"/>
        <v>126.30249999999998</v>
      </c>
      <c r="N2380" s="6">
        <f t="shared" si="149"/>
        <v>65.36</v>
      </c>
      <c r="O2380" s="6">
        <f t="shared" si="150"/>
        <v>60.942499999999981</v>
      </c>
      <c r="P2380" s="8">
        <f t="shared" si="151"/>
        <v>0.48251222264009019</v>
      </c>
      <c r="Q2380" s="5">
        <f>YEAR(SalesDataTable[[#This Row],[Order Date]])</f>
        <v>2026</v>
      </c>
      <c r="R2380" s="8" t="str">
        <f>"Q"&amp;ROUNDUP(MONTH(SalesDataTable[[#This Row],[Order Date]])/3,0)</f>
        <v>Q4</v>
      </c>
      <c r="S2380" s="9">
        <f>MONTH(SalesDataTable[[#This Row],[Order Date]])</f>
        <v>11</v>
      </c>
      <c r="T2380" s="8" t="str">
        <f>TEXT(SalesDataTable[[#This Row],[Order Date]],"mmm")</f>
        <v>Nov</v>
      </c>
    </row>
    <row r="2381" spans="1:20" ht="15.5">
      <c r="A2381" s="2" t="s">
        <v>2432</v>
      </c>
      <c r="B2381" s="3">
        <v>46343</v>
      </c>
      <c r="C2381" s="4" t="s">
        <v>27</v>
      </c>
      <c r="D2381" s="4" t="s">
        <v>45</v>
      </c>
      <c r="E2381" s="4" t="s">
        <v>25</v>
      </c>
      <c r="F2381" s="4" t="s">
        <v>4</v>
      </c>
      <c r="G2381" s="4" t="s">
        <v>49</v>
      </c>
      <c r="H2381" s="4" t="s">
        <v>74</v>
      </c>
      <c r="I2381" s="9">
        <v>1</v>
      </c>
      <c r="J2381" s="6">
        <v>51.34</v>
      </c>
      <c r="K2381" s="7">
        <v>0.15</v>
      </c>
      <c r="L2381" s="6">
        <v>21.37</v>
      </c>
      <c r="M2381" s="6">
        <f t="shared" si="148"/>
        <v>43.639000000000003</v>
      </c>
      <c r="N2381" s="6">
        <f t="shared" si="149"/>
        <v>21.37</v>
      </c>
      <c r="O2381" s="6">
        <f t="shared" si="150"/>
        <v>22.269000000000002</v>
      </c>
      <c r="P2381" s="8">
        <f t="shared" si="151"/>
        <v>0.5103004193496643</v>
      </c>
      <c r="Q2381" s="5">
        <f>YEAR(SalesDataTable[[#This Row],[Order Date]])</f>
        <v>2026</v>
      </c>
      <c r="R2381" s="8" t="str">
        <f>"Q"&amp;ROUNDUP(MONTH(SalesDataTable[[#This Row],[Order Date]])/3,0)</f>
        <v>Q4</v>
      </c>
      <c r="S2381" s="9">
        <f>MONTH(SalesDataTable[[#This Row],[Order Date]])</f>
        <v>11</v>
      </c>
      <c r="T2381" s="8" t="str">
        <f>TEXT(SalesDataTable[[#This Row],[Order Date]],"mmm")</f>
        <v>Nov</v>
      </c>
    </row>
    <row r="2382" spans="1:20" ht="15.5">
      <c r="A2382" s="2" t="s">
        <v>2433</v>
      </c>
      <c r="B2382" s="3">
        <v>46343</v>
      </c>
      <c r="C2382" s="4" t="s">
        <v>1</v>
      </c>
      <c r="D2382" s="4" t="s">
        <v>2</v>
      </c>
      <c r="E2382" s="4" t="s">
        <v>3</v>
      </c>
      <c r="F2382" s="4" t="s">
        <v>16</v>
      </c>
      <c r="G2382" s="4" t="s">
        <v>5</v>
      </c>
      <c r="H2382" s="4" t="s">
        <v>29</v>
      </c>
      <c r="I2382" s="9">
        <v>1</v>
      </c>
      <c r="J2382" s="6">
        <v>49.98</v>
      </c>
      <c r="K2382" s="7">
        <v>0.1</v>
      </c>
      <c r="L2382" s="6">
        <v>22.25</v>
      </c>
      <c r="M2382" s="6">
        <f t="shared" si="148"/>
        <v>44.981999999999999</v>
      </c>
      <c r="N2382" s="6">
        <f t="shared" si="149"/>
        <v>22.25</v>
      </c>
      <c r="O2382" s="6">
        <f t="shared" si="150"/>
        <v>22.731999999999999</v>
      </c>
      <c r="P2382" s="8">
        <f t="shared" si="151"/>
        <v>0.50535769863500957</v>
      </c>
      <c r="Q2382" s="5">
        <f>YEAR(SalesDataTable[[#This Row],[Order Date]])</f>
        <v>2026</v>
      </c>
      <c r="R2382" s="8" t="str">
        <f>"Q"&amp;ROUNDUP(MONTH(SalesDataTable[[#This Row],[Order Date]])/3,0)</f>
        <v>Q4</v>
      </c>
      <c r="S2382" s="9">
        <f>MONTH(SalesDataTable[[#This Row],[Order Date]])</f>
        <v>11</v>
      </c>
      <c r="T2382" s="8" t="str">
        <f>TEXT(SalesDataTable[[#This Row],[Order Date]],"mmm")</f>
        <v>Nov</v>
      </c>
    </row>
    <row r="2383" spans="1:20" ht="15.5">
      <c r="A2383" s="2" t="s">
        <v>2434</v>
      </c>
      <c r="B2383" s="3">
        <v>46343</v>
      </c>
      <c r="C2383" s="4" t="s">
        <v>27</v>
      </c>
      <c r="D2383" s="4" t="s">
        <v>48</v>
      </c>
      <c r="E2383" s="4" t="s">
        <v>3</v>
      </c>
      <c r="F2383" s="4" t="s">
        <v>4</v>
      </c>
      <c r="G2383" s="4" t="s">
        <v>17</v>
      </c>
      <c r="H2383" s="4" t="s">
        <v>83</v>
      </c>
      <c r="I2383" s="9">
        <v>2</v>
      </c>
      <c r="J2383" s="6">
        <v>168.08</v>
      </c>
      <c r="K2383" s="7">
        <v>0.1</v>
      </c>
      <c r="L2383" s="6">
        <v>87.63</v>
      </c>
      <c r="M2383" s="6">
        <f t="shared" si="148"/>
        <v>302.54400000000004</v>
      </c>
      <c r="N2383" s="6">
        <f t="shared" si="149"/>
        <v>175.26</v>
      </c>
      <c r="O2383" s="6">
        <f t="shared" si="150"/>
        <v>127.28400000000005</v>
      </c>
      <c r="P2383" s="8">
        <f t="shared" si="151"/>
        <v>0.42071235919403471</v>
      </c>
      <c r="Q2383" s="5">
        <f>YEAR(SalesDataTable[[#This Row],[Order Date]])</f>
        <v>2026</v>
      </c>
      <c r="R2383" s="8" t="str">
        <f>"Q"&amp;ROUNDUP(MONTH(SalesDataTable[[#This Row],[Order Date]])/3,0)</f>
        <v>Q4</v>
      </c>
      <c r="S2383" s="9">
        <f>MONTH(SalesDataTable[[#This Row],[Order Date]])</f>
        <v>11</v>
      </c>
      <c r="T2383" s="8" t="str">
        <f>TEXT(SalesDataTable[[#This Row],[Order Date]],"mmm")</f>
        <v>Nov</v>
      </c>
    </row>
    <row r="2384" spans="1:20" ht="15.5">
      <c r="A2384" s="2" t="s">
        <v>2435</v>
      </c>
      <c r="B2384" s="3">
        <v>46343</v>
      </c>
      <c r="C2384" s="4" t="s">
        <v>27</v>
      </c>
      <c r="D2384" s="4" t="s">
        <v>82</v>
      </c>
      <c r="E2384" s="4" t="s">
        <v>3</v>
      </c>
      <c r="F2384" s="4" t="s">
        <v>16</v>
      </c>
      <c r="G2384" s="4" t="s">
        <v>31</v>
      </c>
      <c r="H2384" s="4" t="s">
        <v>41</v>
      </c>
      <c r="I2384" s="9">
        <v>1</v>
      </c>
      <c r="J2384" s="6">
        <v>191.85</v>
      </c>
      <c r="K2384" s="7">
        <v>0.15</v>
      </c>
      <c r="L2384" s="6">
        <v>104.41</v>
      </c>
      <c r="M2384" s="6">
        <f t="shared" si="148"/>
        <v>163.07249999999999</v>
      </c>
      <c r="N2384" s="6">
        <f t="shared" si="149"/>
        <v>104.41</v>
      </c>
      <c r="O2384" s="6">
        <f t="shared" si="150"/>
        <v>58.662499999999994</v>
      </c>
      <c r="P2384" s="8">
        <f t="shared" si="151"/>
        <v>0.35973263425776875</v>
      </c>
      <c r="Q2384" s="5">
        <f>YEAR(SalesDataTable[[#This Row],[Order Date]])</f>
        <v>2026</v>
      </c>
      <c r="R2384" s="8" t="str">
        <f>"Q"&amp;ROUNDUP(MONTH(SalesDataTable[[#This Row],[Order Date]])/3,0)</f>
        <v>Q4</v>
      </c>
      <c r="S2384" s="9">
        <f>MONTH(SalesDataTable[[#This Row],[Order Date]])</f>
        <v>11</v>
      </c>
      <c r="T2384" s="8" t="str">
        <f>TEXT(SalesDataTable[[#This Row],[Order Date]],"mmm")</f>
        <v>Nov</v>
      </c>
    </row>
    <row r="2385" spans="1:20" ht="15.5">
      <c r="A2385" s="2" t="s">
        <v>2436</v>
      </c>
      <c r="B2385" s="3">
        <v>46343</v>
      </c>
      <c r="C2385" s="4" t="s">
        <v>8</v>
      </c>
      <c r="D2385" s="4" t="s">
        <v>86</v>
      </c>
      <c r="E2385" s="4" t="s">
        <v>25</v>
      </c>
      <c r="F2385" s="4" t="s">
        <v>4</v>
      </c>
      <c r="G2385" s="4" t="s">
        <v>11</v>
      </c>
      <c r="H2385" s="4" t="s">
        <v>12</v>
      </c>
      <c r="I2385" s="9">
        <v>4</v>
      </c>
      <c r="J2385" s="6">
        <v>93.99</v>
      </c>
      <c r="K2385" s="7">
        <v>0.1</v>
      </c>
      <c r="L2385" s="6">
        <v>44.07</v>
      </c>
      <c r="M2385" s="6">
        <f t="shared" si="148"/>
        <v>338.36399999999998</v>
      </c>
      <c r="N2385" s="6">
        <f t="shared" si="149"/>
        <v>176.28</v>
      </c>
      <c r="O2385" s="6">
        <f t="shared" si="150"/>
        <v>162.08399999999997</v>
      </c>
      <c r="P2385" s="8">
        <f t="shared" si="151"/>
        <v>0.47902259105578604</v>
      </c>
      <c r="Q2385" s="5">
        <f>YEAR(SalesDataTable[[#This Row],[Order Date]])</f>
        <v>2026</v>
      </c>
      <c r="R2385" s="8" t="str">
        <f>"Q"&amp;ROUNDUP(MONTH(SalesDataTable[[#This Row],[Order Date]])/3,0)</f>
        <v>Q4</v>
      </c>
      <c r="S2385" s="9">
        <f>MONTH(SalesDataTable[[#This Row],[Order Date]])</f>
        <v>11</v>
      </c>
      <c r="T2385" s="8" t="str">
        <f>TEXT(SalesDataTable[[#This Row],[Order Date]],"mmm")</f>
        <v>Nov</v>
      </c>
    </row>
    <row r="2386" spans="1:20" ht="15.5">
      <c r="A2386" s="2" t="s">
        <v>2437</v>
      </c>
      <c r="B2386" s="3">
        <v>46343</v>
      </c>
      <c r="C2386" s="4" t="s">
        <v>27</v>
      </c>
      <c r="D2386" s="4" t="s">
        <v>82</v>
      </c>
      <c r="E2386" s="4" t="s">
        <v>3</v>
      </c>
      <c r="F2386" s="4" t="s">
        <v>4</v>
      </c>
      <c r="G2386" s="4" t="s">
        <v>17</v>
      </c>
      <c r="H2386" s="4" t="s">
        <v>18</v>
      </c>
      <c r="I2386" s="9">
        <v>4</v>
      </c>
      <c r="J2386" s="6">
        <v>36.57</v>
      </c>
      <c r="K2386" s="7">
        <v>0.05</v>
      </c>
      <c r="L2386" s="6">
        <v>13.35</v>
      </c>
      <c r="M2386" s="6">
        <f t="shared" si="148"/>
        <v>138.96600000000001</v>
      </c>
      <c r="N2386" s="6">
        <f t="shared" si="149"/>
        <v>53.4</v>
      </c>
      <c r="O2386" s="6">
        <f t="shared" si="150"/>
        <v>85.566000000000003</v>
      </c>
      <c r="P2386" s="8">
        <f t="shared" si="151"/>
        <v>0.61573334484694098</v>
      </c>
      <c r="Q2386" s="5">
        <f>YEAR(SalesDataTable[[#This Row],[Order Date]])</f>
        <v>2026</v>
      </c>
      <c r="R2386" s="8" t="str">
        <f>"Q"&amp;ROUNDUP(MONTH(SalesDataTable[[#This Row],[Order Date]])/3,0)</f>
        <v>Q4</v>
      </c>
      <c r="S2386" s="9">
        <f>MONTH(SalesDataTable[[#This Row],[Order Date]])</f>
        <v>11</v>
      </c>
      <c r="T2386" s="8" t="str">
        <f>TEXT(SalesDataTable[[#This Row],[Order Date]],"mmm")</f>
        <v>Nov</v>
      </c>
    </row>
    <row r="2387" spans="1:20" ht="15.5">
      <c r="A2387" s="2" t="s">
        <v>2438</v>
      </c>
      <c r="B2387" s="3">
        <v>46343</v>
      </c>
      <c r="C2387" s="4" t="s">
        <v>8</v>
      </c>
      <c r="D2387" s="4" t="s">
        <v>69</v>
      </c>
      <c r="E2387" s="4" t="s">
        <v>39</v>
      </c>
      <c r="F2387" s="4" t="s">
        <v>4</v>
      </c>
      <c r="G2387" s="4" t="s">
        <v>5</v>
      </c>
      <c r="H2387" s="4" t="s">
        <v>35</v>
      </c>
      <c r="I2387" s="9">
        <v>1</v>
      </c>
      <c r="J2387" s="6">
        <v>39.81</v>
      </c>
      <c r="K2387" s="7">
        <v>0.05</v>
      </c>
      <c r="L2387" s="6">
        <v>16.25</v>
      </c>
      <c r="M2387" s="6">
        <f t="shared" si="148"/>
        <v>37.819499999999998</v>
      </c>
      <c r="N2387" s="6">
        <f t="shared" si="149"/>
        <v>16.25</v>
      </c>
      <c r="O2387" s="6">
        <f t="shared" si="150"/>
        <v>21.569499999999998</v>
      </c>
      <c r="P2387" s="8">
        <f t="shared" si="151"/>
        <v>0.57032747656632155</v>
      </c>
      <c r="Q2387" s="5">
        <f>YEAR(SalesDataTable[[#This Row],[Order Date]])</f>
        <v>2026</v>
      </c>
      <c r="R2387" s="8" t="str">
        <f>"Q"&amp;ROUNDUP(MONTH(SalesDataTable[[#This Row],[Order Date]])/3,0)</f>
        <v>Q4</v>
      </c>
      <c r="S2387" s="9">
        <f>MONTH(SalesDataTable[[#This Row],[Order Date]])</f>
        <v>11</v>
      </c>
      <c r="T2387" s="8" t="str">
        <f>TEXT(SalesDataTable[[#This Row],[Order Date]],"mmm")</f>
        <v>Nov</v>
      </c>
    </row>
    <row r="2388" spans="1:20" ht="15.5">
      <c r="A2388" s="2" t="s">
        <v>2439</v>
      </c>
      <c r="B2388" s="3">
        <v>46343</v>
      </c>
      <c r="C2388" s="4" t="s">
        <v>27</v>
      </c>
      <c r="D2388" s="4" t="s">
        <v>28</v>
      </c>
      <c r="E2388" s="4" t="s">
        <v>25</v>
      </c>
      <c r="F2388" s="4" t="s">
        <v>4</v>
      </c>
      <c r="G2388" s="4" t="s">
        <v>11</v>
      </c>
      <c r="H2388" s="4" t="s">
        <v>12</v>
      </c>
      <c r="I2388" s="9">
        <v>1</v>
      </c>
      <c r="J2388" s="6">
        <v>91.43</v>
      </c>
      <c r="K2388" s="7">
        <v>0.1</v>
      </c>
      <c r="L2388" s="6">
        <v>45.06</v>
      </c>
      <c r="M2388" s="6">
        <f t="shared" si="148"/>
        <v>82.287000000000006</v>
      </c>
      <c r="N2388" s="6">
        <f t="shared" si="149"/>
        <v>45.06</v>
      </c>
      <c r="O2388" s="6">
        <f t="shared" si="150"/>
        <v>37.227000000000004</v>
      </c>
      <c r="P2388" s="8">
        <f t="shared" si="151"/>
        <v>0.45240438951474715</v>
      </c>
      <c r="Q2388" s="5">
        <f>YEAR(SalesDataTable[[#This Row],[Order Date]])</f>
        <v>2026</v>
      </c>
      <c r="R2388" s="8" t="str">
        <f>"Q"&amp;ROUNDUP(MONTH(SalesDataTable[[#This Row],[Order Date]])/3,0)</f>
        <v>Q4</v>
      </c>
      <c r="S2388" s="9">
        <f>MONTH(SalesDataTable[[#This Row],[Order Date]])</f>
        <v>11</v>
      </c>
      <c r="T2388" s="8" t="str">
        <f>TEXT(SalesDataTable[[#This Row],[Order Date]],"mmm")</f>
        <v>Nov</v>
      </c>
    </row>
    <row r="2389" spans="1:20" ht="15.5">
      <c r="A2389" s="2" t="s">
        <v>2440</v>
      </c>
      <c r="B2389" s="3">
        <v>46343</v>
      </c>
      <c r="C2389" s="4" t="s">
        <v>14</v>
      </c>
      <c r="D2389" s="4" t="s">
        <v>15</v>
      </c>
      <c r="E2389" s="4" t="s">
        <v>3</v>
      </c>
      <c r="F2389" s="4" t="s">
        <v>4</v>
      </c>
      <c r="G2389" s="4" t="s">
        <v>49</v>
      </c>
      <c r="H2389" s="4" t="s">
        <v>55</v>
      </c>
      <c r="I2389" s="9">
        <v>1</v>
      </c>
      <c r="J2389" s="6">
        <v>122.64</v>
      </c>
      <c r="K2389" s="7">
        <v>0</v>
      </c>
      <c r="L2389" s="6">
        <v>68.58</v>
      </c>
      <c r="M2389" s="6">
        <f t="shared" si="148"/>
        <v>122.64</v>
      </c>
      <c r="N2389" s="6">
        <f t="shared" si="149"/>
        <v>68.58</v>
      </c>
      <c r="O2389" s="6">
        <f t="shared" si="150"/>
        <v>54.06</v>
      </c>
      <c r="P2389" s="8">
        <f t="shared" si="151"/>
        <v>0.44080234833659493</v>
      </c>
      <c r="Q2389" s="5">
        <f>YEAR(SalesDataTable[[#This Row],[Order Date]])</f>
        <v>2026</v>
      </c>
      <c r="R2389" s="8" t="str">
        <f>"Q"&amp;ROUNDUP(MONTH(SalesDataTable[[#This Row],[Order Date]])/3,0)</f>
        <v>Q4</v>
      </c>
      <c r="S2389" s="9">
        <f>MONTH(SalesDataTable[[#This Row],[Order Date]])</f>
        <v>11</v>
      </c>
      <c r="T2389" s="8" t="str">
        <f>TEXT(SalesDataTable[[#This Row],[Order Date]],"mmm")</f>
        <v>Nov</v>
      </c>
    </row>
    <row r="2390" spans="1:20" ht="15.5">
      <c r="A2390" s="2" t="s">
        <v>2441</v>
      </c>
      <c r="B2390" s="3">
        <v>46343</v>
      </c>
      <c r="C2390" s="4" t="s">
        <v>8</v>
      </c>
      <c r="D2390" s="4" t="s">
        <v>69</v>
      </c>
      <c r="E2390" s="4" t="s">
        <v>3</v>
      </c>
      <c r="F2390" s="4" t="s">
        <v>20</v>
      </c>
      <c r="G2390" s="4" t="s">
        <v>5</v>
      </c>
      <c r="H2390" s="4" t="s">
        <v>6</v>
      </c>
      <c r="I2390" s="9">
        <v>1</v>
      </c>
      <c r="J2390" s="6">
        <v>80.959999999999994</v>
      </c>
      <c r="K2390" s="7">
        <v>0.1</v>
      </c>
      <c r="L2390" s="6">
        <v>43.86</v>
      </c>
      <c r="M2390" s="6">
        <f t="shared" si="148"/>
        <v>72.86399999999999</v>
      </c>
      <c r="N2390" s="6">
        <f t="shared" si="149"/>
        <v>43.86</v>
      </c>
      <c r="O2390" s="6">
        <f t="shared" si="150"/>
        <v>29.003999999999991</v>
      </c>
      <c r="P2390" s="8">
        <f t="shared" si="151"/>
        <v>0.39805665349143604</v>
      </c>
      <c r="Q2390" s="5">
        <f>YEAR(SalesDataTable[[#This Row],[Order Date]])</f>
        <v>2026</v>
      </c>
      <c r="R2390" s="8" t="str">
        <f>"Q"&amp;ROUNDUP(MONTH(SalesDataTable[[#This Row],[Order Date]])/3,0)</f>
        <v>Q4</v>
      </c>
      <c r="S2390" s="9">
        <f>MONTH(SalesDataTable[[#This Row],[Order Date]])</f>
        <v>11</v>
      </c>
      <c r="T2390" s="8" t="str">
        <f>TEXT(SalesDataTable[[#This Row],[Order Date]],"mmm")</f>
        <v>Nov</v>
      </c>
    </row>
    <row r="2391" spans="1:20" ht="15.5">
      <c r="A2391" s="2" t="s">
        <v>2442</v>
      </c>
      <c r="B2391" s="3">
        <v>46344</v>
      </c>
      <c r="C2391" s="4" t="s">
        <v>14</v>
      </c>
      <c r="D2391" s="4" t="s">
        <v>34</v>
      </c>
      <c r="E2391" s="4" t="s">
        <v>39</v>
      </c>
      <c r="F2391" s="4" t="s">
        <v>20</v>
      </c>
      <c r="G2391" s="4" t="s">
        <v>49</v>
      </c>
      <c r="H2391" s="4" t="s">
        <v>67</v>
      </c>
      <c r="I2391" s="9">
        <v>1</v>
      </c>
      <c r="J2391" s="6">
        <v>36.380000000000003</v>
      </c>
      <c r="K2391" s="7">
        <v>0.05</v>
      </c>
      <c r="L2391" s="6">
        <v>14.06</v>
      </c>
      <c r="M2391" s="6">
        <f t="shared" si="148"/>
        <v>34.561</v>
      </c>
      <c r="N2391" s="6">
        <f t="shared" si="149"/>
        <v>14.06</v>
      </c>
      <c r="O2391" s="6">
        <f t="shared" si="150"/>
        <v>20.500999999999998</v>
      </c>
      <c r="P2391" s="8">
        <f t="shared" si="151"/>
        <v>0.59318306761957118</v>
      </c>
      <c r="Q2391" s="5">
        <f>YEAR(SalesDataTable[[#This Row],[Order Date]])</f>
        <v>2026</v>
      </c>
      <c r="R2391" s="8" t="str">
        <f>"Q"&amp;ROUNDUP(MONTH(SalesDataTable[[#This Row],[Order Date]])/3,0)</f>
        <v>Q4</v>
      </c>
      <c r="S2391" s="9">
        <f>MONTH(SalesDataTable[[#This Row],[Order Date]])</f>
        <v>11</v>
      </c>
      <c r="T2391" s="8" t="str">
        <f>TEXT(SalesDataTable[[#This Row],[Order Date]],"mmm")</f>
        <v>Nov</v>
      </c>
    </row>
    <row r="2392" spans="1:20" ht="15.5">
      <c r="A2392" s="2" t="s">
        <v>2443</v>
      </c>
      <c r="B2392" s="3">
        <v>46344</v>
      </c>
      <c r="C2392" s="4" t="s">
        <v>27</v>
      </c>
      <c r="D2392" s="4" t="s">
        <v>82</v>
      </c>
      <c r="E2392" s="4" t="s">
        <v>3</v>
      </c>
      <c r="F2392" s="4" t="s">
        <v>4</v>
      </c>
      <c r="G2392" s="4" t="s">
        <v>5</v>
      </c>
      <c r="H2392" s="4" t="s">
        <v>43</v>
      </c>
      <c r="I2392" s="9">
        <v>2</v>
      </c>
      <c r="J2392" s="6">
        <v>100.72</v>
      </c>
      <c r="K2392" s="7">
        <v>0.1</v>
      </c>
      <c r="L2392" s="6">
        <v>51.68</v>
      </c>
      <c r="M2392" s="6">
        <f t="shared" si="148"/>
        <v>181.29599999999999</v>
      </c>
      <c r="N2392" s="6">
        <f t="shared" si="149"/>
        <v>103.36</v>
      </c>
      <c r="O2392" s="6">
        <f t="shared" si="150"/>
        <v>77.935999999999993</v>
      </c>
      <c r="P2392" s="8">
        <f t="shared" si="151"/>
        <v>0.42988262289294854</v>
      </c>
      <c r="Q2392" s="5">
        <f>YEAR(SalesDataTable[[#This Row],[Order Date]])</f>
        <v>2026</v>
      </c>
      <c r="R2392" s="8" t="str">
        <f>"Q"&amp;ROUNDUP(MONTH(SalesDataTable[[#This Row],[Order Date]])/3,0)</f>
        <v>Q4</v>
      </c>
      <c r="S2392" s="9">
        <f>MONTH(SalesDataTable[[#This Row],[Order Date]])</f>
        <v>11</v>
      </c>
      <c r="T2392" s="8" t="str">
        <f>TEXT(SalesDataTable[[#This Row],[Order Date]],"mmm")</f>
        <v>Nov</v>
      </c>
    </row>
    <row r="2393" spans="1:20" ht="15.5">
      <c r="A2393" s="2" t="s">
        <v>2444</v>
      </c>
      <c r="B2393" s="3">
        <v>46344</v>
      </c>
      <c r="C2393" s="4" t="s">
        <v>8</v>
      </c>
      <c r="D2393" s="4" t="s">
        <v>66</v>
      </c>
      <c r="E2393" s="4" t="s">
        <v>25</v>
      </c>
      <c r="F2393" s="4" t="s">
        <v>4</v>
      </c>
      <c r="G2393" s="4" t="s">
        <v>31</v>
      </c>
      <c r="H2393" s="4" t="s">
        <v>90</v>
      </c>
      <c r="I2393" s="9">
        <v>3</v>
      </c>
      <c r="J2393" s="6">
        <v>120.29</v>
      </c>
      <c r="K2393" s="7">
        <v>0</v>
      </c>
      <c r="L2393" s="6">
        <v>62.04</v>
      </c>
      <c r="M2393" s="6">
        <f t="shared" si="148"/>
        <v>360.87</v>
      </c>
      <c r="N2393" s="6">
        <f t="shared" si="149"/>
        <v>186.12</v>
      </c>
      <c r="O2393" s="6">
        <f t="shared" si="150"/>
        <v>174.75</v>
      </c>
      <c r="P2393" s="8">
        <f t="shared" si="151"/>
        <v>0.48424640452240419</v>
      </c>
      <c r="Q2393" s="5">
        <f>YEAR(SalesDataTable[[#This Row],[Order Date]])</f>
        <v>2026</v>
      </c>
      <c r="R2393" s="8" t="str">
        <f>"Q"&amp;ROUNDUP(MONTH(SalesDataTable[[#This Row],[Order Date]])/3,0)</f>
        <v>Q4</v>
      </c>
      <c r="S2393" s="9">
        <f>MONTH(SalesDataTable[[#This Row],[Order Date]])</f>
        <v>11</v>
      </c>
      <c r="T2393" s="8" t="str">
        <f>TEXT(SalesDataTable[[#This Row],[Order Date]],"mmm")</f>
        <v>Nov</v>
      </c>
    </row>
    <row r="2394" spans="1:20" ht="15.5">
      <c r="A2394" s="2" t="s">
        <v>2445</v>
      </c>
      <c r="B2394" s="3">
        <v>46344</v>
      </c>
      <c r="C2394" s="4" t="s">
        <v>8</v>
      </c>
      <c r="D2394" s="4" t="s">
        <v>9</v>
      </c>
      <c r="E2394" s="4" t="s">
        <v>3</v>
      </c>
      <c r="F2394" s="4" t="s">
        <v>16</v>
      </c>
      <c r="G2394" s="4" t="s">
        <v>31</v>
      </c>
      <c r="H2394" s="4" t="s">
        <v>90</v>
      </c>
      <c r="I2394" s="9">
        <v>2</v>
      </c>
      <c r="J2394" s="6">
        <v>124.18</v>
      </c>
      <c r="K2394" s="7">
        <v>0.15</v>
      </c>
      <c r="L2394" s="6">
        <v>60.72</v>
      </c>
      <c r="M2394" s="6">
        <f t="shared" si="148"/>
        <v>211.10599999999999</v>
      </c>
      <c r="N2394" s="6">
        <f t="shared" si="149"/>
        <v>121.44</v>
      </c>
      <c r="O2394" s="6">
        <f t="shared" si="150"/>
        <v>89.665999999999997</v>
      </c>
      <c r="P2394" s="8">
        <f t="shared" si="151"/>
        <v>0.42474396748552862</v>
      </c>
      <c r="Q2394" s="5">
        <f>YEAR(SalesDataTable[[#This Row],[Order Date]])</f>
        <v>2026</v>
      </c>
      <c r="R2394" s="8" t="str">
        <f>"Q"&amp;ROUNDUP(MONTH(SalesDataTable[[#This Row],[Order Date]])/3,0)</f>
        <v>Q4</v>
      </c>
      <c r="S2394" s="9">
        <f>MONTH(SalesDataTable[[#This Row],[Order Date]])</f>
        <v>11</v>
      </c>
      <c r="T2394" s="8" t="str">
        <f>TEXT(SalesDataTable[[#This Row],[Order Date]],"mmm")</f>
        <v>Nov</v>
      </c>
    </row>
    <row r="2395" spans="1:20" ht="15.5">
      <c r="A2395" s="2" t="s">
        <v>2446</v>
      </c>
      <c r="B2395" s="3">
        <v>46344</v>
      </c>
      <c r="C2395" s="4" t="s">
        <v>1</v>
      </c>
      <c r="D2395" s="4" t="s">
        <v>2</v>
      </c>
      <c r="E2395" s="4" t="s">
        <v>3</v>
      </c>
      <c r="F2395" s="4" t="s">
        <v>4</v>
      </c>
      <c r="G2395" s="4" t="s">
        <v>11</v>
      </c>
      <c r="H2395" s="4" t="s">
        <v>53</v>
      </c>
      <c r="I2395" s="9">
        <v>3</v>
      </c>
      <c r="J2395" s="6">
        <v>154.07</v>
      </c>
      <c r="K2395" s="7">
        <v>0.05</v>
      </c>
      <c r="L2395" s="6">
        <v>77.73</v>
      </c>
      <c r="M2395" s="6">
        <f t="shared" si="148"/>
        <v>439.09949999999998</v>
      </c>
      <c r="N2395" s="6">
        <f t="shared" si="149"/>
        <v>233.19</v>
      </c>
      <c r="O2395" s="6">
        <f t="shared" si="150"/>
        <v>205.90949999999998</v>
      </c>
      <c r="P2395" s="8">
        <f t="shared" si="151"/>
        <v>0.46893585622393102</v>
      </c>
      <c r="Q2395" s="5">
        <f>YEAR(SalesDataTable[[#This Row],[Order Date]])</f>
        <v>2026</v>
      </c>
      <c r="R2395" s="8" t="str">
        <f>"Q"&amp;ROUNDUP(MONTH(SalesDataTable[[#This Row],[Order Date]])/3,0)</f>
        <v>Q4</v>
      </c>
      <c r="S2395" s="9">
        <f>MONTH(SalesDataTable[[#This Row],[Order Date]])</f>
        <v>11</v>
      </c>
      <c r="T2395" s="8" t="str">
        <f>TEXT(SalesDataTable[[#This Row],[Order Date]],"mmm")</f>
        <v>Nov</v>
      </c>
    </row>
    <row r="2396" spans="1:20" ht="15.5">
      <c r="A2396" s="2" t="s">
        <v>2447</v>
      </c>
      <c r="B2396" s="3">
        <v>46344</v>
      </c>
      <c r="C2396" s="4" t="s">
        <v>1</v>
      </c>
      <c r="D2396" s="4" t="s">
        <v>88</v>
      </c>
      <c r="E2396" s="4" t="s">
        <v>10</v>
      </c>
      <c r="F2396" s="4" t="s">
        <v>20</v>
      </c>
      <c r="G2396" s="4" t="s">
        <v>49</v>
      </c>
      <c r="H2396" s="4" t="s">
        <v>55</v>
      </c>
      <c r="I2396" s="9">
        <v>4</v>
      </c>
      <c r="J2396" s="6">
        <v>123.4</v>
      </c>
      <c r="K2396" s="7">
        <v>0.05</v>
      </c>
      <c r="L2396" s="6">
        <v>70.930000000000007</v>
      </c>
      <c r="M2396" s="6">
        <f t="shared" si="148"/>
        <v>468.92</v>
      </c>
      <c r="N2396" s="6">
        <f t="shared" si="149"/>
        <v>283.72000000000003</v>
      </c>
      <c r="O2396" s="6">
        <f t="shared" si="150"/>
        <v>185.2</v>
      </c>
      <c r="P2396" s="8">
        <f t="shared" si="151"/>
        <v>0.3949500980977565</v>
      </c>
      <c r="Q2396" s="5">
        <f>YEAR(SalesDataTable[[#This Row],[Order Date]])</f>
        <v>2026</v>
      </c>
      <c r="R2396" s="8" t="str">
        <f>"Q"&amp;ROUNDUP(MONTH(SalesDataTable[[#This Row],[Order Date]])/3,0)</f>
        <v>Q4</v>
      </c>
      <c r="S2396" s="9">
        <f>MONTH(SalesDataTable[[#This Row],[Order Date]])</f>
        <v>11</v>
      </c>
      <c r="T2396" s="8" t="str">
        <f>TEXT(SalesDataTable[[#This Row],[Order Date]],"mmm")</f>
        <v>Nov</v>
      </c>
    </row>
    <row r="2397" spans="1:20" ht="15.5">
      <c r="A2397" s="2" t="s">
        <v>2448</v>
      </c>
      <c r="B2397" s="3">
        <v>46344</v>
      </c>
      <c r="C2397" s="4" t="s">
        <v>14</v>
      </c>
      <c r="D2397" s="4" t="s">
        <v>24</v>
      </c>
      <c r="E2397" s="4" t="s">
        <v>3</v>
      </c>
      <c r="F2397" s="4" t="s">
        <v>16</v>
      </c>
      <c r="G2397" s="4" t="s">
        <v>5</v>
      </c>
      <c r="H2397" s="4" t="s">
        <v>43</v>
      </c>
      <c r="I2397" s="9">
        <v>1</v>
      </c>
      <c r="J2397" s="6">
        <v>104.64</v>
      </c>
      <c r="K2397" s="7">
        <v>0</v>
      </c>
      <c r="L2397" s="6">
        <v>50.79</v>
      </c>
      <c r="M2397" s="6">
        <f t="shared" si="148"/>
        <v>104.64</v>
      </c>
      <c r="N2397" s="6">
        <f t="shared" si="149"/>
        <v>50.79</v>
      </c>
      <c r="O2397" s="6">
        <f t="shared" si="150"/>
        <v>53.85</v>
      </c>
      <c r="P2397" s="8">
        <f t="shared" si="151"/>
        <v>0.51462155963302758</v>
      </c>
      <c r="Q2397" s="5">
        <f>YEAR(SalesDataTable[[#This Row],[Order Date]])</f>
        <v>2026</v>
      </c>
      <c r="R2397" s="8" t="str">
        <f>"Q"&amp;ROUNDUP(MONTH(SalesDataTable[[#This Row],[Order Date]])/3,0)</f>
        <v>Q4</v>
      </c>
      <c r="S2397" s="9">
        <f>MONTH(SalesDataTable[[#This Row],[Order Date]])</f>
        <v>11</v>
      </c>
      <c r="T2397" s="8" t="str">
        <f>TEXT(SalesDataTable[[#This Row],[Order Date]],"mmm")</f>
        <v>Nov</v>
      </c>
    </row>
    <row r="2398" spans="1:20" ht="15.5">
      <c r="A2398" s="2" t="s">
        <v>2449</v>
      </c>
      <c r="B2398" s="3">
        <v>46344</v>
      </c>
      <c r="C2398" s="4" t="s">
        <v>27</v>
      </c>
      <c r="D2398" s="4" t="s">
        <v>48</v>
      </c>
      <c r="E2398" s="4" t="s">
        <v>3</v>
      </c>
      <c r="F2398" s="4" t="s">
        <v>16</v>
      </c>
      <c r="G2398" s="4" t="s">
        <v>17</v>
      </c>
      <c r="H2398" s="4" t="s">
        <v>46</v>
      </c>
      <c r="I2398" s="9">
        <v>2</v>
      </c>
      <c r="J2398" s="6">
        <v>46.44</v>
      </c>
      <c r="K2398" s="7">
        <v>0.1</v>
      </c>
      <c r="L2398" s="6">
        <v>18.190000000000001</v>
      </c>
      <c r="M2398" s="6">
        <f t="shared" si="148"/>
        <v>83.591999999999999</v>
      </c>
      <c r="N2398" s="6">
        <f t="shared" si="149"/>
        <v>36.380000000000003</v>
      </c>
      <c r="O2398" s="6">
        <f t="shared" si="150"/>
        <v>47.211999999999996</v>
      </c>
      <c r="P2398" s="8">
        <f t="shared" si="151"/>
        <v>0.56479088908029473</v>
      </c>
      <c r="Q2398" s="5">
        <f>YEAR(SalesDataTable[[#This Row],[Order Date]])</f>
        <v>2026</v>
      </c>
      <c r="R2398" s="8" t="str">
        <f>"Q"&amp;ROUNDUP(MONTH(SalesDataTable[[#This Row],[Order Date]])/3,0)</f>
        <v>Q4</v>
      </c>
      <c r="S2398" s="9">
        <f>MONTH(SalesDataTable[[#This Row],[Order Date]])</f>
        <v>11</v>
      </c>
      <c r="T2398" s="8" t="str">
        <f>TEXT(SalesDataTable[[#This Row],[Order Date]],"mmm")</f>
        <v>Nov</v>
      </c>
    </row>
    <row r="2399" spans="1:20" ht="15.5">
      <c r="A2399" s="2" t="s">
        <v>2450</v>
      </c>
      <c r="B2399" s="3">
        <v>46344</v>
      </c>
      <c r="C2399" s="4" t="s">
        <v>14</v>
      </c>
      <c r="D2399" s="4" t="s">
        <v>126</v>
      </c>
      <c r="E2399" s="4" t="s">
        <v>3</v>
      </c>
      <c r="F2399" s="4" t="s">
        <v>16</v>
      </c>
      <c r="G2399" s="4" t="s">
        <v>31</v>
      </c>
      <c r="H2399" s="4" t="s">
        <v>64</v>
      </c>
      <c r="I2399" s="9">
        <v>2</v>
      </c>
      <c r="J2399" s="6">
        <v>81.67</v>
      </c>
      <c r="K2399" s="7">
        <v>0.05</v>
      </c>
      <c r="L2399" s="6">
        <v>40.43</v>
      </c>
      <c r="M2399" s="6">
        <f t="shared" si="148"/>
        <v>155.173</v>
      </c>
      <c r="N2399" s="6">
        <f t="shared" si="149"/>
        <v>80.86</v>
      </c>
      <c r="O2399" s="6">
        <f t="shared" si="150"/>
        <v>74.313000000000002</v>
      </c>
      <c r="P2399" s="8">
        <f t="shared" si="151"/>
        <v>0.4789041908063903</v>
      </c>
      <c r="Q2399" s="5">
        <f>YEAR(SalesDataTable[[#This Row],[Order Date]])</f>
        <v>2026</v>
      </c>
      <c r="R2399" s="8" t="str">
        <f>"Q"&amp;ROUNDUP(MONTH(SalesDataTable[[#This Row],[Order Date]])/3,0)</f>
        <v>Q4</v>
      </c>
      <c r="S2399" s="9">
        <f>MONTH(SalesDataTable[[#This Row],[Order Date]])</f>
        <v>11</v>
      </c>
      <c r="T2399" s="8" t="str">
        <f>TEXT(SalesDataTable[[#This Row],[Order Date]],"mmm")</f>
        <v>Nov</v>
      </c>
    </row>
    <row r="2400" spans="1:20" ht="15.5">
      <c r="A2400" s="2" t="s">
        <v>2451</v>
      </c>
      <c r="B2400" s="3">
        <v>46344</v>
      </c>
      <c r="C2400" s="4" t="s">
        <v>27</v>
      </c>
      <c r="D2400" s="4" t="s">
        <v>48</v>
      </c>
      <c r="E2400" s="4" t="s">
        <v>25</v>
      </c>
      <c r="F2400" s="4" t="s">
        <v>16</v>
      </c>
      <c r="G2400" s="4" t="s">
        <v>11</v>
      </c>
      <c r="H2400" s="4" t="s">
        <v>79</v>
      </c>
      <c r="I2400" s="9">
        <v>3</v>
      </c>
      <c r="J2400" s="6">
        <v>70.599999999999994</v>
      </c>
      <c r="K2400" s="7">
        <v>0.05</v>
      </c>
      <c r="L2400" s="6">
        <v>32.68</v>
      </c>
      <c r="M2400" s="6">
        <f t="shared" si="148"/>
        <v>201.20999999999998</v>
      </c>
      <c r="N2400" s="6">
        <f t="shared" si="149"/>
        <v>98.039999999999992</v>
      </c>
      <c r="O2400" s="6">
        <f t="shared" si="150"/>
        <v>103.16999999999999</v>
      </c>
      <c r="P2400" s="8">
        <f t="shared" si="151"/>
        <v>0.5127478753541076</v>
      </c>
      <c r="Q2400" s="5">
        <f>YEAR(SalesDataTable[[#This Row],[Order Date]])</f>
        <v>2026</v>
      </c>
      <c r="R2400" s="8" t="str">
        <f>"Q"&amp;ROUNDUP(MONTH(SalesDataTable[[#This Row],[Order Date]])/3,0)</f>
        <v>Q4</v>
      </c>
      <c r="S2400" s="9">
        <f>MONTH(SalesDataTable[[#This Row],[Order Date]])</f>
        <v>11</v>
      </c>
      <c r="T2400" s="8" t="str">
        <f>TEXT(SalesDataTable[[#This Row],[Order Date]],"mmm")</f>
        <v>Nov</v>
      </c>
    </row>
    <row r="2401" spans="1:20" ht="15.5">
      <c r="A2401" s="2" t="s">
        <v>2452</v>
      </c>
      <c r="B2401" s="3">
        <v>46345</v>
      </c>
      <c r="C2401" s="4" t="s">
        <v>27</v>
      </c>
      <c r="D2401" s="4" t="s">
        <v>45</v>
      </c>
      <c r="E2401" s="4" t="s">
        <v>39</v>
      </c>
      <c r="F2401" s="4" t="s">
        <v>16</v>
      </c>
      <c r="G2401" s="4" t="s">
        <v>49</v>
      </c>
      <c r="H2401" s="4" t="s">
        <v>67</v>
      </c>
      <c r="I2401" s="9">
        <v>1</v>
      </c>
      <c r="J2401" s="6">
        <v>35.770000000000003</v>
      </c>
      <c r="K2401" s="7">
        <v>0.15</v>
      </c>
      <c r="L2401" s="6">
        <v>13.69</v>
      </c>
      <c r="M2401" s="6">
        <f t="shared" si="148"/>
        <v>30.404500000000002</v>
      </c>
      <c r="N2401" s="6">
        <f t="shared" si="149"/>
        <v>13.69</v>
      </c>
      <c r="O2401" s="6">
        <f t="shared" si="150"/>
        <v>16.714500000000001</v>
      </c>
      <c r="P2401" s="8">
        <f t="shared" si="151"/>
        <v>0.54973770330049831</v>
      </c>
      <c r="Q2401" s="5">
        <f>YEAR(SalesDataTable[[#This Row],[Order Date]])</f>
        <v>2026</v>
      </c>
      <c r="R2401" s="8" t="str">
        <f>"Q"&amp;ROUNDUP(MONTH(SalesDataTable[[#This Row],[Order Date]])/3,0)</f>
        <v>Q4</v>
      </c>
      <c r="S2401" s="9">
        <f>MONTH(SalesDataTable[[#This Row],[Order Date]])</f>
        <v>11</v>
      </c>
      <c r="T2401" s="8" t="str">
        <f>TEXT(SalesDataTable[[#This Row],[Order Date]],"mmm")</f>
        <v>Nov</v>
      </c>
    </row>
    <row r="2402" spans="1:20" ht="15.5">
      <c r="A2402" s="2" t="s">
        <v>2453</v>
      </c>
      <c r="B2402" s="3">
        <v>46345</v>
      </c>
      <c r="C2402" s="4" t="s">
        <v>8</v>
      </c>
      <c r="D2402" s="4" t="s">
        <v>38</v>
      </c>
      <c r="E2402" s="4" t="s">
        <v>25</v>
      </c>
      <c r="F2402" s="4" t="s">
        <v>20</v>
      </c>
      <c r="G2402" s="4" t="s">
        <v>11</v>
      </c>
      <c r="H2402" s="4" t="s">
        <v>12</v>
      </c>
      <c r="I2402" s="9">
        <v>1</v>
      </c>
      <c r="J2402" s="6">
        <v>92.13</v>
      </c>
      <c r="K2402" s="7">
        <v>0.15</v>
      </c>
      <c r="L2402" s="6">
        <v>45.85</v>
      </c>
      <c r="M2402" s="6">
        <f t="shared" si="148"/>
        <v>78.31049999999999</v>
      </c>
      <c r="N2402" s="6">
        <f t="shared" si="149"/>
        <v>45.85</v>
      </c>
      <c r="O2402" s="6">
        <f t="shared" si="150"/>
        <v>32.460499999999989</v>
      </c>
      <c r="P2402" s="8">
        <f t="shared" si="151"/>
        <v>0.41451018701195874</v>
      </c>
      <c r="Q2402" s="5">
        <f>YEAR(SalesDataTable[[#This Row],[Order Date]])</f>
        <v>2026</v>
      </c>
      <c r="R2402" s="8" t="str">
        <f>"Q"&amp;ROUNDUP(MONTH(SalesDataTable[[#This Row],[Order Date]])/3,0)</f>
        <v>Q4</v>
      </c>
      <c r="S2402" s="9">
        <f>MONTH(SalesDataTable[[#This Row],[Order Date]])</f>
        <v>11</v>
      </c>
      <c r="T2402" s="8" t="str">
        <f>TEXT(SalesDataTable[[#This Row],[Order Date]],"mmm")</f>
        <v>Nov</v>
      </c>
    </row>
    <row r="2403" spans="1:20" ht="15.5">
      <c r="A2403" s="2" t="s">
        <v>2454</v>
      </c>
      <c r="B2403" s="3">
        <v>46345</v>
      </c>
      <c r="C2403" s="4" t="s">
        <v>8</v>
      </c>
      <c r="D2403" s="4" t="s">
        <v>69</v>
      </c>
      <c r="E2403" s="4" t="s">
        <v>3</v>
      </c>
      <c r="F2403" s="4" t="s">
        <v>4</v>
      </c>
      <c r="G2403" s="4" t="s">
        <v>11</v>
      </c>
      <c r="H2403" s="4" t="s">
        <v>53</v>
      </c>
      <c r="I2403" s="9">
        <v>5</v>
      </c>
      <c r="J2403" s="6">
        <v>151.09</v>
      </c>
      <c r="K2403" s="7">
        <v>0.05</v>
      </c>
      <c r="L2403" s="6">
        <v>79.33</v>
      </c>
      <c r="M2403" s="6">
        <f t="shared" si="148"/>
        <v>717.67750000000001</v>
      </c>
      <c r="N2403" s="6">
        <f t="shared" si="149"/>
        <v>396.65</v>
      </c>
      <c r="O2403" s="6">
        <f t="shared" si="150"/>
        <v>321.02750000000003</v>
      </c>
      <c r="P2403" s="8">
        <f t="shared" si="151"/>
        <v>0.44731442744129507</v>
      </c>
      <c r="Q2403" s="5">
        <f>YEAR(SalesDataTable[[#This Row],[Order Date]])</f>
        <v>2026</v>
      </c>
      <c r="R2403" s="8" t="str">
        <f>"Q"&amp;ROUNDUP(MONTH(SalesDataTable[[#This Row],[Order Date]])/3,0)</f>
        <v>Q4</v>
      </c>
      <c r="S2403" s="9">
        <f>MONTH(SalesDataTable[[#This Row],[Order Date]])</f>
        <v>11</v>
      </c>
      <c r="T2403" s="8" t="str">
        <f>TEXT(SalesDataTable[[#This Row],[Order Date]],"mmm")</f>
        <v>Nov</v>
      </c>
    </row>
    <row r="2404" spans="1:20" ht="15.5">
      <c r="A2404" s="2" t="s">
        <v>2455</v>
      </c>
      <c r="B2404" s="3">
        <v>46345</v>
      </c>
      <c r="C2404" s="4" t="s">
        <v>8</v>
      </c>
      <c r="D2404" s="4" t="s">
        <v>69</v>
      </c>
      <c r="E2404" s="4" t="s">
        <v>3</v>
      </c>
      <c r="F2404" s="4" t="s">
        <v>16</v>
      </c>
      <c r="G2404" s="4" t="s">
        <v>5</v>
      </c>
      <c r="H2404" s="4" t="s">
        <v>43</v>
      </c>
      <c r="I2404" s="9">
        <v>2</v>
      </c>
      <c r="J2404" s="6">
        <v>103.99</v>
      </c>
      <c r="K2404" s="7">
        <v>0</v>
      </c>
      <c r="L2404" s="6">
        <v>50.36</v>
      </c>
      <c r="M2404" s="6">
        <f t="shared" si="148"/>
        <v>207.98</v>
      </c>
      <c r="N2404" s="6">
        <f t="shared" si="149"/>
        <v>100.72</v>
      </c>
      <c r="O2404" s="6">
        <f t="shared" si="150"/>
        <v>107.25999999999999</v>
      </c>
      <c r="P2404" s="8">
        <f t="shared" si="151"/>
        <v>0.51572266564092695</v>
      </c>
      <c r="Q2404" s="5">
        <f>YEAR(SalesDataTable[[#This Row],[Order Date]])</f>
        <v>2026</v>
      </c>
      <c r="R2404" s="8" t="str">
        <f>"Q"&amp;ROUNDUP(MONTH(SalesDataTable[[#This Row],[Order Date]])/3,0)</f>
        <v>Q4</v>
      </c>
      <c r="S2404" s="9">
        <f>MONTH(SalesDataTable[[#This Row],[Order Date]])</f>
        <v>11</v>
      </c>
      <c r="T2404" s="8" t="str">
        <f>TEXT(SalesDataTable[[#This Row],[Order Date]],"mmm")</f>
        <v>Nov</v>
      </c>
    </row>
    <row r="2405" spans="1:20" ht="15.5">
      <c r="A2405" s="2" t="s">
        <v>2456</v>
      </c>
      <c r="B2405" s="3">
        <v>46346</v>
      </c>
      <c r="C2405" s="4" t="s">
        <v>14</v>
      </c>
      <c r="D2405" s="4" t="s">
        <v>24</v>
      </c>
      <c r="E2405" s="4" t="s">
        <v>3</v>
      </c>
      <c r="F2405" s="4" t="s">
        <v>4</v>
      </c>
      <c r="G2405" s="4" t="s">
        <v>17</v>
      </c>
      <c r="H2405" s="4" t="s">
        <v>18</v>
      </c>
      <c r="I2405" s="9">
        <v>1</v>
      </c>
      <c r="J2405" s="6">
        <v>36.909999999999997</v>
      </c>
      <c r="K2405" s="7">
        <v>0.1</v>
      </c>
      <c r="L2405" s="6">
        <v>13.43</v>
      </c>
      <c r="M2405" s="6">
        <f t="shared" si="148"/>
        <v>33.219000000000001</v>
      </c>
      <c r="N2405" s="6">
        <f t="shared" si="149"/>
        <v>13.43</v>
      </c>
      <c r="O2405" s="6">
        <f t="shared" si="150"/>
        <v>19.789000000000001</v>
      </c>
      <c r="P2405" s="8">
        <f t="shared" si="151"/>
        <v>0.59571329660736327</v>
      </c>
      <c r="Q2405" s="5">
        <f>YEAR(SalesDataTable[[#This Row],[Order Date]])</f>
        <v>2026</v>
      </c>
      <c r="R2405" s="8" t="str">
        <f>"Q"&amp;ROUNDUP(MONTH(SalesDataTable[[#This Row],[Order Date]])/3,0)</f>
        <v>Q4</v>
      </c>
      <c r="S2405" s="9">
        <f>MONTH(SalesDataTable[[#This Row],[Order Date]])</f>
        <v>11</v>
      </c>
      <c r="T2405" s="8" t="str">
        <f>TEXT(SalesDataTable[[#This Row],[Order Date]],"mmm")</f>
        <v>Nov</v>
      </c>
    </row>
    <row r="2406" spans="1:20" ht="15.5">
      <c r="A2406" s="2" t="s">
        <v>2457</v>
      </c>
      <c r="B2406" s="3">
        <v>46346</v>
      </c>
      <c r="C2406" s="4" t="s">
        <v>1</v>
      </c>
      <c r="D2406" s="4" t="s">
        <v>2</v>
      </c>
      <c r="E2406" s="4" t="s">
        <v>39</v>
      </c>
      <c r="F2406" s="4" t="s">
        <v>16</v>
      </c>
      <c r="G2406" s="4" t="s">
        <v>5</v>
      </c>
      <c r="H2406" s="4" t="s">
        <v>6</v>
      </c>
      <c r="I2406" s="9">
        <v>2</v>
      </c>
      <c r="J2406" s="6">
        <v>81.02</v>
      </c>
      <c r="K2406" s="7">
        <v>0</v>
      </c>
      <c r="L2406" s="6">
        <v>43.22</v>
      </c>
      <c r="M2406" s="6">
        <f t="shared" si="148"/>
        <v>162.04</v>
      </c>
      <c r="N2406" s="6">
        <f t="shared" si="149"/>
        <v>86.44</v>
      </c>
      <c r="O2406" s="6">
        <f t="shared" si="150"/>
        <v>75.599999999999994</v>
      </c>
      <c r="P2406" s="8">
        <f t="shared" si="151"/>
        <v>0.46655146877314241</v>
      </c>
      <c r="Q2406" s="5">
        <f>YEAR(SalesDataTable[[#This Row],[Order Date]])</f>
        <v>2026</v>
      </c>
      <c r="R2406" s="8" t="str">
        <f>"Q"&amp;ROUNDUP(MONTH(SalesDataTable[[#This Row],[Order Date]])/3,0)</f>
        <v>Q4</v>
      </c>
      <c r="S2406" s="9">
        <f>MONTH(SalesDataTable[[#This Row],[Order Date]])</f>
        <v>11</v>
      </c>
      <c r="T2406" s="8" t="str">
        <f>TEXT(SalesDataTable[[#This Row],[Order Date]],"mmm")</f>
        <v>Nov</v>
      </c>
    </row>
    <row r="2407" spans="1:20" ht="15.5">
      <c r="A2407" s="2" t="s">
        <v>2458</v>
      </c>
      <c r="B2407" s="3">
        <v>46346</v>
      </c>
      <c r="C2407" s="4" t="s">
        <v>1</v>
      </c>
      <c r="D2407" s="4" t="s">
        <v>2</v>
      </c>
      <c r="E2407" s="4" t="s">
        <v>39</v>
      </c>
      <c r="F2407" s="4" t="s">
        <v>16</v>
      </c>
      <c r="G2407" s="4" t="s">
        <v>17</v>
      </c>
      <c r="H2407" s="4" t="s">
        <v>83</v>
      </c>
      <c r="I2407" s="9">
        <v>3</v>
      </c>
      <c r="J2407" s="6">
        <v>164.36</v>
      </c>
      <c r="K2407" s="7">
        <v>0.05</v>
      </c>
      <c r="L2407" s="6">
        <v>88.7</v>
      </c>
      <c r="M2407" s="6">
        <f t="shared" si="148"/>
        <v>468.42600000000004</v>
      </c>
      <c r="N2407" s="6">
        <f t="shared" si="149"/>
        <v>266.10000000000002</v>
      </c>
      <c r="O2407" s="6">
        <f t="shared" si="150"/>
        <v>202.32600000000002</v>
      </c>
      <c r="P2407" s="8">
        <f t="shared" si="151"/>
        <v>0.43192734818306416</v>
      </c>
      <c r="Q2407" s="5">
        <f>YEAR(SalesDataTable[[#This Row],[Order Date]])</f>
        <v>2026</v>
      </c>
      <c r="R2407" s="8" t="str">
        <f>"Q"&amp;ROUNDUP(MONTH(SalesDataTable[[#This Row],[Order Date]])/3,0)</f>
        <v>Q4</v>
      </c>
      <c r="S2407" s="9">
        <f>MONTH(SalesDataTable[[#This Row],[Order Date]])</f>
        <v>11</v>
      </c>
      <c r="T2407" s="8" t="str">
        <f>TEXT(SalesDataTable[[#This Row],[Order Date]],"mmm")</f>
        <v>Nov</v>
      </c>
    </row>
    <row r="2408" spans="1:20" ht="15.5">
      <c r="A2408" s="2" t="s">
        <v>2459</v>
      </c>
      <c r="B2408" s="3">
        <v>46346</v>
      </c>
      <c r="C2408" s="4" t="s">
        <v>8</v>
      </c>
      <c r="D2408" s="4" t="s">
        <v>66</v>
      </c>
      <c r="E2408" s="4" t="s">
        <v>10</v>
      </c>
      <c r="F2408" s="4" t="s">
        <v>20</v>
      </c>
      <c r="G2408" s="4" t="s">
        <v>49</v>
      </c>
      <c r="H2408" s="4" t="s">
        <v>74</v>
      </c>
      <c r="I2408" s="9">
        <v>5</v>
      </c>
      <c r="J2408" s="6">
        <v>51.36</v>
      </c>
      <c r="K2408" s="7">
        <v>0.1</v>
      </c>
      <c r="L2408" s="6">
        <v>22.45</v>
      </c>
      <c r="M2408" s="6">
        <f t="shared" si="148"/>
        <v>231.12</v>
      </c>
      <c r="N2408" s="6">
        <f t="shared" si="149"/>
        <v>112.25</v>
      </c>
      <c r="O2408" s="6">
        <f t="shared" si="150"/>
        <v>118.87</v>
      </c>
      <c r="P2408" s="8">
        <f t="shared" si="151"/>
        <v>0.51432156455520939</v>
      </c>
      <c r="Q2408" s="5">
        <f>YEAR(SalesDataTable[[#This Row],[Order Date]])</f>
        <v>2026</v>
      </c>
      <c r="R2408" s="8" t="str">
        <f>"Q"&amp;ROUNDUP(MONTH(SalesDataTable[[#This Row],[Order Date]])/3,0)</f>
        <v>Q4</v>
      </c>
      <c r="S2408" s="9">
        <f>MONTH(SalesDataTable[[#This Row],[Order Date]])</f>
        <v>11</v>
      </c>
      <c r="T2408" s="8" t="str">
        <f>TEXT(SalesDataTable[[#This Row],[Order Date]],"mmm")</f>
        <v>Nov</v>
      </c>
    </row>
    <row r="2409" spans="1:20" ht="15.5">
      <c r="A2409" s="2" t="s">
        <v>2460</v>
      </c>
      <c r="B2409" s="3">
        <v>46346</v>
      </c>
      <c r="C2409" s="4" t="s">
        <v>14</v>
      </c>
      <c r="D2409" s="4" t="s">
        <v>126</v>
      </c>
      <c r="E2409" s="4" t="s">
        <v>39</v>
      </c>
      <c r="F2409" s="4" t="s">
        <v>4</v>
      </c>
      <c r="G2409" s="4" t="s">
        <v>17</v>
      </c>
      <c r="H2409" s="4" t="s">
        <v>18</v>
      </c>
      <c r="I2409" s="9">
        <v>1</v>
      </c>
      <c r="J2409" s="6">
        <v>36.590000000000003</v>
      </c>
      <c r="K2409" s="7">
        <v>0</v>
      </c>
      <c r="L2409" s="6">
        <v>13.73</v>
      </c>
      <c r="M2409" s="6">
        <f t="shared" si="148"/>
        <v>36.590000000000003</v>
      </c>
      <c r="N2409" s="6">
        <f t="shared" si="149"/>
        <v>13.73</v>
      </c>
      <c r="O2409" s="6">
        <f t="shared" si="150"/>
        <v>22.860000000000003</v>
      </c>
      <c r="P2409" s="8">
        <f t="shared" si="151"/>
        <v>0.62476086362394101</v>
      </c>
      <c r="Q2409" s="5">
        <f>YEAR(SalesDataTable[[#This Row],[Order Date]])</f>
        <v>2026</v>
      </c>
      <c r="R2409" s="8" t="str">
        <f>"Q"&amp;ROUNDUP(MONTH(SalesDataTable[[#This Row],[Order Date]])/3,0)</f>
        <v>Q4</v>
      </c>
      <c r="S2409" s="9">
        <f>MONTH(SalesDataTable[[#This Row],[Order Date]])</f>
        <v>11</v>
      </c>
      <c r="T2409" s="8" t="str">
        <f>TEXT(SalesDataTable[[#This Row],[Order Date]],"mmm")</f>
        <v>Nov</v>
      </c>
    </row>
    <row r="2410" spans="1:20" ht="15.5">
      <c r="A2410" s="2" t="s">
        <v>2461</v>
      </c>
      <c r="B2410" s="3">
        <v>46347</v>
      </c>
      <c r="C2410" s="4" t="s">
        <v>27</v>
      </c>
      <c r="D2410" s="4" t="s">
        <v>45</v>
      </c>
      <c r="E2410" s="4" t="s">
        <v>25</v>
      </c>
      <c r="F2410" s="4" t="s">
        <v>4</v>
      </c>
      <c r="G2410" s="4" t="s">
        <v>31</v>
      </c>
      <c r="H2410" s="4" t="s">
        <v>90</v>
      </c>
      <c r="I2410" s="9">
        <v>5</v>
      </c>
      <c r="J2410" s="6">
        <v>122.33</v>
      </c>
      <c r="K2410" s="7">
        <v>0.15</v>
      </c>
      <c r="L2410" s="6">
        <v>58.98</v>
      </c>
      <c r="M2410" s="6">
        <f t="shared" si="148"/>
        <v>519.90249999999992</v>
      </c>
      <c r="N2410" s="6">
        <f t="shared" si="149"/>
        <v>294.89999999999998</v>
      </c>
      <c r="O2410" s="6">
        <f t="shared" si="150"/>
        <v>225.00249999999994</v>
      </c>
      <c r="P2410" s="8">
        <f t="shared" si="151"/>
        <v>0.43277826130861069</v>
      </c>
      <c r="Q2410" s="5">
        <f>YEAR(SalesDataTable[[#This Row],[Order Date]])</f>
        <v>2026</v>
      </c>
      <c r="R2410" s="8" t="str">
        <f>"Q"&amp;ROUNDUP(MONTH(SalesDataTable[[#This Row],[Order Date]])/3,0)</f>
        <v>Q4</v>
      </c>
      <c r="S2410" s="9">
        <f>MONTH(SalesDataTable[[#This Row],[Order Date]])</f>
        <v>11</v>
      </c>
      <c r="T2410" s="8" t="str">
        <f>TEXT(SalesDataTable[[#This Row],[Order Date]],"mmm")</f>
        <v>Nov</v>
      </c>
    </row>
    <row r="2411" spans="1:20" ht="15.5">
      <c r="A2411" s="2" t="s">
        <v>2462</v>
      </c>
      <c r="B2411" s="3">
        <v>46347</v>
      </c>
      <c r="C2411" s="4" t="s">
        <v>27</v>
      </c>
      <c r="D2411" s="4" t="s">
        <v>48</v>
      </c>
      <c r="E2411" s="4" t="s">
        <v>3</v>
      </c>
      <c r="F2411" s="4" t="s">
        <v>4</v>
      </c>
      <c r="G2411" s="4" t="s">
        <v>31</v>
      </c>
      <c r="H2411" s="4" t="s">
        <v>64</v>
      </c>
      <c r="I2411" s="9">
        <v>1</v>
      </c>
      <c r="J2411" s="6">
        <v>83.49</v>
      </c>
      <c r="K2411" s="7">
        <v>0.05</v>
      </c>
      <c r="L2411" s="6">
        <v>39.659999999999997</v>
      </c>
      <c r="M2411" s="6">
        <f t="shared" si="148"/>
        <v>79.315499999999986</v>
      </c>
      <c r="N2411" s="6">
        <f t="shared" si="149"/>
        <v>39.659999999999997</v>
      </c>
      <c r="O2411" s="6">
        <f t="shared" si="150"/>
        <v>39.655499999999989</v>
      </c>
      <c r="P2411" s="8">
        <f t="shared" si="151"/>
        <v>0.49997163227868446</v>
      </c>
      <c r="Q2411" s="5">
        <f>YEAR(SalesDataTable[[#This Row],[Order Date]])</f>
        <v>2026</v>
      </c>
      <c r="R2411" s="8" t="str">
        <f>"Q"&amp;ROUNDUP(MONTH(SalesDataTable[[#This Row],[Order Date]])/3,0)</f>
        <v>Q4</v>
      </c>
      <c r="S2411" s="9">
        <f>MONTH(SalesDataTable[[#This Row],[Order Date]])</f>
        <v>11</v>
      </c>
      <c r="T2411" s="8" t="str">
        <f>TEXT(SalesDataTable[[#This Row],[Order Date]],"mmm")</f>
        <v>Nov</v>
      </c>
    </row>
    <row r="2412" spans="1:20" ht="15.5">
      <c r="A2412" s="2" t="s">
        <v>2463</v>
      </c>
      <c r="B2412" s="3">
        <v>46347</v>
      </c>
      <c r="C2412" s="4" t="s">
        <v>8</v>
      </c>
      <c r="D2412" s="4" t="s">
        <v>69</v>
      </c>
      <c r="E2412" s="4" t="s">
        <v>3</v>
      </c>
      <c r="F2412" s="4" t="s">
        <v>16</v>
      </c>
      <c r="G2412" s="4" t="s">
        <v>5</v>
      </c>
      <c r="H2412" s="4" t="s">
        <v>29</v>
      </c>
      <c r="I2412" s="9">
        <v>2</v>
      </c>
      <c r="J2412" s="6">
        <v>51.48</v>
      </c>
      <c r="K2412" s="7">
        <v>0.1</v>
      </c>
      <c r="L2412" s="6">
        <v>22.51</v>
      </c>
      <c r="M2412" s="6">
        <f t="shared" si="148"/>
        <v>92.664000000000001</v>
      </c>
      <c r="N2412" s="6">
        <f t="shared" si="149"/>
        <v>45.02</v>
      </c>
      <c r="O2412" s="6">
        <f t="shared" si="150"/>
        <v>47.643999999999998</v>
      </c>
      <c r="P2412" s="8">
        <f t="shared" si="151"/>
        <v>0.51415868082534744</v>
      </c>
      <c r="Q2412" s="5">
        <f>YEAR(SalesDataTable[[#This Row],[Order Date]])</f>
        <v>2026</v>
      </c>
      <c r="R2412" s="8" t="str">
        <f>"Q"&amp;ROUNDUP(MONTH(SalesDataTable[[#This Row],[Order Date]])/3,0)</f>
        <v>Q4</v>
      </c>
      <c r="S2412" s="9">
        <f>MONTH(SalesDataTable[[#This Row],[Order Date]])</f>
        <v>11</v>
      </c>
      <c r="T2412" s="8" t="str">
        <f>TEXT(SalesDataTable[[#This Row],[Order Date]],"mmm")</f>
        <v>Nov</v>
      </c>
    </row>
    <row r="2413" spans="1:20" ht="15.5">
      <c r="A2413" s="2" t="s">
        <v>2464</v>
      </c>
      <c r="B2413" s="3">
        <v>46347</v>
      </c>
      <c r="C2413" s="4" t="s">
        <v>14</v>
      </c>
      <c r="D2413" s="4" t="s">
        <v>15</v>
      </c>
      <c r="E2413" s="4" t="s">
        <v>39</v>
      </c>
      <c r="F2413" s="4" t="s">
        <v>16</v>
      </c>
      <c r="G2413" s="4" t="s">
        <v>31</v>
      </c>
      <c r="H2413" s="4" t="s">
        <v>90</v>
      </c>
      <c r="I2413" s="9">
        <v>1</v>
      </c>
      <c r="J2413" s="6">
        <v>123.43</v>
      </c>
      <c r="K2413" s="7">
        <v>0.15</v>
      </c>
      <c r="L2413" s="6">
        <v>60.8</v>
      </c>
      <c r="M2413" s="6">
        <f t="shared" si="148"/>
        <v>104.91550000000001</v>
      </c>
      <c r="N2413" s="6">
        <f t="shared" si="149"/>
        <v>60.8</v>
      </c>
      <c r="O2413" s="6">
        <f t="shared" si="150"/>
        <v>44.115500000000011</v>
      </c>
      <c r="P2413" s="8">
        <f t="shared" si="151"/>
        <v>0.42048601017008935</v>
      </c>
      <c r="Q2413" s="5">
        <f>YEAR(SalesDataTable[[#This Row],[Order Date]])</f>
        <v>2026</v>
      </c>
      <c r="R2413" s="8" t="str">
        <f>"Q"&amp;ROUNDUP(MONTH(SalesDataTable[[#This Row],[Order Date]])/3,0)</f>
        <v>Q4</v>
      </c>
      <c r="S2413" s="9">
        <f>MONTH(SalesDataTable[[#This Row],[Order Date]])</f>
        <v>11</v>
      </c>
      <c r="T2413" s="8" t="str">
        <f>TEXT(SalesDataTable[[#This Row],[Order Date]],"mmm")</f>
        <v>Nov</v>
      </c>
    </row>
    <row r="2414" spans="1:20" ht="15.5">
      <c r="A2414" s="2" t="s">
        <v>2465</v>
      </c>
      <c r="B2414" s="3">
        <v>46347</v>
      </c>
      <c r="C2414" s="4" t="s">
        <v>27</v>
      </c>
      <c r="D2414" s="4" t="s">
        <v>45</v>
      </c>
      <c r="E2414" s="4" t="s">
        <v>3</v>
      </c>
      <c r="F2414" s="4" t="s">
        <v>16</v>
      </c>
      <c r="G2414" s="4" t="s">
        <v>17</v>
      </c>
      <c r="H2414" s="4" t="s">
        <v>83</v>
      </c>
      <c r="I2414" s="9">
        <v>1</v>
      </c>
      <c r="J2414" s="6">
        <v>164.85</v>
      </c>
      <c r="K2414" s="7">
        <v>0.1</v>
      </c>
      <c r="L2414" s="6">
        <v>89.4</v>
      </c>
      <c r="M2414" s="6">
        <f t="shared" si="148"/>
        <v>148.36500000000001</v>
      </c>
      <c r="N2414" s="6">
        <f t="shared" si="149"/>
        <v>89.4</v>
      </c>
      <c r="O2414" s="6">
        <f t="shared" si="150"/>
        <v>58.965000000000003</v>
      </c>
      <c r="P2414" s="8">
        <f t="shared" si="151"/>
        <v>0.39743200889697705</v>
      </c>
      <c r="Q2414" s="5">
        <f>YEAR(SalesDataTable[[#This Row],[Order Date]])</f>
        <v>2026</v>
      </c>
      <c r="R2414" s="8" t="str">
        <f>"Q"&amp;ROUNDUP(MONTH(SalesDataTable[[#This Row],[Order Date]])/3,0)</f>
        <v>Q4</v>
      </c>
      <c r="S2414" s="9">
        <f>MONTH(SalesDataTable[[#This Row],[Order Date]])</f>
        <v>11</v>
      </c>
      <c r="T2414" s="8" t="str">
        <f>TEXT(SalesDataTable[[#This Row],[Order Date]],"mmm")</f>
        <v>Nov</v>
      </c>
    </row>
    <row r="2415" spans="1:20" ht="15.5">
      <c r="A2415" s="2" t="s">
        <v>2466</v>
      </c>
      <c r="B2415" s="3">
        <v>46347</v>
      </c>
      <c r="C2415" s="4" t="s">
        <v>1</v>
      </c>
      <c r="D2415" s="4" t="s">
        <v>2</v>
      </c>
      <c r="E2415" s="4" t="s">
        <v>3</v>
      </c>
      <c r="F2415" s="4" t="s">
        <v>16</v>
      </c>
      <c r="G2415" s="4" t="s">
        <v>17</v>
      </c>
      <c r="H2415" s="4" t="s">
        <v>46</v>
      </c>
      <c r="I2415" s="9">
        <v>1</v>
      </c>
      <c r="J2415" s="6">
        <v>46.82</v>
      </c>
      <c r="K2415" s="7">
        <v>0.2</v>
      </c>
      <c r="L2415" s="6">
        <v>18.27</v>
      </c>
      <c r="M2415" s="6">
        <f t="shared" si="148"/>
        <v>37.456000000000003</v>
      </c>
      <c r="N2415" s="6">
        <f t="shared" si="149"/>
        <v>18.27</v>
      </c>
      <c r="O2415" s="6">
        <f t="shared" si="150"/>
        <v>19.186000000000003</v>
      </c>
      <c r="P2415" s="8">
        <f t="shared" si="151"/>
        <v>0.51222768047842804</v>
      </c>
      <c r="Q2415" s="5">
        <f>YEAR(SalesDataTable[[#This Row],[Order Date]])</f>
        <v>2026</v>
      </c>
      <c r="R2415" s="8" t="str">
        <f>"Q"&amp;ROUNDUP(MONTH(SalesDataTable[[#This Row],[Order Date]])/3,0)</f>
        <v>Q4</v>
      </c>
      <c r="S2415" s="9">
        <f>MONTH(SalesDataTable[[#This Row],[Order Date]])</f>
        <v>11</v>
      </c>
      <c r="T2415" s="8" t="str">
        <f>TEXT(SalesDataTable[[#This Row],[Order Date]],"mmm")</f>
        <v>Nov</v>
      </c>
    </row>
    <row r="2416" spans="1:20" ht="15.5">
      <c r="A2416" s="2" t="s">
        <v>2467</v>
      </c>
      <c r="B2416" s="3">
        <v>46348</v>
      </c>
      <c r="C2416" s="4" t="s">
        <v>1</v>
      </c>
      <c r="D2416" s="4" t="s">
        <v>52</v>
      </c>
      <c r="E2416" s="4" t="s">
        <v>3</v>
      </c>
      <c r="F2416" s="4" t="s">
        <v>16</v>
      </c>
      <c r="G2416" s="4" t="s">
        <v>49</v>
      </c>
      <c r="H2416" s="4" t="s">
        <v>50</v>
      </c>
      <c r="I2416" s="9">
        <v>1</v>
      </c>
      <c r="J2416" s="6">
        <v>41.16</v>
      </c>
      <c r="K2416" s="7">
        <v>0.1</v>
      </c>
      <c r="L2416" s="6">
        <v>14.82</v>
      </c>
      <c r="M2416" s="6">
        <f t="shared" si="148"/>
        <v>37.043999999999997</v>
      </c>
      <c r="N2416" s="6">
        <f t="shared" si="149"/>
        <v>14.82</v>
      </c>
      <c r="O2416" s="6">
        <f t="shared" si="150"/>
        <v>22.223999999999997</v>
      </c>
      <c r="P2416" s="8">
        <f t="shared" si="151"/>
        <v>0.59993521218011014</v>
      </c>
      <c r="Q2416" s="5">
        <f>YEAR(SalesDataTable[[#This Row],[Order Date]])</f>
        <v>2026</v>
      </c>
      <c r="R2416" s="8" t="str">
        <f>"Q"&amp;ROUNDUP(MONTH(SalesDataTable[[#This Row],[Order Date]])/3,0)</f>
        <v>Q4</v>
      </c>
      <c r="S2416" s="9">
        <f>MONTH(SalesDataTable[[#This Row],[Order Date]])</f>
        <v>11</v>
      </c>
      <c r="T2416" s="8" t="str">
        <f>TEXT(SalesDataTable[[#This Row],[Order Date]],"mmm")</f>
        <v>Nov</v>
      </c>
    </row>
    <row r="2417" spans="1:20" ht="15.5">
      <c r="A2417" s="2" t="s">
        <v>2468</v>
      </c>
      <c r="B2417" s="3">
        <v>46348</v>
      </c>
      <c r="C2417" s="4" t="s">
        <v>8</v>
      </c>
      <c r="D2417" s="4" t="s">
        <v>69</v>
      </c>
      <c r="E2417" s="4" t="s">
        <v>39</v>
      </c>
      <c r="F2417" s="4" t="s">
        <v>16</v>
      </c>
      <c r="G2417" s="4" t="s">
        <v>31</v>
      </c>
      <c r="H2417" s="4" t="s">
        <v>41</v>
      </c>
      <c r="I2417" s="9">
        <v>1</v>
      </c>
      <c r="J2417" s="6">
        <v>196.08</v>
      </c>
      <c r="K2417" s="7">
        <v>0.1</v>
      </c>
      <c r="L2417" s="6">
        <v>104.19</v>
      </c>
      <c r="M2417" s="6">
        <f t="shared" si="148"/>
        <v>176.47200000000001</v>
      </c>
      <c r="N2417" s="6">
        <f t="shared" si="149"/>
        <v>104.19</v>
      </c>
      <c r="O2417" s="6">
        <f t="shared" si="150"/>
        <v>72.282000000000011</v>
      </c>
      <c r="P2417" s="8">
        <f t="shared" si="151"/>
        <v>0.40959472324221408</v>
      </c>
      <c r="Q2417" s="5">
        <f>YEAR(SalesDataTable[[#This Row],[Order Date]])</f>
        <v>2026</v>
      </c>
      <c r="R2417" s="8" t="str">
        <f>"Q"&amp;ROUNDUP(MONTH(SalesDataTable[[#This Row],[Order Date]])/3,0)</f>
        <v>Q4</v>
      </c>
      <c r="S2417" s="9">
        <f>MONTH(SalesDataTable[[#This Row],[Order Date]])</f>
        <v>11</v>
      </c>
      <c r="T2417" s="8" t="str">
        <f>TEXT(SalesDataTable[[#This Row],[Order Date]],"mmm")</f>
        <v>Nov</v>
      </c>
    </row>
    <row r="2418" spans="1:20" ht="15.5">
      <c r="A2418" s="2" t="s">
        <v>2469</v>
      </c>
      <c r="B2418" s="3">
        <v>46348</v>
      </c>
      <c r="C2418" s="4" t="s">
        <v>27</v>
      </c>
      <c r="D2418" s="4" t="s">
        <v>48</v>
      </c>
      <c r="E2418" s="4" t="s">
        <v>25</v>
      </c>
      <c r="F2418" s="4" t="s">
        <v>16</v>
      </c>
      <c r="G2418" s="4" t="s">
        <v>31</v>
      </c>
      <c r="H2418" s="4" t="s">
        <v>41</v>
      </c>
      <c r="I2418" s="9">
        <v>1</v>
      </c>
      <c r="J2418" s="6">
        <v>192.62</v>
      </c>
      <c r="K2418" s="7">
        <v>0.1</v>
      </c>
      <c r="L2418" s="6">
        <v>105.97</v>
      </c>
      <c r="M2418" s="6">
        <f t="shared" si="148"/>
        <v>173.358</v>
      </c>
      <c r="N2418" s="6">
        <f t="shared" si="149"/>
        <v>105.97</v>
      </c>
      <c r="O2418" s="6">
        <f t="shared" si="150"/>
        <v>67.388000000000005</v>
      </c>
      <c r="P2418" s="8">
        <f t="shared" si="151"/>
        <v>0.38872160500236508</v>
      </c>
      <c r="Q2418" s="5">
        <f>YEAR(SalesDataTable[[#This Row],[Order Date]])</f>
        <v>2026</v>
      </c>
      <c r="R2418" s="8" t="str">
        <f>"Q"&amp;ROUNDUP(MONTH(SalesDataTable[[#This Row],[Order Date]])/3,0)</f>
        <v>Q4</v>
      </c>
      <c r="S2418" s="9">
        <f>MONTH(SalesDataTable[[#This Row],[Order Date]])</f>
        <v>11</v>
      </c>
      <c r="T2418" s="8" t="str">
        <f>TEXT(SalesDataTable[[#This Row],[Order Date]],"mmm")</f>
        <v>Nov</v>
      </c>
    </row>
    <row r="2419" spans="1:20" ht="15.5">
      <c r="A2419" s="2" t="s">
        <v>2470</v>
      </c>
      <c r="B2419" s="3">
        <v>46348</v>
      </c>
      <c r="C2419" s="4" t="s">
        <v>8</v>
      </c>
      <c r="D2419" s="4" t="s">
        <v>69</v>
      </c>
      <c r="E2419" s="4" t="s">
        <v>39</v>
      </c>
      <c r="F2419" s="4" t="s">
        <v>16</v>
      </c>
      <c r="G2419" s="4" t="s">
        <v>5</v>
      </c>
      <c r="H2419" s="4" t="s">
        <v>43</v>
      </c>
      <c r="I2419" s="9">
        <v>2</v>
      </c>
      <c r="J2419" s="6">
        <v>102.87</v>
      </c>
      <c r="K2419" s="7">
        <v>0.05</v>
      </c>
      <c r="L2419" s="6">
        <v>51.69</v>
      </c>
      <c r="M2419" s="6">
        <f t="shared" si="148"/>
        <v>195.453</v>
      </c>
      <c r="N2419" s="6">
        <f t="shared" si="149"/>
        <v>103.38</v>
      </c>
      <c r="O2419" s="6">
        <f t="shared" si="150"/>
        <v>92.073000000000008</v>
      </c>
      <c r="P2419" s="8">
        <f t="shared" si="151"/>
        <v>0.4710748875688785</v>
      </c>
      <c r="Q2419" s="5">
        <f>YEAR(SalesDataTable[[#This Row],[Order Date]])</f>
        <v>2026</v>
      </c>
      <c r="R2419" s="8" t="str">
        <f>"Q"&amp;ROUNDUP(MONTH(SalesDataTable[[#This Row],[Order Date]])/3,0)</f>
        <v>Q4</v>
      </c>
      <c r="S2419" s="9">
        <f>MONTH(SalesDataTable[[#This Row],[Order Date]])</f>
        <v>11</v>
      </c>
      <c r="T2419" s="8" t="str">
        <f>TEXT(SalesDataTable[[#This Row],[Order Date]],"mmm")</f>
        <v>Nov</v>
      </c>
    </row>
    <row r="2420" spans="1:20" ht="15.5">
      <c r="A2420" s="2" t="s">
        <v>2471</v>
      </c>
      <c r="B2420" s="3">
        <v>46348</v>
      </c>
      <c r="C2420" s="4" t="s">
        <v>1</v>
      </c>
      <c r="D2420" s="4" t="s">
        <v>88</v>
      </c>
      <c r="E2420" s="4" t="s">
        <v>3</v>
      </c>
      <c r="F2420" s="4" t="s">
        <v>16</v>
      </c>
      <c r="G2420" s="4" t="s">
        <v>5</v>
      </c>
      <c r="H2420" s="4" t="s">
        <v>29</v>
      </c>
      <c r="I2420" s="9">
        <v>3</v>
      </c>
      <c r="J2420" s="6">
        <v>50.99</v>
      </c>
      <c r="K2420" s="7">
        <v>0.2</v>
      </c>
      <c r="L2420" s="6">
        <v>22.53</v>
      </c>
      <c r="M2420" s="6">
        <f t="shared" si="148"/>
        <v>122.376</v>
      </c>
      <c r="N2420" s="6">
        <f t="shared" si="149"/>
        <v>67.59</v>
      </c>
      <c r="O2420" s="6">
        <f t="shared" si="150"/>
        <v>54.786000000000001</v>
      </c>
      <c r="P2420" s="8">
        <f t="shared" si="151"/>
        <v>0.44768582074916652</v>
      </c>
      <c r="Q2420" s="5">
        <f>YEAR(SalesDataTable[[#This Row],[Order Date]])</f>
        <v>2026</v>
      </c>
      <c r="R2420" s="8" t="str">
        <f>"Q"&amp;ROUNDUP(MONTH(SalesDataTable[[#This Row],[Order Date]])/3,0)</f>
        <v>Q4</v>
      </c>
      <c r="S2420" s="9">
        <f>MONTH(SalesDataTable[[#This Row],[Order Date]])</f>
        <v>11</v>
      </c>
      <c r="T2420" s="8" t="str">
        <f>TEXT(SalesDataTable[[#This Row],[Order Date]],"mmm")</f>
        <v>Nov</v>
      </c>
    </row>
    <row r="2421" spans="1:20" ht="15.5">
      <c r="A2421" s="2" t="s">
        <v>2472</v>
      </c>
      <c r="B2421" s="3">
        <v>46348</v>
      </c>
      <c r="C2421" s="4" t="s">
        <v>8</v>
      </c>
      <c r="D2421" s="4" t="s">
        <v>69</v>
      </c>
      <c r="E2421" s="4" t="s">
        <v>25</v>
      </c>
      <c r="F2421" s="4" t="s">
        <v>16</v>
      </c>
      <c r="G2421" s="4" t="s">
        <v>5</v>
      </c>
      <c r="H2421" s="4" t="s">
        <v>35</v>
      </c>
      <c r="I2421" s="9">
        <v>1</v>
      </c>
      <c r="J2421" s="6">
        <v>39.94</v>
      </c>
      <c r="K2421" s="7">
        <v>0.1</v>
      </c>
      <c r="L2421" s="6">
        <v>16.89</v>
      </c>
      <c r="M2421" s="6">
        <f t="shared" si="148"/>
        <v>35.945999999999998</v>
      </c>
      <c r="N2421" s="6">
        <f t="shared" si="149"/>
        <v>16.89</v>
      </c>
      <c r="O2421" s="6">
        <f t="shared" si="150"/>
        <v>19.055999999999997</v>
      </c>
      <c r="P2421" s="8">
        <f t="shared" si="151"/>
        <v>0.53012852612251704</v>
      </c>
      <c r="Q2421" s="5">
        <f>YEAR(SalesDataTable[[#This Row],[Order Date]])</f>
        <v>2026</v>
      </c>
      <c r="R2421" s="8" t="str">
        <f>"Q"&amp;ROUNDUP(MONTH(SalesDataTable[[#This Row],[Order Date]])/3,0)</f>
        <v>Q4</v>
      </c>
      <c r="S2421" s="9">
        <f>MONTH(SalesDataTable[[#This Row],[Order Date]])</f>
        <v>11</v>
      </c>
      <c r="T2421" s="8" t="str">
        <f>TEXT(SalesDataTable[[#This Row],[Order Date]],"mmm")</f>
        <v>Nov</v>
      </c>
    </row>
    <row r="2422" spans="1:20" ht="15.5">
      <c r="A2422" s="2" t="s">
        <v>2473</v>
      </c>
      <c r="B2422" s="3">
        <v>46348</v>
      </c>
      <c r="C2422" s="4" t="s">
        <v>27</v>
      </c>
      <c r="D2422" s="4" t="s">
        <v>48</v>
      </c>
      <c r="E2422" s="4" t="s">
        <v>3</v>
      </c>
      <c r="F2422" s="4" t="s">
        <v>16</v>
      </c>
      <c r="G2422" s="4" t="s">
        <v>17</v>
      </c>
      <c r="H2422" s="4" t="s">
        <v>83</v>
      </c>
      <c r="I2422" s="9">
        <v>2</v>
      </c>
      <c r="J2422" s="6">
        <v>166.15</v>
      </c>
      <c r="K2422" s="7">
        <v>0</v>
      </c>
      <c r="L2422" s="6">
        <v>86.42</v>
      </c>
      <c r="M2422" s="6">
        <f t="shared" si="148"/>
        <v>332.3</v>
      </c>
      <c r="N2422" s="6">
        <f t="shared" si="149"/>
        <v>172.84</v>
      </c>
      <c r="O2422" s="6">
        <f t="shared" si="150"/>
        <v>159.46</v>
      </c>
      <c r="P2422" s="8">
        <f t="shared" si="151"/>
        <v>0.47986758952753539</v>
      </c>
      <c r="Q2422" s="5">
        <f>YEAR(SalesDataTable[[#This Row],[Order Date]])</f>
        <v>2026</v>
      </c>
      <c r="R2422" s="8" t="str">
        <f>"Q"&amp;ROUNDUP(MONTH(SalesDataTable[[#This Row],[Order Date]])/3,0)</f>
        <v>Q4</v>
      </c>
      <c r="S2422" s="9">
        <f>MONTH(SalesDataTable[[#This Row],[Order Date]])</f>
        <v>11</v>
      </c>
      <c r="T2422" s="8" t="str">
        <f>TEXT(SalesDataTable[[#This Row],[Order Date]],"mmm")</f>
        <v>Nov</v>
      </c>
    </row>
    <row r="2423" spans="1:20" ht="15.5">
      <c r="A2423" s="2" t="s">
        <v>2474</v>
      </c>
      <c r="B2423" s="3">
        <v>46348</v>
      </c>
      <c r="C2423" s="4" t="s">
        <v>8</v>
      </c>
      <c r="D2423" s="4" t="s">
        <v>38</v>
      </c>
      <c r="E2423" s="4" t="s">
        <v>3</v>
      </c>
      <c r="F2423" s="4" t="s">
        <v>16</v>
      </c>
      <c r="G2423" s="4" t="s">
        <v>49</v>
      </c>
      <c r="H2423" s="4" t="s">
        <v>67</v>
      </c>
      <c r="I2423" s="9">
        <v>1</v>
      </c>
      <c r="J2423" s="6">
        <v>35.79</v>
      </c>
      <c r="K2423" s="7">
        <v>0.1</v>
      </c>
      <c r="L2423" s="6">
        <v>14.17</v>
      </c>
      <c r="M2423" s="6">
        <f t="shared" si="148"/>
        <v>32.210999999999999</v>
      </c>
      <c r="N2423" s="6">
        <f t="shared" si="149"/>
        <v>14.17</v>
      </c>
      <c r="O2423" s="6">
        <f t="shared" si="150"/>
        <v>18.040999999999997</v>
      </c>
      <c r="P2423" s="8">
        <f t="shared" si="151"/>
        <v>0.56008816863804278</v>
      </c>
      <c r="Q2423" s="5">
        <f>YEAR(SalesDataTable[[#This Row],[Order Date]])</f>
        <v>2026</v>
      </c>
      <c r="R2423" s="8" t="str">
        <f>"Q"&amp;ROUNDUP(MONTH(SalesDataTable[[#This Row],[Order Date]])/3,0)</f>
        <v>Q4</v>
      </c>
      <c r="S2423" s="9">
        <f>MONTH(SalesDataTable[[#This Row],[Order Date]])</f>
        <v>11</v>
      </c>
      <c r="T2423" s="8" t="str">
        <f>TEXT(SalesDataTable[[#This Row],[Order Date]],"mmm")</f>
        <v>Nov</v>
      </c>
    </row>
    <row r="2424" spans="1:20" ht="15.5">
      <c r="A2424" s="2" t="s">
        <v>2475</v>
      </c>
      <c r="B2424" s="3">
        <v>46349</v>
      </c>
      <c r="C2424" s="4" t="s">
        <v>14</v>
      </c>
      <c r="D2424" s="4" t="s">
        <v>15</v>
      </c>
      <c r="E2424" s="4" t="s">
        <v>3</v>
      </c>
      <c r="F2424" s="4" t="s">
        <v>16</v>
      </c>
      <c r="G2424" s="4" t="s">
        <v>31</v>
      </c>
      <c r="H2424" s="4" t="s">
        <v>41</v>
      </c>
      <c r="I2424" s="9">
        <v>5</v>
      </c>
      <c r="J2424" s="6">
        <v>196.53</v>
      </c>
      <c r="K2424" s="7">
        <v>0.15</v>
      </c>
      <c r="L2424" s="6">
        <v>105.01</v>
      </c>
      <c r="M2424" s="6">
        <f t="shared" si="148"/>
        <v>835.25249999999994</v>
      </c>
      <c r="N2424" s="6">
        <f t="shared" si="149"/>
        <v>525.05000000000007</v>
      </c>
      <c r="O2424" s="6">
        <f t="shared" si="150"/>
        <v>310.20249999999987</v>
      </c>
      <c r="P2424" s="8">
        <f t="shared" si="151"/>
        <v>0.37138769414039452</v>
      </c>
      <c r="Q2424" s="5">
        <f>YEAR(SalesDataTable[[#This Row],[Order Date]])</f>
        <v>2026</v>
      </c>
      <c r="R2424" s="8" t="str">
        <f>"Q"&amp;ROUNDUP(MONTH(SalesDataTable[[#This Row],[Order Date]])/3,0)</f>
        <v>Q4</v>
      </c>
      <c r="S2424" s="9">
        <f>MONTH(SalesDataTable[[#This Row],[Order Date]])</f>
        <v>11</v>
      </c>
      <c r="T2424" s="8" t="str">
        <f>TEXT(SalesDataTable[[#This Row],[Order Date]],"mmm")</f>
        <v>Nov</v>
      </c>
    </row>
    <row r="2425" spans="1:20" ht="15.5">
      <c r="A2425" s="2" t="s">
        <v>2476</v>
      </c>
      <c r="B2425" s="3">
        <v>46349</v>
      </c>
      <c r="C2425" s="4" t="s">
        <v>8</v>
      </c>
      <c r="D2425" s="4" t="s">
        <v>69</v>
      </c>
      <c r="E2425" s="4" t="s">
        <v>3</v>
      </c>
      <c r="F2425" s="4" t="s">
        <v>16</v>
      </c>
      <c r="G2425" s="4" t="s">
        <v>17</v>
      </c>
      <c r="H2425" s="4" t="s">
        <v>18</v>
      </c>
      <c r="I2425" s="9">
        <v>6</v>
      </c>
      <c r="J2425" s="6">
        <v>36.35</v>
      </c>
      <c r="K2425" s="7">
        <v>0</v>
      </c>
      <c r="L2425" s="6">
        <v>13.24</v>
      </c>
      <c r="M2425" s="6">
        <f t="shared" si="148"/>
        <v>218.10000000000002</v>
      </c>
      <c r="N2425" s="6">
        <f t="shared" si="149"/>
        <v>79.44</v>
      </c>
      <c r="O2425" s="6">
        <f t="shared" si="150"/>
        <v>138.66000000000003</v>
      </c>
      <c r="P2425" s="8">
        <f t="shared" si="151"/>
        <v>0.63576341127922975</v>
      </c>
      <c r="Q2425" s="5">
        <f>YEAR(SalesDataTable[[#This Row],[Order Date]])</f>
        <v>2026</v>
      </c>
      <c r="R2425" s="8" t="str">
        <f>"Q"&amp;ROUNDUP(MONTH(SalesDataTable[[#This Row],[Order Date]])/3,0)</f>
        <v>Q4</v>
      </c>
      <c r="S2425" s="9">
        <f>MONTH(SalesDataTable[[#This Row],[Order Date]])</f>
        <v>11</v>
      </c>
      <c r="T2425" s="8" t="str">
        <f>TEXT(SalesDataTable[[#This Row],[Order Date]],"mmm")</f>
        <v>Nov</v>
      </c>
    </row>
    <row r="2426" spans="1:20" ht="15.5">
      <c r="A2426" s="2" t="s">
        <v>2477</v>
      </c>
      <c r="B2426" s="3">
        <v>46349</v>
      </c>
      <c r="C2426" s="4" t="s">
        <v>8</v>
      </c>
      <c r="D2426" s="4" t="s">
        <v>38</v>
      </c>
      <c r="E2426" s="4" t="s">
        <v>10</v>
      </c>
      <c r="F2426" s="4" t="s">
        <v>4</v>
      </c>
      <c r="G2426" s="4" t="s">
        <v>31</v>
      </c>
      <c r="H2426" s="4" t="s">
        <v>41</v>
      </c>
      <c r="I2426" s="9">
        <v>15</v>
      </c>
      <c r="J2426" s="6">
        <v>192.23</v>
      </c>
      <c r="K2426" s="7">
        <v>0.15</v>
      </c>
      <c r="L2426" s="6">
        <v>106.34</v>
      </c>
      <c r="M2426" s="6">
        <f t="shared" si="148"/>
        <v>2450.9324999999999</v>
      </c>
      <c r="N2426" s="6">
        <f t="shared" si="149"/>
        <v>1595.1000000000001</v>
      </c>
      <c r="O2426" s="6">
        <f t="shared" si="150"/>
        <v>855.83249999999975</v>
      </c>
      <c r="P2426" s="8">
        <f t="shared" si="151"/>
        <v>0.34918648310387979</v>
      </c>
      <c r="Q2426" s="5">
        <f>YEAR(SalesDataTable[[#This Row],[Order Date]])</f>
        <v>2026</v>
      </c>
      <c r="R2426" s="8" t="str">
        <f>"Q"&amp;ROUNDUP(MONTH(SalesDataTable[[#This Row],[Order Date]])/3,0)</f>
        <v>Q4</v>
      </c>
      <c r="S2426" s="9">
        <f>MONTH(SalesDataTable[[#This Row],[Order Date]])</f>
        <v>11</v>
      </c>
      <c r="T2426" s="8" t="str">
        <f>TEXT(SalesDataTable[[#This Row],[Order Date]],"mmm")</f>
        <v>Nov</v>
      </c>
    </row>
    <row r="2427" spans="1:20" ht="15.5">
      <c r="A2427" s="2" t="s">
        <v>2478</v>
      </c>
      <c r="B2427" s="3">
        <v>46349</v>
      </c>
      <c r="C2427" s="4" t="s">
        <v>8</v>
      </c>
      <c r="D2427" s="4" t="s">
        <v>69</v>
      </c>
      <c r="E2427" s="4" t="s">
        <v>3</v>
      </c>
      <c r="F2427" s="4" t="s">
        <v>16</v>
      </c>
      <c r="G2427" s="4" t="s">
        <v>17</v>
      </c>
      <c r="H2427" s="4" t="s">
        <v>83</v>
      </c>
      <c r="I2427" s="9">
        <v>2</v>
      </c>
      <c r="J2427" s="6">
        <v>167.9</v>
      </c>
      <c r="K2427" s="7">
        <v>0.15</v>
      </c>
      <c r="L2427" s="6">
        <v>89.55</v>
      </c>
      <c r="M2427" s="6">
        <f t="shared" si="148"/>
        <v>285.43</v>
      </c>
      <c r="N2427" s="6">
        <f t="shared" si="149"/>
        <v>179.1</v>
      </c>
      <c r="O2427" s="6">
        <f t="shared" si="150"/>
        <v>106.33000000000001</v>
      </c>
      <c r="P2427" s="8">
        <f t="shared" si="151"/>
        <v>0.37252566303471957</v>
      </c>
      <c r="Q2427" s="5">
        <f>YEAR(SalesDataTable[[#This Row],[Order Date]])</f>
        <v>2026</v>
      </c>
      <c r="R2427" s="8" t="str">
        <f>"Q"&amp;ROUNDUP(MONTH(SalesDataTable[[#This Row],[Order Date]])/3,0)</f>
        <v>Q4</v>
      </c>
      <c r="S2427" s="9">
        <f>MONTH(SalesDataTable[[#This Row],[Order Date]])</f>
        <v>11</v>
      </c>
      <c r="T2427" s="8" t="str">
        <f>TEXT(SalesDataTable[[#This Row],[Order Date]],"mmm")</f>
        <v>Nov</v>
      </c>
    </row>
    <row r="2428" spans="1:20" ht="15.5">
      <c r="A2428" s="2" t="s">
        <v>2479</v>
      </c>
      <c r="B2428" s="3">
        <v>46349</v>
      </c>
      <c r="C2428" s="4" t="s">
        <v>8</v>
      </c>
      <c r="D2428" s="4" t="s">
        <v>38</v>
      </c>
      <c r="E2428" s="4" t="s">
        <v>3</v>
      </c>
      <c r="F2428" s="4" t="s">
        <v>20</v>
      </c>
      <c r="G2428" s="4" t="s">
        <v>31</v>
      </c>
      <c r="H2428" s="4" t="s">
        <v>64</v>
      </c>
      <c r="I2428" s="9">
        <v>2</v>
      </c>
      <c r="J2428" s="6">
        <v>80.709999999999994</v>
      </c>
      <c r="K2428" s="7">
        <v>0.1</v>
      </c>
      <c r="L2428" s="6">
        <v>39.33</v>
      </c>
      <c r="M2428" s="6">
        <f t="shared" si="148"/>
        <v>145.27799999999999</v>
      </c>
      <c r="N2428" s="6">
        <f t="shared" si="149"/>
        <v>78.66</v>
      </c>
      <c r="O2428" s="6">
        <f t="shared" si="150"/>
        <v>66.617999999999995</v>
      </c>
      <c r="P2428" s="8">
        <f t="shared" si="151"/>
        <v>0.45855532152149669</v>
      </c>
      <c r="Q2428" s="5">
        <f>YEAR(SalesDataTable[[#This Row],[Order Date]])</f>
        <v>2026</v>
      </c>
      <c r="R2428" s="8" t="str">
        <f>"Q"&amp;ROUNDUP(MONTH(SalesDataTable[[#This Row],[Order Date]])/3,0)</f>
        <v>Q4</v>
      </c>
      <c r="S2428" s="9">
        <f>MONTH(SalesDataTable[[#This Row],[Order Date]])</f>
        <v>11</v>
      </c>
      <c r="T2428" s="8" t="str">
        <f>TEXT(SalesDataTable[[#This Row],[Order Date]],"mmm")</f>
        <v>Nov</v>
      </c>
    </row>
    <row r="2429" spans="1:20" ht="15.5">
      <c r="A2429" s="2" t="s">
        <v>2480</v>
      </c>
      <c r="B2429" s="3">
        <v>46349</v>
      </c>
      <c r="C2429" s="4" t="s">
        <v>1</v>
      </c>
      <c r="D2429" s="4" t="s">
        <v>88</v>
      </c>
      <c r="E2429" s="4" t="s">
        <v>3</v>
      </c>
      <c r="F2429" s="4" t="s">
        <v>20</v>
      </c>
      <c r="G2429" s="4" t="s">
        <v>11</v>
      </c>
      <c r="H2429" s="4" t="s">
        <v>79</v>
      </c>
      <c r="I2429" s="9">
        <v>1</v>
      </c>
      <c r="J2429" s="6">
        <v>71.66</v>
      </c>
      <c r="K2429" s="7">
        <v>0.2</v>
      </c>
      <c r="L2429" s="6">
        <v>31.83</v>
      </c>
      <c r="M2429" s="6">
        <f t="shared" si="148"/>
        <v>57.328000000000003</v>
      </c>
      <c r="N2429" s="6">
        <f t="shared" si="149"/>
        <v>31.83</v>
      </c>
      <c r="O2429" s="6">
        <f t="shared" si="150"/>
        <v>25.498000000000005</v>
      </c>
      <c r="P2429" s="8">
        <f t="shared" si="151"/>
        <v>0.44477393245883345</v>
      </c>
      <c r="Q2429" s="5">
        <f>YEAR(SalesDataTable[[#This Row],[Order Date]])</f>
        <v>2026</v>
      </c>
      <c r="R2429" s="8" t="str">
        <f>"Q"&amp;ROUNDUP(MONTH(SalesDataTable[[#This Row],[Order Date]])/3,0)</f>
        <v>Q4</v>
      </c>
      <c r="S2429" s="9">
        <f>MONTH(SalesDataTable[[#This Row],[Order Date]])</f>
        <v>11</v>
      </c>
      <c r="T2429" s="8" t="str">
        <f>TEXT(SalesDataTable[[#This Row],[Order Date]],"mmm")</f>
        <v>Nov</v>
      </c>
    </row>
    <row r="2430" spans="1:20" ht="15.5">
      <c r="A2430" s="2" t="s">
        <v>2481</v>
      </c>
      <c r="B2430" s="3">
        <v>46349</v>
      </c>
      <c r="C2430" s="4" t="s">
        <v>14</v>
      </c>
      <c r="D2430" s="4" t="s">
        <v>24</v>
      </c>
      <c r="E2430" s="4" t="s">
        <v>3</v>
      </c>
      <c r="F2430" s="4" t="s">
        <v>4</v>
      </c>
      <c r="G2430" s="4" t="s">
        <v>31</v>
      </c>
      <c r="H2430" s="4" t="s">
        <v>90</v>
      </c>
      <c r="I2430" s="9">
        <v>5</v>
      </c>
      <c r="J2430" s="6">
        <v>125.23</v>
      </c>
      <c r="K2430" s="7">
        <v>0.05</v>
      </c>
      <c r="L2430" s="6">
        <v>59.84</v>
      </c>
      <c r="M2430" s="6">
        <f t="shared" si="148"/>
        <v>594.84249999999997</v>
      </c>
      <c r="N2430" s="6">
        <f t="shared" si="149"/>
        <v>299.20000000000005</v>
      </c>
      <c r="O2430" s="6">
        <f t="shared" si="150"/>
        <v>295.64249999999993</v>
      </c>
      <c r="P2430" s="8">
        <f t="shared" si="151"/>
        <v>0.49700971265503041</v>
      </c>
      <c r="Q2430" s="5">
        <f>YEAR(SalesDataTable[[#This Row],[Order Date]])</f>
        <v>2026</v>
      </c>
      <c r="R2430" s="8" t="str">
        <f>"Q"&amp;ROUNDUP(MONTH(SalesDataTable[[#This Row],[Order Date]])/3,0)</f>
        <v>Q4</v>
      </c>
      <c r="S2430" s="9">
        <f>MONTH(SalesDataTable[[#This Row],[Order Date]])</f>
        <v>11</v>
      </c>
      <c r="T2430" s="8" t="str">
        <f>TEXT(SalesDataTable[[#This Row],[Order Date]],"mmm")</f>
        <v>Nov</v>
      </c>
    </row>
    <row r="2431" spans="1:20" ht="15.5">
      <c r="A2431" s="2" t="s">
        <v>2482</v>
      </c>
      <c r="B2431" s="3">
        <v>46350</v>
      </c>
      <c r="C2431" s="4" t="s">
        <v>1</v>
      </c>
      <c r="D2431" s="4" t="s">
        <v>88</v>
      </c>
      <c r="E2431" s="4" t="s">
        <v>39</v>
      </c>
      <c r="F2431" s="4" t="s">
        <v>4</v>
      </c>
      <c r="G2431" s="4" t="s">
        <v>11</v>
      </c>
      <c r="H2431" s="4" t="s">
        <v>12</v>
      </c>
      <c r="I2431" s="9">
        <v>2</v>
      </c>
      <c r="J2431" s="6">
        <v>91.33</v>
      </c>
      <c r="K2431" s="7">
        <v>0.15</v>
      </c>
      <c r="L2431" s="6">
        <v>45.45</v>
      </c>
      <c r="M2431" s="6">
        <f t="shared" si="148"/>
        <v>155.261</v>
      </c>
      <c r="N2431" s="6">
        <f t="shared" si="149"/>
        <v>90.9</v>
      </c>
      <c r="O2431" s="6">
        <f t="shared" si="150"/>
        <v>64.36099999999999</v>
      </c>
      <c r="P2431" s="8">
        <f t="shared" si="151"/>
        <v>0.41453423589954974</v>
      </c>
      <c r="Q2431" s="5">
        <f>YEAR(SalesDataTable[[#This Row],[Order Date]])</f>
        <v>2026</v>
      </c>
      <c r="R2431" s="8" t="str">
        <f>"Q"&amp;ROUNDUP(MONTH(SalesDataTable[[#This Row],[Order Date]])/3,0)</f>
        <v>Q4</v>
      </c>
      <c r="S2431" s="9">
        <f>MONTH(SalesDataTable[[#This Row],[Order Date]])</f>
        <v>11</v>
      </c>
      <c r="T2431" s="8" t="str">
        <f>TEXT(SalesDataTable[[#This Row],[Order Date]],"mmm")</f>
        <v>Nov</v>
      </c>
    </row>
    <row r="2432" spans="1:20" ht="15.5">
      <c r="A2432" s="2" t="s">
        <v>2483</v>
      </c>
      <c r="B2432" s="3">
        <v>46350</v>
      </c>
      <c r="C2432" s="4" t="s">
        <v>1</v>
      </c>
      <c r="D2432" s="4" t="s">
        <v>2</v>
      </c>
      <c r="E2432" s="4" t="s">
        <v>39</v>
      </c>
      <c r="F2432" s="4" t="s">
        <v>16</v>
      </c>
      <c r="G2432" s="4" t="s">
        <v>11</v>
      </c>
      <c r="H2432" s="4" t="s">
        <v>53</v>
      </c>
      <c r="I2432" s="9">
        <v>4</v>
      </c>
      <c r="J2432" s="6">
        <v>155.91</v>
      </c>
      <c r="K2432" s="7">
        <v>0</v>
      </c>
      <c r="L2432" s="6">
        <v>79.91</v>
      </c>
      <c r="M2432" s="6">
        <f t="shared" si="148"/>
        <v>623.64</v>
      </c>
      <c r="N2432" s="6">
        <f t="shared" si="149"/>
        <v>319.64</v>
      </c>
      <c r="O2432" s="6">
        <f t="shared" si="150"/>
        <v>304</v>
      </c>
      <c r="P2432" s="8">
        <f t="shared" si="151"/>
        <v>0.48746071451478418</v>
      </c>
      <c r="Q2432" s="5">
        <f>YEAR(SalesDataTable[[#This Row],[Order Date]])</f>
        <v>2026</v>
      </c>
      <c r="R2432" s="8" t="str">
        <f>"Q"&amp;ROUNDUP(MONTH(SalesDataTable[[#This Row],[Order Date]])/3,0)</f>
        <v>Q4</v>
      </c>
      <c r="S2432" s="9">
        <f>MONTH(SalesDataTable[[#This Row],[Order Date]])</f>
        <v>11</v>
      </c>
      <c r="T2432" s="8" t="str">
        <f>TEXT(SalesDataTable[[#This Row],[Order Date]],"mmm")</f>
        <v>Nov</v>
      </c>
    </row>
    <row r="2433" spans="1:20" ht="15.5">
      <c r="A2433" s="2" t="s">
        <v>2484</v>
      </c>
      <c r="B2433" s="3">
        <v>46350</v>
      </c>
      <c r="C2433" s="4" t="s">
        <v>14</v>
      </c>
      <c r="D2433" s="4" t="s">
        <v>61</v>
      </c>
      <c r="E2433" s="4" t="s">
        <v>25</v>
      </c>
      <c r="F2433" s="4" t="s">
        <v>4</v>
      </c>
      <c r="G2433" s="4" t="s">
        <v>49</v>
      </c>
      <c r="H2433" s="4" t="s">
        <v>50</v>
      </c>
      <c r="I2433" s="9">
        <v>1</v>
      </c>
      <c r="J2433" s="6">
        <v>39.42</v>
      </c>
      <c r="K2433" s="7">
        <v>0</v>
      </c>
      <c r="L2433" s="6">
        <v>14.63</v>
      </c>
      <c r="M2433" s="6">
        <f t="shared" si="148"/>
        <v>39.42</v>
      </c>
      <c r="N2433" s="6">
        <f t="shared" si="149"/>
        <v>14.63</v>
      </c>
      <c r="O2433" s="6">
        <f t="shared" si="150"/>
        <v>24.79</v>
      </c>
      <c r="P2433" s="8">
        <f t="shared" si="151"/>
        <v>0.62886859462201927</v>
      </c>
      <c r="Q2433" s="5">
        <f>YEAR(SalesDataTable[[#This Row],[Order Date]])</f>
        <v>2026</v>
      </c>
      <c r="R2433" s="8" t="str">
        <f>"Q"&amp;ROUNDUP(MONTH(SalesDataTable[[#This Row],[Order Date]])/3,0)</f>
        <v>Q4</v>
      </c>
      <c r="S2433" s="9">
        <f>MONTH(SalesDataTable[[#This Row],[Order Date]])</f>
        <v>11</v>
      </c>
      <c r="T2433" s="8" t="str">
        <f>TEXT(SalesDataTable[[#This Row],[Order Date]],"mmm")</f>
        <v>Nov</v>
      </c>
    </row>
    <row r="2434" spans="1:20" ht="15.5">
      <c r="A2434" s="2" t="s">
        <v>2485</v>
      </c>
      <c r="B2434" s="3">
        <v>46350</v>
      </c>
      <c r="C2434" s="4" t="s">
        <v>14</v>
      </c>
      <c r="D2434" s="4" t="s">
        <v>15</v>
      </c>
      <c r="E2434" s="4" t="s">
        <v>3</v>
      </c>
      <c r="F2434" s="4" t="s">
        <v>4</v>
      </c>
      <c r="G2434" s="4" t="s">
        <v>5</v>
      </c>
      <c r="H2434" s="4" t="s">
        <v>29</v>
      </c>
      <c r="I2434" s="9">
        <v>2</v>
      </c>
      <c r="J2434" s="6">
        <v>51.56</v>
      </c>
      <c r="K2434" s="7">
        <v>0.05</v>
      </c>
      <c r="L2434" s="6">
        <v>22.7</v>
      </c>
      <c r="M2434" s="6">
        <f t="shared" ref="M2434:M2497" si="152">I2434*J2434*(1-K2434)</f>
        <v>97.963999999999999</v>
      </c>
      <c r="N2434" s="6">
        <f t="shared" ref="N2434:N2497" si="153">I2434*L2434</f>
        <v>45.4</v>
      </c>
      <c r="O2434" s="6">
        <f t="shared" ref="O2434:O2497" si="154">M2434-N2434</f>
        <v>52.564</v>
      </c>
      <c r="P2434" s="8">
        <f t="shared" ref="P2434:P2497" si="155">IFERROR(O2434/M2434,0)</f>
        <v>0.5365644522477645</v>
      </c>
      <c r="Q2434" s="5">
        <f>YEAR(SalesDataTable[[#This Row],[Order Date]])</f>
        <v>2026</v>
      </c>
      <c r="R2434" s="8" t="str">
        <f>"Q"&amp;ROUNDUP(MONTH(SalesDataTable[[#This Row],[Order Date]])/3,0)</f>
        <v>Q4</v>
      </c>
      <c r="S2434" s="9">
        <f>MONTH(SalesDataTable[[#This Row],[Order Date]])</f>
        <v>11</v>
      </c>
      <c r="T2434" s="8" t="str">
        <f>TEXT(SalesDataTable[[#This Row],[Order Date]],"mmm")</f>
        <v>Nov</v>
      </c>
    </row>
    <row r="2435" spans="1:20" ht="15.5">
      <c r="A2435" s="2" t="s">
        <v>2486</v>
      </c>
      <c r="B2435" s="3">
        <v>46350</v>
      </c>
      <c r="C2435" s="4" t="s">
        <v>1</v>
      </c>
      <c r="D2435" s="4" t="s">
        <v>2</v>
      </c>
      <c r="E2435" s="4" t="s">
        <v>3</v>
      </c>
      <c r="F2435" s="4" t="s">
        <v>4</v>
      </c>
      <c r="G2435" s="4" t="s">
        <v>31</v>
      </c>
      <c r="H2435" s="4" t="s">
        <v>90</v>
      </c>
      <c r="I2435" s="9">
        <v>1</v>
      </c>
      <c r="J2435" s="6">
        <v>120.49</v>
      </c>
      <c r="K2435" s="7">
        <v>0.15</v>
      </c>
      <c r="L2435" s="6">
        <v>61.22</v>
      </c>
      <c r="M2435" s="6">
        <f t="shared" si="152"/>
        <v>102.4165</v>
      </c>
      <c r="N2435" s="6">
        <f t="shared" si="153"/>
        <v>61.22</v>
      </c>
      <c r="O2435" s="6">
        <f t="shared" si="154"/>
        <v>41.1965</v>
      </c>
      <c r="P2435" s="8">
        <f t="shared" si="155"/>
        <v>0.40224475548373556</v>
      </c>
      <c r="Q2435" s="5">
        <f>YEAR(SalesDataTable[[#This Row],[Order Date]])</f>
        <v>2026</v>
      </c>
      <c r="R2435" s="8" t="str">
        <f>"Q"&amp;ROUNDUP(MONTH(SalesDataTable[[#This Row],[Order Date]])/3,0)</f>
        <v>Q4</v>
      </c>
      <c r="S2435" s="9">
        <f>MONTH(SalesDataTable[[#This Row],[Order Date]])</f>
        <v>11</v>
      </c>
      <c r="T2435" s="8" t="str">
        <f>TEXT(SalesDataTable[[#This Row],[Order Date]],"mmm")</f>
        <v>Nov</v>
      </c>
    </row>
    <row r="2436" spans="1:20" ht="15.5">
      <c r="A2436" s="2" t="s">
        <v>2487</v>
      </c>
      <c r="B2436" s="3">
        <v>46350</v>
      </c>
      <c r="C2436" s="4" t="s">
        <v>14</v>
      </c>
      <c r="D2436" s="4" t="s">
        <v>126</v>
      </c>
      <c r="E2436" s="4" t="s">
        <v>25</v>
      </c>
      <c r="F2436" s="4" t="s">
        <v>4</v>
      </c>
      <c r="G2436" s="4" t="s">
        <v>11</v>
      </c>
      <c r="H2436" s="4" t="s">
        <v>53</v>
      </c>
      <c r="I2436" s="9">
        <v>2</v>
      </c>
      <c r="J2436" s="6">
        <v>153.96</v>
      </c>
      <c r="K2436" s="7">
        <v>0</v>
      </c>
      <c r="L2436" s="6">
        <v>79.33</v>
      </c>
      <c r="M2436" s="6">
        <f t="shared" si="152"/>
        <v>307.92</v>
      </c>
      <c r="N2436" s="6">
        <f t="shared" si="153"/>
        <v>158.66</v>
      </c>
      <c r="O2436" s="6">
        <f t="shared" si="154"/>
        <v>149.26000000000002</v>
      </c>
      <c r="P2436" s="8">
        <f t="shared" si="155"/>
        <v>0.48473629514159527</v>
      </c>
      <c r="Q2436" s="5">
        <f>YEAR(SalesDataTable[[#This Row],[Order Date]])</f>
        <v>2026</v>
      </c>
      <c r="R2436" s="8" t="str">
        <f>"Q"&amp;ROUNDUP(MONTH(SalesDataTable[[#This Row],[Order Date]])/3,0)</f>
        <v>Q4</v>
      </c>
      <c r="S2436" s="9">
        <f>MONTH(SalesDataTable[[#This Row],[Order Date]])</f>
        <v>11</v>
      </c>
      <c r="T2436" s="8" t="str">
        <f>TEXT(SalesDataTable[[#This Row],[Order Date]],"mmm")</f>
        <v>Nov</v>
      </c>
    </row>
    <row r="2437" spans="1:20" ht="15.5">
      <c r="A2437" s="2" t="s">
        <v>2488</v>
      </c>
      <c r="B2437" s="3">
        <v>46350</v>
      </c>
      <c r="C2437" s="4" t="s">
        <v>14</v>
      </c>
      <c r="D2437" s="4" t="s">
        <v>126</v>
      </c>
      <c r="E2437" s="4" t="s">
        <v>25</v>
      </c>
      <c r="F2437" s="4" t="s">
        <v>16</v>
      </c>
      <c r="G2437" s="4" t="s">
        <v>5</v>
      </c>
      <c r="H2437" s="4" t="s">
        <v>35</v>
      </c>
      <c r="I2437" s="9">
        <v>1</v>
      </c>
      <c r="J2437" s="6">
        <v>39.85</v>
      </c>
      <c r="K2437" s="7">
        <v>0</v>
      </c>
      <c r="L2437" s="6">
        <v>16.3</v>
      </c>
      <c r="M2437" s="6">
        <f t="shared" si="152"/>
        <v>39.85</v>
      </c>
      <c r="N2437" s="6">
        <f t="shared" si="153"/>
        <v>16.3</v>
      </c>
      <c r="O2437" s="6">
        <f t="shared" si="154"/>
        <v>23.55</v>
      </c>
      <c r="P2437" s="8">
        <f t="shared" si="155"/>
        <v>0.59096612296110418</v>
      </c>
      <c r="Q2437" s="5">
        <f>YEAR(SalesDataTable[[#This Row],[Order Date]])</f>
        <v>2026</v>
      </c>
      <c r="R2437" s="8" t="str">
        <f>"Q"&amp;ROUNDUP(MONTH(SalesDataTable[[#This Row],[Order Date]])/3,0)</f>
        <v>Q4</v>
      </c>
      <c r="S2437" s="9">
        <f>MONTH(SalesDataTable[[#This Row],[Order Date]])</f>
        <v>11</v>
      </c>
      <c r="T2437" s="8" t="str">
        <f>TEXT(SalesDataTable[[#This Row],[Order Date]],"mmm")</f>
        <v>Nov</v>
      </c>
    </row>
    <row r="2438" spans="1:20" ht="15.5">
      <c r="A2438" s="2" t="s">
        <v>2489</v>
      </c>
      <c r="B2438" s="3">
        <v>46351</v>
      </c>
      <c r="C2438" s="4" t="s">
        <v>27</v>
      </c>
      <c r="D2438" s="4" t="s">
        <v>82</v>
      </c>
      <c r="E2438" s="4" t="s">
        <v>39</v>
      </c>
      <c r="F2438" s="4" t="s">
        <v>4</v>
      </c>
      <c r="G2438" s="4" t="s">
        <v>5</v>
      </c>
      <c r="H2438" s="4" t="s">
        <v>43</v>
      </c>
      <c r="I2438" s="9">
        <v>2</v>
      </c>
      <c r="J2438" s="6">
        <v>103.88</v>
      </c>
      <c r="K2438" s="7">
        <v>0.15</v>
      </c>
      <c r="L2438" s="6">
        <v>49.26</v>
      </c>
      <c r="M2438" s="6">
        <f t="shared" si="152"/>
        <v>176.59599999999998</v>
      </c>
      <c r="N2438" s="6">
        <f t="shared" si="153"/>
        <v>98.52</v>
      </c>
      <c r="O2438" s="6">
        <f t="shared" si="154"/>
        <v>78.075999999999979</v>
      </c>
      <c r="P2438" s="8">
        <f t="shared" si="155"/>
        <v>0.44211646922920106</v>
      </c>
      <c r="Q2438" s="5">
        <f>YEAR(SalesDataTable[[#This Row],[Order Date]])</f>
        <v>2026</v>
      </c>
      <c r="R2438" s="8" t="str">
        <f>"Q"&amp;ROUNDUP(MONTH(SalesDataTable[[#This Row],[Order Date]])/3,0)</f>
        <v>Q4</v>
      </c>
      <c r="S2438" s="9">
        <f>MONTH(SalesDataTable[[#This Row],[Order Date]])</f>
        <v>11</v>
      </c>
      <c r="T2438" s="8" t="str">
        <f>TEXT(SalesDataTable[[#This Row],[Order Date]],"mmm")</f>
        <v>Nov</v>
      </c>
    </row>
    <row r="2439" spans="1:20" ht="15.5">
      <c r="A2439" s="2" t="s">
        <v>2490</v>
      </c>
      <c r="B2439" s="3">
        <v>46351</v>
      </c>
      <c r="C2439" s="4" t="s">
        <v>27</v>
      </c>
      <c r="D2439" s="4" t="s">
        <v>45</v>
      </c>
      <c r="E2439" s="4" t="s">
        <v>3</v>
      </c>
      <c r="F2439" s="4" t="s">
        <v>4</v>
      </c>
      <c r="G2439" s="4" t="s">
        <v>17</v>
      </c>
      <c r="H2439" s="4" t="s">
        <v>71</v>
      </c>
      <c r="I2439" s="9">
        <v>2</v>
      </c>
      <c r="J2439" s="6">
        <v>134.19</v>
      </c>
      <c r="K2439" s="7">
        <v>0.1</v>
      </c>
      <c r="L2439" s="6">
        <v>65.39</v>
      </c>
      <c r="M2439" s="6">
        <f t="shared" si="152"/>
        <v>241.542</v>
      </c>
      <c r="N2439" s="6">
        <f t="shared" si="153"/>
        <v>130.78</v>
      </c>
      <c r="O2439" s="6">
        <f t="shared" si="154"/>
        <v>110.762</v>
      </c>
      <c r="P2439" s="8">
        <f t="shared" si="155"/>
        <v>0.45856207202060095</v>
      </c>
      <c r="Q2439" s="5">
        <f>YEAR(SalesDataTable[[#This Row],[Order Date]])</f>
        <v>2026</v>
      </c>
      <c r="R2439" s="8" t="str">
        <f>"Q"&amp;ROUNDUP(MONTH(SalesDataTable[[#This Row],[Order Date]])/3,0)</f>
        <v>Q4</v>
      </c>
      <c r="S2439" s="9">
        <f>MONTH(SalesDataTable[[#This Row],[Order Date]])</f>
        <v>11</v>
      </c>
      <c r="T2439" s="8" t="str">
        <f>TEXT(SalesDataTable[[#This Row],[Order Date]],"mmm")</f>
        <v>Nov</v>
      </c>
    </row>
    <row r="2440" spans="1:20" ht="15.5">
      <c r="A2440" s="2" t="s">
        <v>2491</v>
      </c>
      <c r="B2440" s="3">
        <v>46351</v>
      </c>
      <c r="C2440" s="4" t="s">
        <v>8</v>
      </c>
      <c r="D2440" s="4" t="s">
        <v>9</v>
      </c>
      <c r="E2440" s="4" t="s">
        <v>39</v>
      </c>
      <c r="F2440" s="4" t="s">
        <v>16</v>
      </c>
      <c r="G2440" s="4" t="s">
        <v>17</v>
      </c>
      <c r="H2440" s="4" t="s">
        <v>18</v>
      </c>
      <c r="I2440" s="9">
        <v>1</v>
      </c>
      <c r="J2440" s="6">
        <v>37.06</v>
      </c>
      <c r="K2440" s="7">
        <v>0.1</v>
      </c>
      <c r="L2440" s="6">
        <v>13.18</v>
      </c>
      <c r="M2440" s="6">
        <f t="shared" si="152"/>
        <v>33.354000000000006</v>
      </c>
      <c r="N2440" s="6">
        <f t="shared" si="153"/>
        <v>13.18</v>
      </c>
      <c r="O2440" s="6">
        <f t="shared" si="154"/>
        <v>20.174000000000007</v>
      </c>
      <c r="P2440" s="8">
        <f t="shared" si="155"/>
        <v>0.6048449961024166</v>
      </c>
      <c r="Q2440" s="5">
        <f>YEAR(SalesDataTable[[#This Row],[Order Date]])</f>
        <v>2026</v>
      </c>
      <c r="R2440" s="8" t="str">
        <f>"Q"&amp;ROUNDUP(MONTH(SalesDataTable[[#This Row],[Order Date]])/3,0)</f>
        <v>Q4</v>
      </c>
      <c r="S2440" s="9">
        <f>MONTH(SalesDataTable[[#This Row],[Order Date]])</f>
        <v>11</v>
      </c>
      <c r="T2440" s="8" t="str">
        <f>TEXT(SalesDataTable[[#This Row],[Order Date]],"mmm")</f>
        <v>Nov</v>
      </c>
    </row>
    <row r="2441" spans="1:20" ht="15.5">
      <c r="A2441" s="2" t="s">
        <v>2492</v>
      </c>
      <c r="B2441" s="3">
        <v>46351</v>
      </c>
      <c r="C2441" s="4" t="s">
        <v>14</v>
      </c>
      <c r="D2441" s="4" t="s">
        <v>61</v>
      </c>
      <c r="E2441" s="4" t="s">
        <v>3</v>
      </c>
      <c r="F2441" s="4" t="s">
        <v>16</v>
      </c>
      <c r="G2441" s="4" t="s">
        <v>17</v>
      </c>
      <c r="H2441" s="4" t="s">
        <v>71</v>
      </c>
      <c r="I2441" s="9">
        <v>4</v>
      </c>
      <c r="J2441" s="6">
        <v>135.21</v>
      </c>
      <c r="K2441" s="7">
        <v>0.05</v>
      </c>
      <c r="L2441" s="6">
        <v>68.64</v>
      </c>
      <c r="M2441" s="6">
        <f t="shared" si="152"/>
        <v>513.798</v>
      </c>
      <c r="N2441" s="6">
        <f t="shared" si="153"/>
        <v>274.56</v>
      </c>
      <c r="O2441" s="6">
        <f t="shared" si="154"/>
        <v>239.238</v>
      </c>
      <c r="P2441" s="8">
        <f t="shared" si="155"/>
        <v>0.46562656919645462</v>
      </c>
      <c r="Q2441" s="5">
        <f>YEAR(SalesDataTable[[#This Row],[Order Date]])</f>
        <v>2026</v>
      </c>
      <c r="R2441" s="8" t="str">
        <f>"Q"&amp;ROUNDUP(MONTH(SalesDataTable[[#This Row],[Order Date]])/3,0)</f>
        <v>Q4</v>
      </c>
      <c r="S2441" s="9">
        <f>MONTH(SalesDataTable[[#This Row],[Order Date]])</f>
        <v>11</v>
      </c>
      <c r="T2441" s="8" t="str">
        <f>TEXT(SalesDataTable[[#This Row],[Order Date]],"mmm")</f>
        <v>Nov</v>
      </c>
    </row>
    <row r="2442" spans="1:20" ht="15.5">
      <c r="A2442" s="2" t="s">
        <v>2493</v>
      </c>
      <c r="B2442" s="3">
        <v>46351</v>
      </c>
      <c r="C2442" s="4" t="s">
        <v>1</v>
      </c>
      <c r="D2442" s="4" t="s">
        <v>52</v>
      </c>
      <c r="E2442" s="4" t="s">
        <v>39</v>
      </c>
      <c r="F2442" s="4" t="s">
        <v>4</v>
      </c>
      <c r="G2442" s="4" t="s">
        <v>11</v>
      </c>
      <c r="H2442" s="4" t="s">
        <v>21</v>
      </c>
      <c r="I2442" s="9">
        <v>2</v>
      </c>
      <c r="J2442" s="6">
        <v>145.77000000000001</v>
      </c>
      <c r="K2442" s="7">
        <v>0.1</v>
      </c>
      <c r="L2442" s="6">
        <v>78.14</v>
      </c>
      <c r="M2442" s="6">
        <f t="shared" si="152"/>
        <v>262.38600000000002</v>
      </c>
      <c r="N2442" s="6">
        <f t="shared" si="153"/>
        <v>156.28</v>
      </c>
      <c r="O2442" s="6">
        <f t="shared" si="154"/>
        <v>106.10600000000002</v>
      </c>
      <c r="P2442" s="8">
        <f t="shared" si="155"/>
        <v>0.40438895367893107</v>
      </c>
      <c r="Q2442" s="5">
        <f>YEAR(SalesDataTable[[#This Row],[Order Date]])</f>
        <v>2026</v>
      </c>
      <c r="R2442" s="8" t="str">
        <f>"Q"&amp;ROUNDUP(MONTH(SalesDataTable[[#This Row],[Order Date]])/3,0)</f>
        <v>Q4</v>
      </c>
      <c r="S2442" s="9">
        <f>MONTH(SalesDataTable[[#This Row],[Order Date]])</f>
        <v>11</v>
      </c>
      <c r="T2442" s="8" t="str">
        <f>TEXT(SalesDataTable[[#This Row],[Order Date]],"mmm")</f>
        <v>Nov</v>
      </c>
    </row>
    <row r="2443" spans="1:20" ht="15.5">
      <c r="A2443" s="2" t="s">
        <v>2494</v>
      </c>
      <c r="B2443" s="3">
        <v>46351</v>
      </c>
      <c r="C2443" s="4" t="s">
        <v>1</v>
      </c>
      <c r="D2443" s="4" t="s">
        <v>88</v>
      </c>
      <c r="E2443" s="4" t="s">
        <v>25</v>
      </c>
      <c r="F2443" s="4" t="s">
        <v>16</v>
      </c>
      <c r="G2443" s="4" t="s">
        <v>31</v>
      </c>
      <c r="H2443" s="4" t="s">
        <v>90</v>
      </c>
      <c r="I2443" s="9">
        <v>1</v>
      </c>
      <c r="J2443" s="6">
        <v>121.53</v>
      </c>
      <c r="K2443" s="7">
        <v>0.15</v>
      </c>
      <c r="L2443" s="6">
        <v>62.14</v>
      </c>
      <c r="M2443" s="6">
        <f t="shared" si="152"/>
        <v>103.3005</v>
      </c>
      <c r="N2443" s="6">
        <f t="shared" si="153"/>
        <v>62.14</v>
      </c>
      <c r="O2443" s="6">
        <f t="shared" si="154"/>
        <v>41.160499999999999</v>
      </c>
      <c r="P2443" s="8">
        <f t="shared" si="155"/>
        <v>0.39845402490791426</v>
      </c>
      <c r="Q2443" s="5">
        <f>YEAR(SalesDataTable[[#This Row],[Order Date]])</f>
        <v>2026</v>
      </c>
      <c r="R2443" s="8" t="str">
        <f>"Q"&amp;ROUNDUP(MONTH(SalesDataTable[[#This Row],[Order Date]])/3,0)</f>
        <v>Q4</v>
      </c>
      <c r="S2443" s="9">
        <f>MONTH(SalesDataTable[[#This Row],[Order Date]])</f>
        <v>11</v>
      </c>
      <c r="T2443" s="8" t="str">
        <f>TEXT(SalesDataTable[[#This Row],[Order Date]],"mmm")</f>
        <v>Nov</v>
      </c>
    </row>
    <row r="2444" spans="1:20" ht="15.5">
      <c r="A2444" s="2" t="s">
        <v>2495</v>
      </c>
      <c r="B2444" s="3">
        <v>46351</v>
      </c>
      <c r="C2444" s="4" t="s">
        <v>14</v>
      </c>
      <c r="D2444" s="4" t="s">
        <v>15</v>
      </c>
      <c r="E2444" s="4" t="s">
        <v>3</v>
      </c>
      <c r="F2444" s="4" t="s">
        <v>20</v>
      </c>
      <c r="G2444" s="4" t="s">
        <v>5</v>
      </c>
      <c r="H2444" s="4" t="s">
        <v>35</v>
      </c>
      <c r="I2444" s="9">
        <v>2</v>
      </c>
      <c r="J2444" s="6">
        <v>40.51</v>
      </c>
      <c r="K2444" s="7">
        <v>0.05</v>
      </c>
      <c r="L2444" s="6">
        <v>16.45</v>
      </c>
      <c r="M2444" s="6">
        <f t="shared" si="152"/>
        <v>76.968999999999994</v>
      </c>
      <c r="N2444" s="6">
        <f t="shared" si="153"/>
        <v>32.9</v>
      </c>
      <c r="O2444" s="6">
        <f t="shared" si="154"/>
        <v>44.068999999999996</v>
      </c>
      <c r="P2444" s="8">
        <f t="shared" si="155"/>
        <v>0.5725551845548208</v>
      </c>
      <c r="Q2444" s="5">
        <f>YEAR(SalesDataTable[[#This Row],[Order Date]])</f>
        <v>2026</v>
      </c>
      <c r="R2444" s="8" t="str">
        <f>"Q"&amp;ROUNDUP(MONTH(SalesDataTable[[#This Row],[Order Date]])/3,0)</f>
        <v>Q4</v>
      </c>
      <c r="S2444" s="9">
        <f>MONTH(SalesDataTable[[#This Row],[Order Date]])</f>
        <v>11</v>
      </c>
      <c r="T2444" s="8" t="str">
        <f>TEXT(SalesDataTable[[#This Row],[Order Date]],"mmm")</f>
        <v>Nov</v>
      </c>
    </row>
    <row r="2445" spans="1:20" ht="15.5">
      <c r="A2445" s="2" t="s">
        <v>2496</v>
      </c>
      <c r="B2445" s="3">
        <v>46351</v>
      </c>
      <c r="C2445" s="4" t="s">
        <v>14</v>
      </c>
      <c r="D2445" s="4" t="s">
        <v>34</v>
      </c>
      <c r="E2445" s="4" t="s">
        <v>3</v>
      </c>
      <c r="F2445" s="4" t="s">
        <v>16</v>
      </c>
      <c r="G2445" s="4" t="s">
        <v>11</v>
      </c>
      <c r="H2445" s="4" t="s">
        <v>79</v>
      </c>
      <c r="I2445" s="9">
        <v>1</v>
      </c>
      <c r="J2445" s="6">
        <v>70.099999999999994</v>
      </c>
      <c r="K2445" s="7">
        <v>0.15</v>
      </c>
      <c r="L2445" s="6">
        <v>32.28</v>
      </c>
      <c r="M2445" s="6">
        <f t="shared" si="152"/>
        <v>59.584999999999994</v>
      </c>
      <c r="N2445" s="6">
        <f t="shared" si="153"/>
        <v>32.28</v>
      </c>
      <c r="O2445" s="6">
        <f t="shared" si="154"/>
        <v>27.304999999999993</v>
      </c>
      <c r="P2445" s="8">
        <f t="shared" si="155"/>
        <v>0.45825291600234952</v>
      </c>
      <c r="Q2445" s="5">
        <f>YEAR(SalesDataTable[[#This Row],[Order Date]])</f>
        <v>2026</v>
      </c>
      <c r="R2445" s="8" t="str">
        <f>"Q"&amp;ROUNDUP(MONTH(SalesDataTable[[#This Row],[Order Date]])/3,0)</f>
        <v>Q4</v>
      </c>
      <c r="S2445" s="9">
        <f>MONTH(SalesDataTable[[#This Row],[Order Date]])</f>
        <v>11</v>
      </c>
      <c r="T2445" s="8" t="str">
        <f>TEXT(SalesDataTable[[#This Row],[Order Date]],"mmm")</f>
        <v>Nov</v>
      </c>
    </row>
    <row r="2446" spans="1:20" ht="15.5">
      <c r="A2446" s="2" t="s">
        <v>2497</v>
      </c>
      <c r="B2446" s="3">
        <v>46351</v>
      </c>
      <c r="C2446" s="4" t="s">
        <v>8</v>
      </c>
      <c r="D2446" s="4" t="s">
        <v>69</v>
      </c>
      <c r="E2446" s="4" t="s">
        <v>39</v>
      </c>
      <c r="F2446" s="4" t="s">
        <v>16</v>
      </c>
      <c r="G2446" s="4" t="s">
        <v>11</v>
      </c>
      <c r="H2446" s="4" t="s">
        <v>21</v>
      </c>
      <c r="I2446" s="9">
        <v>1</v>
      </c>
      <c r="J2446" s="6">
        <v>144.25</v>
      </c>
      <c r="K2446" s="7">
        <v>0.1</v>
      </c>
      <c r="L2446" s="6">
        <v>79.55</v>
      </c>
      <c r="M2446" s="6">
        <f t="shared" si="152"/>
        <v>129.82500000000002</v>
      </c>
      <c r="N2446" s="6">
        <f t="shared" si="153"/>
        <v>79.55</v>
      </c>
      <c r="O2446" s="6">
        <f t="shared" si="154"/>
        <v>50.27500000000002</v>
      </c>
      <c r="P2446" s="8">
        <f t="shared" si="155"/>
        <v>0.38725207009435791</v>
      </c>
      <c r="Q2446" s="5">
        <f>YEAR(SalesDataTable[[#This Row],[Order Date]])</f>
        <v>2026</v>
      </c>
      <c r="R2446" s="8" t="str">
        <f>"Q"&amp;ROUNDUP(MONTH(SalesDataTable[[#This Row],[Order Date]])/3,0)</f>
        <v>Q4</v>
      </c>
      <c r="S2446" s="9">
        <f>MONTH(SalesDataTable[[#This Row],[Order Date]])</f>
        <v>11</v>
      </c>
      <c r="T2446" s="8" t="str">
        <f>TEXT(SalesDataTable[[#This Row],[Order Date]],"mmm")</f>
        <v>Nov</v>
      </c>
    </row>
    <row r="2447" spans="1:20" ht="15.5">
      <c r="A2447" s="2" t="s">
        <v>2498</v>
      </c>
      <c r="B2447" s="3">
        <v>46351</v>
      </c>
      <c r="C2447" s="4" t="s">
        <v>8</v>
      </c>
      <c r="D2447" s="4" t="s">
        <v>38</v>
      </c>
      <c r="E2447" s="4" t="s">
        <v>39</v>
      </c>
      <c r="F2447" s="4" t="s">
        <v>4</v>
      </c>
      <c r="G2447" s="4" t="s">
        <v>11</v>
      </c>
      <c r="H2447" s="4" t="s">
        <v>21</v>
      </c>
      <c r="I2447" s="9">
        <v>4</v>
      </c>
      <c r="J2447" s="6">
        <v>146.19</v>
      </c>
      <c r="K2447" s="7">
        <v>0.1</v>
      </c>
      <c r="L2447" s="6">
        <v>79.569999999999993</v>
      </c>
      <c r="M2447" s="6">
        <f t="shared" si="152"/>
        <v>526.28399999999999</v>
      </c>
      <c r="N2447" s="6">
        <f t="shared" si="153"/>
        <v>318.27999999999997</v>
      </c>
      <c r="O2447" s="6">
        <f t="shared" si="154"/>
        <v>208.00400000000002</v>
      </c>
      <c r="P2447" s="8">
        <f t="shared" si="155"/>
        <v>0.39523147198090769</v>
      </c>
      <c r="Q2447" s="5">
        <f>YEAR(SalesDataTable[[#This Row],[Order Date]])</f>
        <v>2026</v>
      </c>
      <c r="R2447" s="8" t="str">
        <f>"Q"&amp;ROUNDUP(MONTH(SalesDataTable[[#This Row],[Order Date]])/3,0)</f>
        <v>Q4</v>
      </c>
      <c r="S2447" s="9">
        <f>MONTH(SalesDataTable[[#This Row],[Order Date]])</f>
        <v>11</v>
      </c>
      <c r="T2447" s="8" t="str">
        <f>TEXT(SalesDataTable[[#This Row],[Order Date]],"mmm")</f>
        <v>Nov</v>
      </c>
    </row>
    <row r="2448" spans="1:20" ht="15.5">
      <c r="A2448" s="2" t="s">
        <v>2499</v>
      </c>
      <c r="B2448" s="3">
        <v>46351</v>
      </c>
      <c r="C2448" s="4" t="s">
        <v>1</v>
      </c>
      <c r="D2448" s="4" t="s">
        <v>52</v>
      </c>
      <c r="E2448" s="4" t="s">
        <v>3</v>
      </c>
      <c r="F2448" s="4" t="s">
        <v>16</v>
      </c>
      <c r="G2448" s="4" t="s">
        <v>31</v>
      </c>
      <c r="H2448" s="4" t="s">
        <v>64</v>
      </c>
      <c r="I2448" s="9">
        <v>1</v>
      </c>
      <c r="J2448" s="6">
        <v>81.89</v>
      </c>
      <c r="K2448" s="7">
        <v>0.05</v>
      </c>
      <c r="L2448" s="6">
        <v>38.33</v>
      </c>
      <c r="M2448" s="6">
        <f t="shared" si="152"/>
        <v>77.79549999999999</v>
      </c>
      <c r="N2448" s="6">
        <f t="shared" si="153"/>
        <v>38.33</v>
      </c>
      <c r="O2448" s="6">
        <f t="shared" si="154"/>
        <v>39.465499999999992</v>
      </c>
      <c r="P2448" s="8">
        <f t="shared" si="155"/>
        <v>0.50729797996028048</v>
      </c>
      <c r="Q2448" s="5">
        <f>YEAR(SalesDataTable[[#This Row],[Order Date]])</f>
        <v>2026</v>
      </c>
      <c r="R2448" s="8" t="str">
        <f>"Q"&amp;ROUNDUP(MONTH(SalesDataTable[[#This Row],[Order Date]])/3,0)</f>
        <v>Q4</v>
      </c>
      <c r="S2448" s="9">
        <f>MONTH(SalesDataTable[[#This Row],[Order Date]])</f>
        <v>11</v>
      </c>
      <c r="T2448" s="8" t="str">
        <f>TEXT(SalesDataTable[[#This Row],[Order Date]],"mmm")</f>
        <v>Nov</v>
      </c>
    </row>
    <row r="2449" spans="1:20" ht="15.5">
      <c r="A2449" s="2" t="s">
        <v>2500</v>
      </c>
      <c r="B2449" s="3">
        <v>46351</v>
      </c>
      <c r="C2449" s="4" t="s">
        <v>14</v>
      </c>
      <c r="D2449" s="4" t="s">
        <v>15</v>
      </c>
      <c r="E2449" s="4" t="s">
        <v>25</v>
      </c>
      <c r="F2449" s="4" t="s">
        <v>16</v>
      </c>
      <c r="G2449" s="4" t="s">
        <v>31</v>
      </c>
      <c r="H2449" s="4" t="s">
        <v>41</v>
      </c>
      <c r="I2449" s="9">
        <v>2</v>
      </c>
      <c r="J2449" s="6">
        <v>194.78</v>
      </c>
      <c r="K2449" s="7">
        <v>0.15</v>
      </c>
      <c r="L2449" s="6">
        <v>102.51</v>
      </c>
      <c r="M2449" s="6">
        <f t="shared" si="152"/>
        <v>331.12599999999998</v>
      </c>
      <c r="N2449" s="6">
        <f t="shared" si="153"/>
        <v>205.02</v>
      </c>
      <c r="O2449" s="6">
        <f t="shared" si="154"/>
        <v>126.10599999999997</v>
      </c>
      <c r="P2449" s="8">
        <f t="shared" si="155"/>
        <v>0.38083992196324051</v>
      </c>
      <c r="Q2449" s="5">
        <f>YEAR(SalesDataTable[[#This Row],[Order Date]])</f>
        <v>2026</v>
      </c>
      <c r="R2449" s="8" t="str">
        <f>"Q"&amp;ROUNDUP(MONTH(SalesDataTable[[#This Row],[Order Date]])/3,0)</f>
        <v>Q4</v>
      </c>
      <c r="S2449" s="9">
        <f>MONTH(SalesDataTable[[#This Row],[Order Date]])</f>
        <v>11</v>
      </c>
      <c r="T2449" s="8" t="str">
        <f>TEXT(SalesDataTable[[#This Row],[Order Date]],"mmm")</f>
        <v>Nov</v>
      </c>
    </row>
    <row r="2450" spans="1:20" ht="15.5">
      <c r="A2450" s="2" t="s">
        <v>2501</v>
      </c>
      <c r="B2450" s="3">
        <v>46351</v>
      </c>
      <c r="C2450" s="4" t="s">
        <v>8</v>
      </c>
      <c r="D2450" s="4" t="s">
        <v>86</v>
      </c>
      <c r="E2450" s="4" t="s">
        <v>3</v>
      </c>
      <c r="F2450" s="4" t="s">
        <v>4</v>
      </c>
      <c r="G2450" s="4" t="s">
        <v>11</v>
      </c>
      <c r="H2450" s="4" t="s">
        <v>21</v>
      </c>
      <c r="I2450" s="9">
        <v>1</v>
      </c>
      <c r="J2450" s="6">
        <v>141.63</v>
      </c>
      <c r="K2450" s="7">
        <v>0.05</v>
      </c>
      <c r="L2450" s="6">
        <v>77.17</v>
      </c>
      <c r="M2450" s="6">
        <f t="shared" si="152"/>
        <v>134.54849999999999</v>
      </c>
      <c r="N2450" s="6">
        <f t="shared" si="153"/>
        <v>77.17</v>
      </c>
      <c r="O2450" s="6">
        <f t="shared" si="154"/>
        <v>57.378499999999988</v>
      </c>
      <c r="P2450" s="8">
        <f t="shared" si="155"/>
        <v>0.42645217152179321</v>
      </c>
      <c r="Q2450" s="5">
        <f>YEAR(SalesDataTable[[#This Row],[Order Date]])</f>
        <v>2026</v>
      </c>
      <c r="R2450" s="8" t="str">
        <f>"Q"&amp;ROUNDUP(MONTH(SalesDataTable[[#This Row],[Order Date]])/3,0)</f>
        <v>Q4</v>
      </c>
      <c r="S2450" s="9">
        <f>MONTH(SalesDataTable[[#This Row],[Order Date]])</f>
        <v>11</v>
      </c>
      <c r="T2450" s="8" t="str">
        <f>TEXT(SalesDataTable[[#This Row],[Order Date]],"mmm")</f>
        <v>Nov</v>
      </c>
    </row>
    <row r="2451" spans="1:20" ht="15.5">
      <c r="A2451" s="2" t="s">
        <v>2502</v>
      </c>
      <c r="B2451" s="3">
        <v>46352</v>
      </c>
      <c r="C2451" s="4" t="s">
        <v>14</v>
      </c>
      <c r="D2451" s="4" t="s">
        <v>126</v>
      </c>
      <c r="E2451" s="4" t="s">
        <v>3</v>
      </c>
      <c r="F2451" s="4" t="s">
        <v>4</v>
      </c>
      <c r="G2451" s="4" t="s">
        <v>5</v>
      </c>
      <c r="H2451" s="4" t="s">
        <v>35</v>
      </c>
      <c r="I2451" s="9">
        <v>1</v>
      </c>
      <c r="J2451" s="6">
        <v>40.86</v>
      </c>
      <c r="K2451" s="7">
        <v>0.05</v>
      </c>
      <c r="L2451" s="6">
        <v>17.14</v>
      </c>
      <c r="M2451" s="6">
        <f t="shared" si="152"/>
        <v>38.817</v>
      </c>
      <c r="N2451" s="6">
        <f t="shared" si="153"/>
        <v>17.14</v>
      </c>
      <c r="O2451" s="6">
        <f t="shared" si="154"/>
        <v>21.677</v>
      </c>
      <c r="P2451" s="8">
        <f t="shared" si="155"/>
        <v>0.55844088930107938</v>
      </c>
      <c r="Q2451" s="5">
        <f>YEAR(SalesDataTable[[#This Row],[Order Date]])</f>
        <v>2026</v>
      </c>
      <c r="R2451" s="8" t="str">
        <f>"Q"&amp;ROUNDUP(MONTH(SalesDataTable[[#This Row],[Order Date]])/3,0)</f>
        <v>Q4</v>
      </c>
      <c r="S2451" s="9">
        <f>MONTH(SalesDataTable[[#This Row],[Order Date]])</f>
        <v>11</v>
      </c>
      <c r="T2451" s="8" t="str">
        <f>TEXT(SalesDataTable[[#This Row],[Order Date]],"mmm")</f>
        <v>Nov</v>
      </c>
    </row>
    <row r="2452" spans="1:20" ht="15.5">
      <c r="A2452" s="2" t="s">
        <v>2503</v>
      </c>
      <c r="B2452" s="3">
        <v>46352</v>
      </c>
      <c r="C2452" s="4" t="s">
        <v>27</v>
      </c>
      <c r="D2452" s="4" t="s">
        <v>48</v>
      </c>
      <c r="E2452" s="4" t="s">
        <v>3</v>
      </c>
      <c r="F2452" s="4" t="s">
        <v>16</v>
      </c>
      <c r="G2452" s="4" t="s">
        <v>11</v>
      </c>
      <c r="H2452" s="4" t="s">
        <v>21</v>
      </c>
      <c r="I2452" s="9">
        <v>1</v>
      </c>
      <c r="J2452" s="6">
        <v>141.61000000000001</v>
      </c>
      <c r="K2452" s="7">
        <v>0.05</v>
      </c>
      <c r="L2452" s="6">
        <v>77.7</v>
      </c>
      <c r="M2452" s="6">
        <f t="shared" si="152"/>
        <v>134.52950000000001</v>
      </c>
      <c r="N2452" s="6">
        <f t="shared" si="153"/>
        <v>77.7</v>
      </c>
      <c r="O2452" s="6">
        <f t="shared" si="154"/>
        <v>56.82950000000001</v>
      </c>
      <c r="P2452" s="8">
        <f t="shared" si="155"/>
        <v>0.42243151130421214</v>
      </c>
      <c r="Q2452" s="5">
        <f>YEAR(SalesDataTable[[#This Row],[Order Date]])</f>
        <v>2026</v>
      </c>
      <c r="R2452" s="8" t="str">
        <f>"Q"&amp;ROUNDUP(MONTH(SalesDataTable[[#This Row],[Order Date]])/3,0)</f>
        <v>Q4</v>
      </c>
      <c r="S2452" s="9">
        <f>MONTH(SalesDataTable[[#This Row],[Order Date]])</f>
        <v>11</v>
      </c>
      <c r="T2452" s="8" t="str">
        <f>TEXT(SalesDataTable[[#This Row],[Order Date]],"mmm")</f>
        <v>Nov</v>
      </c>
    </row>
    <row r="2453" spans="1:20" ht="15.5">
      <c r="A2453" s="2" t="s">
        <v>2504</v>
      </c>
      <c r="B2453" s="3">
        <v>46352</v>
      </c>
      <c r="C2453" s="4" t="s">
        <v>27</v>
      </c>
      <c r="D2453" s="4" t="s">
        <v>45</v>
      </c>
      <c r="E2453" s="4" t="s">
        <v>3</v>
      </c>
      <c r="F2453" s="4" t="s">
        <v>16</v>
      </c>
      <c r="G2453" s="4" t="s">
        <v>31</v>
      </c>
      <c r="H2453" s="4" t="s">
        <v>90</v>
      </c>
      <c r="I2453" s="9">
        <v>2</v>
      </c>
      <c r="J2453" s="6">
        <v>122.15</v>
      </c>
      <c r="K2453" s="7">
        <v>0.1</v>
      </c>
      <c r="L2453" s="6">
        <v>61.15</v>
      </c>
      <c r="M2453" s="6">
        <f t="shared" si="152"/>
        <v>219.87</v>
      </c>
      <c r="N2453" s="6">
        <f t="shared" si="153"/>
        <v>122.3</v>
      </c>
      <c r="O2453" s="6">
        <f t="shared" si="154"/>
        <v>97.570000000000007</v>
      </c>
      <c r="P2453" s="8">
        <f t="shared" si="155"/>
        <v>0.44376222313185065</v>
      </c>
      <c r="Q2453" s="5">
        <f>YEAR(SalesDataTable[[#This Row],[Order Date]])</f>
        <v>2026</v>
      </c>
      <c r="R2453" s="8" t="str">
        <f>"Q"&amp;ROUNDUP(MONTH(SalesDataTable[[#This Row],[Order Date]])/3,0)</f>
        <v>Q4</v>
      </c>
      <c r="S2453" s="9">
        <f>MONTH(SalesDataTable[[#This Row],[Order Date]])</f>
        <v>11</v>
      </c>
      <c r="T2453" s="8" t="str">
        <f>TEXT(SalesDataTable[[#This Row],[Order Date]],"mmm")</f>
        <v>Nov</v>
      </c>
    </row>
    <row r="2454" spans="1:20" ht="15.5">
      <c r="A2454" s="2" t="s">
        <v>2505</v>
      </c>
      <c r="B2454" s="3">
        <v>46352</v>
      </c>
      <c r="C2454" s="4" t="s">
        <v>14</v>
      </c>
      <c r="D2454" s="4" t="s">
        <v>34</v>
      </c>
      <c r="E2454" s="4" t="s">
        <v>25</v>
      </c>
      <c r="F2454" s="4" t="s">
        <v>4</v>
      </c>
      <c r="G2454" s="4" t="s">
        <v>17</v>
      </c>
      <c r="H2454" s="4" t="s">
        <v>71</v>
      </c>
      <c r="I2454" s="9">
        <v>5</v>
      </c>
      <c r="J2454" s="6">
        <v>130.24</v>
      </c>
      <c r="K2454" s="7">
        <v>0.1</v>
      </c>
      <c r="L2454" s="6">
        <v>66.75</v>
      </c>
      <c r="M2454" s="6">
        <f t="shared" si="152"/>
        <v>586.08000000000004</v>
      </c>
      <c r="N2454" s="6">
        <f t="shared" si="153"/>
        <v>333.75</v>
      </c>
      <c r="O2454" s="6">
        <f t="shared" si="154"/>
        <v>252.33000000000004</v>
      </c>
      <c r="P2454" s="8">
        <f t="shared" si="155"/>
        <v>0.43053849303849306</v>
      </c>
      <c r="Q2454" s="5">
        <f>YEAR(SalesDataTable[[#This Row],[Order Date]])</f>
        <v>2026</v>
      </c>
      <c r="R2454" s="8" t="str">
        <f>"Q"&amp;ROUNDUP(MONTH(SalesDataTable[[#This Row],[Order Date]])/3,0)</f>
        <v>Q4</v>
      </c>
      <c r="S2454" s="9">
        <f>MONTH(SalesDataTable[[#This Row],[Order Date]])</f>
        <v>11</v>
      </c>
      <c r="T2454" s="8" t="str">
        <f>TEXT(SalesDataTable[[#This Row],[Order Date]],"mmm")</f>
        <v>Nov</v>
      </c>
    </row>
    <row r="2455" spans="1:20" ht="15.5">
      <c r="A2455" s="2" t="s">
        <v>2506</v>
      </c>
      <c r="B2455" s="3">
        <v>46352</v>
      </c>
      <c r="C2455" s="4" t="s">
        <v>1</v>
      </c>
      <c r="D2455" s="4" t="s">
        <v>88</v>
      </c>
      <c r="E2455" s="4" t="s">
        <v>10</v>
      </c>
      <c r="F2455" s="4" t="s">
        <v>4</v>
      </c>
      <c r="G2455" s="4" t="s">
        <v>5</v>
      </c>
      <c r="H2455" s="4" t="s">
        <v>29</v>
      </c>
      <c r="I2455" s="9">
        <v>3</v>
      </c>
      <c r="J2455" s="6">
        <v>50.18</v>
      </c>
      <c r="K2455" s="7">
        <v>0.1</v>
      </c>
      <c r="L2455" s="6">
        <v>23.12</v>
      </c>
      <c r="M2455" s="6">
        <f t="shared" si="152"/>
        <v>135.48599999999999</v>
      </c>
      <c r="N2455" s="6">
        <f t="shared" si="153"/>
        <v>69.36</v>
      </c>
      <c r="O2455" s="6">
        <f t="shared" si="154"/>
        <v>66.125999999999991</v>
      </c>
      <c r="P2455" s="8">
        <f t="shared" si="155"/>
        <v>0.4880651875470528</v>
      </c>
      <c r="Q2455" s="5">
        <f>YEAR(SalesDataTable[[#This Row],[Order Date]])</f>
        <v>2026</v>
      </c>
      <c r="R2455" s="8" t="str">
        <f>"Q"&amp;ROUNDUP(MONTH(SalesDataTable[[#This Row],[Order Date]])/3,0)</f>
        <v>Q4</v>
      </c>
      <c r="S2455" s="9">
        <f>MONTH(SalesDataTable[[#This Row],[Order Date]])</f>
        <v>11</v>
      </c>
      <c r="T2455" s="8" t="str">
        <f>TEXT(SalesDataTable[[#This Row],[Order Date]],"mmm")</f>
        <v>Nov</v>
      </c>
    </row>
    <row r="2456" spans="1:20" ht="15.5">
      <c r="A2456" s="2" t="s">
        <v>2507</v>
      </c>
      <c r="B2456" s="3">
        <v>46352</v>
      </c>
      <c r="C2456" s="4" t="s">
        <v>1</v>
      </c>
      <c r="D2456" s="4" t="s">
        <v>52</v>
      </c>
      <c r="E2456" s="4" t="s">
        <v>25</v>
      </c>
      <c r="F2456" s="4" t="s">
        <v>16</v>
      </c>
      <c r="G2456" s="4" t="s">
        <v>49</v>
      </c>
      <c r="H2456" s="4" t="s">
        <v>74</v>
      </c>
      <c r="I2456" s="9">
        <v>2</v>
      </c>
      <c r="J2456" s="6">
        <v>50.93</v>
      </c>
      <c r="K2456" s="7">
        <v>0.15</v>
      </c>
      <c r="L2456" s="6">
        <v>22.35</v>
      </c>
      <c r="M2456" s="6">
        <f t="shared" si="152"/>
        <v>86.581000000000003</v>
      </c>
      <c r="N2456" s="6">
        <f t="shared" si="153"/>
        <v>44.7</v>
      </c>
      <c r="O2456" s="6">
        <f t="shared" si="154"/>
        <v>41.881</v>
      </c>
      <c r="P2456" s="8">
        <f t="shared" si="155"/>
        <v>0.48372044674928677</v>
      </c>
      <c r="Q2456" s="5">
        <f>YEAR(SalesDataTable[[#This Row],[Order Date]])</f>
        <v>2026</v>
      </c>
      <c r="R2456" s="8" t="str">
        <f>"Q"&amp;ROUNDUP(MONTH(SalesDataTable[[#This Row],[Order Date]])/3,0)</f>
        <v>Q4</v>
      </c>
      <c r="S2456" s="9">
        <f>MONTH(SalesDataTable[[#This Row],[Order Date]])</f>
        <v>11</v>
      </c>
      <c r="T2456" s="8" t="str">
        <f>TEXT(SalesDataTable[[#This Row],[Order Date]],"mmm")</f>
        <v>Nov</v>
      </c>
    </row>
    <row r="2457" spans="1:20" ht="15.5">
      <c r="A2457" s="2" t="s">
        <v>2508</v>
      </c>
      <c r="B2457" s="3">
        <v>46352</v>
      </c>
      <c r="C2457" s="4" t="s">
        <v>14</v>
      </c>
      <c r="D2457" s="4" t="s">
        <v>61</v>
      </c>
      <c r="E2457" s="4" t="s">
        <v>3</v>
      </c>
      <c r="F2457" s="4" t="s">
        <v>20</v>
      </c>
      <c r="G2457" s="4" t="s">
        <v>5</v>
      </c>
      <c r="H2457" s="4" t="s">
        <v>29</v>
      </c>
      <c r="I2457" s="9">
        <v>1</v>
      </c>
      <c r="J2457" s="6">
        <v>49.6</v>
      </c>
      <c r="K2457" s="7">
        <v>0</v>
      </c>
      <c r="L2457" s="6">
        <v>22.62</v>
      </c>
      <c r="M2457" s="6">
        <f t="shared" si="152"/>
        <v>49.6</v>
      </c>
      <c r="N2457" s="6">
        <f t="shared" si="153"/>
        <v>22.62</v>
      </c>
      <c r="O2457" s="6">
        <f t="shared" si="154"/>
        <v>26.98</v>
      </c>
      <c r="P2457" s="8">
        <f t="shared" si="155"/>
        <v>0.5439516129032258</v>
      </c>
      <c r="Q2457" s="5">
        <f>YEAR(SalesDataTable[[#This Row],[Order Date]])</f>
        <v>2026</v>
      </c>
      <c r="R2457" s="8" t="str">
        <f>"Q"&amp;ROUNDUP(MONTH(SalesDataTable[[#This Row],[Order Date]])/3,0)</f>
        <v>Q4</v>
      </c>
      <c r="S2457" s="9">
        <f>MONTH(SalesDataTable[[#This Row],[Order Date]])</f>
        <v>11</v>
      </c>
      <c r="T2457" s="8" t="str">
        <f>TEXT(SalesDataTable[[#This Row],[Order Date]],"mmm")</f>
        <v>Nov</v>
      </c>
    </row>
    <row r="2458" spans="1:20" ht="15.5">
      <c r="A2458" s="2" t="s">
        <v>2509</v>
      </c>
      <c r="B2458" s="3">
        <v>46352</v>
      </c>
      <c r="C2458" s="4" t="s">
        <v>8</v>
      </c>
      <c r="D2458" s="4" t="s">
        <v>66</v>
      </c>
      <c r="E2458" s="4" t="s">
        <v>10</v>
      </c>
      <c r="F2458" s="4" t="s">
        <v>20</v>
      </c>
      <c r="G2458" s="4" t="s">
        <v>31</v>
      </c>
      <c r="H2458" s="4" t="s">
        <v>64</v>
      </c>
      <c r="I2458" s="9">
        <v>3</v>
      </c>
      <c r="J2458" s="6">
        <v>83.3</v>
      </c>
      <c r="K2458" s="7">
        <v>0.15</v>
      </c>
      <c r="L2458" s="6">
        <v>38.74</v>
      </c>
      <c r="M2458" s="6">
        <f t="shared" si="152"/>
        <v>212.41499999999996</v>
      </c>
      <c r="N2458" s="6">
        <f t="shared" si="153"/>
        <v>116.22</v>
      </c>
      <c r="O2458" s="6">
        <f t="shared" si="154"/>
        <v>96.194999999999965</v>
      </c>
      <c r="P2458" s="8">
        <f t="shared" si="155"/>
        <v>0.45286349834051259</v>
      </c>
      <c r="Q2458" s="5">
        <f>YEAR(SalesDataTable[[#This Row],[Order Date]])</f>
        <v>2026</v>
      </c>
      <c r="R2458" s="8" t="str">
        <f>"Q"&amp;ROUNDUP(MONTH(SalesDataTable[[#This Row],[Order Date]])/3,0)</f>
        <v>Q4</v>
      </c>
      <c r="S2458" s="9">
        <f>MONTH(SalesDataTable[[#This Row],[Order Date]])</f>
        <v>11</v>
      </c>
      <c r="T2458" s="8" t="str">
        <f>TEXT(SalesDataTable[[#This Row],[Order Date]],"mmm")</f>
        <v>Nov</v>
      </c>
    </row>
    <row r="2459" spans="1:20" ht="15.5">
      <c r="A2459" s="2" t="s">
        <v>2510</v>
      </c>
      <c r="B2459" s="3">
        <v>46352</v>
      </c>
      <c r="C2459" s="4" t="s">
        <v>8</v>
      </c>
      <c r="D2459" s="4" t="s">
        <v>86</v>
      </c>
      <c r="E2459" s="4" t="s">
        <v>39</v>
      </c>
      <c r="F2459" s="4" t="s">
        <v>20</v>
      </c>
      <c r="G2459" s="4" t="s">
        <v>17</v>
      </c>
      <c r="H2459" s="4" t="s">
        <v>18</v>
      </c>
      <c r="I2459" s="9">
        <v>1</v>
      </c>
      <c r="J2459" s="6">
        <v>35.89</v>
      </c>
      <c r="K2459" s="7">
        <v>0.05</v>
      </c>
      <c r="L2459" s="6">
        <v>13.53</v>
      </c>
      <c r="M2459" s="6">
        <f t="shared" si="152"/>
        <v>34.095500000000001</v>
      </c>
      <c r="N2459" s="6">
        <f t="shared" si="153"/>
        <v>13.53</v>
      </c>
      <c r="O2459" s="6">
        <f t="shared" si="154"/>
        <v>20.5655</v>
      </c>
      <c r="P2459" s="8">
        <f t="shared" si="155"/>
        <v>0.60317343931017287</v>
      </c>
      <c r="Q2459" s="5">
        <f>YEAR(SalesDataTable[[#This Row],[Order Date]])</f>
        <v>2026</v>
      </c>
      <c r="R2459" s="8" t="str">
        <f>"Q"&amp;ROUNDUP(MONTH(SalesDataTable[[#This Row],[Order Date]])/3,0)</f>
        <v>Q4</v>
      </c>
      <c r="S2459" s="9">
        <f>MONTH(SalesDataTable[[#This Row],[Order Date]])</f>
        <v>11</v>
      </c>
      <c r="T2459" s="8" t="str">
        <f>TEXT(SalesDataTable[[#This Row],[Order Date]],"mmm")</f>
        <v>Nov</v>
      </c>
    </row>
    <row r="2460" spans="1:20" ht="15.5">
      <c r="A2460" s="2" t="s">
        <v>2511</v>
      </c>
      <c r="B2460" s="3">
        <v>46353</v>
      </c>
      <c r="C2460" s="4" t="s">
        <v>27</v>
      </c>
      <c r="D2460" s="4" t="s">
        <v>28</v>
      </c>
      <c r="E2460" s="4" t="s">
        <v>25</v>
      </c>
      <c r="F2460" s="4" t="s">
        <v>16</v>
      </c>
      <c r="G2460" s="4" t="s">
        <v>31</v>
      </c>
      <c r="H2460" s="4" t="s">
        <v>41</v>
      </c>
      <c r="I2460" s="9">
        <v>1</v>
      </c>
      <c r="J2460" s="6">
        <v>195.32</v>
      </c>
      <c r="K2460" s="7">
        <v>0</v>
      </c>
      <c r="L2460" s="6">
        <v>103.21</v>
      </c>
      <c r="M2460" s="6">
        <f t="shared" si="152"/>
        <v>195.32</v>
      </c>
      <c r="N2460" s="6">
        <f t="shared" si="153"/>
        <v>103.21</v>
      </c>
      <c r="O2460" s="6">
        <f t="shared" si="154"/>
        <v>92.11</v>
      </c>
      <c r="P2460" s="8">
        <f t="shared" si="155"/>
        <v>0.47158509113250052</v>
      </c>
      <c r="Q2460" s="5">
        <f>YEAR(SalesDataTable[[#This Row],[Order Date]])</f>
        <v>2026</v>
      </c>
      <c r="R2460" s="8" t="str">
        <f>"Q"&amp;ROUNDUP(MONTH(SalesDataTable[[#This Row],[Order Date]])/3,0)</f>
        <v>Q4</v>
      </c>
      <c r="S2460" s="9">
        <f>MONTH(SalesDataTable[[#This Row],[Order Date]])</f>
        <v>11</v>
      </c>
      <c r="T2460" s="8" t="str">
        <f>TEXT(SalesDataTable[[#This Row],[Order Date]],"mmm")</f>
        <v>Nov</v>
      </c>
    </row>
    <row r="2461" spans="1:20" ht="15.5">
      <c r="A2461" s="2" t="s">
        <v>2512</v>
      </c>
      <c r="B2461" s="3">
        <v>46353</v>
      </c>
      <c r="C2461" s="4" t="s">
        <v>8</v>
      </c>
      <c r="D2461" s="4" t="s">
        <v>38</v>
      </c>
      <c r="E2461" s="4" t="s">
        <v>3</v>
      </c>
      <c r="F2461" s="4" t="s">
        <v>4</v>
      </c>
      <c r="G2461" s="4" t="s">
        <v>17</v>
      </c>
      <c r="H2461" s="4" t="s">
        <v>18</v>
      </c>
      <c r="I2461" s="9">
        <v>1</v>
      </c>
      <c r="J2461" s="6">
        <v>36.36</v>
      </c>
      <c r="K2461" s="7">
        <v>0.05</v>
      </c>
      <c r="L2461" s="6">
        <v>13.33</v>
      </c>
      <c r="M2461" s="6">
        <f t="shared" si="152"/>
        <v>34.541999999999994</v>
      </c>
      <c r="N2461" s="6">
        <f t="shared" si="153"/>
        <v>13.33</v>
      </c>
      <c r="O2461" s="6">
        <f t="shared" si="154"/>
        <v>21.211999999999996</v>
      </c>
      <c r="P2461" s="8">
        <f t="shared" si="155"/>
        <v>0.61409298824619307</v>
      </c>
      <c r="Q2461" s="5">
        <f>YEAR(SalesDataTable[[#This Row],[Order Date]])</f>
        <v>2026</v>
      </c>
      <c r="R2461" s="8" t="str">
        <f>"Q"&amp;ROUNDUP(MONTH(SalesDataTable[[#This Row],[Order Date]])/3,0)</f>
        <v>Q4</v>
      </c>
      <c r="S2461" s="9">
        <f>MONTH(SalesDataTable[[#This Row],[Order Date]])</f>
        <v>11</v>
      </c>
      <c r="T2461" s="8" t="str">
        <f>TEXT(SalesDataTable[[#This Row],[Order Date]],"mmm")</f>
        <v>Nov</v>
      </c>
    </row>
    <row r="2462" spans="1:20" ht="15.5">
      <c r="A2462" s="2" t="s">
        <v>2513</v>
      </c>
      <c r="B2462" s="3">
        <v>46353</v>
      </c>
      <c r="C2462" s="4" t="s">
        <v>8</v>
      </c>
      <c r="D2462" s="4" t="s">
        <v>69</v>
      </c>
      <c r="E2462" s="4" t="s">
        <v>3</v>
      </c>
      <c r="F2462" s="4" t="s">
        <v>4</v>
      </c>
      <c r="G2462" s="4" t="s">
        <v>17</v>
      </c>
      <c r="H2462" s="4" t="s">
        <v>18</v>
      </c>
      <c r="I2462" s="9">
        <v>2</v>
      </c>
      <c r="J2462" s="6">
        <v>35.85</v>
      </c>
      <c r="K2462" s="7">
        <v>0.05</v>
      </c>
      <c r="L2462" s="6">
        <v>13.69</v>
      </c>
      <c r="M2462" s="6">
        <f t="shared" si="152"/>
        <v>68.114999999999995</v>
      </c>
      <c r="N2462" s="6">
        <f t="shared" si="153"/>
        <v>27.38</v>
      </c>
      <c r="O2462" s="6">
        <f t="shared" si="154"/>
        <v>40.734999999999999</v>
      </c>
      <c r="P2462" s="8">
        <f t="shared" si="155"/>
        <v>0.59803273875064233</v>
      </c>
      <c r="Q2462" s="5">
        <f>YEAR(SalesDataTable[[#This Row],[Order Date]])</f>
        <v>2026</v>
      </c>
      <c r="R2462" s="8" t="str">
        <f>"Q"&amp;ROUNDUP(MONTH(SalesDataTable[[#This Row],[Order Date]])/3,0)</f>
        <v>Q4</v>
      </c>
      <c r="S2462" s="9">
        <f>MONTH(SalesDataTable[[#This Row],[Order Date]])</f>
        <v>11</v>
      </c>
      <c r="T2462" s="8" t="str">
        <f>TEXT(SalesDataTable[[#This Row],[Order Date]],"mmm")</f>
        <v>Nov</v>
      </c>
    </row>
    <row r="2463" spans="1:20" ht="15.5">
      <c r="A2463" s="2" t="s">
        <v>2514</v>
      </c>
      <c r="B2463" s="3">
        <v>46353</v>
      </c>
      <c r="C2463" s="4" t="s">
        <v>27</v>
      </c>
      <c r="D2463" s="4" t="s">
        <v>48</v>
      </c>
      <c r="E2463" s="4" t="s">
        <v>3</v>
      </c>
      <c r="F2463" s="4" t="s">
        <v>16</v>
      </c>
      <c r="G2463" s="4" t="s">
        <v>17</v>
      </c>
      <c r="H2463" s="4" t="s">
        <v>46</v>
      </c>
      <c r="I2463" s="9">
        <v>4</v>
      </c>
      <c r="J2463" s="6">
        <v>46.73</v>
      </c>
      <c r="K2463" s="7">
        <v>0</v>
      </c>
      <c r="L2463" s="6">
        <v>17.989999999999998</v>
      </c>
      <c r="M2463" s="6">
        <f t="shared" si="152"/>
        <v>186.92</v>
      </c>
      <c r="N2463" s="6">
        <f t="shared" si="153"/>
        <v>71.959999999999994</v>
      </c>
      <c r="O2463" s="6">
        <f t="shared" si="154"/>
        <v>114.96</v>
      </c>
      <c r="P2463" s="8">
        <f t="shared" si="155"/>
        <v>0.61502246950567085</v>
      </c>
      <c r="Q2463" s="5">
        <f>YEAR(SalesDataTable[[#This Row],[Order Date]])</f>
        <v>2026</v>
      </c>
      <c r="R2463" s="8" t="str">
        <f>"Q"&amp;ROUNDUP(MONTH(SalesDataTable[[#This Row],[Order Date]])/3,0)</f>
        <v>Q4</v>
      </c>
      <c r="S2463" s="9">
        <f>MONTH(SalesDataTable[[#This Row],[Order Date]])</f>
        <v>11</v>
      </c>
      <c r="T2463" s="8" t="str">
        <f>TEXT(SalesDataTable[[#This Row],[Order Date]],"mmm")</f>
        <v>Nov</v>
      </c>
    </row>
    <row r="2464" spans="1:20" ht="15.5">
      <c r="A2464" s="2" t="s">
        <v>2515</v>
      </c>
      <c r="B2464" s="3">
        <v>46353</v>
      </c>
      <c r="C2464" s="4" t="s">
        <v>27</v>
      </c>
      <c r="D2464" s="4" t="s">
        <v>82</v>
      </c>
      <c r="E2464" s="4" t="s">
        <v>25</v>
      </c>
      <c r="F2464" s="4" t="s">
        <v>4</v>
      </c>
      <c r="G2464" s="4" t="s">
        <v>11</v>
      </c>
      <c r="H2464" s="4" t="s">
        <v>21</v>
      </c>
      <c r="I2464" s="9">
        <v>3</v>
      </c>
      <c r="J2464" s="6">
        <v>143.72</v>
      </c>
      <c r="K2464" s="7">
        <v>0.15</v>
      </c>
      <c r="L2464" s="6">
        <v>78.56</v>
      </c>
      <c r="M2464" s="6">
        <f t="shared" si="152"/>
        <v>366.48599999999999</v>
      </c>
      <c r="N2464" s="6">
        <f t="shared" si="153"/>
        <v>235.68</v>
      </c>
      <c r="O2464" s="6">
        <f t="shared" si="154"/>
        <v>130.80599999999998</v>
      </c>
      <c r="P2464" s="8">
        <f t="shared" si="155"/>
        <v>0.35691950033561987</v>
      </c>
      <c r="Q2464" s="5">
        <f>YEAR(SalesDataTable[[#This Row],[Order Date]])</f>
        <v>2026</v>
      </c>
      <c r="R2464" s="8" t="str">
        <f>"Q"&amp;ROUNDUP(MONTH(SalesDataTable[[#This Row],[Order Date]])/3,0)</f>
        <v>Q4</v>
      </c>
      <c r="S2464" s="9">
        <f>MONTH(SalesDataTable[[#This Row],[Order Date]])</f>
        <v>11</v>
      </c>
      <c r="T2464" s="8" t="str">
        <f>TEXT(SalesDataTable[[#This Row],[Order Date]],"mmm")</f>
        <v>Nov</v>
      </c>
    </row>
    <row r="2465" spans="1:20" ht="15.5">
      <c r="A2465" s="2" t="s">
        <v>2516</v>
      </c>
      <c r="B2465" s="3">
        <v>46353</v>
      </c>
      <c r="C2465" s="4" t="s">
        <v>8</v>
      </c>
      <c r="D2465" s="4" t="s">
        <v>69</v>
      </c>
      <c r="E2465" s="4" t="s">
        <v>39</v>
      </c>
      <c r="F2465" s="4" t="s">
        <v>16</v>
      </c>
      <c r="G2465" s="4" t="s">
        <v>49</v>
      </c>
      <c r="H2465" s="4" t="s">
        <v>67</v>
      </c>
      <c r="I2465" s="9">
        <v>1</v>
      </c>
      <c r="J2465" s="6">
        <v>35.590000000000003</v>
      </c>
      <c r="K2465" s="7">
        <v>0</v>
      </c>
      <c r="L2465" s="6">
        <v>13.57</v>
      </c>
      <c r="M2465" s="6">
        <f t="shared" si="152"/>
        <v>35.590000000000003</v>
      </c>
      <c r="N2465" s="6">
        <f t="shared" si="153"/>
        <v>13.57</v>
      </c>
      <c r="O2465" s="6">
        <f t="shared" si="154"/>
        <v>22.020000000000003</v>
      </c>
      <c r="P2465" s="8">
        <f t="shared" si="155"/>
        <v>0.61871312166338865</v>
      </c>
      <c r="Q2465" s="5">
        <f>YEAR(SalesDataTable[[#This Row],[Order Date]])</f>
        <v>2026</v>
      </c>
      <c r="R2465" s="8" t="str">
        <f>"Q"&amp;ROUNDUP(MONTH(SalesDataTable[[#This Row],[Order Date]])/3,0)</f>
        <v>Q4</v>
      </c>
      <c r="S2465" s="9">
        <f>MONTH(SalesDataTable[[#This Row],[Order Date]])</f>
        <v>11</v>
      </c>
      <c r="T2465" s="8" t="str">
        <f>TEXT(SalesDataTable[[#This Row],[Order Date]],"mmm")</f>
        <v>Nov</v>
      </c>
    </row>
    <row r="2466" spans="1:20" ht="15.5">
      <c r="A2466" s="2" t="s">
        <v>2517</v>
      </c>
      <c r="B2466" s="3">
        <v>46353</v>
      </c>
      <c r="C2466" s="4" t="s">
        <v>27</v>
      </c>
      <c r="D2466" s="4" t="s">
        <v>82</v>
      </c>
      <c r="E2466" s="4" t="s">
        <v>39</v>
      </c>
      <c r="F2466" s="4" t="s">
        <v>4</v>
      </c>
      <c r="G2466" s="4" t="s">
        <v>11</v>
      </c>
      <c r="H2466" s="4" t="s">
        <v>79</v>
      </c>
      <c r="I2466" s="9">
        <v>4</v>
      </c>
      <c r="J2466" s="6">
        <v>71.11</v>
      </c>
      <c r="K2466" s="7">
        <v>0.05</v>
      </c>
      <c r="L2466" s="6">
        <v>32.25</v>
      </c>
      <c r="M2466" s="6">
        <f t="shared" si="152"/>
        <v>270.21799999999996</v>
      </c>
      <c r="N2466" s="6">
        <f t="shared" si="153"/>
        <v>129</v>
      </c>
      <c r="O2466" s="6">
        <f t="shared" si="154"/>
        <v>141.21799999999996</v>
      </c>
      <c r="P2466" s="8">
        <f t="shared" si="155"/>
        <v>0.52260767232382732</v>
      </c>
      <c r="Q2466" s="5">
        <f>YEAR(SalesDataTable[[#This Row],[Order Date]])</f>
        <v>2026</v>
      </c>
      <c r="R2466" s="8" t="str">
        <f>"Q"&amp;ROUNDUP(MONTH(SalesDataTable[[#This Row],[Order Date]])/3,0)</f>
        <v>Q4</v>
      </c>
      <c r="S2466" s="9">
        <f>MONTH(SalesDataTable[[#This Row],[Order Date]])</f>
        <v>11</v>
      </c>
      <c r="T2466" s="8" t="str">
        <f>TEXT(SalesDataTable[[#This Row],[Order Date]],"mmm")</f>
        <v>Nov</v>
      </c>
    </row>
    <row r="2467" spans="1:20" ht="15.5">
      <c r="A2467" s="2" t="s">
        <v>2518</v>
      </c>
      <c r="B2467" s="3">
        <v>46353</v>
      </c>
      <c r="C2467" s="4" t="s">
        <v>1</v>
      </c>
      <c r="D2467" s="4" t="s">
        <v>52</v>
      </c>
      <c r="E2467" s="4" t="s">
        <v>39</v>
      </c>
      <c r="F2467" s="4" t="s">
        <v>20</v>
      </c>
      <c r="G2467" s="4" t="s">
        <v>5</v>
      </c>
      <c r="H2467" s="4" t="s">
        <v>29</v>
      </c>
      <c r="I2467" s="9">
        <v>5</v>
      </c>
      <c r="J2467" s="6">
        <v>51.04</v>
      </c>
      <c r="K2467" s="7">
        <v>0</v>
      </c>
      <c r="L2467" s="6">
        <v>22.69</v>
      </c>
      <c r="M2467" s="6">
        <f t="shared" si="152"/>
        <v>255.2</v>
      </c>
      <c r="N2467" s="6">
        <f t="shared" si="153"/>
        <v>113.45</v>
      </c>
      <c r="O2467" s="6">
        <f t="shared" si="154"/>
        <v>141.75</v>
      </c>
      <c r="P2467" s="8">
        <f t="shared" si="155"/>
        <v>0.55544670846394983</v>
      </c>
      <c r="Q2467" s="5">
        <f>YEAR(SalesDataTable[[#This Row],[Order Date]])</f>
        <v>2026</v>
      </c>
      <c r="R2467" s="8" t="str">
        <f>"Q"&amp;ROUNDUP(MONTH(SalesDataTable[[#This Row],[Order Date]])/3,0)</f>
        <v>Q4</v>
      </c>
      <c r="S2467" s="9">
        <f>MONTH(SalesDataTable[[#This Row],[Order Date]])</f>
        <v>11</v>
      </c>
      <c r="T2467" s="8" t="str">
        <f>TEXT(SalesDataTable[[#This Row],[Order Date]],"mmm")</f>
        <v>Nov</v>
      </c>
    </row>
    <row r="2468" spans="1:20" ht="15.5">
      <c r="A2468" s="2" t="s">
        <v>2519</v>
      </c>
      <c r="B2468" s="3">
        <v>46353</v>
      </c>
      <c r="C2468" s="4" t="s">
        <v>8</v>
      </c>
      <c r="D2468" s="4" t="s">
        <v>86</v>
      </c>
      <c r="E2468" s="4" t="s">
        <v>25</v>
      </c>
      <c r="F2468" s="4" t="s">
        <v>4</v>
      </c>
      <c r="G2468" s="4" t="s">
        <v>17</v>
      </c>
      <c r="H2468" s="4" t="s">
        <v>83</v>
      </c>
      <c r="I2468" s="9">
        <v>3</v>
      </c>
      <c r="J2468" s="6">
        <v>161.66</v>
      </c>
      <c r="K2468" s="7">
        <v>0.05</v>
      </c>
      <c r="L2468" s="6">
        <v>88.3</v>
      </c>
      <c r="M2468" s="6">
        <f t="shared" si="152"/>
        <v>460.73099999999999</v>
      </c>
      <c r="N2468" s="6">
        <f t="shared" si="153"/>
        <v>264.89999999999998</v>
      </c>
      <c r="O2468" s="6">
        <f t="shared" si="154"/>
        <v>195.83100000000002</v>
      </c>
      <c r="P2468" s="8">
        <f t="shared" si="155"/>
        <v>0.42504411467863029</v>
      </c>
      <c r="Q2468" s="5">
        <f>YEAR(SalesDataTable[[#This Row],[Order Date]])</f>
        <v>2026</v>
      </c>
      <c r="R2468" s="8" t="str">
        <f>"Q"&amp;ROUNDUP(MONTH(SalesDataTable[[#This Row],[Order Date]])/3,0)</f>
        <v>Q4</v>
      </c>
      <c r="S2468" s="9">
        <f>MONTH(SalesDataTable[[#This Row],[Order Date]])</f>
        <v>11</v>
      </c>
      <c r="T2468" s="8" t="str">
        <f>TEXT(SalesDataTable[[#This Row],[Order Date]],"mmm")</f>
        <v>Nov</v>
      </c>
    </row>
    <row r="2469" spans="1:20" ht="15.5">
      <c r="A2469" s="2" t="s">
        <v>2520</v>
      </c>
      <c r="B2469" s="3">
        <v>46353</v>
      </c>
      <c r="C2469" s="4" t="s">
        <v>27</v>
      </c>
      <c r="D2469" s="4" t="s">
        <v>82</v>
      </c>
      <c r="E2469" s="4" t="s">
        <v>3</v>
      </c>
      <c r="F2469" s="4" t="s">
        <v>20</v>
      </c>
      <c r="G2469" s="4" t="s">
        <v>31</v>
      </c>
      <c r="H2469" s="4" t="s">
        <v>64</v>
      </c>
      <c r="I2469" s="9">
        <v>2</v>
      </c>
      <c r="J2469" s="6">
        <v>80.400000000000006</v>
      </c>
      <c r="K2469" s="7">
        <v>0.15</v>
      </c>
      <c r="L2469" s="6">
        <v>38.869999999999997</v>
      </c>
      <c r="M2469" s="6">
        <f t="shared" si="152"/>
        <v>136.68</v>
      </c>
      <c r="N2469" s="6">
        <f t="shared" si="153"/>
        <v>77.739999999999995</v>
      </c>
      <c r="O2469" s="6">
        <f t="shared" si="154"/>
        <v>58.940000000000012</v>
      </c>
      <c r="P2469" s="8">
        <f t="shared" si="155"/>
        <v>0.43122622183201648</v>
      </c>
      <c r="Q2469" s="5">
        <f>YEAR(SalesDataTable[[#This Row],[Order Date]])</f>
        <v>2026</v>
      </c>
      <c r="R2469" s="8" t="str">
        <f>"Q"&amp;ROUNDUP(MONTH(SalesDataTable[[#This Row],[Order Date]])/3,0)</f>
        <v>Q4</v>
      </c>
      <c r="S2469" s="9">
        <f>MONTH(SalesDataTable[[#This Row],[Order Date]])</f>
        <v>11</v>
      </c>
      <c r="T2469" s="8" t="str">
        <f>TEXT(SalesDataTable[[#This Row],[Order Date]],"mmm")</f>
        <v>Nov</v>
      </c>
    </row>
    <row r="2470" spans="1:20" ht="15.5">
      <c r="A2470" s="2" t="s">
        <v>2521</v>
      </c>
      <c r="B2470" s="3">
        <v>46354</v>
      </c>
      <c r="C2470" s="4" t="s">
        <v>14</v>
      </c>
      <c r="D2470" s="4" t="s">
        <v>24</v>
      </c>
      <c r="E2470" s="4" t="s">
        <v>3</v>
      </c>
      <c r="F2470" s="4" t="s">
        <v>4</v>
      </c>
      <c r="G2470" s="4" t="s">
        <v>49</v>
      </c>
      <c r="H2470" s="4" t="s">
        <v>67</v>
      </c>
      <c r="I2470" s="9">
        <v>3</v>
      </c>
      <c r="J2470" s="6">
        <v>36.81</v>
      </c>
      <c r="K2470" s="7">
        <v>0.05</v>
      </c>
      <c r="L2470" s="6">
        <v>13.82</v>
      </c>
      <c r="M2470" s="6">
        <f t="shared" si="152"/>
        <v>104.9085</v>
      </c>
      <c r="N2470" s="6">
        <f t="shared" si="153"/>
        <v>41.46</v>
      </c>
      <c r="O2470" s="6">
        <f t="shared" si="154"/>
        <v>63.448500000000003</v>
      </c>
      <c r="P2470" s="8">
        <f t="shared" si="155"/>
        <v>0.60479846723573405</v>
      </c>
      <c r="Q2470" s="5">
        <f>YEAR(SalesDataTable[[#This Row],[Order Date]])</f>
        <v>2026</v>
      </c>
      <c r="R2470" s="8" t="str">
        <f>"Q"&amp;ROUNDUP(MONTH(SalesDataTable[[#This Row],[Order Date]])/3,0)</f>
        <v>Q4</v>
      </c>
      <c r="S2470" s="9">
        <f>MONTH(SalesDataTable[[#This Row],[Order Date]])</f>
        <v>11</v>
      </c>
      <c r="T2470" s="8" t="str">
        <f>TEXT(SalesDataTable[[#This Row],[Order Date]],"mmm")</f>
        <v>Nov</v>
      </c>
    </row>
    <row r="2471" spans="1:20" ht="15.5">
      <c r="A2471" s="2" t="s">
        <v>2522</v>
      </c>
      <c r="B2471" s="3">
        <v>46354</v>
      </c>
      <c r="C2471" s="4" t="s">
        <v>8</v>
      </c>
      <c r="D2471" s="4" t="s">
        <v>69</v>
      </c>
      <c r="E2471" s="4" t="s">
        <v>39</v>
      </c>
      <c r="F2471" s="4" t="s">
        <v>4</v>
      </c>
      <c r="G2471" s="4" t="s">
        <v>17</v>
      </c>
      <c r="H2471" s="4" t="s">
        <v>71</v>
      </c>
      <c r="I2471" s="9">
        <v>2</v>
      </c>
      <c r="J2471" s="6">
        <v>132.61000000000001</v>
      </c>
      <c r="K2471" s="7">
        <v>0.1</v>
      </c>
      <c r="L2471" s="6">
        <v>67.3</v>
      </c>
      <c r="M2471" s="6">
        <f t="shared" si="152"/>
        <v>238.69800000000004</v>
      </c>
      <c r="N2471" s="6">
        <f t="shared" si="153"/>
        <v>134.6</v>
      </c>
      <c r="O2471" s="6">
        <f t="shared" si="154"/>
        <v>104.09800000000004</v>
      </c>
      <c r="P2471" s="8">
        <f t="shared" si="155"/>
        <v>0.43610755012610086</v>
      </c>
      <c r="Q2471" s="5">
        <f>YEAR(SalesDataTable[[#This Row],[Order Date]])</f>
        <v>2026</v>
      </c>
      <c r="R2471" s="8" t="str">
        <f>"Q"&amp;ROUNDUP(MONTH(SalesDataTable[[#This Row],[Order Date]])/3,0)</f>
        <v>Q4</v>
      </c>
      <c r="S2471" s="9">
        <f>MONTH(SalesDataTable[[#This Row],[Order Date]])</f>
        <v>11</v>
      </c>
      <c r="T2471" s="8" t="str">
        <f>TEXT(SalesDataTable[[#This Row],[Order Date]],"mmm")</f>
        <v>Nov</v>
      </c>
    </row>
    <row r="2472" spans="1:20" ht="15.5">
      <c r="A2472" s="2" t="s">
        <v>2523</v>
      </c>
      <c r="B2472" s="3">
        <v>46354</v>
      </c>
      <c r="C2472" s="4" t="s">
        <v>1</v>
      </c>
      <c r="D2472" s="4" t="s">
        <v>88</v>
      </c>
      <c r="E2472" s="4" t="s">
        <v>3</v>
      </c>
      <c r="F2472" s="4" t="s">
        <v>4</v>
      </c>
      <c r="G2472" s="4" t="s">
        <v>5</v>
      </c>
      <c r="H2472" s="4" t="s">
        <v>35</v>
      </c>
      <c r="I2472" s="9">
        <v>5</v>
      </c>
      <c r="J2472" s="6">
        <v>39.79</v>
      </c>
      <c r="K2472" s="7">
        <v>0.1</v>
      </c>
      <c r="L2472" s="6">
        <v>17.09</v>
      </c>
      <c r="M2472" s="6">
        <f t="shared" si="152"/>
        <v>179.05500000000001</v>
      </c>
      <c r="N2472" s="6">
        <f t="shared" si="153"/>
        <v>85.45</v>
      </c>
      <c r="O2472" s="6">
        <f t="shared" si="154"/>
        <v>93.605000000000004</v>
      </c>
      <c r="P2472" s="8">
        <f t="shared" si="155"/>
        <v>0.52277233252352628</v>
      </c>
      <c r="Q2472" s="5">
        <f>YEAR(SalesDataTable[[#This Row],[Order Date]])</f>
        <v>2026</v>
      </c>
      <c r="R2472" s="8" t="str">
        <f>"Q"&amp;ROUNDUP(MONTH(SalesDataTable[[#This Row],[Order Date]])/3,0)</f>
        <v>Q4</v>
      </c>
      <c r="S2472" s="9">
        <f>MONTH(SalesDataTable[[#This Row],[Order Date]])</f>
        <v>11</v>
      </c>
      <c r="T2472" s="8" t="str">
        <f>TEXT(SalesDataTable[[#This Row],[Order Date]],"mmm")</f>
        <v>Nov</v>
      </c>
    </row>
    <row r="2473" spans="1:20" ht="15.5">
      <c r="A2473" s="2" t="s">
        <v>2524</v>
      </c>
      <c r="B2473" s="3">
        <v>46354</v>
      </c>
      <c r="C2473" s="4" t="s">
        <v>27</v>
      </c>
      <c r="D2473" s="4" t="s">
        <v>28</v>
      </c>
      <c r="E2473" s="4" t="s">
        <v>3</v>
      </c>
      <c r="F2473" s="4" t="s">
        <v>4</v>
      </c>
      <c r="G2473" s="4" t="s">
        <v>17</v>
      </c>
      <c r="H2473" s="4" t="s">
        <v>18</v>
      </c>
      <c r="I2473" s="9">
        <v>2</v>
      </c>
      <c r="J2473" s="6">
        <v>36.119999999999997</v>
      </c>
      <c r="K2473" s="7">
        <v>0.1</v>
      </c>
      <c r="L2473" s="6">
        <v>13.61</v>
      </c>
      <c r="M2473" s="6">
        <f t="shared" si="152"/>
        <v>65.015999999999991</v>
      </c>
      <c r="N2473" s="6">
        <f t="shared" si="153"/>
        <v>27.22</v>
      </c>
      <c r="O2473" s="6">
        <f t="shared" si="154"/>
        <v>37.795999999999992</v>
      </c>
      <c r="P2473" s="8">
        <f t="shared" si="155"/>
        <v>0.58133382551987201</v>
      </c>
      <c r="Q2473" s="5">
        <f>YEAR(SalesDataTable[[#This Row],[Order Date]])</f>
        <v>2026</v>
      </c>
      <c r="R2473" s="8" t="str">
        <f>"Q"&amp;ROUNDUP(MONTH(SalesDataTable[[#This Row],[Order Date]])/3,0)</f>
        <v>Q4</v>
      </c>
      <c r="S2473" s="9">
        <f>MONTH(SalesDataTable[[#This Row],[Order Date]])</f>
        <v>11</v>
      </c>
      <c r="T2473" s="8" t="str">
        <f>TEXT(SalesDataTable[[#This Row],[Order Date]],"mmm")</f>
        <v>Nov</v>
      </c>
    </row>
    <row r="2474" spans="1:20" ht="15.5">
      <c r="A2474" s="2" t="s">
        <v>2525</v>
      </c>
      <c r="B2474" s="3">
        <v>46354</v>
      </c>
      <c r="C2474" s="4" t="s">
        <v>27</v>
      </c>
      <c r="D2474" s="4" t="s">
        <v>45</v>
      </c>
      <c r="E2474" s="4" t="s">
        <v>25</v>
      </c>
      <c r="F2474" s="4" t="s">
        <v>4</v>
      </c>
      <c r="G2474" s="4" t="s">
        <v>11</v>
      </c>
      <c r="H2474" s="4" t="s">
        <v>53</v>
      </c>
      <c r="I2474" s="9">
        <v>5</v>
      </c>
      <c r="J2474" s="6">
        <v>153.93</v>
      </c>
      <c r="K2474" s="7">
        <v>0.05</v>
      </c>
      <c r="L2474" s="6">
        <v>77.27</v>
      </c>
      <c r="M2474" s="6">
        <f t="shared" si="152"/>
        <v>731.16750000000002</v>
      </c>
      <c r="N2474" s="6">
        <f t="shared" si="153"/>
        <v>386.34999999999997</v>
      </c>
      <c r="O2474" s="6">
        <f t="shared" si="154"/>
        <v>344.81750000000005</v>
      </c>
      <c r="P2474" s="8">
        <f t="shared" si="155"/>
        <v>0.4715985051304934</v>
      </c>
      <c r="Q2474" s="5">
        <f>YEAR(SalesDataTable[[#This Row],[Order Date]])</f>
        <v>2026</v>
      </c>
      <c r="R2474" s="8" t="str">
        <f>"Q"&amp;ROUNDUP(MONTH(SalesDataTable[[#This Row],[Order Date]])/3,0)</f>
        <v>Q4</v>
      </c>
      <c r="S2474" s="9">
        <f>MONTH(SalesDataTable[[#This Row],[Order Date]])</f>
        <v>11</v>
      </c>
      <c r="T2474" s="8" t="str">
        <f>TEXT(SalesDataTable[[#This Row],[Order Date]],"mmm")</f>
        <v>Nov</v>
      </c>
    </row>
    <row r="2475" spans="1:20" ht="15.5">
      <c r="A2475" s="2" t="s">
        <v>2526</v>
      </c>
      <c r="B2475" s="3">
        <v>46354</v>
      </c>
      <c r="C2475" s="4" t="s">
        <v>14</v>
      </c>
      <c r="D2475" s="4" t="s">
        <v>24</v>
      </c>
      <c r="E2475" s="4" t="s">
        <v>25</v>
      </c>
      <c r="F2475" s="4" t="s">
        <v>16</v>
      </c>
      <c r="G2475" s="4" t="s">
        <v>49</v>
      </c>
      <c r="H2475" s="4" t="s">
        <v>74</v>
      </c>
      <c r="I2475" s="9">
        <v>3</v>
      </c>
      <c r="J2475" s="6">
        <v>50.67</v>
      </c>
      <c r="K2475" s="7">
        <v>0.05</v>
      </c>
      <c r="L2475" s="6">
        <v>22.25</v>
      </c>
      <c r="M2475" s="6">
        <f t="shared" si="152"/>
        <v>144.40949999999998</v>
      </c>
      <c r="N2475" s="6">
        <f t="shared" si="153"/>
        <v>66.75</v>
      </c>
      <c r="O2475" s="6">
        <f t="shared" si="154"/>
        <v>77.65949999999998</v>
      </c>
      <c r="P2475" s="8">
        <f t="shared" si="155"/>
        <v>0.53777279195620775</v>
      </c>
      <c r="Q2475" s="5">
        <f>YEAR(SalesDataTable[[#This Row],[Order Date]])</f>
        <v>2026</v>
      </c>
      <c r="R2475" s="8" t="str">
        <f>"Q"&amp;ROUNDUP(MONTH(SalesDataTable[[#This Row],[Order Date]])/3,0)</f>
        <v>Q4</v>
      </c>
      <c r="S2475" s="9">
        <f>MONTH(SalesDataTable[[#This Row],[Order Date]])</f>
        <v>11</v>
      </c>
      <c r="T2475" s="8" t="str">
        <f>TEXT(SalesDataTable[[#This Row],[Order Date]],"mmm")</f>
        <v>Nov</v>
      </c>
    </row>
    <row r="2476" spans="1:20" ht="15.5">
      <c r="A2476" s="2" t="s">
        <v>2527</v>
      </c>
      <c r="B2476" s="3">
        <v>46354</v>
      </c>
      <c r="C2476" s="4" t="s">
        <v>14</v>
      </c>
      <c r="D2476" s="4" t="s">
        <v>24</v>
      </c>
      <c r="E2476" s="4" t="s">
        <v>3</v>
      </c>
      <c r="F2476" s="4" t="s">
        <v>4</v>
      </c>
      <c r="G2476" s="4" t="s">
        <v>11</v>
      </c>
      <c r="H2476" s="4" t="s">
        <v>79</v>
      </c>
      <c r="I2476" s="9">
        <v>4</v>
      </c>
      <c r="J2476" s="6">
        <v>72.77</v>
      </c>
      <c r="K2476" s="7">
        <v>0</v>
      </c>
      <c r="L2476" s="6">
        <v>32.090000000000003</v>
      </c>
      <c r="M2476" s="6">
        <f t="shared" si="152"/>
        <v>291.08</v>
      </c>
      <c r="N2476" s="6">
        <f t="shared" si="153"/>
        <v>128.36000000000001</v>
      </c>
      <c r="O2476" s="6">
        <f t="shared" si="154"/>
        <v>162.71999999999997</v>
      </c>
      <c r="P2476" s="8">
        <f t="shared" si="155"/>
        <v>0.55902157482479031</v>
      </c>
      <c r="Q2476" s="5">
        <f>YEAR(SalesDataTable[[#This Row],[Order Date]])</f>
        <v>2026</v>
      </c>
      <c r="R2476" s="8" t="str">
        <f>"Q"&amp;ROUNDUP(MONTH(SalesDataTable[[#This Row],[Order Date]])/3,0)</f>
        <v>Q4</v>
      </c>
      <c r="S2476" s="9">
        <f>MONTH(SalesDataTable[[#This Row],[Order Date]])</f>
        <v>11</v>
      </c>
      <c r="T2476" s="8" t="str">
        <f>TEXT(SalesDataTable[[#This Row],[Order Date]],"mmm")</f>
        <v>Nov</v>
      </c>
    </row>
    <row r="2477" spans="1:20" ht="15.5">
      <c r="A2477" s="2" t="s">
        <v>2528</v>
      </c>
      <c r="B2477" s="3">
        <v>46354</v>
      </c>
      <c r="C2477" s="4" t="s">
        <v>14</v>
      </c>
      <c r="D2477" s="4" t="s">
        <v>61</v>
      </c>
      <c r="E2477" s="4" t="s">
        <v>39</v>
      </c>
      <c r="F2477" s="4" t="s">
        <v>16</v>
      </c>
      <c r="G2477" s="4" t="s">
        <v>17</v>
      </c>
      <c r="H2477" s="4" t="s">
        <v>46</v>
      </c>
      <c r="I2477" s="9">
        <v>1</v>
      </c>
      <c r="J2477" s="6">
        <v>46.45</v>
      </c>
      <c r="K2477" s="7">
        <v>0.1</v>
      </c>
      <c r="L2477" s="6">
        <v>17.96</v>
      </c>
      <c r="M2477" s="6">
        <f t="shared" si="152"/>
        <v>41.805000000000007</v>
      </c>
      <c r="N2477" s="6">
        <f t="shared" si="153"/>
        <v>17.96</v>
      </c>
      <c r="O2477" s="6">
        <f t="shared" si="154"/>
        <v>23.845000000000006</v>
      </c>
      <c r="P2477" s="8">
        <f t="shared" si="155"/>
        <v>0.57038631742614521</v>
      </c>
      <c r="Q2477" s="5">
        <f>YEAR(SalesDataTable[[#This Row],[Order Date]])</f>
        <v>2026</v>
      </c>
      <c r="R2477" s="8" t="str">
        <f>"Q"&amp;ROUNDUP(MONTH(SalesDataTable[[#This Row],[Order Date]])/3,0)</f>
        <v>Q4</v>
      </c>
      <c r="S2477" s="9">
        <f>MONTH(SalesDataTable[[#This Row],[Order Date]])</f>
        <v>11</v>
      </c>
      <c r="T2477" s="8" t="str">
        <f>TEXT(SalesDataTable[[#This Row],[Order Date]],"mmm")</f>
        <v>Nov</v>
      </c>
    </row>
    <row r="2478" spans="1:20" ht="15.5">
      <c r="A2478" s="2" t="s">
        <v>2529</v>
      </c>
      <c r="B2478" s="3">
        <v>46354</v>
      </c>
      <c r="C2478" s="4" t="s">
        <v>1</v>
      </c>
      <c r="D2478" s="4" t="s">
        <v>88</v>
      </c>
      <c r="E2478" s="4" t="s">
        <v>3</v>
      </c>
      <c r="F2478" s="4" t="s">
        <v>16</v>
      </c>
      <c r="G2478" s="4" t="s">
        <v>17</v>
      </c>
      <c r="H2478" s="4" t="s">
        <v>83</v>
      </c>
      <c r="I2478" s="9">
        <v>1</v>
      </c>
      <c r="J2478" s="6">
        <v>165.75</v>
      </c>
      <c r="K2478" s="7">
        <v>0.2</v>
      </c>
      <c r="L2478" s="6">
        <v>89.16</v>
      </c>
      <c r="M2478" s="6">
        <f t="shared" si="152"/>
        <v>132.6</v>
      </c>
      <c r="N2478" s="6">
        <f t="shared" si="153"/>
        <v>89.16</v>
      </c>
      <c r="O2478" s="6">
        <f t="shared" si="154"/>
        <v>43.44</v>
      </c>
      <c r="P2478" s="8">
        <f t="shared" si="155"/>
        <v>0.32760180995475113</v>
      </c>
      <c r="Q2478" s="5">
        <f>YEAR(SalesDataTable[[#This Row],[Order Date]])</f>
        <v>2026</v>
      </c>
      <c r="R2478" s="8" t="str">
        <f>"Q"&amp;ROUNDUP(MONTH(SalesDataTable[[#This Row],[Order Date]])/3,0)</f>
        <v>Q4</v>
      </c>
      <c r="S2478" s="9">
        <f>MONTH(SalesDataTable[[#This Row],[Order Date]])</f>
        <v>11</v>
      </c>
      <c r="T2478" s="8" t="str">
        <f>TEXT(SalesDataTable[[#This Row],[Order Date]],"mmm")</f>
        <v>Nov</v>
      </c>
    </row>
    <row r="2479" spans="1:20" ht="15.5">
      <c r="A2479" s="2" t="s">
        <v>2530</v>
      </c>
      <c r="B2479" s="3">
        <v>46354</v>
      </c>
      <c r="C2479" s="4" t="s">
        <v>14</v>
      </c>
      <c r="D2479" s="4" t="s">
        <v>15</v>
      </c>
      <c r="E2479" s="4" t="s">
        <v>39</v>
      </c>
      <c r="F2479" s="4" t="s">
        <v>16</v>
      </c>
      <c r="G2479" s="4" t="s">
        <v>31</v>
      </c>
      <c r="H2479" s="4" t="s">
        <v>41</v>
      </c>
      <c r="I2479" s="9">
        <v>4</v>
      </c>
      <c r="J2479" s="6">
        <v>198.02</v>
      </c>
      <c r="K2479" s="7">
        <v>0.05</v>
      </c>
      <c r="L2479" s="6">
        <v>103.82</v>
      </c>
      <c r="M2479" s="6">
        <f t="shared" si="152"/>
        <v>752.476</v>
      </c>
      <c r="N2479" s="6">
        <f t="shared" si="153"/>
        <v>415.28</v>
      </c>
      <c r="O2479" s="6">
        <f t="shared" si="154"/>
        <v>337.19600000000003</v>
      </c>
      <c r="P2479" s="8">
        <f t="shared" si="155"/>
        <v>0.44811528872681655</v>
      </c>
      <c r="Q2479" s="5">
        <f>YEAR(SalesDataTable[[#This Row],[Order Date]])</f>
        <v>2026</v>
      </c>
      <c r="R2479" s="8" t="str">
        <f>"Q"&amp;ROUNDUP(MONTH(SalesDataTable[[#This Row],[Order Date]])/3,0)</f>
        <v>Q4</v>
      </c>
      <c r="S2479" s="9">
        <f>MONTH(SalesDataTable[[#This Row],[Order Date]])</f>
        <v>11</v>
      </c>
      <c r="T2479" s="8" t="str">
        <f>TEXT(SalesDataTable[[#This Row],[Order Date]],"mmm")</f>
        <v>Nov</v>
      </c>
    </row>
    <row r="2480" spans="1:20" ht="15.5">
      <c r="A2480" s="2" t="s">
        <v>2531</v>
      </c>
      <c r="B2480" s="3">
        <v>46355</v>
      </c>
      <c r="C2480" s="4" t="s">
        <v>8</v>
      </c>
      <c r="D2480" s="4" t="s">
        <v>69</v>
      </c>
      <c r="E2480" s="4" t="s">
        <v>3</v>
      </c>
      <c r="F2480" s="4" t="s">
        <v>16</v>
      </c>
      <c r="G2480" s="4" t="s">
        <v>17</v>
      </c>
      <c r="H2480" s="4" t="s">
        <v>46</v>
      </c>
      <c r="I2480" s="9">
        <v>1</v>
      </c>
      <c r="J2480" s="6">
        <v>46.3</v>
      </c>
      <c r="K2480" s="7">
        <v>0.2</v>
      </c>
      <c r="L2480" s="6">
        <v>18.78</v>
      </c>
      <c r="M2480" s="6">
        <f t="shared" si="152"/>
        <v>37.04</v>
      </c>
      <c r="N2480" s="6">
        <f t="shared" si="153"/>
        <v>18.78</v>
      </c>
      <c r="O2480" s="6">
        <f t="shared" si="154"/>
        <v>18.259999999999998</v>
      </c>
      <c r="P2480" s="8">
        <f t="shared" si="155"/>
        <v>0.49298056155507552</v>
      </c>
      <c r="Q2480" s="5">
        <f>YEAR(SalesDataTable[[#This Row],[Order Date]])</f>
        <v>2026</v>
      </c>
      <c r="R2480" s="8" t="str">
        <f>"Q"&amp;ROUNDUP(MONTH(SalesDataTable[[#This Row],[Order Date]])/3,0)</f>
        <v>Q4</v>
      </c>
      <c r="S2480" s="9">
        <f>MONTH(SalesDataTable[[#This Row],[Order Date]])</f>
        <v>11</v>
      </c>
      <c r="T2480" s="8" t="str">
        <f>TEXT(SalesDataTable[[#This Row],[Order Date]],"mmm")</f>
        <v>Nov</v>
      </c>
    </row>
    <row r="2481" spans="1:20" ht="15.5">
      <c r="A2481" s="2" t="s">
        <v>2532</v>
      </c>
      <c r="B2481" s="3">
        <v>46355</v>
      </c>
      <c r="C2481" s="4" t="s">
        <v>1</v>
      </c>
      <c r="D2481" s="4" t="s">
        <v>88</v>
      </c>
      <c r="E2481" s="4" t="s">
        <v>39</v>
      </c>
      <c r="F2481" s="4" t="s">
        <v>4</v>
      </c>
      <c r="G2481" s="4" t="s">
        <v>49</v>
      </c>
      <c r="H2481" s="4" t="s">
        <v>50</v>
      </c>
      <c r="I2481" s="9">
        <v>1</v>
      </c>
      <c r="J2481" s="6">
        <v>39.659999999999997</v>
      </c>
      <c r="K2481" s="7">
        <v>0</v>
      </c>
      <c r="L2481" s="6">
        <v>14.76</v>
      </c>
      <c r="M2481" s="6">
        <f t="shared" si="152"/>
        <v>39.659999999999997</v>
      </c>
      <c r="N2481" s="6">
        <f t="shared" si="153"/>
        <v>14.76</v>
      </c>
      <c r="O2481" s="6">
        <f t="shared" si="154"/>
        <v>24.9</v>
      </c>
      <c r="P2481" s="8">
        <f t="shared" si="155"/>
        <v>0.62783661119515888</v>
      </c>
      <c r="Q2481" s="5">
        <f>YEAR(SalesDataTable[[#This Row],[Order Date]])</f>
        <v>2026</v>
      </c>
      <c r="R2481" s="8" t="str">
        <f>"Q"&amp;ROUNDUP(MONTH(SalesDataTable[[#This Row],[Order Date]])/3,0)</f>
        <v>Q4</v>
      </c>
      <c r="S2481" s="9">
        <f>MONTH(SalesDataTable[[#This Row],[Order Date]])</f>
        <v>11</v>
      </c>
      <c r="T2481" s="8" t="str">
        <f>TEXT(SalesDataTable[[#This Row],[Order Date]],"mmm")</f>
        <v>Nov</v>
      </c>
    </row>
    <row r="2482" spans="1:20" ht="15.5">
      <c r="A2482" s="2" t="s">
        <v>2533</v>
      </c>
      <c r="B2482" s="3">
        <v>46355</v>
      </c>
      <c r="C2482" s="4" t="s">
        <v>8</v>
      </c>
      <c r="D2482" s="4" t="s">
        <v>38</v>
      </c>
      <c r="E2482" s="4" t="s">
        <v>3</v>
      </c>
      <c r="F2482" s="4" t="s">
        <v>16</v>
      </c>
      <c r="G2482" s="4" t="s">
        <v>31</v>
      </c>
      <c r="H2482" s="4" t="s">
        <v>64</v>
      </c>
      <c r="I2482" s="9">
        <v>3</v>
      </c>
      <c r="J2482" s="6">
        <v>80.72</v>
      </c>
      <c r="K2482" s="7">
        <v>0.05</v>
      </c>
      <c r="L2482" s="6">
        <v>39.130000000000003</v>
      </c>
      <c r="M2482" s="6">
        <f t="shared" si="152"/>
        <v>230.05199999999999</v>
      </c>
      <c r="N2482" s="6">
        <f t="shared" si="153"/>
        <v>117.39000000000001</v>
      </c>
      <c r="O2482" s="6">
        <f t="shared" si="154"/>
        <v>112.66199999999998</v>
      </c>
      <c r="P2482" s="8">
        <f t="shared" si="155"/>
        <v>0.48972406238589528</v>
      </c>
      <c r="Q2482" s="5">
        <f>YEAR(SalesDataTable[[#This Row],[Order Date]])</f>
        <v>2026</v>
      </c>
      <c r="R2482" s="8" t="str">
        <f>"Q"&amp;ROUNDUP(MONTH(SalesDataTable[[#This Row],[Order Date]])/3,0)</f>
        <v>Q4</v>
      </c>
      <c r="S2482" s="9">
        <f>MONTH(SalesDataTable[[#This Row],[Order Date]])</f>
        <v>11</v>
      </c>
      <c r="T2482" s="8" t="str">
        <f>TEXT(SalesDataTable[[#This Row],[Order Date]],"mmm")</f>
        <v>Nov</v>
      </c>
    </row>
    <row r="2483" spans="1:20" ht="15.5">
      <c r="A2483" s="2" t="s">
        <v>2534</v>
      </c>
      <c r="B2483" s="3">
        <v>46355</v>
      </c>
      <c r="C2483" s="4" t="s">
        <v>8</v>
      </c>
      <c r="D2483" s="4" t="s">
        <v>86</v>
      </c>
      <c r="E2483" s="4" t="s">
        <v>39</v>
      </c>
      <c r="F2483" s="4" t="s">
        <v>16</v>
      </c>
      <c r="G2483" s="4" t="s">
        <v>17</v>
      </c>
      <c r="H2483" s="4" t="s">
        <v>18</v>
      </c>
      <c r="I2483" s="9">
        <v>2</v>
      </c>
      <c r="J2483" s="6">
        <v>35.51</v>
      </c>
      <c r="K2483" s="7">
        <v>0.05</v>
      </c>
      <c r="L2483" s="6">
        <v>13.24</v>
      </c>
      <c r="M2483" s="6">
        <f t="shared" si="152"/>
        <v>67.468999999999994</v>
      </c>
      <c r="N2483" s="6">
        <f t="shared" si="153"/>
        <v>26.48</v>
      </c>
      <c r="O2483" s="6">
        <f t="shared" si="154"/>
        <v>40.98899999999999</v>
      </c>
      <c r="P2483" s="8">
        <f t="shared" si="155"/>
        <v>0.60752345521646967</v>
      </c>
      <c r="Q2483" s="5">
        <f>YEAR(SalesDataTable[[#This Row],[Order Date]])</f>
        <v>2026</v>
      </c>
      <c r="R2483" s="8" t="str">
        <f>"Q"&amp;ROUNDUP(MONTH(SalesDataTable[[#This Row],[Order Date]])/3,0)</f>
        <v>Q4</v>
      </c>
      <c r="S2483" s="9">
        <f>MONTH(SalesDataTable[[#This Row],[Order Date]])</f>
        <v>11</v>
      </c>
      <c r="T2483" s="8" t="str">
        <f>TEXT(SalesDataTable[[#This Row],[Order Date]],"mmm")</f>
        <v>Nov</v>
      </c>
    </row>
    <row r="2484" spans="1:20" ht="15.5">
      <c r="A2484" s="2" t="s">
        <v>2535</v>
      </c>
      <c r="B2484" s="3">
        <v>46356</v>
      </c>
      <c r="C2484" s="4" t="s">
        <v>27</v>
      </c>
      <c r="D2484" s="4" t="s">
        <v>48</v>
      </c>
      <c r="E2484" s="4" t="s">
        <v>25</v>
      </c>
      <c r="F2484" s="4" t="s">
        <v>20</v>
      </c>
      <c r="G2484" s="4" t="s">
        <v>17</v>
      </c>
      <c r="H2484" s="4" t="s">
        <v>71</v>
      </c>
      <c r="I2484" s="9">
        <v>1</v>
      </c>
      <c r="J2484" s="6">
        <v>132.06</v>
      </c>
      <c r="K2484" s="7">
        <v>0.15</v>
      </c>
      <c r="L2484" s="6">
        <v>67.53</v>
      </c>
      <c r="M2484" s="6">
        <f t="shared" si="152"/>
        <v>112.251</v>
      </c>
      <c r="N2484" s="6">
        <f t="shared" si="153"/>
        <v>67.53</v>
      </c>
      <c r="O2484" s="6">
        <f t="shared" si="154"/>
        <v>44.721000000000004</v>
      </c>
      <c r="P2484" s="8">
        <f t="shared" si="155"/>
        <v>0.39840179597509157</v>
      </c>
      <c r="Q2484" s="5">
        <f>YEAR(SalesDataTable[[#This Row],[Order Date]])</f>
        <v>2026</v>
      </c>
      <c r="R2484" s="8" t="str">
        <f>"Q"&amp;ROUNDUP(MONTH(SalesDataTable[[#This Row],[Order Date]])/3,0)</f>
        <v>Q4</v>
      </c>
      <c r="S2484" s="9">
        <f>MONTH(SalesDataTable[[#This Row],[Order Date]])</f>
        <v>11</v>
      </c>
      <c r="T2484" s="8" t="str">
        <f>TEXT(SalesDataTable[[#This Row],[Order Date]],"mmm")</f>
        <v>Nov</v>
      </c>
    </row>
    <row r="2485" spans="1:20" ht="15.5">
      <c r="A2485" s="2" t="s">
        <v>2536</v>
      </c>
      <c r="B2485" s="3">
        <v>46356</v>
      </c>
      <c r="C2485" s="4" t="s">
        <v>27</v>
      </c>
      <c r="D2485" s="4" t="s">
        <v>48</v>
      </c>
      <c r="E2485" s="4" t="s">
        <v>3</v>
      </c>
      <c r="F2485" s="4" t="s">
        <v>20</v>
      </c>
      <c r="G2485" s="4" t="s">
        <v>5</v>
      </c>
      <c r="H2485" s="4" t="s">
        <v>35</v>
      </c>
      <c r="I2485" s="9">
        <v>3</v>
      </c>
      <c r="J2485" s="6">
        <v>41.07</v>
      </c>
      <c r="K2485" s="7">
        <v>0.1</v>
      </c>
      <c r="L2485" s="6">
        <v>16.86</v>
      </c>
      <c r="M2485" s="6">
        <f t="shared" si="152"/>
        <v>110.88900000000001</v>
      </c>
      <c r="N2485" s="6">
        <f t="shared" si="153"/>
        <v>50.58</v>
      </c>
      <c r="O2485" s="6">
        <f t="shared" si="154"/>
        <v>60.309000000000012</v>
      </c>
      <c r="P2485" s="8">
        <f t="shared" si="155"/>
        <v>0.54386819251684126</v>
      </c>
      <c r="Q2485" s="5">
        <f>YEAR(SalesDataTable[[#This Row],[Order Date]])</f>
        <v>2026</v>
      </c>
      <c r="R2485" s="8" t="str">
        <f>"Q"&amp;ROUNDUP(MONTH(SalesDataTable[[#This Row],[Order Date]])/3,0)</f>
        <v>Q4</v>
      </c>
      <c r="S2485" s="9">
        <f>MONTH(SalesDataTable[[#This Row],[Order Date]])</f>
        <v>11</v>
      </c>
      <c r="T2485" s="8" t="str">
        <f>TEXT(SalesDataTable[[#This Row],[Order Date]],"mmm")</f>
        <v>Nov</v>
      </c>
    </row>
    <row r="2486" spans="1:20" ht="15.5">
      <c r="A2486" s="2" t="s">
        <v>2537</v>
      </c>
      <c r="B2486" s="3">
        <v>46356</v>
      </c>
      <c r="C2486" s="4" t="s">
        <v>8</v>
      </c>
      <c r="D2486" s="4" t="s">
        <v>69</v>
      </c>
      <c r="E2486" s="4" t="s">
        <v>3</v>
      </c>
      <c r="F2486" s="4" t="s">
        <v>16</v>
      </c>
      <c r="G2486" s="4" t="s">
        <v>11</v>
      </c>
      <c r="H2486" s="4" t="s">
        <v>53</v>
      </c>
      <c r="I2486" s="9">
        <v>2</v>
      </c>
      <c r="J2486" s="6">
        <v>151.49</v>
      </c>
      <c r="K2486" s="7">
        <v>0.1</v>
      </c>
      <c r="L2486" s="6">
        <v>81.39</v>
      </c>
      <c r="M2486" s="6">
        <f t="shared" si="152"/>
        <v>272.68200000000002</v>
      </c>
      <c r="N2486" s="6">
        <f t="shared" si="153"/>
        <v>162.78</v>
      </c>
      <c r="O2486" s="6">
        <f t="shared" si="154"/>
        <v>109.90200000000002</v>
      </c>
      <c r="P2486" s="8">
        <f t="shared" si="155"/>
        <v>0.40304090479019522</v>
      </c>
      <c r="Q2486" s="5">
        <f>YEAR(SalesDataTable[[#This Row],[Order Date]])</f>
        <v>2026</v>
      </c>
      <c r="R2486" s="8" t="str">
        <f>"Q"&amp;ROUNDUP(MONTH(SalesDataTable[[#This Row],[Order Date]])/3,0)</f>
        <v>Q4</v>
      </c>
      <c r="S2486" s="9">
        <f>MONTH(SalesDataTable[[#This Row],[Order Date]])</f>
        <v>11</v>
      </c>
      <c r="T2486" s="8" t="str">
        <f>TEXT(SalesDataTable[[#This Row],[Order Date]],"mmm")</f>
        <v>Nov</v>
      </c>
    </row>
    <row r="2487" spans="1:20" ht="15.5">
      <c r="A2487" s="2" t="s">
        <v>2538</v>
      </c>
      <c r="B2487" s="3">
        <v>46356</v>
      </c>
      <c r="C2487" s="4" t="s">
        <v>1</v>
      </c>
      <c r="D2487" s="4" t="s">
        <v>2</v>
      </c>
      <c r="E2487" s="4" t="s">
        <v>25</v>
      </c>
      <c r="F2487" s="4" t="s">
        <v>20</v>
      </c>
      <c r="G2487" s="4" t="s">
        <v>49</v>
      </c>
      <c r="H2487" s="4" t="s">
        <v>67</v>
      </c>
      <c r="I2487" s="9">
        <v>1</v>
      </c>
      <c r="J2487" s="6">
        <v>35.729999999999997</v>
      </c>
      <c r="K2487" s="7">
        <v>0.2</v>
      </c>
      <c r="L2487" s="6">
        <v>14.33</v>
      </c>
      <c r="M2487" s="6">
        <f t="shared" si="152"/>
        <v>28.584</v>
      </c>
      <c r="N2487" s="6">
        <f t="shared" si="153"/>
        <v>14.33</v>
      </c>
      <c r="O2487" s="6">
        <f t="shared" si="154"/>
        <v>14.254</v>
      </c>
      <c r="P2487" s="8">
        <f t="shared" si="155"/>
        <v>0.49867058494262523</v>
      </c>
      <c r="Q2487" s="5">
        <f>YEAR(SalesDataTable[[#This Row],[Order Date]])</f>
        <v>2026</v>
      </c>
      <c r="R2487" s="8" t="str">
        <f>"Q"&amp;ROUNDUP(MONTH(SalesDataTable[[#This Row],[Order Date]])/3,0)</f>
        <v>Q4</v>
      </c>
      <c r="S2487" s="9">
        <f>MONTH(SalesDataTable[[#This Row],[Order Date]])</f>
        <v>11</v>
      </c>
      <c r="T2487" s="8" t="str">
        <f>TEXT(SalesDataTable[[#This Row],[Order Date]],"mmm")</f>
        <v>Nov</v>
      </c>
    </row>
    <row r="2488" spans="1:20" ht="15.5">
      <c r="A2488" s="2" t="s">
        <v>2539</v>
      </c>
      <c r="B2488" s="3">
        <v>46356</v>
      </c>
      <c r="C2488" s="4" t="s">
        <v>1</v>
      </c>
      <c r="D2488" s="4" t="s">
        <v>2</v>
      </c>
      <c r="E2488" s="4" t="s">
        <v>25</v>
      </c>
      <c r="F2488" s="4" t="s">
        <v>4</v>
      </c>
      <c r="G2488" s="4" t="s">
        <v>5</v>
      </c>
      <c r="H2488" s="4" t="s">
        <v>29</v>
      </c>
      <c r="I2488" s="9">
        <v>2</v>
      </c>
      <c r="J2488" s="6">
        <v>50.38</v>
      </c>
      <c r="K2488" s="7">
        <v>0.1</v>
      </c>
      <c r="L2488" s="6">
        <v>22.41</v>
      </c>
      <c r="M2488" s="6">
        <f t="shared" si="152"/>
        <v>90.684000000000012</v>
      </c>
      <c r="N2488" s="6">
        <f t="shared" si="153"/>
        <v>44.82</v>
      </c>
      <c r="O2488" s="6">
        <f t="shared" si="154"/>
        <v>45.864000000000011</v>
      </c>
      <c r="P2488" s="8">
        <f t="shared" si="155"/>
        <v>0.50575625248114342</v>
      </c>
      <c r="Q2488" s="5">
        <f>YEAR(SalesDataTable[[#This Row],[Order Date]])</f>
        <v>2026</v>
      </c>
      <c r="R2488" s="8" t="str">
        <f>"Q"&amp;ROUNDUP(MONTH(SalesDataTable[[#This Row],[Order Date]])/3,0)</f>
        <v>Q4</v>
      </c>
      <c r="S2488" s="9">
        <f>MONTH(SalesDataTable[[#This Row],[Order Date]])</f>
        <v>11</v>
      </c>
      <c r="T2488" s="8" t="str">
        <f>TEXT(SalesDataTable[[#This Row],[Order Date]],"mmm")</f>
        <v>Nov</v>
      </c>
    </row>
    <row r="2489" spans="1:20" ht="15.5">
      <c r="A2489" s="2" t="s">
        <v>2540</v>
      </c>
      <c r="B2489" s="3">
        <v>46356</v>
      </c>
      <c r="C2489" s="4" t="s">
        <v>1</v>
      </c>
      <c r="D2489" s="4" t="s">
        <v>52</v>
      </c>
      <c r="E2489" s="4" t="s">
        <v>3</v>
      </c>
      <c r="F2489" s="4" t="s">
        <v>20</v>
      </c>
      <c r="G2489" s="4" t="s">
        <v>49</v>
      </c>
      <c r="H2489" s="4" t="s">
        <v>67</v>
      </c>
      <c r="I2489" s="9">
        <v>1</v>
      </c>
      <c r="J2489" s="6">
        <v>35.67</v>
      </c>
      <c r="K2489" s="7">
        <v>0.1</v>
      </c>
      <c r="L2489" s="6">
        <v>13.81</v>
      </c>
      <c r="M2489" s="6">
        <f t="shared" si="152"/>
        <v>32.103000000000002</v>
      </c>
      <c r="N2489" s="6">
        <f t="shared" si="153"/>
        <v>13.81</v>
      </c>
      <c r="O2489" s="6">
        <f t="shared" si="154"/>
        <v>18.292999999999999</v>
      </c>
      <c r="P2489" s="8">
        <f t="shared" si="155"/>
        <v>0.5698221350029592</v>
      </c>
      <c r="Q2489" s="5">
        <f>YEAR(SalesDataTable[[#This Row],[Order Date]])</f>
        <v>2026</v>
      </c>
      <c r="R2489" s="8" t="str">
        <f>"Q"&amp;ROUNDUP(MONTH(SalesDataTable[[#This Row],[Order Date]])/3,0)</f>
        <v>Q4</v>
      </c>
      <c r="S2489" s="9">
        <f>MONTH(SalesDataTable[[#This Row],[Order Date]])</f>
        <v>11</v>
      </c>
      <c r="T2489" s="8" t="str">
        <f>TEXT(SalesDataTable[[#This Row],[Order Date]],"mmm")</f>
        <v>Nov</v>
      </c>
    </row>
    <row r="2490" spans="1:20" ht="15.5">
      <c r="A2490" s="2" t="s">
        <v>2541</v>
      </c>
      <c r="B2490" s="3">
        <v>46356</v>
      </c>
      <c r="C2490" s="4" t="s">
        <v>8</v>
      </c>
      <c r="D2490" s="4" t="s">
        <v>86</v>
      </c>
      <c r="E2490" s="4" t="s">
        <v>10</v>
      </c>
      <c r="F2490" s="4" t="s">
        <v>20</v>
      </c>
      <c r="G2490" s="4" t="s">
        <v>31</v>
      </c>
      <c r="H2490" s="4" t="s">
        <v>64</v>
      </c>
      <c r="I2490" s="9">
        <v>12</v>
      </c>
      <c r="J2490" s="6">
        <v>81.150000000000006</v>
      </c>
      <c r="K2490" s="7">
        <v>0.15</v>
      </c>
      <c r="L2490" s="6">
        <v>39.590000000000003</v>
      </c>
      <c r="M2490" s="6">
        <f t="shared" si="152"/>
        <v>827.73</v>
      </c>
      <c r="N2490" s="6">
        <f t="shared" si="153"/>
        <v>475.08000000000004</v>
      </c>
      <c r="O2490" s="6">
        <f t="shared" si="154"/>
        <v>352.65</v>
      </c>
      <c r="P2490" s="8">
        <f t="shared" si="155"/>
        <v>0.42604472472907828</v>
      </c>
      <c r="Q2490" s="5">
        <f>YEAR(SalesDataTable[[#This Row],[Order Date]])</f>
        <v>2026</v>
      </c>
      <c r="R2490" s="8" t="str">
        <f>"Q"&amp;ROUNDUP(MONTH(SalesDataTable[[#This Row],[Order Date]])/3,0)</f>
        <v>Q4</v>
      </c>
      <c r="S2490" s="9">
        <f>MONTH(SalesDataTable[[#This Row],[Order Date]])</f>
        <v>11</v>
      </c>
      <c r="T2490" s="8" t="str">
        <f>TEXT(SalesDataTable[[#This Row],[Order Date]],"mmm")</f>
        <v>Nov</v>
      </c>
    </row>
    <row r="2491" spans="1:20" ht="15.5">
      <c r="A2491" s="2" t="s">
        <v>2542</v>
      </c>
      <c r="B2491" s="3">
        <v>46356</v>
      </c>
      <c r="C2491" s="4" t="s">
        <v>1</v>
      </c>
      <c r="D2491" s="4" t="s">
        <v>88</v>
      </c>
      <c r="E2491" s="4" t="s">
        <v>25</v>
      </c>
      <c r="F2491" s="4" t="s">
        <v>4</v>
      </c>
      <c r="G2491" s="4" t="s">
        <v>31</v>
      </c>
      <c r="H2491" s="4" t="s">
        <v>41</v>
      </c>
      <c r="I2491" s="9">
        <v>1</v>
      </c>
      <c r="J2491" s="6">
        <v>194.73</v>
      </c>
      <c r="K2491" s="7">
        <v>0</v>
      </c>
      <c r="L2491" s="6">
        <v>104.48</v>
      </c>
      <c r="M2491" s="6">
        <f t="shared" si="152"/>
        <v>194.73</v>
      </c>
      <c r="N2491" s="6">
        <f t="shared" si="153"/>
        <v>104.48</v>
      </c>
      <c r="O2491" s="6">
        <f t="shared" si="154"/>
        <v>90.249999999999986</v>
      </c>
      <c r="P2491" s="8">
        <f t="shared" si="155"/>
        <v>0.46346222975401835</v>
      </c>
      <c r="Q2491" s="5">
        <f>YEAR(SalesDataTable[[#This Row],[Order Date]])</f>
        <v>2026</v>
      </c>
      <c r="R2491" s="8" t="str">
        <f>"Q"&amp;ROUNDUP(MONTH(SalesDataTable[[#This Row],[Order Date]])/3,0)</f>
        <v>Q4</v>
      </c>
      <c r="S2491" s="9">
        <f>MONTH(SalesDataTable[[#This Row],[Order Date]])</f>
        <v>11</v>
      </c>
      <c r="T2491" s="8" t="str">
        <f>TEXT(SalesDataTable[[#This Row],[Order Date]],"mmm")</f>
        <v>Nov</v>
      </c>
    </row>
    <row r="2492" spans="1:20" ht="15.5">
      <c r="A2492" s="2" t="s">
        <v>2543</v>
      </c>
      <c r="B2492" s="3">
        <v>46356</v>
      </c>
      <c r="C2492" s="4" t="s">
        <v>8</v>
      </c>
      <c r="D2492" s="4" t="s">
        <v>9</v>
      </c>
      <c r="E2492" s="4" t="s">
        <v>39</v>
      </c>
      <c r="F2492" s="4" t="s">
        <v>20</v>
      </c>
      <c r="G2492" s="4" t="s">
        <v>31</v>
      </c>
      <c r="H2492" s="4" t="s">
        <v>90</v>
      </c>
      <c r="I2492" s="9">
        <v>2</v>
      </c>
      <c r="J2492" s="6">
        <v>122.18</v>
      </c>
      <c r="K2492" s="7">
        <v>0.15</v>
      </c>
      <c r="L2492" s="6">
        <v>61.3</v>
      </c>
      <c r="M2492" s="6">
        <f t="shared" si="152"/>
        <v>207.70600000000002</v>
      </c>
      <c r="N2492" s="6">
        <f t="shared" si="153"/>
        <v>122.6</v>
      </c>
      <c r="O2492" s="6">
        <f t="shared" si="154"/>
        <v>85.106000000000023</v>
      </c>
      <c r="P2492" s="8">
        <f t="shared" si="155"/>
        <v>0.40974261696821479</v>
      </c>
      <c r="Q2492" s="5">
        <f>YEAR(SalesDataTable[[#This Row],[Order Date]])</f>
        <v>2026</v>
      </c>
      <c r="R2492" s="8" t="str">
        <f>"Q"&amp;ROUNDUP(MONTH(SalesDataTable[[#This Row],[Order Date]])/3,0)</f>
        <v>Q4</v>
      </c>
      <c r="S2492" s="9">
        <f>MONTH(SalesDataTable[[#This Row],[Order Date]])</f>
        <v>11</v>
      </c>
      <c r="T2492" s="8" t="str">
        <f>TEXT(SalesDataTable[[#This Row],[Order Date]],"mmm")</f>
        <v>Nov</v>
      </c>
    </row>
    <row r="2493" spans="1:20" ht="15.5">
      <c r="A2493" s="2" t="s">
        <v>2544</v>
      </c>
      <c r="B2493" s="3">
        <v>46356</v>
      </c>
      <c r="C2493" s="4" t="s">
        <v>27</v>
      </c>
      <c r="D2493" s="4" t="s">
        <v>82</v>
      </c>
      <c r="E2493" s="4" t="s">
        <v>3</v>
      </c>
      <c r="F2493" s="4" t="s">
        <v>4</v>
      </c>
      <c r="G2493" s="4" t="s">
        <v>31</v>
      </c>
      <c r="H2493" s="4" t="s">
        <v>64</v>
      </c>
      <c r="I2493" s="9">
        <v>1</v>
      </c>
      <c r="J2493" s="6">
        <v>83.14</v>
      </c>
      <c r="K2493" s="7">
        <v>0</v>
      </c>
      <c r="L2493" s="6">
        <v>39.369999999999997</v>
      </c>
      <c r="M2493" s="6">
        <f t="shared" si="152"/>
        <v>83.14</v>
      </c>
      <c r="N2493" s="6">
        <f t="shared" si="153"/>
        <v>39.369999999999997</v>
      </c>
      <c r="O2493" s="6">
        <f t="shared" si="154"/>
        <v>43.77</v>
      </c>
      <c r="P2493" s="8">
        <f t="shared" si="155"/>
        <v>0.52646139042578788</v>
      </c>
      <c r="Q2493" s="5">
        <f>YEAR(SalesDataTable[[#This Row],[Order Date]])</f>
        <v>2026</v>
      </c>
      <c r="R2493" s="8" t="str">
        <f>"Q"&amp;ROUNDUP(MONTH(SalesDataTable[[#This Row],[Order Date]])/3,0)</f>
        <v>Q4</v>
      </c>
      <c r="S2493" s="9">
        <f>MONTH(SalesDataTable[[#This Row],[Order Date]])</f>
        <v>11</v>
      </c>
      <c r="T2493" s="8" t="str">
        <f>TEXT(SalesDataTable[[#This Row],[Order Date]],"mmm")</f>
        <v>Nov</v>
      </c>
    </row>
    <row r="2494" spans="1:20" ht="15.5">
      <c r="A2494" s="2" t="s">
        <v>2545</v>
      </c>
      <c r="B2494" s="3">
        <v>46356</v>
      </c>
      <c r="C2494" s="4" t="s">
        <v>14</v>
      </c>
      <c r="D2494" s="4" t="s">
        <v>34</v>
      </c>
      <c r="E2494" s="4" t="s">
        <v>3</v>
      </c>
      <c r="F2494" s="4" t="s">
        <v>4</v>
      </c>
      <c r="G2494" s="4" t="s">
        <v>5</v>
      </c>
      <c r="H2494" s="4" t="s">
        <v>6</v>
      </c>
      <c r="I2494" s="9">
        <v>1</v>
      </c>
      <c r="J2494" s="6">
        <v>80.97</v>
      </c>
      <c r="K2494" s="7">
        <v>0</v>
      </c>
      <c r="L2494" s="6">
        <v>43.64</v>
      </c>
      <c r="M2494" s="6">
        <f t="shared" si="152"/>
        <v>80.97</v>
      </c>
      <c r="N2494" s="6">
        <f t="shared" si="153"/>
        <v>43.64</v>
      </c>
      <c r="O2494" s="6">
        <f t="shared" si="154"/>
        <v>37.33</v>
      </c>
      <c r="P2494" s="8">
        <f t="shared" si="155"/>
        <v>0.4610349512164999</v>
      </c>
      <c r="Q2494" s="5">
        <f>YEAR(SalesDataTable[[#This Row],[Order Date]])</f>
        <v>2026</v>
      </c>
      <c r="R2494" s="8" t="str">
        <f>"Q"&amp;ROUNDUP(MONTH(SalesDataTable[[#This Row],[Order Date]])/3,0)</f>
        <v>Q4</v>
      </c>
      <c r="S2494" s="9">
        <f>MONTH(SalesDataTable[[#This Row],[Order Date]])</f>
        <v>11</v>
      </c>
      <c r="T2494" s="8" t="str">
        <f>TEXT(SalesDataTable[[#This Row],[Order Date]],"mmm")</f>
        <v>Nov</v>
      </c>
    </row>
    <row r="2495" spans="1:20" ht="15.5">
      <c r="A2495" s="2" t="s">
        <v>2546</v>
      </c>
      <c r="B2495" s="3">
        <v>46356</v>
      </c>
      <c r="C2495" s="4" t="s">
        <v>1</v>
      </c>
      <c r="D2495" s="4" t="s">
        <v>52</v>
      </c>
      <c r="E2495" s="4" t="s">
        <v>3</v>
      </c>
      <c r="F2495" s="4" t="s">
        <v>16</v>
      </c>
      <c r="G2495" s="4" t="s">
        <v>11</v>
      </c>
      <c r="H2495" s="4" t="s">
        <v>79</v>
      </c>
      <c r="I2495" s="9">
        <v>1</v>
      </c>
      <c r="J2495" s="6">
        <v>73.03</v>
      </c>
      <c r="K2495" s="7">
        <v>0</v>
      </c>
      <c r="L2495" s="6">
        <v>32.71</v>
      </c>
      <c r="M2495" s="6">
        <f t="shared" si="152"/>
        <v>73.03</v>
      </c>
      <c r="N2495" s="6">
        <f t="shared" si="153"/>
        <v>32.71</v>
      </c>
      <c r="O2495" s="6">
        <f t="shared" si="154"/>
        <v>40.32</v>
      </c>
      <c r="P2495" s="8">
        <f t="shared" si="155"/>
        <v>0.55210187594139393</v>
      </c>
      <c r="Q2495" s="5">
        <f>YEAR(SalesDataTable[[#This Row],[Order Date]])</f>
        <v>2026</v>
      </c>
      <c r="R2495" s="8" t="str">
        <f>"Q"&amp;ROUNDUP(MONTH(SalesDataTable[[#This Row],[Order Date]])/3,0)</f>
        <v>Q4</v>
      </c>
      <c r="S2495" s="9">
        <f>MONTH(SalesDataTable[[#This Row],[Order Date]])</f>
        <v>11</v>
      </c>
      <c r="T2495" s="8" t="str">
        <f>TEXT(SalesDataTable[[#This Row],[Order Date]],"mmm")</f>
        <v>Nov</v>
      </c>
    </row>
    <row r="2496" spans="1:20" ht="15.5">
      <c r="A2496" s="2" t="s">
        <v>2547</v>
      </c>
      <c r="B2496" s="3">
        <v>46356</v>
      </c>
      <c r="C2496" s="4" t="s">
        <v>14</v>
      </c>
      <c r="D2496" s="4" t="s">
        <v>24</v>
      </c>
      <c r="E2496" s="4" t="s">
        <v>3</v>
      </c>
      <c r="F2496" s="4" t="s">
        <v>4</v>
      </c>
      <c r="G2496" s="4" t="s">
        <v>17</v>
      </c>
      <c r="H2496" s="4" t="s">
        <v>46</v>
      </c>
      <c r="I2496" s="9">
        <v>1</v>
      </c>
      <c r="J2496" s="6">
        <v>46.81</v>
      </c>
      <c r="K2496" s="7">
        <v>0.05</v>
      </c>
      <c r="L2496" s="6">
        <v>17.87</v>
      </c>
      <c r="M2496" s="6">
        <f t="shared" si="152"/>
        <v>44.469500000000004</v>
      </c>
      <c r="N2496" s="6">
        <f t="shared" si="153"/>
        <v>17.87</v>
      </c>
      <c r="O2496" s="6">
        <f t="shared" si="154"/>
        <v>26.599500000000003</v>
      </c>
      <c r="P2496" s="8">
        <f t="shared" si="155"/>
        <v>0.59815154206815913</v>
      </c>
      <c r="Q2496" s="5">
        <f>YEAR(SalesDataTable[[#This Row],[Order Date]])</f>
        <v>2026</v>
      </c>
      <c r="R2496" s="8" t="str">
        <f>"Q"&amp;ROUNDUP(MONTH(SalesDataTable[[#This Row],[Order Date]])/3,0)</f>
        <v>Q4</v>
      </c>
      <c r="S2496" s="9">
        <f>MONTH(SalesDataTable[[#This Row],[Order Date]])</f>
        <v>11</v>
      </c>
      <c r="T2496" s="8" t="str">
        <f>TEXT(SalesDataTable[[#This Row],[Order Date]],"mmm")</f>
        <v>Nov</v>
      </c>
    </row>
    <row r="2497" spans="1:20" ht="15.5">
      <c r="A2497" s="2" t="s">
        <v>2548</v>
      </c>
      <c r="B2497" s="3">
        <v>46356</v>
      </c>
      <c r="C2497" s="4" t="s">
        <v>27</v>
      </c>
      <c r="D2497" s="4" t="s">
        <v>45</v>
      </c>
      <c r="E2497" s="4" t="s">
        <v>39</v>
      </c>
      <c r="F2497" s="4" t="s">
        <v>16</v>
      </c>
      <c r="G2497" s="4" t="s">
        <v>11</v>
      </c>
      <c r="H2497" s="4" t="s">
        <v>53</v>
      </c>
      <c r="I2497" s="9">
        <v>2</v>
      </c>
      <c r="J2497" s="6">
        <v>153.51</v>
      </c>
      <c r="K2497" s="7">
        <v>0.15</v>
      </c>
      <c r="L2497" s="6">
        <v>81.290000000000006</v>
      </c>
      <c r="M2497" s="6">
        <f t="shared" si="152"/>
        <v>260.96699999999998</v>
      </c>
      <c r="N2497" s="6">
        <f t="shared" si="153"/>
        <v>162.58000000000001</v>
      </c>
      <c r="O2497" s="6">
        <f t="shared" si="154"/>
        <v>98.386999999999972</v>
      </c>
      <c r="P2497" s="8">
        <f t="shared" si="155"/>
        <v>0.3770093536730697</v>
      </c>
      <c r="Q2497" s="5">
        <f>YEAR(SalesDataTable[[#This Row],[Order Date]])</f>
        <v>2026</v>
      </c>
      <c r="R2497" s="8" t="str">
        <f>"Q"&amp;ROUNDUP(MONTH(SalesDataTable[[#This Row],[Order Date]])/3,0)</f>
        <v>Q4</v>
      </c>
      <c r="S2497" s="9">
        <f>MONTH(SalesDataTable[[#This Row],[Order Date]])</f>
        <v>11</v>
      </c>
      <c r="T2497" s="8" t="str">
        <f>TEXT(SalesDataTable[[#This Row],[Order Date]],"mmm")</f>
        <v>Nov</v>
      </c>
    </row>
    <row r="2498" spans="1:20" ht="15.5">
      <c r="A2498" s="2" t="s">
        <v>2549</v>
      </c>
      <c r="B2498" s="3">
        <v>46356</v>
      </c>
      <c r="C2498" s="4" t="s">
        <v>14</v>
      </c>
      <c r="D2498" s="4" t="s">
        <v>34</v>
      </c>
      <c r="E2498" s="4" t="s">
        <v>39</v>
      </c>
      <c r="F2498" s="4" t="s">
        <v>16</v>
      </c>
      <c r="G2498" s="4" t="s">
        <v>31</v>
      </c>
      <c r="H2498" s="4" t="s">
        <v>41</v>
      </c>
      <c r="I2498" s="9">
        <v>2</v>
      </c>
      <c r="J2498" s="6">
        <v>197.5</v>
      </c>
      <c r="K2498" s="7">
        <v>0</v>
      </c>
      <c r="L2498" s="6">
        <v>104.47</v>
      </c>
      <c r="M2498" s="6">
        <f t="shared" ref="M2498:M2561" si="156">I2498*J2498*(1-K2498)</f>
        <v>395</v>
      </c>
      <c r="N2498" s="6">
        <f t="shared" ref="N2498:N2561" si="157">I2498*L2498</f>
        <v>208.94</v>
      </c>
      <c r="O2498" s="6">
        <f t="shared" ref="O2498:O2561" si="158">M2498-N2498</f>
        <v>186.06</v>
      </c>
      <c r="P2498" s="8">
        <f t="shared" ref="P2498:P2561" si="159">IFERROR(O2498/M2498,0)</f>
        <v>0.4710379746835443</v>
      </c>
      <c r="Q2498" s="5">
        <f>YEAR(SalesDataTable[[#This Row],[Order Date]])</f>
        <v>2026</v>
      </c>
      <c r="R2498" s="8" t="str">
        <f>"Q"&amp;ROUNDUP(MONTH(SalesDataTable[[#This Row],[Order Date]])/3,0)</f>
        <v>Q4</v>
      </c>
      <c r="S2498" s="9">
        <f>MONTH(SalesDataTable[[#This Row],[Order Date]])</f>
        <v>11</v>
      </c>
      <c r="T2498" s="8" t="str">
        <f>TEXT(SalesDataTable[[#This Row],[Order Date]],"mmm")</f>
        <v>Nov</v>
      </c>
    </row>
    <row r="2499" spans="1:20" ht="15.5">
      <c r="A2499" s="2" t="s">
        <v>2550</v>
      </c>
      <c r="B2499" s="3">
        <v>46357</v>
      </c>
      <c r="C2499" s="4" t="s">
        <v>27</v>
      </c>
      <c r="D2499" s="4" t="s">
        <v>48</v>
      </c>
      <c r="E2499" s="4" t="s">
        <v>10</v>
      </c>
      <c r="F2499" s="4" t="s">
        <v>20</v>
      </c>
      <c r="G2499" s="4" t="s">
        <v>11</v>
      </c>
      <c r="H2499" s="4" t="s">
        <v>21</v>
      </c>
      <c r="I2499" s="9">
        <v>8</v>
      </c>
      <c r="J2499" s="6">
        <v>146.55000000000001</v>
      </c>
      <c r="K2499" s="7">
        <v>0.1</v>
      </c>
      <c r="L2499" s="6">
        <v>78.03</v>
      </c>
      <c r="M2499" s="6">
        <f t="shared" si="156"/>
        <v>1055.1600000000001</v>
      </c>
      <c r="N2499" s="6">
        <f t="shared" si="157"/>
        <v>624.24</v>
      </c>
      <c r="O2499" s="6">
        <f t="shared" si="158"/>
        <v>430.92000000000007</v>
      </c>
      <c r="P2499" s="8">
        <f t="shared" si="159"/>
        <v>0.40839303991811671</v>
      </c>
      <c r="Q2499" s="5">
        <f>YEAR(SalesDataTable[[#This Row],[Order Date]])</f>
        <v>2026</v>
      </c>
      <c r="R2499" s="8" t="str">
        <f>"Q"&amp;ROUNDUP(MONTH(SalesDataTable[[#This Row],[Order Date]])/3,0)</f>
        <v>Q4</v>
      </c>
      <c r="S2499" s="9">
        <f>MONTH(SalesDataTable[[#This Row],[Order Date]])</f>
        <v>12</v>
      </c>
      <c r="T2499" s="8" t="str">
        <f>TEXT(SalesDataTable[[#This Row],[Order Date]],"mmm")</f>
        <v>Dec</v>
      </c>
    </row>
    <row r="2500" spans="1:20" ht="15.5">
      <c r="A2500" s="2" t="s">
        <v>2551</v>
      </c>
      <c r="B2500" s="3">
        <v>46357</v>
      </c>
      <c r="C2500" s="4" t="s">
        <v>27</v>
      </c>
      <c r="D2500" s="4" t="s">
        <v>82</v>
      </c>
      <c r="E2500" s="4" t="s">
        <v>3</v>
      </c>
      <c r="F2500" s="4" t="s">
        <v>20</v>
      </c>
      <c r="G2500" s="4" t="s">
        <v>5</v>
      </c>
      <c r="H2500" s="4" t="s">
        <v>29</v>
      </c>
      <c r="I2500" s="9">
        <v>2</v>
      </c>
      <c r="J2500" s="6">
        <v>51.83</v>
      </c>
      <c r="K2500" s="7">
        <v>0.15</v>
      </c>
      <c r="L2500" s="6">
        <v>22.02</v>
      </c>
      <c r="M2500" s="6">
        <f t="shared" si="156"/>
        <v>88.11099999999999</v>
      </c>
      <c r="N2500" s="6">
        <f t="shared" si="157"/>
        <v>44.04</v>
      </c>
      <c r="O2500" s="6">
        <f t="shared" si="158"/>
        <v>44.070999999999991</v>
      </c>
      <c r="P2500" s="8">
        <f t="shared" si="159"/>
        <v>0.50017591447151888</v>
      </c>
      <c r="Q2500" s="5">
        <f>YEAR(SalesDataTable[[#This Row],[Order Date]])</f>
        <v>2026</v>
      </c>
      <c r="R2500" s="8" t="str">
        <f>"Q"&amp;ROUNDUP(MONTH(SalesDataTable[[#This Row],[Order Date]])/3,0)</f>
        <v>Q4</v>
      </c>
      <c r="S2500" s="9">
        <f>MONTH(SalesDataTable[[#This Row],[Order Date]])</f>
        <v>12</v>
      </c>
      <c r="T2500" s="8" t="str">
        <f>TEXT(SalesDataTable[[#This Row],[Order Date]],"mmm")</f>
        <v>Dec</v>
      </c>
    </row>
    <row r="2501" spans="1:20" ht="15.5">
      <c r="A2501" s="2" t="s">
        <v>2552</v>
      </c>
      <c r="B2501" s="3">
        <v>46357</v>
      </c>
      <c r="C2501" s="4" t="s">
        <v>8</v>
      </c>
      <c r="D2501" s="4" t="s">
        <v>69</v>
      </c>
      <c r="E2501" s="4" t="s">
        <v>3</v>
      </c>
      <c r="F2501" s="4" t="s">
        <v>16</v>
      </c>
      <c r="G2501" s="4" t="s">
        <v>11</v>
      </c>
      <c r="H2501" s="4" t="s">
        <v>21</v>
      </c>
      <c r="I2501" s="9">
        <v>1</v>
      </c>
      <c r="J2501" s="6">
        <v>140.34</v>
      </c>
      <c r="K2501" s="7">
        <v>0.15</v>
      </c>
      <c r="L2501" s="6">
        <v>79.92</v>
      </c>
      <c r="M2501" s="6">
        <f t="shared" si="156"/>
        <v>119.289</v>
      </c>
      <c r="N2501" s="6">
        <f t="shared" si="157"/>
        <v>79.92</v>
      </c>
      <c r="O2501" s="6">
        <f t="shared" si="158"/>
        <v>39.369</v>
      </c>
      <c r="P2501" s="8">
        <f t="shared" si="159"/>
        <v>0.33003043029952467</v>
      </c>
      <c r="Q2501" s="5">
        <f>YEAR(SalesDataTable[[#This Row],[Order Date]])</f>
        <v>2026</v>
      </c>
      <c r="R2501" s="8" t="str">
        <f>"Q"&amp;ROUNDUP(MONTH(SalesDataTable[[#This Row],[Order Date]])/3,0)</f>
        <v>Q4</v>
      </c>
      <c r="S2501" s="9">
        <f>MONTH(SalesDataTable[[#This Row],[Order Date]])</f>
        <v>12</v>
      </c>
      <c r="T2501" s="8" t="str">
        <f>TEXT(SalesDataTable[[#This Row],[Order Date]],"mmm")</f>
        <v>Dec</v>
      </c>
    </row>
    <row r="2502" spans="1:20" ht="15.5">
      <c r="A2502" s="2" t="s">
        <v>2553</v>
      </c>
      <c r="B2502" s="3">
        <v>46357</v>
      </c>
      <c r="C2502" s="4" t="s">
        <v>1</v>
      </c>
      <c r="D2502" s="4" t="s">
        <v>2</v>
      </c>
      <c r="E2502" s="4" t="s">
        <v>3</v>
      </c>
      <c r="F2502" s="4" t="s">
        <v>16</v>
      </c>
      <c r="G2502" s="4" t="s">
        <v>11</v>
      </c>
      <c r="H2502" s="4" t="s">
        <v>53</v>
      </c>
      <c r="I2502" s="9">
        <v>1</v>
      </c>
      <c r="J2502" s="6">
        <v>156.44999999999999</v>
      </c>
      <c r="K2502" s="7">
        <v>0</v>
      </c>
      <c r="L2502" s="6">
        <v>80.56</v>
      </c>
      <c r="M2502" s="6">
        <f t="shared" si="156"/>
        <v>156.44999999999999</v>
      </c>
      <c r="N2502" s="6">
        <f t="shared" si="157"/>
        <v>80.56</v>
      </c>
      <c r="O2502" s="6">
        <f t="shared" si="158"/>
        <v>75.889999999999986</v>
      </c>
      <c r="P2502" s="8">
        <f t="shared" si="159"/>
        <v>0.48507510386705011</v>
      </c>
      <c r="Q2502" s="5">
        <f>YEAR(SalesDataTable[[#This Row],[Order Date]])</f>
        <v>2026</v>
      </c>
      <c r="R2502" s="8" t="str">
        <f>"Q"&amp;ROUNDUP(MONTH(SalesDataTable[[#This Row],[Order Date]])/3,0)</f>
        <v>Q4</v>
      </c>
      <c r="S2502" s="9">
        <f>MONTH(SalesDataTable[[#This Row],[Order Date]])</f>
        <v>12</v>
      </c>
      <c r="T2502" s="8" t="str">
        <f>TEXT(SalesDataTable[[#This Row],[Order Date]],"mmm")</f>
        <v>Dec</v>
      </c>
    </row>
    <row r="2503" spans="1:20" ht="15.5">
      <c r="A2503" s="2" t="s">
        <v>2554</v>
      </c>
      <c r="B2503" s="3">
        <v>46357</v>
      </c>
      <c r="C2503" s="4" t="s">
        <v>14</v>
      </c>
      <c r="D2503" s="4" t="s">
        <v>126</v>
      </c>
      <c r="E2503" s="4" t="s">
        <v>39</v>
      </c>
      <c r="F2503" s="4" t="s">
        <v>4</v>
      </c>
      <c r="G2503" s="4" t="s">
        <v>49</v>
      </c>
      <c r="H2503" s="4" t="s">
        <v>50</v>
      </c>
      <c r="I2503" s="9">
        <v>1</v>
      </c>
      <c r="J2503" s="6">
        <v>41.33</v>
      </c>
      <c r="K2503" s="7">
        <v>0</v>
      </c>
      <c r="L2503" s="6">
        <v>15.03</v>
      </c>
      <c r="M2503" s="6">
        <f t="shared" si="156"/>
        <v>41.33</v>
      </c>
      <c r="N2503" s="6">
        <f t="shared" si="157"/>
        <v>15.03</v>
      </c>
      <c r="O2503" s="6">
        <f t="shared" si="158"/>
        <v>26.299999999999997</v>
      </c>
      <c r="P2503" s="8">
        <f t="shared" si="159"/>
        <v>0.6363416404548754</v>
      </c>
      <c r="Q2503" s="5">
        <f>YEAR(SalesDataTable[[#This Row],[Order Date]])</f>
        <v>2026</v>
      </c>
      <c r="R2503" s="8" t="str">
        <f>"Q"&amp;ROUNDUP(MONTH(SalesDataTable[[#This Row],[Order Date]])/3,0)</f>
        <v>Q4</v>
      </c>
      <c r="S2503" s="9">
        <f>MONTH(SalesDataTable[[#This Row],[Order Date]])</f>
        <v>12</v>
      </c>
      <c r="T2503" s="8" t="str">
        <f>TEXT(SalesDataTable[[#This Row],[Order Date]],"mmm")</f>
        <v>Dec</v>
      </c>
    </row>
    <row r="2504" spans="1:20" ht="15.5">
      <c r="A2504" s="2" t="s">
        <v>2555</v>
      </c>
      <c r="B2504" s="3">
        <v>46357</v>
      </c>
      <c r="C2504" s="4" t="s">
        <v>8</v>
      </c>
      <c r="D2504" s="4" t="s">
        <v>66</v>
      </c>
      <c r="E2504" s="4" t="s">
        <v>25</v>
      </c>
      <c r="F2504" s="4" t="s">
        <v>16</v>
      </c>
      <c r="G2504" s="4" t="s">
        <v>5</v>
      </c>
      <c r="H2504" s="4" t="s">
        <v>35</v>
      </c>
      <c r="I2504" s="9">
        <v>1</v>
      </c>
      <c r="J2504" s="6">
        <v>39.479999999999997</v>
      </c>
      <c r="K2504" s="7">
        <v>0.05</v>
      </c>
      <c r="L2504" s="6">
        <v>16.78</v>
      </c>
      <c r="M2504" s="6">
        <f t="shared" si="156"/>
        <v>37.505999999999993</v>
      </c>
      <c r="N2504" s="6">
        <f t="shared" si="157"/>
        <v>16.78</v>
      </c>
      <c r="O2504" s="6">
        <f t="shared" si="158"/>
        <v>20.725999999999992</v>
      </c>
      <c r="P2504" s="8">
        <f t="shared" si="159"/>
        <v>0.55260491654668575</v>
      </c>
      <c r="Q2504" s="5">
        <f>YEAR(SalesDataTable[[#This Row],[Order Date]])</f>
        <v>2026</v>
      </c>
      <c r="R2504" s="8" t="str">
        <f>"Q"&amp;ROUNDUP(MONTH(SalesDataTable[[#This Row],[Order Date]])/3,0)</f>
        <v>Q4</v>
      </c>
      <c r="S2504" s="9">
        <f>MONTH(SalesDataTable[[#This Row],[Order Date]])</f>
        <v>12</v>
      </c>
      <c r="T2504" s="8" t="str">
        <f>TEXT(SalesDataTable[[#This Row],[Order Date]],"mmm")</f>
        <v>Dec</v>
      </c>
    </row>
    <row r="2505" spans="1:20" ht="15.5">
      <c r="A2505" s="2" t="s">
        <v>2556</v>
      </c>
      <c r="B2505" s="3">
        <v>46358</v>
      </c>
      <c r="C2505" s="4" t="s">
        <v>14</v>
      </c>
      <c r="D2505" s="4" t="s">
        <v>24</v>
      </c>
      <c r="E2505" s="4" t="s">
        <v>3</v>
      </c>
      <c r="F2505" s="4" t="s">
        <v>20</v>
      </c>
      <c r="G2505" s="4" t="s">
        <v>11</v>
      </c>
      <c r="H2505" s="4" t="s">
        <v>79</v>
      </c>
      <c r="I2505" s="9">
        <v>1</v>
      </c>
      <c r="J2505" s="6">
        <v>73.010000000000005</v>
      </c>
      <c r="K2505" s="7">
        <v>0.1</v>
      </c>
      <c r="L2505" s="6">
        <v>31.51</v>
      </c>
      <c r="M2505" s="6">
        <f t="shared" si="156"/>
        <v>65.709000000000003</v>
      </c>
      <c r="N2505" s="6">
        <f t="shared" si="157"/>
        <v>31.51</v>
      </c>
      <c r="O2505" s="6">
        <f t="shared" si="158"/>
        <v>34.198999999999998</v>
      </c>
      <c r="P2505" s="8">
        <f t="shared" si="159"/>
        <v>0.52046142841924237</v>
      </c>
      <c r="Q2505" s="5">
        <f>YEAR(SalesDataTable[[#This Row],[Order Date]])</f>
        <v>2026</v>
      </c>
      <c r="R2505" s="8" t="str">
        <f>"Q"&amp;ROUNDUP(MONTH(SalesDataTable[[#This Row],[Order Date]])/3,0)</f>
        <v>Q4</v>
      </c>
      <c r="S2505" s="9">
        <f>MONTH(SalesDataTable[[#This Row],[Order Date]])</f>
        <v>12</v>
      </c>
      <c r="T2505" s="8" t="str">
        <f>TEXT(SalesDataTable[[#This Row],[Order Date]],"mmm")</f>
        <v>Dec</v>
      </c>
    </row>
    <row r="2506" spans="1:20" ht="15.5">
      <c r="A2506" s="2" t="s">
        <v>2557</v>
      </c>
      <c r="B2506" s="3">
        <v>46358</v>
      </c>
      <c r="C2506" s="4" t="s">
        <v>1</v>
      </c>
      <c r="D2506" s="4" t="s">
        <v>88</v>
      </c>
      <c r="E2506" s="4" t="s">
        <v>3</v>
      </c>
      <c r="F2506" s="4" t="s">
        <v>20</v>
      </c>
      <c r="G2506" s="4" t="s">
        <v>49</v>
      </c>
      <c r="H2506" s="4" t="s">
        <v>50</v>
      </c>
      <c r="I2506" s="9">
        <v>2</v>
      </c>
      <c r="J2506" s="6">
        <v>40.86</v>
      </c>
      <c r="K2506" s="7">
        <v>0.05</v>
      </c>
      <c r="L2506" s="6">
        <v>15.06</v>
      </c>
      <c r="M2506" s="6">
        <f t="shared" si="156"/>
        <v>77.634</v>
      </c>
      <c r="N2506" s="6">
        <f t="shared" si="157"/>
        <v>30.12</v>
      </c>
      <c r="O2506" s="6">
        <f t="shared" si="158"/>
        <v>47.513999999999996</v>
      </c>
      <c r="P2506" s="8">
        <f t="shared" si="159"/>
        <v>0.6120256588608084</v>
      </c>
      <c r="Q2506" s="5">
        <f>YEAR(SalesDataTable[[#This Row],[Order Date]])</f>
        <v>2026</v>
      </c>
      <c r="R2506" s="8" t="str">
        <f>"Q"&amp;ROUNDUP(MONTH(SalesDataTable[[#This Row],[Order Date]])/3,0)</f>
        <v>Q4</v>
      </c>
      <c r="S2506" s="9">
        <f>MONTH(SalesDataTable[[#This Row],[Order Date]])</f>
        <v>12</v>
      </c>
      <c r="T2506" s="8" t="str">
        <f>TEXT(SalesDataTable[[#This Row],[Order Date]],"mmm")</f>
        <v>Dec</v>
      </c>
    </row>
    <row r="2507" spans="1:20" ht="15.5">
      <c r="A2507" s="2" t="s">
        <v>2558</v>
      </c>
      <c r="B2507" s="3">
        <v>46358</v>
      </c>
      <c r="C2507" s="4" t="s">
        <v>14</v>
      </c>
      <c r="D2507" s="4" t="s">
        <v>34</v>
      </c>
      <c r="E2507" s="4" t="s">
        <v>39</v>
      </c>
      <c r="F2507" s="4" t="s">
        <v>4</v>
      </c>
      <c r="G2507" s="4" t="s">
        <v>31</v>
      </c>
      <c r="H2507" s="4" t="s">
        <v>41</v>
      </c>
      <c r="I2507" s="9">
        <v>6</v>
      </c>
      <c r="J2507" s="6">
        <v>194.79</v>
      </c>
      <c r="K2507" s="7">
        <v>0</v>
      </c>
      <c r="L2507" s="6">
        <v>105.73</v>
      </c>
      <c r="M2507" s="6">
        <f t="shared" si="156"/>
        <v>1168.74</v>
      </c>
      <c r="N2507" s="6">
        <f t="shared" si="157"/>
        <v>634.38</v>
      </c>
      <c r="O2507" s="6">
        <f t="shared" si="158"/>
        <v>534.36</v>
      </c>
      <c r="P2507" s="8">
        <f t="shared" si="159"/>
        <v>0.45721032907233433</v>
      </c>
      <c r="Q2507" s="5">
        <f>YEAR(SalesDataTable[[#This Row],[Order Date]])</f>
        <v>2026</v>
      </c>
      <c r="R2507" s="8" t="str">
        <f>"Q"&amp;ROUNDUP(MONTH(SalesDataTable[[#This Row],[Order Date]])/3,0)</f>
        <v>Q4</v>
      </c>
      <c r="S2507" s="9">
        <f>MONTH(SalesDataTable[[#This Row],[Order Date]])</f>
        <v>12</v>
      </c>
      <c r="T2507" s="8" t="str">
        <f>TEXT(SalesDataTable[[#This Row],[Order Date]],"mmm")</f>
        <v>Dec</v>
      </c>
    </row>
    <row r="2508" spans="1:20" ht="15.5">
      <c r="A2508" s="2" t="s">
        <v>2559</v>
      </c>
      <c r="B2508" s="3">
        <v>46358</v>
      </c>
      <c r="C2508" s="4" t="s">
        <v>27</v>
      </c>
      <c r="D2508" s="4" t="s">
        <v>82</v>
      </c>
      <c r="E2508" s="4" t="s">
        <v>3</v>
      </c>
      <c r="F2508" s="4" t="s">
        <v>16</v>
      </c>
      <c r="G2508" s="4" t="s">
        <v>31</v>
      </c>
      <c r="H2508" s="4" t="s">
        <v>64</v>
      </c>
      <c r="I2508" s="9">
        <v>4</v>
      </c>
      <c r="J2508" s="6">
        <v>80.98</v>
      </c>
      <c r="K2508" s="7">
        <v>0.2</v>
      </c>
      <c r="L2508" s="6">
        <v>38.6</v>
      </c>
      <c r="M2508" s="6">
        <f t="shared" si="156"/>
        <v>259.13600000000002</v>
      </c>
      <c r="N2508" s="6">
        <f t="shared" si="157"/>
        <v>154.4</v>
      </c>
      <c r="O2508" s="6">
        <f t="shared" si="158"/>
        <v>104.73600000000002</v>
      </c>
      <c r="P2508" s="8">
        <f t="shared" si="159"/>
        <v>0.40417387009138062</v>
      </c>
      <c r="Q2508" s="5">
        <f>YEAR(SalesDataTable[[#This Row],[Order Date]])</f>
        <v>2026</v>
      </c>
      <c r="R2508" s="8" t="str">
        <f>"Q"&amp;ROUNDUP(MONTH(SalesDataTable[[#This Row],[Order Date]])/3,0)</f>
        <v>Q4</v>
      </c>
      <c r="S2508" s="9">
        <f>MONTH(SalesDataTable[[#This Row],[Order Date]])</f>
        <v>12</v>
      </c>
      <c r="T2508" s="8" t="str">
        <f>TEXT(SalesDataTable[[#This Row],[Order Date]],"mmm")</f>
        <v>Dec</v>
      </c>
    </row>
    <row r="2509" spans="1:20" ht="15.5">
      <c r="A2509" s="2" t="s">
        <v>2560</v>
      </c>
      <c r="B2509" s="3">
        <v>46358</v>
      </c>
      <c r="C2509" s="4" t="s">
        <v>1</v>
      </c>
      <c r="D2509" s="4" t="s">
        <v>88</v>
      </c>
      <c r="E2509" s="4" t="s">
        <v>3</v>
      </c>
      <c r="F2509" s="4" t="s">
        <v>16</v>
      </c>
      <c r="G2509" s="4" t="s">
        <v>31</v>
      </c>
      <c r="H2509" s="4" t="s">
        <v>41</v>
      </c>
      <c r="I2509" s="9">
        <v>3</v>
      </c>
      <c r="J2509" s="6">
        <v>196.48</v>
      </c>
      <c r="K2509" s="7">
        <v>0.05</v>
      </c>
      <c r="L2509" s="6">
        <v>107.2</v>
      </c>
      <c r="M2509" s="6">
        <f t="shared" si="156"/>
        <v>559.96799999999996</v>
      </c>
      <c r="N2509" s="6">
        <f t="shared" si="157"/>
        <v>321.60000000000002</v>
      </c>
      <c r="O2509" s="6">
        <f t="shared" si="158"/>
        <v>238.36799999999994</v>
      </c>
      <c r="P2509" s="8">
        <f t="shared" si="159"/>
        <v>0.42568146751242919</v>
      </c>
      <c r="Q2509" s="5">
        <f>YEAR(SalesDataTable[[#This Row],[Order Date]])</f>
        <v>2026</v>
      </c>
      <c r="R2509" s="8" t="str">
        <f>"Q"&amp;ROUNDUP(MONTH(SalesDataTable[[#This Row],[Order Date]])/3,0)</f>
        <v>Q4</v>
      </c>
      <c r="S2509" s="9">
        <f>MONTH(SalesDataTable[[#This Row],[Order Date]])</f>
        <v>12</v>
      </c>
      <c r="T2509" s="8" t="str">
        <f>TEXT(SalesDataTable[[#This Row],[Order Date]],"mmm")</f>
        <v>Dec</v>
      </c>
    </row>
    <row r="2510" spans="1:20" ht="15.5">
      <c r="A2510" s="2" t="s">
        <v>2561</v>
      </c>
      <c r="B2510" s="3">
        <v>46358</v>
      </c>
      <c r="C2510" s="4" t="s">
        <v>1</v>
      </c>
      <c r="D2510" s="4" t="s">
        <v>52</v>
      </c>
      <c r="E2510" s="4" t="s">
        <v>25</v>
      </c>
      <c r="F2510" s="4" t="s">
        <v>16</v>
      </c>
      <c r="G2510" s="4" t="s">
        <v>17</v>
      </c>
      <c r="H2510" s="4" t="s">
        <v>46</v>
      </c>
      <c r="I2510" s="9">
        <v>2</v>
      </c>
      <c r="J2510" s="6">
        <v>46.63</v>
      </c>
      <c r="K2510" s="7">
        <v>0</v>
      </c>
      <c r="L2510" s="6">
        <v>18.68</v>
      </c>
      <c r="M2510" s="6">
        <f t="shared" si="156"/>
        <v>93.26</v>
      </c>
      <c r="N2510" s="6">
        <f t="shared" si="157"/>
        <v>37.36</v>
      </c>
      <c r="O2510" s="6">
        <f t="shared" si="158"/>
        <v>55.900000000000006</v>
      </c>
      <c r="P2510" s="8">
        <f t="shared" si="159"/>
        <v>0.59939952820072917</v>
      </c>
      <c r="Q2510" s="5">
        <f>YEAR(SalesDataTable[[#This Row],[Order Date]])</f>
        <v>2026</v>
      </c>
      <c r="R2510" s="8" t="str">
        <f>"Q"&amp;ROUNDUP(MONTH(SalesDataTable[[#This Row],[Order Date]])/3,0)</f>
        <v>Q4</v>
      </c>
      <c r="S2510" s="9">
        <f>MONTH(SalesDataTable[[#This Row],[Order Date]])</f>
        <v>12</v>
      </c>
      <c r="T2510" s="8" t="str">
        <f>TEXT(SalesDataTable[[#This Row],[Order Date]],"mmm")</f>
        <v>Dec</v>
      </c>
    </row>
    <row r="2511" spans="1:20" ht="15.5">
      <c r="A2511" s="2" t="s">
        <v>2562</v>
      </c>
      <c r="B2511" s="3">
        <v>46358</v>
      </c>
      <c r="C2511" s="4" t="s">
        <v>14</v>
      </c>
      <c r="D2511" s="4" t="s">
        <v>34</v>
      </c>
      <c r="E2511" s="4" t="s">
        <v>10</v>
      </c>
      <c r="F2511" s="4" t="s">
        <v>20</v>
      </c>
      <c r="G2511" s="4" t="s">
        <v>11</v>
      </c>
      <c r="H2511" s="4" t="s">
        <v>21</v>
      </c>
      <c r="I2511" s="9">
        <v>12</v>
      </c>
      <c r="J2511" s="6">
        <v>142.93</v>
      </c>
      <c r="K2511" s="7">
        <v>0.1</v>
      </c>
      <c r="L2511" s="6">
        <v>79.81</v>
      </c>
      <c r="M2511" s="6">
        <f t="shared" si="156"/>
        <v>1543.644</v>
      </c>
      <c r="N2511" s="6">
        <f t="shared" si="157"/>
        <v>957.72</v>
      </c>
      <c r="O2511" s="6">
        <f t="shared" si="158"/>
        <v>585.92399999999998</v>
      </c>
      <c r="P2511" s="8">
        <f t="shared" si="159"/>
        <v>0.37957197384889263</v>
      </c>
      <c r="Q2511" s="5">
        <f>YEAR(SalesDataTable[[#This Row],[Order Date]])</f>
        <v>2026</v>
      </c>
      <c r="R2511" s="8" t="str">
        <f>"Q"&amp;ROUNDUP(MONTH(SalesDataTable[[#This Row],[Order Date]])/3,0)</f>
        <v>Q4</v>
      </c>
      <c r="S2511" s="9">
        <f>MONTH(SalesDataTable[[#This Row],[Order Date]])</f>
        <v>12</v>
      </c>
      <c r="T2511" s="8" t="str">
        <f>TEXT(SalesDataTable[[#This Row],[Order Date]],"mmm")</f>
        <v>Dec</v>
      </c>
    </row>
    <row r="2512" spans="1:20" ht="15.5">
      <c r="A2512" s="2" t="s">
        <v>2563</v>
      </c>
      <c r="B2512" s="3">
        <v>46358</v>
      </c>
      <c r="C2512" s="4" t="s">
        <v>8</v>
      </c>
      <c r="D2512" s="4" t="s">
        <v>69</v>
      </c>
      <c r="E2512" s="4" t="s">
        <v>25</v>
      </c>
      <c r="F2512" s="4" t="s">
        <v>4</v>
      </c>
      <c r="G2512" s="4" t="s">
        <v>11</v>
      </c>
      <c r="H2512" s="4" t="s">
        <v>53</v>
      </c>
      <c r="I2512" s="9">
        <v>2</v>
      </c>
      <c r="J2512" s="6">
        <v>153.97</v>
      </c>
      <c r="K2512" s="7">
        <v>0</v>
      </c>
      <c r="L2512" s="6">
        <v>79.45</v>
      </c>
      <c r="M2512" s="6">
        <f t="shared" si="156"/>
        <v>307.94</v>
      </c>
      <c r="N2512" s="6">
        <f t="shared" si="157"/>
        <v>158.9</v>
      </c>
      <c r="O2512" s="6">
        <f t="shared" si="158"/>
        <v>149.04</v>
      </c>
      <c r="P2512" s="8">
        <f t="shared" si="159"/>
        <v>0.48399038773787101</v>
      </c>
      <c r="Q2512" s="5">
        <f>YEAR(SalesDataTable[[#This Row],[Order Date]])</f>
        <v>2026</v>
      </c>
      <c r="R2512" s="8" t="str">
        <f>"Q"&amp;ROUNDUP(MONTH(SalesDataTable[[#This Row],[Order Date]])/3,0)</f>
        <v>Q4</v>
      </c>
      <c r="S2512" s="9">
        <f>MONTH(SalesDataTable[[#This Row],[Order Date]])</f>
        <v>12</v>
      </c>
      <c r="T2512" s="8" t="str">
        <f>TEXT(SalesDataTable[[#This Row],[Order Date]],"mmm")</f>
        <v>Dec</v>
      </c>
    </row>
    <row r="2513" spans="1:20" ht="15.5">
      <c r="A2513" s="2" t="s">
        <v>2564</v>
      </c>
      <c r="B2513" s="3">
        <v>46358</v>
      </c>
      <c r="C2513" s="4" t="s">
        <v>27</v>
      </c>
      <c r="D2513" s="4" t="s">
        <v>82</v>
      </c>
      <c r="E2513" s="4" t="s">
        <v>3</v>
      </c>
      <c r="F2513" s="4" t="s">
        <v>4</v>
      </c>
      <c r="G2513" s="4" t="s">
        <v>31</v>
      </c>
      <c r="H2513" s="4" t="s">
        <v>32</v>
      </c>
      <c r="I2513" s="9">
        <v>1</v>
      </c>
      <c r="J2513" s="6">
        <v>344.63</v>
      </c>
      <c r="K2513" s="7">
        <v>0.05</v>
      </c>
      <c r="L2513" s="6">
        <v>189.22</v>
      </c>
      <c r="M2513" s="6">
        <f t="shared" si="156"/>
        <v>327.39849999999996</v>
      </c>
      <c r="N2513" s="6">
        <f t="shared" si="157"/>
        <v>189.22</v>
      </c>
      <c r="O2513" s="6">
        <f t="shared" si="158"/>
        <v>138.17849999999996</v>
      </c>
      <c r="P2513" s="8">
        <f t="shared" si="159"/>
        <v>0.42204988721695419</v>
      </c>
      <c r="Q2513" s="5">
        <f>YEAR(SalesDataTable[[#This Row],[Order Date]])</f>
        <v>2026</v>
      </c>
      <c r="R2513" s="8" t="str">
        <f>"Q"&amp;ROUNDUP(MONTH(SalesDataTable[[#This Row],[Order Date]])/3,0)</f>
        <v>Q4</v>
      </c>
      <c r="S2513" s="9">
        <f>MONTH(SalesDataTable[[#This Row],[Order Date]])</f>
        <v>12</v>
      </c>
      <c r="T2513" s="8" t="str">
        <f>TEXT(SalesDataTable[[#This Row],[Order Date]],"mmm")</f>
        <v>Dec</v>
      </c>
    </row>
    <row r="2514" spans="1:20" ht="15.5">
      <c r="A2514" s="2" t="s">
        <v>2565</v>
      </c>
      <c r="B2514" s="3">
        <v>46359</v>
      </c>
      <c r="C2514" s="4" t="s">
        <v>27</v>
      </c>
      <c r="D2514" s="4" t="s">
        <v>82</v>
      </c>
      <c r="E2514" s="4" t="s">
        <v>3</v>
      </c>
      <c r="F2514" s="4" t="s">
        <v>16</v>
      </c>
      <c r="G2514" s="4" t="s">
        <v>17</v>
      </c>
      <c r="H2514" s="4" t="s">
        <v>46</v>
      </c>
      <c r="I2514" s="9">
        <v>2</v>
      </c>
      <c r="J2514" s="6">
        <v>46.51</v>
      </c>
      <c r="K2514" s="7">
        <v>0.05</v>
      </c>
      <c r="L2514" s="6">
        <v>18.73</v>
      </c>
      <c r="M2514" s="6">
        <f t="shared" si="156"/>
        <v>88.368999999999986</v>
      </c>
      <c r="N2514" s="6">
        <f t="shared" si="157"/>
        <v>37.46</v>
      </c>
      <c r="O2514" s="6">
        <f t="shared" si="158"/>
        <v>50.908999999999985</v>
      </c>
      <c r="P2514" s="8">
        <f t="shared" si="159"/>
        <v>0.57609568966492763</v>
      </c>
      <c r="Q2514" s="5">
        <f>YEAR(SalesDataTable[[#This Row],[Order Date]])</f>
        <v>2026</v>
      </c>
      <c r="R2514" s="8" t="str">
        <f>"Q"&amp;ROUNDUP(MONTH(SalesDataTable[[#This Row],[Order Date]])/3,0)</f>
        <v>Q4</v>
      </c>
      <c r="S2514" s="9">
        <f>MONTH(SalesDataTable[[#This Row],[Order Date]])</f>
        <v>12</v>
      </c>
      <c r="T2514" s="8" t="str">
        <f>TEXT(SalesDataTable[[#This Row],[Order Date]],"mmm")</f>
        <v>Dec</v>
      </c>
    </row>
    <row r="2515" spans="1:20" ht="15.5">
      <c r="A2515" s="2" t="s">
        <v>2566</v>
      </c>
      <c r="B2515" s="3">
        <v>46359</v>
      </c>
      <c r="C2515" s="4" t="s">
        <v>1</v>
      </c>
      <c r="D2515" s="4" t="s">
        <v>52</v>
      </c>
      <c r="E2515" s="4" t="s">
        <v>10</v>
      </c>
      <c r="F2515" s="4" t="s">
        <v>20</v>
      </c>
      <c r="G2515" s="4" t="s">
        <v>5</v>
      </c>
      <c r="H2515" s="4" t="s">
        <v>6</v>
      </c>
      <c r="I2515" s="9">
        <v>6</v>
      </c>
      <c r="J2515" s="6">
        <v>80.17</v>
      </c>
      <c r="K2515" s="7">
        <v>0.1</v>
      </c>
      <c r="L2515" s="6">
        <v>42.67</v>
      </c>
      <c r="M2515" s="6">
        <f t="shared" si="156"/>
        <v>432.91800000000001</v>
      </c>
      <c r="N2515" s="6">
        <f t="shared" si="157"/>
        <v>256.02</v>
      </c>
      <c r="O2515" s="6">
        <f t="shared" si="158"/>
        <v>176.89800000000002</v>
      </c>
      <c r="P2515" s="8">
        <f t="shared" si="159"/>
        <v>0.40861779828974543</v>
      </c>
      <c r="Q2515" s="5">
        <f>YEAR(SalesDataTable[[#This Row],[Order Date]])</f>
        <v>2026</v>
      </c>
      <c r="R2515" s="8" t="str">
        <f>"Q"&amp;ROUNDUP(MONTH(SalesDataTable[[#This Row],[Order Date]])/3,0)</f>
        <v>Q4</v>
      </c>
      <c r="S2515" s="9">
        <f>MONTH(SalesDataTable[[#This Row],[Order Date]])</f>
        <v>12</v>
      </c>
      <c r="T2515" s="8" t="str">
        <f>TEXT(SalesDataTable[[#This Row],[Order Date]],"mmm")</f>
        <v>Dec</v>
      </c>
    </row>
    <row r="2516" spans="1:20" ht="15.5">
      <c r="A2516" s="2" t="s">
        <v>2567</v>
      </c>
      <c r="B2516" s="3">
        <v>46359</v>
      </c>
      <c r="C2516" s="4" t="s">
        <v>27</v>
      </c>
      <c r="D2516" s="4" t="s">
        <v>82</v>
      </c>
      <c r="E2516" s="4" t="s">
        <v>3</v>
      </c>
      <c r="F2516" s="4" t="s">
        <v>16</v>
      </c>
      <c r="G2516" s="4" t="s">
        <v>31</v>
      </c>
      <c r="H2516" s="4" t="s">
        <v>90</v>
      </c>
      <c r="I2516" s="9">
        <v>2</v>
      </c>
      <c r="J2516" s="6">
        <v>124.62</v>
      </c>
      <c r="K2516" s="7">
        <v>0.1</v>
      </c>
      <c r="L2516" s="6">
        <v>58.91</v>
      </c>
      <c r="M2516" s="6">
        <f t="shared" si="156"/>
        <v>224.316</v>
      </c>
      <c r="N2516" s="6">
        <f t="shared" si="157"/>
        <v>117.82</v>
      </c>
      <c r="O2516" s="6">
        <f t="shared" si="158"/>
        <v>106.49600000000001</v>
      </c>
      <c r="P2516" s="8">
        <f t="shared" si="159"/>
        <v>0.47475882237557737</v>
      </c>
      <c r="Q2516" s="5">
        <f>YEAR(SalesDataTable[[#This Row],[Order Date]])</f>
        <v>2026</v>
      </c>
      <c r="R2516" s="8" t="str">
        <f>"Q"&amp;ROUNDUP(MONTH(SalesDataTable[[#This Row],[Order Date]])/3,0)</f>
        <v>Q4</v>
      </c>
      <c r="S2516" s="9">
        <f>MONTH(SalesDataTable[[#This Row],[Order Date]])</f>
        <v>12</v>
      </c>
      <c r="T2516" s="8" t="str">
        <f>TEXT(SalesDataTable[[#This Row],[Order Date]],"mmm")</f>
        <v>Dec</v>
      </c>
    </row>
    <row r="2517" spans="1:20" ht="15.5">
      <c r="A2517" s="2" t="s">
        <v>2568</v>
      </c>
      <c r="B2517" s="3">
        <v>46359</v>
      </c>
      <c r="C2517" s="4" t="s">
        <v>14</v>
      </c>
      <c r="D2517" s="4" t="s">
        <v>24</v>
      </c>
      <c r="E2517" s="4" t="s">
        <v>3</v>
      </c>
      <c r="F2517" s="4" t="s">
        <v>4</v>
      </c>
      <c r="G2517" s="4" t="s">
        <v>11</v>
      </c>
      <c r="H2517" s="4" t="s">
        <v>21</v>
      </c>
      <c r="I2517" s="9">
        <v>1</v>
      </c>
      <c r="J2517" s="6">
        <v>144.78</v>
      </c>
      <c r="K2517" s="7">
        <v>0.15</v>
      </c>
      <c r="L2517" s="6">
        <v>81.53</v>
      </c>
      <c r="M2517" s="6">
        <f t="shared" si="156"/>
        <v>123.063</v>
      </c>
      <c r="N2517" s="6">
        <f t="shared" si="157"/>
        <v>81.53</v>
      </c>
      <c r="O2517" s="6">
        <f t="shared" si="158"/>
        <v>41.533000000000001</v>
      </c>
      <c r="P2517" s="8">
        <f t="shared" si="159"/>
        <v>0.33749380398657597</v>
      </c>
      <c r="Q2517" s="5">
        <f>YEAR(SalesDataTable[[#This Row],[Order Date]])</f>
        <v>2026</v>
      </c>
      <c r="R2517" s="8" t="str">
        <f>"Q"&amp;ROUNDUP(MONTH(SalesDataTable[[#This Row],[Order Date]])/3,0)</f>
        <v>Q4</v>
      </c>
      <c r="S2517" s="9">
        <f>MONTH(SalesDataTable[[#This Row],[Order Date]])</f>
        <v>12</v>
      </c>
      <c r="T2517" s="8" t="str">
        <f>TEXT(SalesDataTable[[#This Row],[Order Date]],"mmm")</f>
        <v>Dec</v>
      </c>
    </row>
    <row r="2518" spans="1:20" ht="15.5">
      <c r="A2518" s="2" t="s">
        <v>2569</v>
      </c>
      <c r="B2518" s="3">
        <v>46359</v>
      </c>
      <c r="C2518" s="4" t="s">
        <v>27</v>
      </c>
      <c r="D2518" s="4" t="s">
        <v>45</v>
      </c>
      <c r="E2518" s="4" t="s">
        <v>3</v>
      </c>
      <c r="F2518" s="4" t="s">
        <v>20</v>
      </c>
      <c r="G2518" s="4" t="s">
        <v>17</v>
      </c>
      <c r="H2518" s="4" t="s">
        <v>71</v>
      </c>
      <c r="I2518" s="9">
        <v>1</v>
      </c>
      <c r="J2518" s="6">
        <v>133.80000000000001</v>
      </c>
      <c r="K2518" s="7">
        <v>0</v>
      </c>
      <c r="L2518" s="6">
        <v>66.349999999999994</v>
      </c>
      <c r="M2518" s="6">
        <f t="shared" si="156"/>
        <v>133.80000000000001</v>
      </c>
      <c r="N2518" s="6">
        <f t="shared" si="157"/>
        <v>66.349999999999994</v>
      </c>
      <c r="O2518" s="6">
        <f t="shared" si="158"/>
        <v>67.450000000000017</v>
      </c>
      <c r="P2518" s="8">
        <f t="shared" si="159"/>
        <v>0.50411061285500758</v>
      </c>
      <c r="Q2518" s="5">
        <f>YEAR(SalesDataTable[[#This Row],[Order Date]])</f>
        <v>2026</v>
      </c>
      <c r="R2518" s="8" t="str">
        <f>"Q"&amp;ROUNDUP(MONTH(SalesDataTable[[#This Row],[Order Date]])/3,0)</f>
        <v>Q4</v>
      </c>
      <c r="S2518" s="9">
        <f>MONTH(SalesDataTable[[#This Row],[Order Date]])</f>
        <v>12</v>
      </c>
      <c r="T2518" s="8" t="str">
        <f>TEXT(SalesDataTable[[#This Row],[Order Date]],"mmm")</f>
        <v>Dec</v>
      </c>
    </row>
    <row r="2519" spans="1:20" ht="15.5">
      <c r="A2519" s="2" t="s">
        <v>2570</v>
      </c>
      <c r="B2519" s="3">
        <v>46359</v>
      </c>
      <c r="C2519" s="4" t="s">
        <v>27</v>
      </c>
      <c r="D2519" s="4" t="s">
        <v>45</v>
      </c>
      <c r="E2519" s="4" t="s">
        <v>25</v>
      </c>
      <c r="F2519" s="4" t="s">
        <v>16</v>
      </c>
      <c r="G2519" s="4" t="s">
        <v>31</v>
      </c>
      <c r="H2519" s="4" t="s">
        <v>90</v>
      </c>
      <c r="I2519" s="9">
        <v>1</v>
      </c>
      <c r="J2519" s="6">
        <v>124.93</v>
      </c>
      <c r="K2519" s="7">
        <v>0</v>
      </c>
      <c r="L2519" s="6">
        <v>59.41</v>
      </c>
      <c r="M2519" s="6">
        <f t="shared" si="156"/>
        <v>124.93</v>
      </c>
      <c r="N2519" s="6">
        <f t="shared" si="157"/>
        <v>59.41</v>
      </c>
      <c r="O2519" s="6">
        <f t="shared" si="158"/>
        <v>65.52000000000001</v>
      </c>
      <c r="P2519" s="8">
        <f t="shared" si="159"/>
        <v>0.52445369406867848</v>
      </c>
      <c r="Q2519" s="5">
        <f>YEAR(SalesDataTable[[#This Row],[Order Date]])</f>
        <v>2026</v>
      </c>
      <c r="R2519" s="8" t="str">
        <f>"Q"&amp;ROUNDUP(MONTH(SalesDataTable[[#This Row],[Order Date]])/3,0)</f>
        <v>Q4</v>
      </c>
      <c r="S2519" s="9">
        <f>MONTH(SalesDataTable[[#This Row],[Order Date]])</f>
        <v>12</v>
      </c>
      <c r="T2519" s="8" t="str">
        <f>TEXT(SalesDataTable[[#This Row],[Order Date]],"mmm")</f>
        <v>Dec</v>
      </c>
    </row>
    <row r="2520" spans="1:20" ht="15.5">
      <c r="A2520" s="2" t="s">
        <v>2571</v>
      </c>
      <c r="B2520" s="3">
        <v>46359</v>
      </c>
      <c r="C2520" s="4" t="s">
        <v>8</v>
      </c>
      <c r="D2520" s="4" t="s">
        <v>69</v>
      </c>
      <c r="E2520" s="4" t="s">
        <v>3</v>
      </c>
      <c r="F2520" s="4" t="s">
        <v>16</v>
      </c>
      <c r="G2520" s="4" t="s">
        <v>11</v>
      </c>
      <c r="H2520" s="4" t="s">
        <v>79</v>
      </c>
      <c r="I2520" s="9">
        <v>2</v>
      </c>
      <c r="J2520" s="6">
        <v>70.59</v>
      </c>
      <c r="K2520" s="7">
        <v>0.1</v>
      </c>
      <c r="L2520" s="6">
        <v>32.68</v>
      </c>
      <c r="M2520" s="6">
        <f t="shared" si="156"/>
        <v>127.06200000000001</v>
      </c>
      <c r="N2520" s="6">
        <f t="shared" si="157"/>
        <v>65.36</v>
      </c>
      <c r="O2520" s="6">
        <f t="shared" si="158"/>
        <v>61.702000000000012</v>
      </c>
      <c r="P2520" s="8">
        <f t="shared" si="159"/>
        <v>0.48560545245628123</v>
      </c>
      <c r="Q2520" s="5">
        <f>YEAR(SalesDataTable[[#This Row],[Order Date]])</f>
        <v>2026</v>
      </c>
      <c r="R2520" s="8" t="str">
        <f>"Q"&amp;ROUNDUP(MONTH(SalesDataTable[[#This Row],[Order Date]])/3,0)</f>
        <v>Q4</v>
      </c>
      <c r="S2520" s="9">
        <f>MONTH(SalesDataTable[[#This Row],[Order Date]])</f>
        <v>12</v>
      </c>
      <c r="T2520" s="8" t="str">
        <f>TEXT(SalesDataTable[[#This Row],[Order Date]],"mmm")</f>
        <v>Dec</v>
      </c>
    </row>
    <row r="2521" spans="1:20" ht="15.5">
      <c r="A2521" s="2" t="s">
        <v>2572</v>
      </c>
      <c r="B2521" s="3">
        <v>46360</v>
      </c>
      <c r="C2521" s="4" t="s">
        <v>27</v>
      </c>
      <c r="D2521" s="4" t="s">
        <v>45</v>
      </c>
      <c r="E2521" s="4" t="s">
        <v>3</v>
      </c>
      <c r="F2521" s="4" t="s">
        <v>4</v>
      </c>
      <c r="G2521" s="4" t="s">
        <v>11</v>
      </c>
      <c r="H2521" s="4" t="s">
        <v>53</v>
      </c>
      <c r="I2521" s="9">
        <v>2</v>
      </c>
      <c r="J2521" s="6">
        <v>151.05000000000001</v>
      </c>
      <c r="K2521" s="7">
        <v>0.15</v>
      </c>
      <c r="L2521" s="6">
        <v>80.36</v>
      </c>
      <c r="M2521" s="6">
        <f t="shared" si="156"/>
        <v>256.78500000000003</v>
      </c>
      <c r="N2521" s="6">
        <f t="shared" si="157"/>
        <v>160.72</v>
      </c>
      <c r="O2521" s="6">
        <f t="shared" si="158"/>
        <v>96.065000000000026</v>
      </c>
      <c r="P2521" s="8">
        <f t="shared" si="159"/>
        <v>0.37410674299511271</v>
      </c>
      <c r="Q2521" s="5">
        <f>YEAR(SalesDataTable[[#This Row],[Order Date]])</f>
        <v>2026</v>
      </c>
      <c r="R2521" s="8" t="str">
        <f>"Q"&amp;ROUNDUP(MONTH(SalesDataTable[[#This Row],[Order Date]])/3,0)</f>
        <v>Q4</v>
      </c>
      <c r="S2521" s="9">
        <f>MONTH(SalesDataTable[[#This Row],[Order Date]])</f>
        <v>12</v>
      </c>
      <c r="T2521" s="8" t="str">
        <f>TEXT(SalesDataTable[[#This Row],[Order Date]],"mmm")</f>
        <v>Dec</v>
      </c>
    </row>
    <row r="2522" spans="1:20" ht="15.5">
      <c r="A2522" s="2" t="s">
        <v>2573</v>
      </c>
      <c r="B2522" s="3">
        <v>46360</v>
      </c>
      <c r="C2522" s="4" t="s">
        <v>27</v>
      </c>
      <c r="D2522" s="4" t="s">
        <v>45</v>
      </c>
      <c r="E2522" s="4" t="s">
        <v>3</v>
      </c>
      <c r="F2522" s="4" t="s">
        <v>4</v>
      </c>
      <c r="G2522" s="4" t="s">
        <v>31</v>
      </c>
      <c r="H2522" s="4" t="s">
        <v>90</v>
      </c>
      <c r="I2522" s="9">
        <v>2</v>
      </c>
      <c r="J2522" s="6">
        <v>120.37</v>
      </c>
      <c r="K2522" s="7">
        <v>0.2</v>
      </c>
      <c r="L2522" s="6">
        <v>59.39</v>
      </c>
      <c r="M2522" s="6">
        <f t="shared" si="156"/>
        <v>192.59200000000001</v>
      </c>
      <c r="N2522" s="6">
        <f t="shared" si="157"/>
        <v>118.78</v>
      </c>
      <c r="O2522" s="6">
        <f t="shared" si="158"/>
        <v>73.812000000000012</v>
      </c>
      <c r="P2522" s="8">
        <f t="shared" si="159"/>
        <v>0.3832557946332143</v>
      </c>
      <c r="Q2522" s="5">
        <f>YEAR(SalesDataTable[[#This Row],[Order Date]])</f>
        <v>2026</v>
      </c>
      <c r="R2522" s="8" t="str">
        <f>"Q"&amp;ROUNDUP(MONTH(SalesDataTable[[#This Row],[Order Date]])/3,0)</f>
        <v>Q4</v>
      </c>
      <c r="S2522" s="9">
        <f>MONTH(SalesDataTable[[#This Row],[Order Date]])</f>
        <v>12</v>
      </c>
      <c r="T2522" s="8" t="str">
        <f>TEXT(SalesDataTable[[#This Row],[Order Date]],"mmm")</f>
        <v>Dec</v>
      </c>
    </row>
    <row r="2523" spans="1:20" ht="15.5">
      <c r="A2523" s="2" t="s">
        <v>2574</v>
      </c>
      <c r="B2523" s="3">
        <v>46360</v>
      </c>
      <c r="C2523" s="4" t="s">
        <v>8</v>
      </c>
      <c r="D2523" s="4" t="s">
        <v>9</v>
      </c>
      <c r="E2523" s="4" t="s">
        <v>3</v>
      </c>
      <c r="F2523" s="4" t="s">
        <v>4</v>
      </c>
      <c r="G2523" s="4" t="s">
        <v>31</v>
      </c>
      <c r="H2523" s="4" t="s">
        <v>41</v>
      </c>
      <c r="I2523" s="9">
        <v>3</v>
      </c>
      <c r="J2523" s="6">
        <v>193.8</v>
      </c>
      <c r="K2523" s="7">
        <v>0</v>
      </c>
      <c r="L2523" s="6">
        <v>104.55</v>
      </c>
      <c r="M2523" s="6">
        <f t="shared" si="156"/>
        <v>581.40000000000009</v>
      </c>
      <c r="N2523" s="6">
        <f t="shared" si="157"/>
        <v>313.64999999999998</v>
      </c>
      <c r="O2523" s="6">
        <f t="shared" si="158"/>
        <v>267.75000000000011</v>
      </c>
      <c r="P2523" s="8">
        <f t="shared" si="159"/>
        <v>0.46052631578947378</v>
      </c>
      <c r="Q2523" s="5">
        <f>YEAR(SalesDataTable[[#This Row],[Order Date]])</f>
        <v>2026</v>
      </c>
      <c r="R2523" s="8" t="str">
        <f>"Q"&amp;ROUNDUP(MONTH(SalesDataTable[[#This Row],[Order Date]])/3,0)</f>
        <v>Q4</v>
      </c>
      <c r="S2523" s="9">
        <f>MONTH(SalesDataTable[[#This Row],[Order Date]])</f>
        <v>12</v>
      </c>
      <c r="T2523" s="8" t="str">
        <f>TEXT(SalesDataTable[[#This Row],[Order Date]],"mmm")</f>
        <v>Dec</v>
      </c>
    </row>
    <row r="2524" spans="1:20" ht="15.5">
      <c r="A2524" s="2" t="s">
        <v>2575</v>
      </c>
      <c r="B2524" s="3">
        <v>46361</v>
      </c>
      <c r="C2524" s="4" t="s">
        <v>27</v>
      </c>
      <c r="D2524" s="4" t="s">
        <v>82</v>
      </c>
      <c r="E2524" s="4" t="s">
        <v>3</v>
      </c>
      <c r="F2524" s="4" t="s">
        <v>20</v>
      </c>
      <c r="G2524" s="4" t="s">
        <v>11</v>
      </c>
      <c r="H2524" s="4" t="s">
        <v>21</v>
      </c>
      <c r="I2524" s="9">
        <v>1</v>
      </c>
      <c r="J2524" s="6">
        <v>146.08000000000001</v>
      </c>
      <c r="K2524" s="7">
        <v>0.1</v>
      </c>
      <c r="L2524" s="6">
        <v>81.540000000000006</v>
      </c>
      <c r="M2524" s="6">
        <f t="shared" si="156"/>
        <v>131.47200000000001</v>
      </c>
      <c r="N2524" s="6">
        <f t="shared" si="157"/>
        <v>81.540000000000006</v>
      </c>
      <c r="O2524" s="6">
        <f t="shared" si="158"/>
        <v>49.932000000000002</v>
      </c>
      <c r="P2524" s="8">
        <f t="shared" si="159"/>
        <v>0.37979189485213583</v>
      </c>
      <c r="Q2524" s="5">
        <f>YEAR(SalesDataTable[[#This Row],[Order Date]])</f>
        <v>2026</v>
      </c>
      <c r="R2524" s="8" t="str">
        <f>"Q"&amp;ROUNDUP(MONTH(SalesDataTable[[#This Row],[Order Date]])/3,0)</f>
        <v>Q4</v>
      </c>
      <c r="S2524" s="9">
        <f>MONTH(SalesDataTable[[#This Row],[Order Date]])</f>
        <v>12</v>
      </c>
      <c r="T2524" s="8" t="str">
        <f>TEXT(SalesDataTable[[#This Row],[Order Date]],"mmm")</f>
        <v>Dec</v>
      </c>
    </row>
    <row r="2525" spans="1:20" ht="15.5">
      <c r="A2525" s="2" t="s">
        <v>2576</v>
      </c>
      <c r="B2525" s="3">
        <v>46361</v>
      </c>
      <c r="C2525" s="4" t="s">
        <v>27</v>
      </c>
      <c r="D2525" s="4" t="s">
        <v>45</v>
      </c>
      <c r="E2525" s="4" t="s">
        <v>10</v>
      </c>
      <c r="F2525" s="4" t="s">
        <v>20</v>
      </c>
      <c r="G2525" s="4" t="s">
        <v>5</v>
      </c>
      <c r="H2525" s="4" t="s">
        <v>43</v>
      </c>
      <c r="I2525" s="9">
        <v>4</v>
      </c>
      <c r="J2525" s="6">
        <v>101.17</v>
      </c>
      <c r="K2525" s="7">
        <v>0.15</v>
      </c>
      <c r="L2525" s="6">
        <v>50.48</v>
      </c>
      <c r="M2525" s="6">
        <f t="shared" si="156"/>
        <v>343.97800000000001</v>
      </c>
      <c r="N2525" s="6">
        <f t="shared" si="157"/>
        <v>201.92</v>
      </c>
      <c r="O2525" s="6">
        <f t="shared" si="158"/>
        <v>142.05800000000002</v>
      </c>
      <c r="P2525" s="8">
        <f t="shared" si="159"/>
        <v>0.41298571420265257</v>
      </c>
      <c r="Q2525" s="5">
        <f>YEAR(SalesDataTable[[#This Row],[Order Date]])</f>
        <v>2026</v>
      </c>
      <c r="R2525" s="8" t="str">
        <f>"Q"&amp;ROUNDUP(MONTH(SalesDataTable[[#This Row],[Order Date]])/3,0)</f>
        <v>Q4</v>
      </c>
      <c r="S2525" s="9">
        <f>MONTH(SalesDataTable[[#This Row],[Order Date]])</f>
        <v>12</v>
      </c>
      <c r="T2525" s="8" t="str">
        <f>TEXT(SalesDataTable[[#This Row],[Order Date]],"mmm")</f>
        <v>Dec</v>
      </c>
    </row>
    <row r="2526" spans="1:20" ht="15.5">
      <c r="A2526" s="2" t="s">
        <v>2577</v>
      </c>
      <c r="B2526" s="3">
        <v>46361</v>
      </c>
      <c r="C2526" s="4" t="s">
        <v>8</v>
      </c>
      <c r="D2526" s="4" t="s">
        <v>38</v>
      </c>
      <c r="E2526" s="4" t="s">
        <v>25</v>
      </c>
      <c r="F2526" s="4" t="s">
        <v>16</v>
      </c>
      <c r="G2526" s="4" t="s">
        <v>31</v>
      </c>
      <c r="H2526" s="4" t="s">
        <v>90</v>
      </c>
      <c r="I2526" s="9">
        <v>2</v>
      </c>
      <c r="J2526" s="6">
        <v>121.64</v>
      </c>
      <c r="K2526" s="7">
        <v>0</v>
      </c>
      <c r="L2526" s="6">
        <v>61.94</v>
      </c>
      <c r="M2526" s="6">
        <f t="shared" si="156"/>
        <v>243.28</v>
      </c>
      <c r="N2526" s="6">
        <f t="shared" si="157"/>
        <v>123.88</v>
      </c>
      <c r="O2526" s="6">
        <f t="shared" si="158"/>
        <v>119.4</v>
      </c>
      <c r="P2526" s="8">
        <f t="shared" si="159"/>
        <v>0.49079250246629402</v>
      </c>
      <c r="Q2526" s="5">
        <f>YEAR(SalesDataTable[[#This Row],[Order Date]])</f>
        <v>2026</v>
      </c>
      <c r="R2526" s="8" t="str">
        <f>"Q"&amp;ROUNDUP(MONTH(SalesDataTable[[#This Row],[Order Date]])/3,0)</f>
        <v>Q4</v>
      </c>
      <c r="S2526" s="9">
        <f>MONTH(SalesDataTable[[#This Row],[Order Date]])</f>
        <v>12</v>
      </c>
      <c r="T2526" s="8" t="str">
        <f>TEXT(SalesDataTable[[#This Row],[Order Date]],"mmm")</f>
        <v>Dec</v>
      </c>
    </row>
    <row r="2527" spans="1:20" ht="15.5">
      <c r="A2527" s="2" t="s">
        <v>2578</v>
      </c>
      <c r="B2527" s="3">
        <v>46361</v>
      </c>
      <c r="C2527" s="4" t="s">
        <v>8</v>
      </c>
      <c r="D2527" s="4" t="s">
        <v>9</v>
      </c>
      <c r="E2527" s="4" t="s">
        <v>3</v>
      </c>
      <c r="F2527" s="4" t="s">
        <v>4</v>
      </c>
      <c r="G2527" s="4" t="s">
        <v>17</v>
      </c>
      <c r="H2527" s="4" t="s">
        <v>83</v>
      </c>
      <c r="I2527" s="9">
        <v>1</v>
      </c>
      <c r="J2527" s="6">
        <v>165.1</v>
      </c>
      <c r="K2527" s="7">
        <v>0.05</v>
      </c>
      <c r="L2527" s="6">
        <v>85.23</v>
      </c>
      <c r="M2527" s="6">
        <f t="shared" si="156"/>
        <v>156.845</v>
      </c>
      <c r="N2527" s="6">
        <f t="shared" si="157"/>
        <v>85.23</v>
      </c>
      <c r="O2527" s="6">
        <f t="shared" si="158"/>
        <v>71.614999999999995</v>
      </c>
      <c r="P2527" s="8">
        <f t="shared" si="159"/>
        <v>0.45659727756702473</v>
      </c>
      <c r="Q2527" s="5">
        <f>YEAR(SalesDataTable[[#This Row],[Order Date]])</f>
        <v>2026</v>
      </c>
      <c r="R2527" s="8" t="str">
        <f>"Q"&amp;ROUNDUP(MONTH(SalesDataTable[[#This Row],[Order Date]])/3,0)</f>
        <v>Q4</v>
      </c>
      <c r="S2527" s="9">
        <f>MONTH(SalesDataTable[[#This Row],[Order Date]])</f>
        <v>12</v>
      </c>
      <c r="T2527" s="8" t="str">
        <f>TEXT(SalesDataTable[[#This Row],[Order Date]],"mmm")</f>
        <v>Dec</v>
      </c>
    </row>
    <row r="2528" spans="1:20" ht="15.5">
      <c r="A2528" s="2" t="s">
        <v>2579</v>
      </c>
      <c r="B2528" s="3">
        <v>46361</v>
      </c>
      <c r="C2528" s="4" t="s">
        <v>27</v>
      </c>
      <c r="D2528" s="4" t="s">
        <v>82</v>
      </c>
      <c r="E2528" s="4" t="s">
        <v>3</v>
      </c>
      <c r="F2528" s="4" t="s">
        <v>16</v>
      </c>
      <c r="G2528" s="4" t="s">
        <v>31</v>
      </c>
      <c r="H2528" s="4" t="s">
        <v>41</v>
      </c>
      <c r="I2528" s="9">
        <v>3</v>
      </c>
      <c r="J2528" s="6">
        <v>194.07</v>
      </c>
      <c r="K2528" s="7">
        <v>0.1</v>
      </c>
      <c r="L2528" s="6">
        <v>102.37</v>
      </c>
      <c r="M2528" s="6">
        <f t="shared" si="156"/>
        <v>523.98900000000003</v>
      </c>
      <c r="N2528" s="6">
        <f t="shared" si="157"/>
        <v>307.11</v>
      </c>
      <c r="O2528" s="6">
        <f t="shared" si="158"/>
        <v>216.87900000000002</v>
      </c>
      <c r="P2528" s="8">
        <f t="shared" si="159"/>
        <v>0.4138999101126169</v>
      </c>
      <c r="Q2528" s="5">
        <f>YEAR(SalesDataTable[[#This Row],[Order Date]])</f>
        <v>2026</v>
      </c>
      <c r="R2528" s="8" t="str">
        <f>"Q"&amp;ROUNDUP(MONTH(SalesDataTable[[#This Row],[Order Date]])/3,0)</f>
        <v>Q4</v>
      </c>
      <c r="S2528" s="9">
        <f>MONTH(SalesDataTable[[#This Row],[Order Date]])</f>
        <v>12</v>
      </c>
      <c r="T2528" s="8" t="str">
        <f>TEXT(SalesDataTable[[#This Row],[Order Date]],"mmm")</f>
        <v>Dec</v>
      </c>
    </row>
    <row r="2529" spans="1:20" ht="15.5">
      <c r="A2529" s="2" t="s">
        <v>2580</v>
      </c>
      <c r="B2529" s="3">
        <v>46361</v>
      </c>
      <c r="C2529" s="4" t="s">
        <v>27</v>
      </c>
      <c r="D2529" s="4" t="s">
        <v>82</v>
      </c>
      <c r="E2529" s="4" t="s">
        <v>39</v>
      </c>
      <c r="F2529" s="4" t="s">
        <v>16</v>
      </c>
      <c r="G2529" s="4" t="s">
        <v>11</v>
      </c>
      <c r="H2529" s="4" t="s">
        <v>53</v>
      </c>
      <c r="I2529" s="9">
        <v>1</v>
      </c>
      <c r="J2529" s="6">
        <v>152.44</v>
      </c>
      <c r="K2529" s="7">
        <v>0.1</v>
      </c>
      <c r="L2529" s="6">
        <v>76.91</v>
      </c>
      <c r="M2529" s="6">
        <f t="shared" si="156"/>
        <v>137.196</v>
      </c>
      <c r="N2529" s="6">
        <f t="shared" si="157"/>
        <v>76.91</v>
      </c>
      <c r="O2529" s="6">
        <f t="shared" si="158"/>
        <v>60.286000000000001</v>
      </c>
      <c r="P2529" s="8">
        <f t="shared" si="159"/>
        <v>0.43941514329863846</v>
      </c>
      <c r="Q2529" s="5">
        <f>YEAR(SalesDataTable[[#This Row],[Order Date]])</f>
        <v>2026</v>
      </c>
      <c r="R2529" s="8" t="str">
        <f>"Q"&amp;ROUNDUP(MONTH(SalesDataTable[[#This Row],[Order Date]])/3,0)</f>
        <v>Q4</v>
      </c>
      <c r="S2529" s="9">
        <f>MONTH(SalesDataTable[[#This Row],[Order Date]])</f>
        <v>12</v>
      </c>
      <c r="T2529" s="8" t="str">
        <f>TEXT(SalesDataTable[[#This Row],[Order Date]],"mmm")</f>
        <v>Dec</v>
      </c>
    </row>
    <row r="2530" spans="1:20" ht="15.5">
      <c r="A2530" s="2" t="s">
        <v>2581</v>
      </c>
      <c r="B2530" s="3">
        <v>46361</v>
      </c>
      <c r="C2530" s="4" t="s">
        <v>8</v>
      </c>
      <c r="D2530" s="4" t="s">
        <v>69</v>
      </c>
      <c r="E2530" s="4" t="s">
        <v>3</v>
      </c>
      <c r="F2530" s="4" t="s">
        <v>4</v>
      </c>
      <c r="G2530" s="4" t="s">
        <v>31</v>
      </c>
      <c r="H2530" s="4" t="s">
        <v>90</v>
      </c>
      <c r="I2530" s="9">
        <v>1</v>
      </c>
      <c r="J2530" s="6">
        <v>123.82</v>
      </c>
      <c r="K2530" s="7">
        <v>0.05</v>
      </c>
      <c r="L2530" s="6">
        <v>59.19</v>
      </c>
      <c r="M2530" s="6">
        <f t="shared" si="156"/>
        <v>117.62899999999999</v>
      </c>
      <c r="N2530" s="6">
        <f t="shared" si="157"/>
        <v>59.19</v>
      </c>
      <c r="O2530" s="6">
        <f t="shared" si="158"/>
        <v>58.438999999999993</v>
      </c>
      <c r="P2530" s="8">
        <f t="shared" si="159"/>
        <v>0.49680775999115862</v>
      </c>
      <c r="Q2530" s="5">
        <f>YEAR(SalesDataTable[[#This Row],[Order Date]])</f>
        <v>2026</v>
      </c>
      <c r="R2530" s="8" t="str">
        <f>"Q"&amp;ROUNDUP(MONTH(SalesDataTable[[#This Row],[Order Date]])/3,0)</f>
        <v>Q4</v>
      </c>
      <c r="S2530" s="9">
        <f>MONTH(SalesDataTable[[#This Row],[Order Date]])</f>
        <v>12</v>
      </c>
      <c r="T2530" s="8" t="str">
        <f>TEXT(SalesDataTable[[#This Row],[Order Date]],"mmm")</f>
        <v>Dec</v>
      </c>
    </row>
    <row r="2531" spans="1:20" ht="15.5">
      <c r="A2531" s="2" t="s">
        <v>2582</v>
      </c>
      <c r="B2531" s="3">
        <v>46361</v>
      </c>
      <c r="C2531" s="4" t="s">
        <v>1</v>
      </c>
      <c r="D2531" s="4" t="s">
        <v>2</v>
      </c>
      <c r="E2531" s="4" t="s">
        <v>3</v>
      </c>
      <c r="F2531" s="4" t="s">
        <v>16</v>
      </c>
      <c r="G2531" s="4" t="s">
        <v>11</v>
      </c>
      <c r="H2531" s="4" t="s">
        <v>79</v>
      </c>
      <c r="I2531" s="9">
        <v>4</v>
      </c>
      <c r="J2531" s="6">
        <v>71.12</v>
      </c>
      <c r="K2531" s="7">
        <v>0.05</v>
      </c>
      <c r="L2531" s="6">
        <v>31.93</v>
      </c>
      <c r="M2531" s="6">
        <f t="shared" si="156"/>
        <v>270.25600000000003</v>
      </c>
      <c r="N2531" s="6">
        <f t="shared" si="157"/>
        <v>127.72</v>
      </c>
      <c r="O2531" s="6">
        <f t="shared" si="158"/>
        <v>142.53600000000003</v>
      </c>
      <c r="P2531" s="8">
        <f t="shared" si="159"/>
        <v>0.52741104730329769</v>
      </c>
      <c r="Q2531" s="5">
        <f>YEAR(SalesDataTable[[#This Row],[Order Date]])</f>
        <v>2026</v>
      </c>
      <c r="R2531" s="8" t="str">
        <f>"Q"&amp;ROUNDUP(MONTH(SalesDataTable[[#This Row],[Order Date]])/3,0)</f>
        <v>Q4</v>
      </c>
      <c r="S2531" s="9">
        <f>MONTH(SalesDataTable[[#This Row],[Order Date]])</f>
        <v>12</v>
      </c>
      <c r="T2531" s="8" t="str">
        <f>TEXT(SalesDataTable[[#This Row],[Order Date]],"mmm")</f>
        <v>Dec</v>
      </c>
    </row>
    <row r="2532" spans="1:20" ht="15.5">
      <c r="A2532" s="2" t="s">
        <v>2583</v>
      </c>
      <c r="B2532" s="3">
        <v>46361</v>
      </c>
      <c r="C2532" s="4" t="s">
        <v>14</v>
      </c>
      <c r="D2532" s="4" t="s">
        <v>126</v>
      </c>
      <c r="E2532" s="4" t="s">
        <v>39</v>
      </c>
      <c r="F2532" s="4" t="s">
        <v>4</v>
      </c>
      <c r="G2532" s="4" t="s">
        <v>11</v>
      </c>
      <c r="H2532" s="4" t="s">
        <v>79</v>
      </c>
      <c r="I2532" s="9">
        <v>1</v>
      </c>
      <c r="J2532" s="6">
        <v>71.55</v>
      </c>
      <c r="K2532" s="7">
        <v>0.1</v>
      </c>
      <c r="L2532" s="6">
        <v>32.07</v>
      </c>
      <c r="M2532" s="6">
        <f t="shared" si="156"/>
        <v>64.394999999999996</v>
      </c>
      <c r="N2532" s="6">
        <f t="shared" si="157"/>
        <v>32.07</v>
      </c>
      <c r="O2532" s="6">
        <f t="shared" si="158"/>
        <v>32.324999999999996</v>
      </c>
      <c r="P2532" s="8">
        <f t="shared" si="159"/>
        <v>0.50197996738877237</v>
      </c>
      <c r="Q2532" s="5">
        <f>YEAR(SalesDataTable[[#This Row],[Order Date]])</f>
        <v>2026</v>
      </c>
      <c r="R2532" s="8" t="str">
        <f>"Q"&amp;ROUNDUP(MONTH(SalesDataTable[[#This Row],[Order Date]])/3,0)</f>
        <v>Q4</v>
      </c>
      <c r="S2532" s="9">
        <f>MONTH(SalesDataTable[[#This Row],[Order Date]])</f>
        <v>12</v>
      </c>
      <c r="T2532" s="8" t="str">
        <f>TEXT(SalesDataTable[[#This Row],[Order Date]],"mmm")</f>
        <v>Dec</v>
      </c>
    </row>
    <row r="2533" spans="1:20" ht="15.5">
      <c r="A2533" s="2" t="s">
        <v>2584</v>
      </c>
      <c r="B2533" s="3">
        <v>46361</v>
      </c>
      <c r="C2533" s="4" t="s">
        <v>14</v>
      </c>
      <c r="D2533" s="4" t="s">
        <v>15</v>
      </c>
      <c r="E2533" s="4" t="s">
        <v>39</v>
      </c>
      <c r="F2533" s="4" t="s">
        <v>4</v>
      </c>
      <c r="G2533" s="4" t="s">
        <v>11</v>
      </c>
      <c r="H2533" s="4" t="s">
        <v>79</v>
      </c>
      <c r="I2533" s="9">
        <v>2</v>
      </c>
      <c r="J2533" s="6">
        <v>70.239999999999995</v>
      </c>
      <c r="K2533" s="7">
        <v>0.1</v>
      </c>
      <c r="L2533" s="6">
        <v>33.29</v>
      </c>
      <c r="M2533" s="6">
        <f t="shared" si="156"/>
        <v>126.43199999999999</v>
      </c>
      <c r="N2533" s="6">
        <f t="shared" si="157"/>
        <v>66.58</v>
      </c>
      <c r="O2533" s="6">
        <f t="shared" si="158"/>
        <v>59.85199999999999</v>
      </c>
      <c r="P2533" s="8">
        <f t="shared" si="159"/>
        <v>0.47339281194634264</v>
      </c>
      <c r="Q2533" s="5">
        <f>YEAR(SalesDataTable[[#This Row],[Order Date]])</f>
        <v>2026</v>
      </c>
      <c r="R2533" s="8" t="str">
        <f>"Q"&amp;ROUNDUP(MONTH(SalesDataTable[[#This Row],[Order Date]])/3,0)</f>
        <v>Q4</v>
      </c>
      <c r="S2533" s="9">
        <f>MONTH(SalesDataTable[[#This Row],[Order Date]])</f>
        <v>12</v>
      </c>
      <c r="T2533" s="8" t="str">
        <f>TEXT(SalesDataTable[[#This Row],[Order Date]],"mmm")</f>
        <v>Dec</v>
      </c>
    </row>
    <row r="2534" spans="1:20" ht="15.5">
      <c r="A2534" s="2" t="s">
        <v>2585</v>
      </c>
      <c r="B2534" s="3">
        <v>46362</v>
      </c>
      <c r="C2534" s="4" t="s">
        <v>1</v>
      </c>
      <c r="D2534" s="4" t="s">
        <v>2</v>
      </c>
      <c r="E2534" s="4" t="s">
        <v>39</v>
      </c>
      <c r="F2534" s="4" t="s">
        <v>4</v>
      </c>
      <c r="G2534" s="4" t="s">
        <v>5</v>
      </c>
      <c r="H2534" s="4" t="s">
        <v>29</v>
      </c>
      <c r="I2534" s="9">
        <v>2</v>
      </c>
      <c r="J2534" s="6">
        <v>50.68</v>
      </c>
      <c r="K2534" s="7">
        <v>0.15</v>
      </c>
      <c r="L2534" s="6">
        <v>22.41</v>
      </c>
      <c r="M2534" s="6">
        <f t="shared" si="156"/>
        <v>86.155999999999992</v>
      </c>
      <c r="N2534" s="6">
        <f t="shared" si="157"/>
        <v>44.82</v>
      </c>
      <c r="O2534" s="6">
        <f t="shared" si="158"/>
        <v>41.335999999999991</v>
      </c>
      <c r="P2534" s="8">
        <f t="shared" si="159"/>
        <v>0.47978086262129155</v>
      </c>
      <c r="Q2534" s="5">
        <f>YEAR(SalesDataTable[[#This Row],[Order Date]])</f>
        <v>2026</v>
      </c>
      <c r="R2534" s="8" t="str">
        <f>"Q"&amp;ROUNDUP(MONTH(SalesDataTable[[#This Row],[Order Date]])/3,0)</f>
        <v>Q4</v>
      </c>
      <c r="S2534" s="9">
        <f>MONTH(SalesDataTable[[#This Row],[Order Date]])</f>
        <v>12</v>
      </c>
      <c r="T2534" s="8" t="str">
        <f>TEXT(SalesDataTable[[#This Row],[Order Date]],"mmm")</f>
        <v>Dec</v>
      </c>
    </row>
    <row r="2535" spans="1:20" ht="15.5">
      <c r="A2535" s="2" t="s">
        <v>2586</v>
      </c>
      <c r="B2535" s="3">
        <v>46362</v>
      </c>
      <c r="C2535" s="4" t="s">
        <v>27</v>
      </c>
      <c r="D2535" s="4" t="s">
        <v>45</v>
      </c>
      <c r="E2535" s="4" t="s">
        <v>3</v>
      </c>
      <c r="F2535" s="4" t="s">
        <v>16</v>
      </c>
      <c r="G2535" s="4" t="s">
        <v>5</v>
      </c>
      <c r="H2535" s="4" t="s">
        <v>43</v>
      </c>
      <c r="I2535" s="9">
        <v>1</v>
      </c>
      <c r="J2535" s="6">
        <v>101.26</v>
      </c>
      <c r="K2535" s="7">
        <v>0</v>
      </c>
      <c r="L2535" s="6">
        <v>51.7</v>
      </c>
      <c r="M2535" s="6">
        <f t="shared" si="156"/>
        <v>101.26</v>
      </c>
      <c r="N2535" s="6">
        <f t="shared" si="157"/>
        <v>51.7</v>
      </c>
      <c r="O2535" s="6">
        <f t="shared" si="158"/>
        <v>49.56</v>
      </c>
      <c r="P2535" s="8">
        <f t="shared" si="159"/>
        <v>0.4894331424056883</v>
      </c>
      <c r="Q2535" s="5">
        <f>YEAR(SalesDataTable[[#This Row],[Order Date]])</f>
        <v>2026</v>
      </c>
      <c r="R2535" s="8" t="str">
        <f>"Q"&amp;ROUNDUP(MONTH(SalesDataTable[[#This Row],[Order Date]])/3,0)</f>
        <v>Q4</v>
      </c>
      <c r="S2535" s="9">
        <f>MONTH(SalesDataTable[[#This Row],[Order Date]])</f>
        <v>12</v>
      </c>
      <c r="T2535" s="8" t="str">
        <f>TEXT(SalesDataTable[[#This Row],[Order Date]],"mmm")</f>
        <v>Dec</v>
      </c>
    </row>
    <row r="2536" spans="1:20" ht="15.5">
      <c r="A2536" s="2" t="s">
        <v>2587</v>
      </c>
      <c r="B2536" s="3">
        <v>46362</v>
      </c>
      <c r="C2536" s="4" t="s">
        <v>1</v>
      </c>
      <c r="D2536" s="4" t="s">
        <v>2</v>
      </c>
      <c r="E2536" s="4" t="s">
        <v>39</v>
      </c>
      <c r="F2536" s="4" t="s">
        <v>20</v>
      </c>
      <c r="G2536" s="4" t="s">
        <v>17</v>
      </c>
      <c r="H2536" s="4" t="s">
        <v>46</v>
      </c>
      <c r="I2536" s="9">
        <v>2</v>
      </c>
      <c r="J2536" s="6">
        <v>46.01</v>
      </c>
      <c r="K2536" s="7">
        <v>0.05</v>
      </c>
      <c r="L2536" s="6">
        <v>18.399999999999999</v>
      </c>
      <c r="M2536" s="6">
        <f t="shared" si="156"/>
        <v>87.418999999999997</v>
      </c>
      <c r="N2536" s="6">
        <f t="shared" si="157"/>
        <v>36.799999999999997</v>
      </c>
      <c r="O2536" s="6">
        <f t="shared" si="158"/>
        <v>50.619</v>
      </c>
      <c r="P2536" s="8">
        <f t="shared" si="159"/>
        <v>0.57903888170763795</v>
      </c>
      <c r="Q2536" s="5">
        <f>YEAR(SalesDataTable[[#This Row],[Order Date]])</f>
        <v>2026</v>
      </c>
      <c r="R2536" s="8" t="str">
        <f>"Q"&amp;ROUNDUP(MONTH(SalesDataTable[[#This Row],[Order Date]])/3,0)</f>
        <v>Q4</v>
      </c>
      <c r="S2536" s="9">
        <f>MONTH(SalesDataTable[[#This Row],[Order Date]])</f>
        <v>12</v>
      </c>
      <c r="T2536" s="8" t="str">
        <f>TEXT(SalesDataTable[[#This Row],[Order Date]],"mmm")</f>
        <v>Dec</v>
      </c>
    </row>
    <row r="2537" spans="1:20" ht="15.5">
      <c r="A2537" s="2" t="s">
        <v>2588</v>
      </c>
      <c r="B2537" s="3">
        <v>46362</v>
      </c>
      <c r="C2537" s="4" t="s">
        <v>8</v>
      </c>
      <c r="D2537" s="4" t="s">
        <v>69</v>
      </c>
      <c r="E2537" s="4" t="s">
        <v>3</v>
      </c>
      <c r="F2537" s="4" t="s">
        <v>16</v>
      </c>
      <c r="G2537" s="4" t="s">
        <v>17</v>
      </c>
      <c r="H2537" s="4" t="s">
        <v>71</v>
      </c>
      <c r="I2537" s="9">
        <v>2</v>
      </c>
      <c r="J2537" s="6">
        <v>131.97999999999999</v>
      </c>
      <c r="K2537" s="7">
        <v>0.1</v>
      </c>
      <c r="L2537" s="6">
        <v>68.02</v>
      </c>
      <c r="M2537" s="6">
        <f t="shared" si="156"/>
        <v>237.56399999999999</v>
      </c>
      <c r="N2537" s="6">
        <f t="shared" si="157"/>
        <v>136.04</v>
      </c>
      <c r="O2537" s="6">
        <f t="shared" si="158"/>
        <v>101.524</v>
      </c>
      <c r="P2537" s="8">
        <f t="shared" si="159"/>
        <v>0.42735431294303855</v>
      </c>
      <c r="Q2537" s="5">
        <f>YEAR(SalesDataTable[[#This Row],[Order Date]])</f>
        <v>2026</v>
      </c>
      <c r="R2537" s="8" t="str">
        <f>"Q"&amp;ROUNDUP(MONTH(SalesDataTable[[#This Row],[Order Date]])/3,0)</f>
        <v>Q4</v>
      </c>
      <c r="S2537" s="9">
        <f>MONTH(SalesDataTable[[#This Row],[Order Date]])</f>
        <v>12</v>
      </c>
      <c r="T2537" s="8" t="str">
        <f>TEXT(SalesDataTable[[#This Row],[Order Date]],"mmm")</f>
        <v>Dec</v>
      </c>
    </row>
    <row r="2538" spans="1:20" ht="15.5">
      <c r="A2538" s="2" t="s">
        <v>2589</v>
      </c>
      <c r="B2538" s="3">
        <v>46362</v>
      </c>
      <c r="C2538" s="4" t="s">
        <v>27</v>
      </c>
      <c r="D2538" s="4" t="s">
        <v>45</v>
      </c>
      <c r="E2538" s="4" t="s">
        <v>25</v>
      </c>
      <c r="F2538" s="4" t="s">
        <v>16</v>
      </c>
      <c r="G2538" s="4" t="s">
        <v>11</v>
      </c>
      <c r="H2538" s="4" t="s">
        <v>79</v>
      </c>
      <c r="I2538" s="9">
        <v>2</v>
      </c>
      <c r="J2538" s="6">
        <v>73.16</v>
      </c>
      <c r="K2538" s="7">
        <v>0.15</v>
      </c>
      <c r="L2538" s="6">
        <v>32.64</v>
      </c>
      <c r="M2538" s="6">
        <f t="shared" si="156"/>
        <v>124.37199999999999</v>
      </c>
      <c r="N2538" s="6">
        <f t="shared" si="157"/>
        <v>65.28</v>
      </c>
      <c r="O2538" s="6">
        <f t="shared" si="158"/>
        <v>59.091999999999985</v>
      </c>
      <c r="P2538" s="8">
        <f t="shared" si="159"/>
        <v>0.47512301804264617</v>
      </c>
      <c r="Q2538" s="5">
        <f>YEAR(SalesDataTable[[#This Row],[Order Date]])</f>
        <v>2026</v>
      </c>
      <c r="R2538" s="8" t="str">
        <f>"Q"&amp;ROUNDUP(MONTH(SalesDataTable[[#This Row],[Order Date]])/3,0)</f>
        <v>Q4</v>
      </c>
      <c r="S2538" s="9">
        <f>MONTH(SalesDataTable[[#This Row],[Order Date]])</f>
        <v>12</v>
      </c>
      <c r="T2538" s="8" t="str">
        <f>TEXT(SalesDataTable[[#This Row],[Order Date]],"mmm")</f>
        <v>Dec</v>
      </c>
    </row>
    <row r="2539" spans="1:20" ht="15.5">
      <c r="A2539" s="2" t="s">
        <v>2590</v>
      </c>
      <c r="B2539" s="3">
        <v>46362</v>
      </c>
      <c r="C2539" s="4" t="s">
        <v>8</v>
      </c>
      <c r="D2539" s="4" t="s">
        <v>38</v>
      </c>
      <c r="E2539" s="4" t="s">
        <v>3</v>
      </c>
      <c r="F2539" s="4" t="s">
        <v>20</v>
      </c>
      <c r="G2539" s="4" t="s">
        <v>17</v>
      </c>
      <c r="H2539" s="4" t="s">
        <v>46</v>
      </c>
      <c r="I2539" s="9">
        <v>2</v>
      </c>
      <c r="J2539" s="6">
        <v>47.43</v>
      </c>
      <c r="K2539" s="7">
        <v>0.05</v>
      </c>
      <c r="L2539" s="6">
        <v>18.63</v>
      </c>
      <c r="M2539" s="6">
        <f t="shared" si="156"/>
        <v>90.11699999999999</v>
      </c>
      <c r="N2539" s="6">
        <f t="shared" si="157"/>
        <v>37.26</v>
      </c>
      <c r="O2539" s="6">
        <f t="shared" si="158"/>
        <v>52.856999999999992</v>
      </c>
      <c r="P2539" s="8">
        <f t="shared" si="159"/>
        <v>0.58653750124837711</v>
      </c>
      <c r="Q2539" s="5">
        <f>YEAR(SalesDataTable[[#This Row],[Order Date]])</f>
        <v>2026</v>
      </c>
      <c r="R2539" s="8" t="str">
        <f>"Q"&amp;ROUNDUP(MONTH(SalesDataTable[[#This Row],[Order Date]])/3,0)</f>
        <v>Q4</v>
      </c>
      <c r="S2539" s="9">
        <f>MONTH(SalesDataTable[[#This Row],[Order Date]])</f>
        <v>12</v>
      </c>
      <c r="T2539" s="8" t="str">
        <f>TEXT(SalesDataTable[[#This Row],[Order Date]],"mmm")</f>
        <v>Dec</v>
      </c>
    </row>
    <row r="2540" spans="1:20" ht="15.5">
      <c r="A2540" s="2" t="s">
        <v>2591</v>
      </c>
      <c r="B2540" s="3">
        <v>46363</v>
      </c>
      <c r="C2540" s="4" t="s">
        <v>1</v>
      </c>
      <c r="D2540" s="4" t="s">
        <v>52</v>
      </c>
      <c r="E2540" s="4" t="s">
        <v>3</v>
      </c>
      <c r="F2540" s="4" t="s">
        <v>16</v>
      </c>
      <c r="G2540" s="4" t="s">
        <v>17</v>
      </c>
      <c r="H2540" s="4" t="s">
        <v>18</v>
      </c>
      <c r="I2540" s="9">
        <v>1</v>
      </c>
      <c r="J2540" s="6">
        <v>35.93</v>
      </c>
      <c r="K2540" s="7">
        <v>0.05</v>
      </c>
      <c r="L2540" s="6">
        <v>13.23</v>
      </c>
      <c r="M2540" s="6">
        <f t="shared" si="156"/>
        <v>34.133499999999998</v>
      </c>
      <c r="N2540" s="6">
        <f t="shared" si="157"/>
        <v>13.23</v>
      </c>
      <c r="O2540" s="6">
        <f t="shared" si="158"/>
        <v>20.903499999999998</v>
      </c>
      <c r="P2540" s="8">
        <f t="shared" si="159"/>
        <v>0.6124042363074399</v>
      </c>
      <c r="Q2540" s="5">
        <f>YEAR(SalesDataTable[[#This Row],[Order Date]])</f>
        <v>2026</v>
      </c>
      <c r="R2540" s="8" t="str">
        <f>"Q"&amp;ROUNDUP(MONTH(SalesDataTable[[#This Row],[Order Date]])/3,0)</f>
        <v>Q4</v>
      </c>
      <c r="S2540" s="9">
        <f>MONTH(SalesDataTable[[#This Row],[Order Date]])</f>
        <v>12</v>
      </c>
      <c r="T2540" s="8" t="str">
        <f>TEXT(SalesDataTable[[#This Row],[Order Date]],"mmm")</f>
        <v>Dec</v>
      </c>
    </row>
    <row r="2541" spans="1:20" ht="15.5">
      <c r="A2541" s="2" t="s">
        <v>2592</v>
      </c>
      <c r="B2541" s="3">
        <v>46363</v>
      </c>
      <c r="C2541" s="4" t="s">
        <v>1</v>
      </c>
      <c r="D2541" s="4" t="s">
        <v>88</v>
      </c>
      <c r="E2541" s="4" t="s">
        <v>39</v>
      </c>
      <c r="F2541" s="4" t="s">
        <v>4</v>
      </c>
      <c r="G2541" s="4" t="s">
        <v>17</v>
      </c>
      <c r="H2541" s="4" t="s">
        <v>18</v>
      </c>
      <c r="I2541" s="9">
        <v>1</v>
      </c>
      <c r="J2541" s="6">
        <v>35.53</v>
      </c>
      <c r="K2541" s="7">
        <v>0.05</v>
      </c>
      <c r="L2541" s="6">
        <v>13.28</v>
      </c>
      <c r="M2541" s="6">
        <f t="shared" si="156"/>
        <v>33.753500000000003</v>
      </c>
      <c r="N2541" s="6">
        <f t="shared" si="157"/>
        <v>13.28</v>
      </c>
      <c r="O2541" s="6">
        <f t="shared" si="158"/>
        <v>20.473500000000001</v>
      </c>
      <c r="P2541" s="8">
        <f t="shared" si="159"/>
        <v>0.6065593197742456</v>
      </c>
      <c r="Q2541" s="5">
        <f>YEAR(SalesDataTable[[#This Row],[Order Date]])</f>
        <v>2026</v>
      </c>
      <c r="R2541" s="8" t="str">
        <f>"Q"&amp;ROUNDUP(MONTH(SalesDataTable[[#This Row],[Order Date]])/3,0)</f>
        <v>Q4</v>
      </c>
      <c r="S2541" s="9">
        <f>MONTH(SalesDataTable[[#This Row],[Order Date]])</f>
        <v>12</v>
      </c>
      <c r="T2541" s="8" t="str">
        <f>TEXT(SalesDataTable[[#This Row],[Order Date]],"mmm")</f>
        <v>Dec</v>
      </c>
    </row>
    <row r="2542" spans="1:20" ht="15.5">
      <c r="A2542" s="2" t="s">
        <v>2593</v>
      </c>
      <c r="B2542" s="3">
        <v>46363</v>
      </c>
      <c r="C2542" s="4" t="s">
        <v>8</v>
      </c>
      <c r="D2542" s="4" t="s">
        <v>86</v>
      </c>
      <c r="E2542" s="4" t="s">
        <v>3</v>
      </c>
      <c r="F2542" s="4" t="s">
        <v>16</v>
      </c>
      <c r="G2542" s="4" t="s">
        <v>31</v>
      </c>
      <c r="H2542" s="4" t="s">
        <v>41</v>
      </c>
      <c r="I2542" s="9">
        <v>3</v>
      </c>
      <c r="J2542" s="6">
        <v>196.97</v>
      </c>
      <c r="K2542" s="7">
        <v>0.15</v>
      </c>
      <c r="L2542" s="6">
        <v>101.88</v>
      </c>
      <c r="M2542" s="6">
        <f t="shared" si="156"/>
        <v>502.27349999999996</v>
      </c>
      <c r="N2542" s="6">
        <f t="shared" si="157"/>
        <v>305.64</v>
      </c>
      <c r="O2542" s="6">
        <f t="shared" si="158"/>
        <v>196.63349999999997</v>
      </c>
      <c r="P2542" s="8">
        <f t="shared" si="159"/>
        <v>0.39148690902466482</v>
      </c>
      <c r="Q2542" s="5">
        <f>YEAR(SalesDataTable[[#This Row],[Order Date]])</f>
        <v>2026</v>
      </c>
      <c r="R2542" s="8" t="str">
        <f>"Q"&amp;ROUNDUP(MONTH(SalesDataTable[[#This Row],[Order Date]])/3,0)</f>
        <v>Q4</v>
      </c>
      <c r="S2542" s="9">
        <f>MONTH(SalesDataTable[[#This Row],[Order Date]])</f>
        <v>12</v>
      </c>
      <c r="T2542" s="8" t="str">
        <f>TEXT(SalesDataTable[[#This Row],[Order Date]],"mmm")</f>
        <v>Dec</v>
      </c>
    </row>
    <row r="2543" spans="1:20" ht="15.5">
      <c r="A2543" s="2" t="s">
        <v>2594</v>
      </c>
      <c r="B2543" s="3">
        <v>46363</v>
      </c>
      <c r="C2543" s="4" t="s">
        <v>1</v>
      </c>
      <c r="D2543" s="4" t="s">
        <v>2</v>
      </c>
      <c r="E2543" s="4" t="s">
        <v>3</v>
      </c>
      <c r="F2543" s="4" t="s">
        <v>16</v>
      </c>
      <c r="G2543" s="4" t="s">
        <v>17</v>
      </c>
      <c r="H2543" s="4" t="s">
        <v>18</v>
      </c>
      <c r="I2543" s="9">
        <v>2</v>
      </c>
      <c r="J2543" s="6">
        <v>37.020000000000003</v>
      </c>
      <c r="K2543" s="7">
        <v>0.2</v>
      </c>
      <c r="L2543" s="6">
        <v>13.39</v>
      </c>
      <c r="M2543" s="6">
        <f t="shared" si="156"/>
        <v>59.232000000000006</v>
      </c>
      <c r="N2543" s="6">
        <f t="shared" si="157"/>
        <v>26.78</v>
      </c>
      <c r="O2543" s="6">
        <f t="shared" si="158"/>
        <v>32.452000000000005</v>
      </c>
      <c r="P2543" s="8">
        <f t="shared" si="159"/>
        <v>0.5478795245813074</v>
      </c>
      <c r="Q2543" s="5">
        <f>YEAR(SalesDataTable[[#This Row],[Order Date]])</f>
        <v>2026</v>
      </c>
      <c r="R2543" s="8" t="str">
        <f>"Q"&amp;ROUNDUP(MONTH(SalesDataTable[[#This Row],[Order Date]])/3,0)</f>
        <v>Q4</v>
      </c>
      <c r="S2543" s="9">
        <f>MONTH(SalesDataTable[[#This Row],[Order Date]])</f>
        <v>12</v>
      </c>
      <c r="T2543" s="8" t="str">
        <f>TEXT(SalesDataTable[[#This Row],[Order Date]],"mmm")</f>
        <v>Dec</v>
      </c>
    </row>
    <row r="2544" spans="1:20" ht="15.5">
      <c r="A2544" s="2" t="s">
        <v>2595</v>
      </c>
      <c r="B2544" s="3">
        <v>46363</v>
      </c>
      <c r="C2544" s="4" t="s">
        <v>8</v>
      </c>
      <c r="D2544" s="4" t="s">
        <v>86</v>
      </c>
      <c r="E2544" s="4" t="s">
        <v>3</v>
      </c>
      <c r="F2544" s="4" t="s">
        <v>16</v>
      </c>
      <c r="G2544" s="4" t="s">
        <v>17</v>
      </c>
      <c r="H2544" s="4" t="s">
        <v>46</v>
      </c>
      <c r="I2544" s="9">
        <v>4</v>
      </c>
      <c r="J2544" s="6">
        <v>47.22</v>
      </c>
      <c r="K2544" s="7">
        <v>0</v>
      </c>
      <c r="L2544" s="6">
        <v>18.420000000000002</v>
      </c>
      <c r="M2544" s="6">
        <f t="shared" si="156"/>
        <v>188.88</v>
      </c>
      <c r="N2544" s="6">
        <f t="shared" si="157"/>
        <v>73.680000000000007</v>
      </c>
      <c r="O2544" s="6">
        <f t="shared" si="158"/>
        <v>115.19999999999999</v>
      </c>
      <c r="P2544" s="8">
        <f t="shared" si="159"/>
        <v>0.60991105463786521</v>
      </c>
      <c r="Q2544" s="5">
        <f>YEAR(SalesDataTable[[#This Row],[Order Date]])</f>
        <v>2026</v>
      </c>
      <c r="R2544" s="8" t="str">
        <f>"Q"&amp;ROUNDUP(MONTH(SalesDataTable[[#This Row],[Order Date]])/3,0)</f>
        <v>Q4</v>
      </c>
      <c r="S2544" s="9">
        <f>MONTH(SalesDataTable[[#This Row],[Order Date]])</f>
        <v>12</v>
      </c>
      <c r="T2544" s="8" t="str">
        <f>TEXT(SalesDataTable[[#This Row],[Order Date]],"mmm")</f>
        <v>Dec</v>
      </c>
    </row>
    <row r="2545" spans="1:20" ht="15.5">
      <c r="A2545" s="2" t="s">
        <v>2596</v>
      </c>
      <c r="B2545" s="3">
        <v>46364</v>
      </c>
      <c r="C2545" s="4" t="s">
        <v>8</v>
      </c>
      <c r="D2545" s="4" t="s">
        <v>69</v>
      </c>
      <c r="E2545" s="4" t="s">
        <v>25</v>
      </c>
      <c r="F2545" s="4" t="s">
        <v>4</v>
      </c>
      <c r="G2545" s="4" t="s">
        <v>17</v>
      </c>
      <c r="H2545" s="4" t="s">
        <v>46</v>
      </c>
      <c r="I2545" s="9">
        <v>4</v>
      </c>
      <c r="J2545" s="6">
        <v>46.48</v>
      </c>
      <c r="K2545" s="7">
        <v>0.1</v>
      </c>
      <c r="L2545" s="6">
        <v>18.66</v>
      </c>
      <c r="M2545" s="6">
        <f t="shared" si="156"/>
        <v>167.328</v>
      </c>
      <c r="N2545" s="6">
        <f t="shared" si="157"/>
        <v>74.64</v>
      </c>
      <c r="O2545" s="6">
        <f t="shared" si="158"/>
        <v>92.688000000000002</v>
      </c>
      <c r="P2545" s="8">
        <f t="shared" si="159"/>
        <v>0.55393000573723461</v>
      </c>
      <c r="Q2545" s="5">
        <f>YEAR(SalesDataTable[[#This Row],[Order Date]])</f>
        <v>2026</v>
      </c>
      <c r="R2545" s="8" t="str">
        <f>"Q"&amp;ROUNDUP(MONTH(SalesDataTable[[#This Row],[Order Date]])/3,0)</f>
        <v>Q4</v>
      </c>
      <c r="S2545" s="9">
        <f>MONTH(SalesDataTable[[#This Row],[Order Date]])</f>
        <v>12</v>
      </c>
      <c r="T2545" s="8" t="str">
        <f>TEXT(SalesDataTable[[#This Row],[Order Date]],"mmm")</f>
        <v>Dec</v>
      </c>
    </row>
    <row r="2546" spans="1:20" ht="15.5">
      <c r="A2546" s="2" t="s">
        <v>2597</v>
      </c>
      <c r="B2546" s="3">
        <v>46364</v>
      </c>
      <c r="C2546" s="4" t="s">
        <v>27</v>
      </c>
      <c r="D2546" s="4" t="s">
        <v>82</v>
      </c>
      <c r="E2546" s="4" t="s">
        <v>10</v>
      </c>
      <c r="F2546" s="4" t="s">
        <v>20</v>
      </c>
      <c r="G2546" s="4" t="s">
        <v>11</v>
      </c>
      <c r="H2546" s="4" t="s">
        <v>21</v>
      </c>
      <c r="I2546" s="9">
        <v>12</v>
      </c>
      <c r="J2546" s="6">
        <v>146.99</v>
      </c>
      <c r="K2546" s="7">
        <v>0.15</v>
      </c>
      <c r="L2546" s="6">
        <v>79.239999999999995</v>
      </c>
      <c r="M2546" s="6">
        <f t="shared" si="156"/>
        <v>1499.298</v>
      </c>
      <c r="N2546" s="6">
        <f t="shared" si="157"/>
        <v>950.87999999999988</v>
      </c>
      <c r="O2546" s="6">
        <f t="shared" si="158"/>
        <v>548.41800000000012</v>
      </c>
      <c r="P2546" s="8">
        <f t="shared" si="159"/>
        <v>0.36578318653129671</v>
      </c>
      <c r="Q2546" s="5">
        <f>YEAR(SalesDataTable[[#This Row],[Order Date]])</f>
        <v>2026</v>
      </c>
      <c r="R2546" s="8" t="str">
        <f>"Q"&amp;ROUNDUP(MONTH(SalesDataTable[[#This Row],[Order Date]])/3,0)</f>
        <v>Q4</v>
      </c>
      <c r="S2546" s="9">
        <f>MONTH(SalesDataTable[[#This Row],[Order Date]])</f>
        <v>12</v>
      </c>
      <c r="T2546" s="8" t="str">
        <f>TEXT(SalesDataTable[[#This Row],[Order Date]],"mmm")</f>
        <v>Dec</v>
      </c>
    </row>
    <row r="2547" spans="1:20" ht="15.5">
      <c r="A2547" s="2" t="s">
        <v>2598</v>
      </c>
      <c r="B2547" s="3">
        <v>46364</v>
      </c>
      <c r="C2547" s="4" t="s">
        <v>14</v>
      </c>
      <c r="D2547" s="4" t="s">
        <v>61</v>
      </c>
      <c r="E2547" s="4" t="s">
        <v>3</v>
      </c>
      <c r="F2547" s="4" t="s">
        <v>16</v>
      </c>
      <c r="G2547" s="4" t="s">
        <v>49</v>
      </c>
      <c r="H2547" s="4" t="s">
        <v>50</v>
      </c>
      <c r="I2547" s="9">
        <v>1</v>
      </c>
      <c r="J2547" s="6">
        <v>40.29</v>
      </c>
      <c r="K2547" s="7">
        <v>0</v>
      </c>
      <c r="L2547" s="6">
        <v>15.07</v>
      </c>
      <c r="M2547" s="6">
        <f t="shared" si="156"/>
        <v>40.29</v>
      </c>
      <c r="N2547" s="6">
        <f t="shared" si="157"/>
        <v>15.07</v>
      </c>
      <c r="O2547" s="6">
        <f t="shared" si="158"/>
        <v>25.22</v>
      </c>
      <c r="P2547" s="8">
        <f t="shared" si="159"/>
        <v>0.62596177711590961</v>
      </c>
      <c r="Q2547" s="5">
        <f>YEAR(SalesDataTable[[#This Row],[Order Date]])</f>
        <v>2026</v>
      </c>
      <c r="R2547" s="8" t="str">
        <f>"Q"&amp;ROUNDUP(MONTH(SalesDataTable[[#This Row],[Order Date]])/3,0)</f>
        <v>Q4</v>
      </c>
      <c r="S2547" s="9">
        <f>MONTH(SalesDataTable[[#This Row],[Order Date]])</f>
        <v>12</v>
      </c>
      <c r="T2547" s="8" t="str">
        <f>TEXT(SalesDataTable[[#This Row],[Order Date]],"mmm")</f>
        <v>Dec</v>
      </c>
    </row>
    <row r="2548" spans="1:20" ht="15.5">
      <c r="A2548" s="2" t="s">
        <v>2599</v>
      </c>
      <c r="B2548" s="3">
        <v>46364</v>
      </c>
      <c r="C2548" s="4" t="s">
        <v>1</v>
      </c>
      <c r="D2548" s="4" t="s">
        <v>2</v>
      </c>
      <c r="E2548" s="4" t="s">
        <v>10</v>
      </c>
      <c r="F2548" s="4" t="s">
        <v>20</v>
      </c>
      <c r="G2548" s="4" t="s">
        <v>31</v>
      </c>
      <c r="H2548" s="4" t="s">
        <v>90</v>
      </c>
      <c r="I2548" s="9">
        <v>4</v>
      </c>
      <c r="J2548" s="6">
        <v>125.82</v>
      </c>
      <c r="K2548" s="7">
        <v>0.15</v>
      </c>
      <c r="L2548" s="6">
        <v>61.39</v>
      </c>
      <c r="M2548" s="6">
        <f t="shared" si="156"/>
        <v>427.78799999999995</v>
      </c>
      <c r="N2548" s="6">
        <f t="shared" si="157"/>
        <v>245.56</v>
      </c>
      <c r="O2548" s="6">
        <f t="shared" si="158"/>
        <v>182.22799999999995</v>
      </c>
      <c r="P2548" s="8">
        <f t="shared" si="159"/>
        <v>0.42597735326844133</v>
      </c>
      <c r="Q2548" s="5">
        <f>YEAR(SalesDataTable[[#This Row],[Order Date]])</f>
        <v>2026</v>
      </c>
      <c r="R2548" s="8" t="str">
        <f>"Q"&amp;ROUNDUP(MONTH(SalesDataTable[[#This Row],[Order Date]])/3,0)</f>
        <v>Q4</v>
      </c>
      <c r="S2548" s="9">
        <f>MONTH(SalesDataTable[[#This Row],[Order Date]])</f>
        <v>12</v>
      </c>
      <c r="T2548" s="8" t="str">
        <f>TEXT(SalesDataTable[[#This Row],[Order Date]],"mmm")</f>
        <v>Dec</v>
      </c>
    </row>
    <row r="2549" spans="1:20" ht="15.5">
      <c r="A2549" s="2" t="s">
        <v>2600</v>
      </c>
      <c r="B2549" s="3">
        <v>46364</v>
      </c>
      <c r="C2549" s="4" t="s">
        <v>8</v>
      </c>
      <c r="D2549" s="4" t="s">
        <v>9</v>
      </c>
      <c r="E2549" s="4" t="s">
        <v>3</v>
      </c>
      <c r="F2549" s="4" t="s">
        <v>16</v>
      </c>
      <c r="G2549" s="4" t="s">
        <v>17</v>
      </c>
      <c r="H2549" s="4" t="s">
        <v>18</v>
      </c>
      <c r="I2549" s="9">
        <v>3</v>
      </c>
      <c r="J2549" s="6">
        <v>36.25</v>
      </c>
      <c r="K2549" s="7">
        <v>0</v>
      </c>
      <c r="L2549" s="6">
        <v>13.67</v>
      </c>
      <c r="M2549" s="6">
        <f t="shared" si="156"/>
        <v>108.75</v>
      </c>
      <c r="N2549" s="6">
        <f t="shared" si="157"/>
        <v>41.01</v>
      </c>
      <c r="O2549" s="6">
        <f t="shared" si="158"/>
        <v>67.740000000000009</v>
      </c>
      <c r="P2549" s="8">
        <f t="shared" si="159"/>
        <v>0.62289655172413805</v>
      </c>
      <c r="Q2549" s="5">
        <f>YEAR(SalesDataTable[[#This Row],[Order Date]])</f>
        <v>2026</v>
      </c>
      <c r="R2549" s="8" t="str">
        <f>"Q"&amp;ROUNDUP(MONTH(SalesDataTable[[#This Row],[Order Date]])/3,0)</f>
        <v>Q4</v>
      </c>
      <c r="S2549" s="9">
        <f>MONTH(SalesDataTable[[#This Row],[Order Date]])</f>
        <v>12</v>
      </c>
      <c r="T2549" s="8" t="str">
        <f>TEXT(SalesDataTable[[#This Row],[Order Date]],"mmm")</f>
        <v>Dec</v>
      </c>
    </row>
    <row r="2550" spans="1:20" ht="15.5">
      <c r="A2550" s="2" t="s">
        <v>2601</v>
      </c>
      <c r="B2550" s="3">
        <v>46364</v>
      </c>
      <c r="C2550" s="4" t="s">
        <v>14</v>
      </c>
      <c r="D2550" s="4" t="s">
        <v>61</v>
      </c>
      <c r="E2550" s="4" t="s">
        <v>39</v>
      </c>
      <c r="F2550" s="4" t="s">
        <v>4</v>
      </c>
      <c r="G2550" s="4" t="s">
        <v>17</v>
      </c>
      <c r="H2550" s="4" t="s">
        <v>83</v>
      </c>
      <c r="I2550" s="9">
        <v>1</v>
      </c>
      <c r="J2550" s="6">
        <v>165.29</v>
      </c>
      <c r="K2550" s="7">
        <v>0.05</v>
      </c>
      <c r="L2550" s="6">
        <v>89.92</v>
      </c>
      <c r="M2550" s="6">
        <f t="shared" si="156"/>
        <v>157.02549999999999</v>
      </c>
      <c r="N2550" s="6">
        <f t="shared" si="157"/>
        <v>89.92</v>
      </c>
      <c r="O2550" s="6">
        <f t="shared" si="158"/>
        <v>67.105499999999992</v>
      </c>
      <c r="P2550" s="8">
        <f t="shared" si="159"/>
        <v>0.42735415585366704</v>
      </c>
      <c r="Q2550" s="5">
        <f>YEAR(SalesDataTable[[#This Row],[Order Date]])</f>
        <v>2026</v>
      </c>
      <c r="R2550" s="8" t="str">
        <f>"Q"&amp;ROUNDUP(MONTH(SalesDataTable[[#This Row],[Order Date]])/3,0)</f>
        <v>Q4</v>
      </c>
      <c r="S2550" s="9">
        <f>MONTH(SalesDataTable[[#This Row],[Order Date]])</f>
        <v>12</v>
      </c>
      <c r="T2550" s="8" t="str">
        <f>TEXT(SalesDataTable[[#This Row],[Order Date]],"mmm")</f>
        <v>Dec</v>
      </c>
    </row>
    <row r="2551" spans="1:20" ht="15.5">
      <c r="A2551" s="2" t="s">
        <v>2602</v>
      </c>
      <c r="B2551" s="3">
        <v>46364</v>
      </c>
      <c r="C2551" s="4" t="s">
        <v>27</v>
      </c>
      <c r="D2551" s="4" t="s">
        <v>48</v>
      </c>
      <c r="E2551" s="4" t="s">
        <v>3</v>
      </c>
      <c r="F2551" s="4" t="s">
        <v>16</v>
      </c>
      <c r="G2551" s="4" t="s">
        <v>31</v>
      </c>
      <c r="H2551" s="4" t="s">
        <v>64</v>
      </c>
      <c r="I2551" s="9">
        <v>1</v>
      </c>
      <c r="J2551" s="6">
        <v>82.89</v>
      </c>
      <c r="K2551" s="7">
        <v>0.15</v>
      </c>
      <c r="L2551" s="6">
        <v>38.51</v>
      </c>
      <c r="M2551" s="6">
        <f t="shared" si="156"/>
        <v>70.456500000000005</v>
      </c>
      <c r="N2551" s="6">
        <f t="shared" si="157"/>
        <v>38.51</v>
      </c>
      <c r="O2551" s="6">
        <f t="shared" si="158"/>
        <v>31.946500000000007</v>
      </c>
      <c r="P2551" s="8">
        <f t="shared" si="159"/>
        <v>0.45342161475520365</v>
      </c>
      <c r="Q2551" s="5">
        <f>YEAR(SalesDataTable[[#This Row],[Order Date]])</f>
        <v>2026</v>
      </c>
      <c r="R2551" s="8" t="str">
        <f>"Q"&amp;ROUNDUP(MONTH(SalesDataTable[[#This Row],[Order Date]])/3,0)</f>
        <v>Q4</v>
      </c>
      <c r="S2551" s="9">
        <f>MONTH(SalesDataTable[[#This Row],[Order Date]])</f>
        <v>12</v>
      </c>
      <c r="T2551" s="8" t="str">
        <f>TEXT(SalesDataTable[[#This Row],[Order Date]],"mmm")</f>
        <v>Dec</v>
      </c>
    </row>
    <row r="2552" spans="1:20" ht="15.5">
      <c r="A2552" s="2" t="s">
        <v>2603</v>
      </c>
      <c r="B2552" s="3">
        <v>46364</v>
      </c>
      <c r="C2552" s="4" t="s">
        <v>8</v>
      </c>
      <c r="D2552" s="4" t="s">
        <v>38</v>
      </c>
      <c r="E2552" s="4" t="s">
        <v>3</v>
      </c>
      <c r="F2552" s="4" t="s">
        <v>20</v>
      </c>
      <c r="G2552" s="4" t="s">
        <v>31</v>
      </c>
      <c r="H2552" s="4" t="s">
        <v>41</v>
      </c>
      <c r="I2552" s="9">
        <v>1</v>
      </c>
      <c r="J2552" s="6">
        <v>199.66</v>
      </c>
      <c r="K2552" s="7">
        <v>0</v>
      </c>
      <c r="L2552" s="6">
        <v>103.15</v>
      </c>
      <c r="M2552" s="6">
        <f t="shared" si="156"/>
        <v>199.66</v>
      </c>
      <c r="N2552" s="6">
        <f t="shared" si="157"/>
        <v>103.15</v>
      </c>
      <c r="O2552" s="6">
        <f t="shared" si="158"/>
        <v>96.509999999999991</v>
      </c>
      <c r="P2552" s="8">
        <f t="shared" si="159"/>
        <v>0.48337173194430527</v>
      </c>
      <c r="Q2552" s="5">
        <f>YEAR(SalesDataTable[[#This Row],[Order Date]])</f>
        <v>2026</v>
      </c>
      <c r="R2552" s="8" t="str">
        <f>"Q"&amp;ROUNDUP(MONTH(SalesDataTable[[#This Row],[Order Date]])/3,0)</f>
        <v>Q4</v>
      </c>
      <c r="S2552" s="9">
        <f>MONTH(SalesDataTable[[#This Row],[Order Date]])</f>
        <v>12</v>
      </c>
      <c r="T2552" s="8" t="str">
        <f>TEXT(SalesDataTable[[#This Row],[Order Date]],"mmm")</f>
        <v>Dec</v>
      </c>
    </row>
    <row r="2553" spans="1:20" ht="15.5">
      <c r="A2553" s="2" t="s">
        <v>2604</v>
      </c>
      <c r="B2553" s="3">
        <v>46364</v>
      </c>
      <c r="C2553" s="4" t="s">
        <v>27</v>
      </c>
      <c r="D2553" s="4" t="s">
        <v>48</v>
      </c>
      <c r="E2553" s="4" t="s">
        <v>25</v>
      </c>
      <c r="F2553" s="4" t="s">
        <v>16</v>
      </c>
      <c r="G2553" s="4" t="s">
        <v>11</v>
      </c>
      <c r="H2553" s="4" t="s">
        <v>21</v>
      </c>
      <c r="I2553" s="9">
        <v>2</v>
      </c>
      <c r="J2553" s="6">
        <v>146.25</v>
      </c>
      <c r="K2553" s="7">
        <v>0.05</v>
      </c>
      <c r="L2553" s="6">
        <v>77.3</v>
      </c>
      <c r="M2553" s="6">
        <f t="shared" si="156"/>
        <v>277.875</v>
      </c>
      <c r="N2553" s="6">
        <f t="shared" si="157"/>
        <v>154.6</v>
      </c>
      <c r="O2553" s="6">
        <f t="shared" si="158"/>
        <v>123.27500000000001</v>
      </c>
      <c r="P2553" s="8">
        <f t="shared" si="159"/>
        <v>0.44363472784525421</v>
      </c>
      <c r="Q2553" s="5">
        <f>YEAR(SalesDataTable[[#This Row],[Order Date]])</f>
        <v>2026</v>
      </c>
      <c r="R2553" s="8" t="str">
        <f>"Q"&amp;ROUNDUP(MONTH(SalesDataTable[[#This Row],[Order Date]])/3,0)</f>
        <v>Q4</v>
      </c>
      <c r="S2553" s="9">
        <f>MONTH(SalesDataTable[[#This Row],[Order Date]])</f>
        <v>12</v>
      </c>
      <c r="T2553" s="8" t="str">
        <f>TEXT(SalesDataTable[[#This Row],[Order Date]],"mmm")</f>
        <v>Dec</v>
      </c>
    </row>
    <row r="2554" spans="1:20" ht="15.5">
      <c r="A2554" s="2" t="s">
        <v>2605</v>
      </c>
      <c r="B2554" s="3">
        <v>46364</v>
      </c>
      <c r="C2554" s="4" t="s">
        <v>1</v>
      </c>
      <c r="D2554" s="4" t="s">
        <v>52</v>
      </c>
      <c r="E2554" s="4" t="s">
        <v>39</v>
      </c>
      <c r="F2554" s="4" t="s">
        <v>4</v>
      </c>
      <c r="G2554" s="4" t="s">
        <v>31</v>
      </c>
      <c r="H2554" s="4" t="s">
        <v>32</v>
      </c>
      <c r="I2554" s="9">
        <v>1</v>
      </c>
      <c r="J2554" s="6">
        <v>333.51</v>
      </c>
      <c r="K2554" s="7">
        <v>0.2</v>
      </c>
      <c r="L2554" s="6">
        <v>199.91</v>
      </c>
      <c r="M2554" s="6">
        <f t="shared" si="156"/>
        <v>266.80799999999999</v>
      </c>
      <c r="N2554" s="6">
        <f t="shared" si="157"/>
        <v>199.91</v>
      </c>
      <c r="O2554" s="6">
        <f t="shared" si="158"/>
        <v>66.897999999999996</v>
      </c>
      <c r="P2554" s="8">
        <f t="shared" si="159"/>
        <v>0.25073461065635211</v>
      </c>
      <c r="Q2554" s="5">
        <f>YEAR(SalesDataTable[[#This Row],[Order Date]])</f>
        <v>2026</v>
      </c>
      <c r="R2554" s="8" t="str">
        <f>"Q"&amp;ROUNDUP(MONTH(SalesDataTable[[#This Row],[Order Date]])/3,0)</f>
        <v>Q4</v>
      </c>
      <c r="S2554" s="9">
        <f>MONTH(SalesDataTable[[#This Row],[Order Date]])</f>
        <v>12</v>
      </c>
      <c r="T2554" s="8" t="str">
        <f>TEXT(SalesDataTable[[#This Row],[Order Date]],"mmm")</f>
        <v>Dec</v>
      </c>
    </row>
    <row r="2555" spans="1:20" ht="15.5">
      <c r="A2555" s="2" t="s">
        <v>2606</v>
      </c>
      <c r="B2555" s="3">
        <v>46364</v>
      </c>
      <c r="C2555" s="4" t="s">
        <v>8</v>
      </c>
      <c r="D2555" s="4" t="s">
        <v>69</v>
      </c>
      <c r="E2555" s="4" t="s">
        <v>25</v>
      </c>
      <c r="F2555" s="4" t="s">
        <v>16</v>
      </c>
      <c r="G2555" s="4" t="s">
        <v>11</v>
      </c>
      <c r="H2555" s="4" t="s">
        <v>53</v>
      </c>
      <c r="I2555" s="9">
        <v>1</v>
      </c>
      <c r="J2555" s="6">
        <v>151.97</v>
      </c>
      <c r="K2555" s="7">
        <v>0.05</v>
      </c>
      <c r="L2555" s="6">
        <v>80.239999999999995</v>
      </c>
      <c r="M2555" s="6">
        <f t="shared" si="156"/>
        <v>144.3715</v>
      </c>
      <c r="N2555" s="6">
        <f t="shared" si="157"/>
        <v>80.239999999999995</v>
      </c>
      <c r="O2555" s="6">
        <f t="shared" si="158"/>
        <v>64.131500000000003</v>
      </c>
      <c r="P2555" s="8">
        <f t="shared" si="159"/>
        <v>0.44421163456776441</v>
      </c>
      <c r="Q2555" s="5">
        <f>YEAR(SalesDataTable[[#This Row],[Order Date]])</f>
        <v>2026</v>
      </c>
      <c r="R2555" s="8" t="str">
        <f>"Q"&amp;ROUNDUP(MONTH(SalesDataTable[[#This Row],[Order Date]])/3,0)</f>
        <v>Q4</v>
      </c>
      <c r="S2555" s="9">
        <f>MONTH(SalesDataTable[[#This Row],[Order Date]])</f>
        <v>12</v>
      </c>
      <c r="T2555" s="8" t="str">
        <f>TEXT(SalesDataTable[[#This Row],[Order Date]],"mmm")</f>
        <v>Dec</v>
      </c>
    </row>
    <row r="2556" spans="1:20" ht="15.5">
      <c r="A2556" s="2" t="s">
        <v>2607</v>
      </c>
      <c r="B2556" s="3">
        <v>46364</v>
      </c>
      <c r="C2556" s="4" t="s">
        <v>27</v>
      </c>
      <c r="D2556" s="4" t="s">
        <v>82</v>
      </c>
      <c r="E2556" s="4" t="s">
        <v>25</v>
      </c>
      <c r="F2556" s="4" t="s">
        <v>16</v>
      </c>
      <c r="G2556" s="4" t="s">
        <v>5</v>
      </c>
      <c r="H2556" s="4" t="s">
        <v>35</v>
      </c>
      <c r="I2556" s="9">
        <v>1</v>
      </c>
      <c r="J2556" s="6">
        <v>41.07</v>
      </c>
      <c r="K2556" s="7">
        <v>0</v>
      </c>
      <c r="L2556" s="6">
        <v>16.600000000000001</v>
      </c>
      <c r="M2556" s="6">
        <f t="shared" si="156"/>
        <v>41.07</v>
      </c>
      <c r="N2556" s="6">
        <f t="shared" si="157"/>
        <v>16.600000000000001</v>
      </c>
      <c r="O2556" s="6">
        <f t="shared" si="158"/>
        <v>24.47</v>
      </c>
      <c r="P2556" s="8">
        <f t="shared" si="159"/>
        <v>0.59581202824446067</v>
      </c>
      <c r="Q2556" s="5">
        <f>YEAR(SalesDataTable[[#This Row],[Order Date]])</f>
        <v>2026</v>
      </c>
      <c r="R2556" s="8" t="str">
        <f>"Q"&amp;ROUNDUP(MONTH(SalesDataTable[[#This Row],[Order Date]])/3,0)</f>
        <v>Q4</v>
      </c>
      <c r="S2556" s="9">
        <f>MONTH(SalesDataTable[[#This Row],[Order Date]])</f>
        <v>12</v>
      </c>
      <c r="T2556" s="8" t="str">
        <f>TEXT(SalesDataTable[[#This Row],[Order Date]],"mmm")</f>
        <v>Dec</v>
      </c>
    </row>
    <row r="2557" spans="1:20" ht="15.5">
      <c r="A2557" s="2" t="s">
        <v>2608</v>
      </c>
      <c r="B2557" s="3">
        <v>46364</v>
      </c>
      <c r="C2557" s="4" t="s">
        <v>8</v>
      </c>
      <c r="D2557" s="4" t="s">
        <v>66</v>
      </c>
      <c r="E2557" s="4" t="s">
        <v>39</v>
      </c>
      <c r="F2557" s="4" t="s">
        <v>4</v>
      </c>
      <c r="G2557" s="4" t="s">
        <v>31</v>
      </c>
      <c r="H2557" s="4" t="s">
        <v>90</v>
      </c>
      <c r="I2557" s="9">
        <v>1</v>
      </c>
      <c r="J2557" s="6">
        <v>122.65</v>
      </c>
      <c r="K2557" s="7">
        <v>0</v>
      </c>
      <c r="L2557" s="6">
        <v>58.9</v>
      </c>
      <c r="M2557" s="6">
        <f t="shared" si="156"/>
        <v>122.65</v>
      </c>
      <c r="N2557" s="6">
        <f t="shared" si="157"/>
        <v>58.9</v>
      </c>
      <c r="O2557" s="6">
        <f t="shared" si="158"/>
        <v>63.750000000000007</v>
      </c>
      <c r="P2557" s="8">
        <f t="shared" si="159"/>
        <v>0.51977170811251527</v>
      </c>
      <c r="Q2557" s="5">
        <f>YEAR(SalesDataTable[[#This Row],[Order Date]])</f>
        <v>2026</v>
      </c>
      <c r="R2557" s="8" t="str">
        <f>"Q"&amp;ROUNDUP(MONTH(SalesDataTable[[#This Row],[Order Date]])/3,0)</f>
        <v>Q4</v>
      </c>
      <c r="S2557" s="9">
        <f>MONTH(SalesDataTable[[#This Row],[Order Date]])</f>
        <v>12</v>
      </c>
      <c r="T2557" s="8" t="str">
        <f>TEXT(SalesDataTable[[#This Row],[Order Date]],"mmm")</f>
        <v>Dec</v>
      </c>
    </row>
    <row r="2558" spans="1:20" ht="15.5">
      <c r="A2558" s="2" t="s">
        <v>2609</v>
      </c>
      <c r="B2558" s="3">
        <v>46365</v>
      </c>
      <c r="C2558" s="4" t="s">
        <v>8</v>
      </c>
      <c r="D2558" s="4" t="s">
        <v>38</v>
      </c>
      <c r="E2558" s="4" t="s">
        <v>3</v>
      </c>
      <c r="F2558" s="4" t="s">
        <v>4</v>
      </c>
      <c r="G2558" s="4" t="s">
        <v>11</v>
      </c>
      <c r="H2558" s="4" t="s">
        <v>21</v>
      </c>
      <c r="I2558" s="9">
        <v>6</v>
      </c>
      <c r="J2558" s="6">
        <v>143.16</v>
      </c>
      <c r="K2558" s="7">
        <v>0.15</v>
      </c>
      <c r="L2558" s="6">
        <v>80.349999999999994</v>
      </c>
      <c r="M2558" s="6">
        <f t="shared" si="156"/>
        <v>730.11599999999999</v>
      </c>
      <c r="N2558" s="6">
        <f t="shared" si="157"/>
        <v>482.09999999999997</v>
      </c>
      <c r="O2558" s="6">
        <f t="shared" si="158"/>
        <v>248.01600000000002</v>
      </c>
      <c r="P2558" s="8">
        <f t="shared" si="159"/>
        <v>0.33969396643820987</v>
      </c>
      <c r="Q2558" s="5">
        <f>YEAR(SalesDataTable[[#This Row],[Order Date]])</f>
        <v>2026</v>
      </c>
      <c r="R2558" s="8" t="str">
        <f>"Q"&amp;ROUNDUP(MONTH(SalesDataTable[[#This Row],[Order Date]])/3,0)</f>
        <v>Q4</v>
      </c>
      <c r="S2558" s="9">
        <f>MONTH(SalesDataTable[[#This Row],[Order Date]])</f>
        <v>12</v>
      </c>
      <c r="T2558" s="8" t="str">
        <f>TEXT(SalesDataTable[[#This Row],[Order Date]],"mmm")</f>
        <v>Dec</v>
      </c>
    </row>
    <row r="2559" spans="1:20" ht="15.5">
      <c r="A2559" s="2" t="s">
        <v>2610</v>
      </c>
      <c r="B2559" s="3">
        <v>46365</v>
      </c>
      <c r="C2559" s="4" t="s">
        <v>14</v>
      </c>
      <c r="D2559" s="4" t="s">
        <v>34</v>
      </c>
      <c r="E2559" s="4" t="s">
        <v>25</v>
      </c>
      <c r="F2559" s="4" t="s">
        <v>16</v>
      </c>
      <c r="G2559" s="4" t="s">
        <v>11</v>
      </c>
      <c r="H2559" s="4" t="s">
        <v>21</v>
      </c>
      <c r="I2559" s="9">
        <v>3</v>
      </c>
      <c r="J2559" s="6">
        <v>142.75</v>
      </c>
      <c r="K2559" s="7">
        <v>0.1</v>
      </c>
      <c r="L2559" s="6">
        <v>81.739999999999995</v>
      </c>
      <c r="M2559" s="6">
        <f t="shared" si="156"/>
        <v>385.42500000000001</v>
      </c>
      <c r="N2559" s="6">
        <f t="shared" si="157"/>
        <v>245.21999999999997</v>
      </c>
      <c r="O2559" s="6">
        <f t="shared" si="158"/>
        <v>140.20500000000004</v>
      </c>
      <c r="P2559" s="8">
        <f t="shared" si="159"/>
        <v>0.3637672698968672</v>
      </c>
      <c r="Q2559" s="5">
        <f>YEAR(SalesDataTable[[#This Row],[Order Date]])</f>
        <v>2026</v>
      </c>
      <c r="R2559" s="8" t="str">
        <f>"Q"&amp;ROUNDUP(MONTH(SalesDataTable[[#This Row],[Order Date]])/3,0)</f>
        <v>Q4</v>
      </c>
      <c r="S2559" s="9">
        <f>MONTH(SalesDataTable[[#This Row],[Order Date]])</f>
        <v>12</v>
      </c>
      <c r="T2559" s="8" t="str">
        <f>TEXT(SalesDataTable[[#This Row],[Order Date]],"mmm")</f>
        <v>Dec</v>
      </c>
    </row>
    <row r="2560" spans="1:20" ht="15.5">
      <c r="A2560" s="2" t="s">
        <v>2611</v>
      </c>
      <c r="B2560" s="3">
        <v>46365</v>
      </c>
      <c r="C2560" s="4" t="s">
        <v>8</v>
      </c>
      <c r="D2560" s="4" t="s">
        <v>69</v>
      </c>
      <c r="E2560" s="4" t="s">
        <v>25</v>
      </c>
      <c r="F2560" s="4" t="s">
        <v>4</v>
      </c>
      <c r="G2560" s="4" t="s">
        <v>49</v>
      </c>
      <c r="H2560" s="4" t="s">
        <v>67</v>
      </c>
      <c r="I2560" s="9">
        <v>2</v>
      </c>
      <c r="J2560" s="6">
        <v>36.03</v>
      </c>
      <c r="K2560" s="7">
        <v>0.1</v>
      </c>
      <c r="L2560" s="6">
        <v>13.54</v>
      </c>
      <c r="M2560" s="6">
        <f t="shared" si="156"/>
        <v>64.853999999999999</v>
      </c>
      <c r="N2560" s="6">
        <f t="shared" si="157"/>
        <v>27.08</v>
      </c>
      <c r="O2560" s="6">
        <f t="shared" si="158"/>
        <v>37.774000000000001</v>
      </c>
      <c r="P2560" s="8">
        <f t="shared" si="159"/>
        <v>0.58244672649335427</v>
      </c>
      <c r="Q2560" s="5">
        <f>YEAR(SalesDataTable[[#This Row],[Order Date]])</f>
        <v>2026</v>
      </c>
      <c r="R2560" s="8" t="str">
        <f>"Q"&amp;ROUNDUP(MONTH(SalesDataTable[[#This Row],[Order Date]])/3,0)</f>
        <v>Q4</v>
      </c>
      <c r="S2560" s="9">
        <f>MONTH(SalesDataTable[[#This Row],[Order Date]])</f>
        <v>12</v>
      </c>
      <c r="T2560" s="8" t="str">
        <f>TEXT(SalesDataTable[[#This Row],[Order Date]],"mmm")</f>
        <v>Dec</v>
      </c>
    </row>
    <row r="2561" spans="1:20" ht="15.5">
      <c r="A2561" s="2" t="s">
        <v>2612</v>
      </c>
      <c r="B2561" s="3">
        <v>46365</v>
      </c>
      <c r="C2561" s="4" t="s">
        <v>1</v>
      </c>
      <c r="D2561" s="4" t="s">
        <v>88</v>
      </c>
      <c r="E2561" s="4" t="s">
        <v>25</v>
      </c>
      <c r="F2561" s="4" t="s">
        <v>4</v>
      </c>
      <c r="G2561" s="4" t="s">
        <v>17</v>
      </c>
      <c r="H2561" s="4" t="s">
        <v>71</v>
      </c>
      <c r="I2561" s="9">
        <v>2</v>
      </c>
      <c r="J2561" s="6">
        <v>133.4</v>
      </c>
      <c r="K2561" s="7">
        <v>0</v>
      </c>
      <c r="L2561" s="6">
        <v>67.69</v>
      </c>
      <c r="M2561" s="6">
        <f t="shared" si="156"/>
        <v>266.8</v>
      </c>
      <c r="N2561" s="6">
        <f t="shared" si="157"/>
        <v>135.38</v>
      </c>
      <c r="O2561" s="6">
        <f t="shared" si="158"/>
        <v>131.42000000000002</v>
      </c>
      <c r="P2561" s="8">
        <f t="shared" si="159"/>
        <v>0.49257871064467768</v>
      </c>
      <c r="Q2561" s="5">
        <f>YEAR(SalesDataTable[[#This Row],[Order Date]])</f>
        <v>2026</v>
      </c>
      <c r="R2561" s="8" t="str">
        <f>"Q"&amp;ROUNDUP(MONTH(SalesDataTable[[#This Row],[Order Date]])/3,0)</f>
        <v>Q4</v>
      </c>
      <c r="S2561" s="9">
        <f>MONTH(SalesDataTable[[#This Row],[Order Date]])</f>
        <v>12</v>
      </c>
      <c r="T2561" s="8" t="str">
        <f>TEXT(SalesDataTable[[#This Row],[Order Date]],"mmm")</f>
        <v>Dec</v>
      </c>
    </row>
    <row r="2562" spans="1:20" ht="15.5">
      <c r="A2562" s="2" t="s">
        <v>2613</v>
      </c>
      <c r="B2562" s="3">
        <v>46365</v>
      </c>
      <c r="C2562" s="4" t="s">
        <v>14</v>
      </c>
      <c r="D2562" s="4" t="s">
        <v>15</v>
      </c>
      <c r="E2562" s="4" t="s">
        <v>25</v>
      </c>
      <c r="F2562" s="4" t="s">
        <v>4</v>
      </c>
      <c r="G2562" s="4" t="s">
        <v>31</v>
      </c>
      <c r="H2562" s="4" t="s">
        <v>41</v>
      </c>
      <c r="I2562" s="9">
        <v>3</v>
      </c>
      <c r="J2562" s="6">
        <v>199.31</v>
      </c>
      <c r="K2562" s="7">
        <v>0.05</v>
      </c>
      <c r="L2562" s="6">
        <v>101.19</v>
      </c>
      <c r="M2562" s="6">
        <f t="shared" ref="M2562:M2625" si="160">I2562*J2562*(1-K2562)</f>
        <v>568.0335</v>
      </c>
      <c r="N2562" s="6">
        <f t="shared" ref="N2562:N2625" si="161">I2562*L2562</f>
        <v>303.57</v>
      </c>
      <c r="O2562" s="6">
        <f t="shared" ref="O2562:O2625" si="162">M2562-N2562</f>
        <v>264.46350000000001</v>
      </c>
      <c r="P2562" s="8">
        <f t="shared" ref="P2562:P2625" si="163">IFERROR(O2562/M2562,0)</f>
        <v>0.46557729429690325</v>
      </c>
      <c r="Q2562" s="5">
        <f>YEAR(SalesDataTable[[#This Row],[Order Date]])</f>
        <v>2026</v>
      </c>
      <c r="R2562" s="8" t="str">
        <f>"Q"&amp;ROUNDUP(MONTH(SalesDataTable[[#This Row],[Order Date]])/3,0)</f>
        <v>Q4</v>
      </c>
      <c r="S2562" s="9">
        <f>MONTH(SalesDataTable[[#This Row],[Order Date]])</f>
        <v>12</v>
      </c>
      <c r="T2562" s="8" t="str">
        <f>TEXT(SalesDataTable[[#This Row],[Order Date]],"mmm")</f>
        <v>Dec</v>
      </c>
    </row>
    <row r="2563" spans="1:20" ht="15.5">
      <c r="A2563" s="2" t="s">
        <v>2614</v>
      </c>
      <c r="B2563" s="3">
        <v>46365</v>
      </c>
      <c r="C2563" s="4" t="s">
        <v>8</v>
      </c>
      <c r="D2563" s="4" t="s">
        <v>66</v>
      </c>
      <c r="E2563" s="4" t="s">
        <v>3</v>
      </c>
      <c r="F2563" s="4" t="s">
        <v>20</v>
      </c>
      <c r="G2563" s="4" t="s">
        <v>17</v>
      </c>
      <c r="H2563" s="4" t="s">
        <v>46</v>
      </c>
      <c r="I2563" s="9">
        <v>1</v>
      </c>
      <c r="J2563" s="6">
        <v>47.44</v>
      </c>
      <c r="K2563" s="7">
        <v>0.15</v>
      </c>
      <c r="L2563" s="6">
        <v>17.899999999999999</v>
      </c>
      <c r="M2563" s="6">
        <f t="shared" si="160"/>
        <v>40.323999999999998</v>
      </c>
      <c r="N2563" s="6">
        <f t="shared" si="161"/>
        <v>17.899999999999999</v>
      </c>
      <c r="O2563" s="6">
        <f t="shared" si="162"/>
        <v>22.423999999999999</v>
      </c>
      <c r="P2563" s="8">
        <f t="shared" si="163"/>
        <v>0.55609562543398472</v>
      </c>
      <c r="Q2563" s="5">
        <f>YEAR(SalesDataTable[[#This Row],[Order Date]])</f>
        <v>2026</v>
      </c>
      <c r="R2563" s="8" t="str">
        <f>"Q"&amp;ROUNDUP(MONTH(SalesDataTable[[#This Row],[Order Date]])/3,0)</f>
        <v>Q4</v>
      </c>
      <c r="S2563" s="9">
        <f>MONTH(SalesDataTable[[#This Row],[Order Date]])</f>
        <v>12</v>
      </c>
      <c r="T2563" s="8" t="str">
        <f>TEXT(SalesDataTable[[#This Row],[Order Date]],"mmm")</f>
        <v>Dec</v>
      </c>
    </row>
    <row r="2564" spans="1:20" ht="15.5">
      <c r="A2564" s="2" t="s">
        <v>2615</v>
      </c>
      <c r="B2564" s="3">
        <v>46365</v>
      </c>
      <c r="C2564" s="4" t="s">
        <v>1</v>
      </c>
      <c r="D2564" s="4" t="s">
        <v>2</v>
      </c>
      <c r="E2564" s="4" t="s">
        <v>10</v>
      </c>
      <c r="F2564" s="4" t="s">
        <v>20</v>
      </c>
      <c r="G2564" s="4" t="s">
        <v>11</v>
      </c>
      <c r="H2564" s="4" t="s">
        <v>21</v>
      </c>
      <c r="I2564" s="9">
        <v>10</v>
      </c>
      <c r="J2564" s="6">
        <v>145.30000000000001</v>
      </c>
      <c r="K2564" s="7">
        <v>0.1</v>
      </c>
      <c r="L2564" s="6">
        <v>79.7</v>
      </c>
      <c r="M2564" s="6">
        <f t="shared" si="160"/>
        <v>1307.7</v>
      </c>
      <c r="N2564" s="6">
        <f t="shared" si="161"/>
        <v>797</v>
      </c>
      <c r="O2564" s="6">
        <f t="shared" si="162"/>
        <v>510.70000000000005</v>
      </c>
      <c r="P2564" s="8">
        <f t="shared" si="163"/>
        <v>0.39053299686472437</v>
      </c>
      <c r="Q2564" s="5">
        <f>YEAR(SalesDataTable[[#This Row],[Order Date]])</f>
        <v>2026</v>
      </c>
      <c r="R2564" s="8" t="str">
        <f>"Q"&amp;ROUNDUP(MONTH(SalesDataTable[[#This Row],[Order Date]])/3,0)</f>
        <v>Q4</v>
      </c>
      <c r="S2564" s="9">
        <f>MONTH(SalesDataTable[[#This Row],[Order Date]])</f>
        <v>12</v>
      </c>
      <c r="T2564" s="8" t="str">
        <f>TEXT(SalesDataTable[[#This Row],[Order Date]],"mmm")</f>
        <v>Dec</v>
      </c>
    </row>
    <row r="2565" spans="1:20" ht="15.5">
      <c r="A2565" s="2" t="s">
        <v>2616</v>
      </c>
      <c r="B2565" s="3">
        <v>46366</v>
      </c>
      <c r="C2565" s="4" t="s">
        <v>1</v>
      </c>
      <c r="D2565" s="4" t="s">
        <v>2</v>
      </c>
      <c r="E2565" s="4" t="s">
        <v>39</v>
      </c>
      <c r="F2565" s="4" t="s">
        <v>16</v>
      </c>
      <c r="G2565" s="4" t="s">
        <v>5</v>
      </c>
      <c r="H2565" s="4" t="s">
        <v>6</v>
      </c>
      <c r="I2565" s="9">
        <v>1</v>
      </c>
      <c r="J2565" s="6">
        <v>81.010000000000005</v>
      </c>
      <c r="K2565" s="7">
        <v>0.2</v>
      </c>
      <c r="L2565" s="6">
        <v>41.51</v>
      </c>
      <c r="M2565" s="6">
        <f t="shared" si="160"/>
        <v>64.808000000000007</v>
      </c>
      <c r="N2565" s="6">
        <f t="shared" si="161"/>
        <v>41.51</v>
      </c>
      <c r="O2565" s="6">
        <f t="shared" si="162"/>
        <v>23.298000000000009</v>
      </c>
      <c r="P2565" s="8">
        <f t="shared" si="163"/>
        <v>0.35949265522774976</v>
      </c>
      <c r="Q2565" s="5">
        <f>YEAR(SalesDataTable[[#This Row],[Order Date]])</f>
        <v>2026</v>
      </c>
      <c r="R2565" s="8" t="str">
        <f>"Q"&amp;ROUNDUP(MONTH(SalesDataTable[[#This Row],[Order Date]])/3,0)</f>
        <v>Q4</v>
      </c>
      <c r="S2565" s="9">
        <f>MONTH(SalesDataTable[[#This Row],[Order Date]])</f>
        <v>12</v>
      </c>
      <c r="T2565" s="8" t="str">
        <f>TEXT(SalesDataTable[[#This Row],[Order Date]],"mmm")</f>
        <v>Dec</v>
      </c>
    </row>
    <row r="2566" spans="1:20" ht="15.5">
      <c r="A2566" s="2" t="s">
        <v>2617</v>
      </c>
      <c r="B2566" s="3">
        <v>46366</v>
      </c>
      <c r="C2566" s="4" t="s">
        <v>27</v>
      </c>
      <c r="D2566" s="4" t="s">
        <v>45</v>
      </c>
      <c r="E2566" s="4" t="s">
        <v>39</v>
      </c>
      <c r="F2566" s="4" t="s">
        <v>16</v>
      </c>
      <c r="G2566" s="4" t="s">
        <v>17</v>
      </c>
      <c r="H2566" s="4" t="s">
        <v>18</v>
      </c>
      <c r="I2566" s="9">
        <v>2</v>
      </c>
      <c r="J2566" s="6">
        <v>35.619999999999997</v>
      </c>
      <c r="K2566" s="7">
        <v>0</v>
      </c>
      <c r="L2566" s="6">
        <v>13.62</v>
      </c>
      <c r="M2566" s="6">
        <f t="shared" si="160"/>
        <v>71.239999999999995</v>
      </c>
      <c r="N2566" s="6">
        <f t="shared" si="161"/>
        <v>27.24</v>
      </c>
      <c r="O2566" s="6">
        <f t="shared" si="162"/>
        <v>44</v>
      </c>
      <c r="P2566" s="8">
        <f t="shared" si="163"/>
        <v>0.61763054463784395</v>
      </c>
      <c r="Q2566" s="5">
        <f>YEAR(SalesDataTable[[#This Row],[Order Date]])</f>
        <v>2026</v>
      </c>
      <c r="R2566" s="8" t="str">
        <f>"Q"&amp;ROUNDUP(MONTH(SalesDataTable[[#This Row],[Order Date]])/3,0)</f>
        <v>Q4</v>
      </c>
      <c r="S2566" s="9">
        <f>MONTH(SalesDataTable[[#This Row],[Order Date]])</f>
        <v>12</v>
      </c>
      <c r="T2566" s="8" t="str">
        <f>TEXT(SalesDataTable[[#This Row],[Order Date]],"mmm")</f>
        <v>Dec</v>
      </c>
    </row>
    <row r="2567" spans="1:20" ht="15.5">
      <c r="A2567" s="2" t="s">
        <v>2618</v>
      </c>
      <c r="B2567" s="3">
        <v>46366</v>
      </c>
      <c r="C2567" s="4" t="s">
        <v>1</v>
      </c>
      <c r="D2567" s="4" t="s">
        <v>2</v>
      </c>
      <c r="E2567" s="4" t="s">
        <v>3</v>
      </c>
      <c r="F2567" s="4" t="s">
        <v>16</v>
      </c>
      <c r="G2567" s="4" t="s">
        <v>5</v>
      </c>
      <c r="H2567" s="4" t="s">
        <v>29</v>
      </c>
      <c r="I2567" s="9">
        <v>2</v>
      </c>
      <c r="J2567" s="6">
        <v>49.88</v>
      </c>
      <c r="K2567" s="7">
        <v>0.05</v>
      </c>
      <c r="L2567" s="6">
        <v>22.31</v>
      </c>
      <c r="M2567" s="6">
        <f t="shared" si="160"/>
        <v>94.772000000000006</v>
      </c>
      <c r="N2567" s="6">
        <f t="shared" si="161"/>
        <v>44.62</v>
      </c>
      <c r="O2567" s="6">
        <f t="shared" si="162"/>
        <v>50.152000000000008</v>
      </c>
      <c r="P2567" s="8">
        <f t="shared" si="163"/>
        <v>0.52918583547883347</v>
      </c>
      <c r="Q2567" s="5">
        <f>YEAR(SalesDataTable[[#This Row],[Order Date]])</f>
        <v>2026</v>
      </c>
      <c r="R2567" s="8" t="str">
        <f>"Q"&amp;ROUNDUP(MONTH(SalesDataTable[[#This Row],[Order Date]])/3,0)</f>
        <v>Q4</v>
      </c>
      <c r="S2567" s="9">
        <f>MONTH(SalesDataTable[[#This Row],[Order Date]])</f>
        <v>12</v>
      </c>
      <c r="T2567" s="8" t="str">
        <f>TEXT(SalesDataTable[[#This Row],[Order Date]],"mmm")</f>
        <v>Dec</v>
      </c>
    </row>
    <row r="2568" spans="1:20" ht="15.5">
      <c r="A2568" s="2" t="s">
        <v>2619</v>
      </c>
      <c r="B2568" s="3">
        <v>46366</v>
      </c>
      <c r="C2568" s="4" t="s">
        <v>27</v>
      </c>
      <c r="D2568" s="4" t="s">
        <v>45</v>
      </c>
      <c r="E2568" s="4" t="s">
        <v>39</v>
      </c>
      <c r="F2568" s="4" t="s">
        <v>4</v>
      </c>
      <c r="G2568" s="4" t="s">
        <v>5</v>
      </c>
      <c r="H2568" s="4" t="s">
        <v>43</v>
      </c>
      <c r="I2568" s="9">
        <v>1</v>
      </c>
      <c r="J2568" s="6">
        <v>101.18</v>
      </c>
      <c r="K2568" s="7">
        <v>0.05</v>
      </c>
      <c r="L2568" s="6">
        <v>49.12</v>
      </c>
      <c r="M2568" s="6">
        <f t="shared" si="160"/>
        <v>96.120999999999995</v>
      </c>
      <c r="N2568" s="6">
        <f t="shared" si="161"/>
        <v>49.12</v>
      </c>
      <c r="O2568" s="6">
        <f t="shared" si="162"/>
        <v>47.000999999999998</v>
      </c>
      <c r="P2568" s="8">
        <f t="shared" si="163"/>
        <v>0.48897743469169069</v>
      </c>
      <c r="Q2568" s="5">
        <f>YEAR(SalesDataTable[[#This Row],[Order Date]])</f>
        <v>2026</v>
      </c>
      <c r="R2568" s="8" t="str">
        <f>"Q"&amp;ROUNDUP(MONTH(SalesDataTable[[#This Row],[Order Date]])/3,0)</f>
        <v>Q4</v>
      </c>
      <c r="S2568" s="9">
        <f>MONTH(SalesDataTable[[#This Row],[Order Date]])</f>
        <v>12</v>
      </c>
      <c r="T2568" s="8" t="str">
        <f>TEXT(SalesDataTable[[#This Row],[Order Date]],"mmm")</f>
        <v>Dec</v>
      </c>
    </row>
    <row r="2569" spans="1:20" ht="15.5">
      <c r="A2569" s="2" t="s">
        <v>2620</v>
      </c>
      <c r="B2569" s="3">
        <v>46366</v>
      </c>
      <c r="C2569" s="4" t="s">
        <v>8</v>
      </c>
      <c r="D2569" s="4" t="s">
        <v>69</v>
      </c>
      <c r="E2569" s="4" t="s">
        <v>25</v>
      </c>
      <c r="F2569" s="4" t="s">
        <v>20</v>
      </c>
      <c r="G2569" s="4" t="s">
        <v>49</v>
      </c>
      <c r="H2569" s="4" t="s">
        <v>67</v>
      </c>
      <c r="I2569" s="9">
        <v>2</v>
      </c>
      <c r="J2569" s="6">
        <v>36.64</v>
      </c>
      <c r="K2569" s="7">
        <v>0</v>
      </c>
      <c r="L2569" s="6">
        <v>13.7</v>
      </c>
      <c r="M2569" s="6">
        <f t="shared" si="160"/>
        <v>73.28</v>
      </c>
      <c r="N2569" s="6">
        <f t="shared" si="161"/>
        <v>27.4</v>
      </c>
      <c r="O2569" s="6">
        <f t="shared" si="162"/>
        <v>45.88</v>
      </c>
      <c r="P2569" s="8">
        <f t="shared" si="163"/>
        <v>0.62609170305676853</v>
      </c>
      <c r="Q2569" s="5">
        <f>YEAR(SalesDataTable[[#This Row],[Order Date]])</f>
        <v>2026</v>
      </c>
      <c r="R2569" s="8" t="str">
        <f>"Q"&amp;ROUNDUP(MONTH(SalesDataTable[[#This Row],[Order Date]])/3,0)</f>
        <v>Q4</v>
      </c>
      <c r="S2569" s="9">
        <f>MONTH(SalesDataTable[[#This Row],[Order Date]])</f>
        <v>12</v>
      </c>
      <c r="T2569" s="8" t="str">
        <f>TEXT(SalesDataTable[[#This Row],[Order Date]],"mmm")</f>
        <v>Dec</v>
      </c>
    </row>
    <row r="2570" spans="1:20" ht="15.5">
      <c r="A2570" s="2" t="s">
        <v>2621</v>
      </c>
      <c r="B2570" s="3">
        <v>46366</v>
      </c>
      <c r="C2570" s="4" t="s">
        <v>8</v>
      </c>
      <c r="D2570" s="4" t="s">
        <v>69</v>
      </c>
      <c r="E2570" s="4" t="s">
        <v>25</v>
      </c>
      <c r="F2570" s="4" t="s">
        <v>4</v>
      </c>
      <c r="G2570" s="4" t="s">
        <v>5</v>
      </c>
      <c r="H2570" s="4" t="s">
        <v>35</v>
      </c>
      <c r="I2570" s="9">
        <v>3</v>
      </c>
      <c r="J2570" s="6">
        <v>39.979999999999997</v>
      </c>
      <c r="K2570" s="7">
        <v>0.1</v>
      </c>
      <c r="L2570" s="6">
        <v>16.989999999999998</v>
      </c>
      <c r="M2570" s="6">
        <f t="shared" si="160"/>
        <v>107.946</v>
      </c>
      <c r="N2570" s="6">
        <f t="shared" si="161"/>
        <v>50.97</v>
      </c>
      <c r="O2570" s="6">
        <f t="shared" si="162"/>
        <v>56.975999999999999</v>
      </c>
      <c r="P2570" s="8">
        <f t="shared" si="163"/>
        <v>0.52781946528819967</v>
      </c>
      <c r="Q2570" s="5">
        <f>YEAR(SalesDataTable[[#This Row],[Order Date]])</f>
        <v>2026</v>
      </c>
      <c r="R2570" s="8" t="str">
        <f>"Q"&amp;ROUNDUP(MONTH(SalesDataTable[[#This Row],[Order Date]])/3,0)</f>
        <v>Q4</v>
      </c>
      <c r="S2570" s="9">
        <f>MONTH(SalesDataTable[[#This Row],[Order Date]])</f>
        <v>12</v>
      </c>
      <c r="T2570" s="8" t="str">
        <f>TEXT(SalesDataTable[[#This Row],[Order Date]],"mmm")</f>
        <v>Dec</v>
      </c>
    </row>
    <row r="2571" spans="1:20" ht="15.5">
      <c r="A2571" s="2" t="s">
        <v>2622</v>
      </c>
      <c r="B2571" s="3">
        <v>46366</v>
      </c>
      <c r="C2571" s="4" t="s">
        <v>27</v>
      </c>
      <c r="D2571" s="4" t="s">
        <v>28</v>
      </c>
      <c r="E2571" s="4" t="s">
        <v>39</v>
      </c>
      <c r="F2571" s="4" t="s">
        <v>20</v>
      </c>
      <c r="G2571" s="4" t="s">
        <v>11</v>
      </c>
      <c r="H2571" s="4" t="s">
        <v>21</v>
      </c>
      <c r="I2571" s="9">
        <v>3</v>
      </c>
      <c r="J2571" s="6">
        <v>144.16</v>
      </c>
      <c r="K2571" s="7">
        <v>0</v>
      </c>
      <c r="L2571" s="6">
        <v>77.36</v>
      </c>
      <c r="M2571" s="6">
        <f t="shared" si="160"/>
        <v>432.48</v>
      </c>
      <c r="N2571" s="6">
        <f t="shared" si="161"/>
        <v>232.07999999999998</v>
      </c>
      <c r="O2571" s="6">
        <f t="shared" si="162"/>
        <v>200.40000000000003</v>
      </c>
      <c r="P2571" s="8">
        <f t="shared" si="163"/>
        <v>0.46337402885682583</v>
      </c>
      <c r="Q2571" s="5">
        <f>YEAR(SalesDataTable[[#This Row],[Order Date]])</f>
        <v>2026</v>
      </c>
      <c r="R2571" s="8" t="str">
        <f>"Q"&amp;ROUNDUP(MONTH(SalesDataTable[[#This Row],[Order Date]])/3,0)</f>
        <v>Q4</v>
      </c>
      <c r="S2571" s="9">
        <f>MONTH(SalesDataTable[[#This Row],[Order Date]])</f>
        <v>12</v>
      </c>
      <c r="T2571" s="8" t="str">
        <f>TEXT(SalesDataTable[[#This Row],[Order Date]],"mmm")</f>
        <v>Dec</v>
      </c>
    </row>
    <row r="2572" spans="1:20" ht="15.5">
      <c r="A2572" s="2" t="s">
        <v>2623</v>
      </c>
      <c r="B2572" s="3">
        <v>46367</v>
      </c>
      <c r="C2572" s="4" t="s">
        <v>27</v>
      </c>
      <c r="D2572" s="4" t="s">
        <v>28</v>
      </c>
      <c r="E2572" s="4" t="s">
        <v>3</v>
      </c>
      <c r="F2572" s="4" t="s">
        <v>16</v>
      </c>
      <c r="G2572" s="4" t="s">
        <v>5</v>
      </c>
      <c r="H2572" s="4" t="s">
        <v>43</v>
      </c>
      <c r="I2572" s="9">
        <v>1</v>
      </c>
      <c r="J2572" s="6">
        <v>102.98</v>
      </c>
      <c r="K2572" s="7">
        <v>0.1</v>
      </c>
      <c r="L2572" s="6">
        <v>51.45</v>
      </c>
      <c r="M2572" s="6">
        <f t="shared" si="160"/>
        <v>92.682000000000002</v>
      </c>
      <c r="N2572" s="6">
        <f t="shared" si="161"/>
        <v>51.45</v>
      </c>
      <c r="O2572" s="6">
        <f t="shared" si="162"/>
        <v>41.231999999999999</v>
      </c>
      <c r="P2572" s="8">
        <f t="shared" si="163"/>
        <v>0.4448760277076455</v>
      </c>
      <c r="Q2572" s="5">
        <f>YEAR(SalesDataTable[[#This Row],[Order Date]])</f>
        <v>2026</v>
      </c>
      <c r="R2572" s="8" t="str">
        <f>"Q"&amp;ROUNDUP(MONTH(SalesDataTable[[#This Row],[Order Date]])/3,0)</f>
        <v>Q4</v>
      </c>
      <c r="S2572" s="9">
        <f>MONTH(SalesDataTable[[#This Row],[Order Date]])</f>
        <v>12</v>
      </c>
      <c r="T2572" s="8" t="str">
        <f>TEXT(SalesDataTable[[#This Row],[Order Date]],"mmm")</f>
        <v>Dec</v>
      </c>
    </row>
    <row r="2573" spans="1:20" ht="15.5">
      <c r="A2573" s="2" t="s">
        <v>2624</v>
      </c>
      <c r="B2573" s="3">
        <v>46367</v>
      </c>
      <c r="C2573" s="4" t="s">
        <v>27</v>
      </c>
      <c r="D2573" s="4" t="s">
        <v>82</v>
      </c>
      <c r="E2573" s="4" t="s">
        <v>3</v>
      </c>
      <c r="F2573" s="4" t="s">
        <v>16</v>
      </c>
      <c r="G2573" s="4" t="s">
        <v>49</v>
      </c>
      <c r="H2573" s="4" t="s">
        <v>55</v>
      </c>
      <c r="I2573" s="9">
        <v>2</v>
      </c>
      <c r="J2573" s="6">
        <v>122.49</v>
      </c>
      <c r="K2573" s="7">
        <v>0.15</v>
      </c>
      <c r="L2573" s="6">
        <v>70.930000000000007</v>
      </c>
      <c r="M2573" s="6">
        <f t="shared" si="160"/>
        <v>208.23299999999998</v>
      </c>
      <c r="N2573" s="6">
        <f t="shared" si="161"/>
        <v>141.86000000000001</v>
      </c>
      <c r="O2573" s="6">
        <f t="shared" si="162"/>
        <v>66.372999999999962</v>
      </c>
      <c r="P2573" s="8">
        <f t="shared" si="163"/>
        <v>0.31874390706564265</v>
      </c>
      <c r="Q2573" s="5">
        <f>YEAR(SalesDataTable[[#This Row],[Order Date]])</f>
        <v>2026</v>
      </c>
      <c r="R2573" s="8" t="str">
        <f>"Q"&amp;ROUNDUP(MONTH(SalesDataTable[[#This Row],[Order Date]])/3,0)</f>
        <v>Q4</v>
      </c>
      <c r="S2573" s="9">
        <f>MONTH(SalesDataTable[[#This Row],[Order Date]])</f>
        <v>12</v>
      </c>
      <c r="T2573" s="8" t="str">
        <f>TEXT(SalesDataTable[[#This Row],[Order Date]],"mmm")</f>
        <v>Dec</v>
      </c>
    </row>
    <row r="2574" spans="1:20" ht="15.5">
      <c r="A2574" s="2" t="s">
        <v>2625</v>
      </c>
      <c r="B2574" s="3">
        <v>46367</v>
      </c>
      <c r="C2574" s="4" t="s">
        <v>8</v>
      </c>
      <c r="D2574" s="4" t="s">
        <v>66</v>
      </c>
      <c r="E2574" s="4" t="s">
        <v>39</v>
      </c>
      <c r="F2574" s="4" t="s">
        <v>16</v>
      </c>
      <c r="G2574" s="4" t="s">
        <v>11</v>
      </c>
      <c r="H2574" s="4" t="s">
        <v>21</v>
      </c>
      <c r="I2574" s="9">
        <v>1</v>
      </c>
      <c r="J2574" s="6">
        <v>141.74</v>
      </c>
      <c r="K2574" s="7">
        <v>0.15</v>
      </c>
      <c r="L2574" s="6">
        <v>78.97</v>
      </c>
      <c r="M2574" s="6">
        <f t="shared" si="160"/>
        <v>120.479</v>
      </c>
      <c r="N2574" s="6">
        <f t="shared" si="161"/>
        <v>78.97</v>
      </c>
      <c r="O2574" s="6">
        <f t="shared" si="162"/>
        <v>41.509</v>
      </c>
      <c r="P2574" s="8">
        <f t="shared" si="163"/>
        <v>0.34453307215365336</v>
      </c>
      <c r="Q2574" s="5">
        <f>YEAR(SalesDataTable[[#This Row],[Order Date]])</f>
        <v>2026</v>
      </c>
      <c r="R2574" s="8" t="str">
        <f>"Q"&amp;ROUNDUP(MONTH(SalesDataTable[[#This Row],[Order Date]])/3,0)</f>
        <v>Q4</v>
      </c>
      <c r="S2574" s="9">
        <f>MONTH(SalesDataTable[[#This Row],[Order Date]])</f>
        <v>12</v>
      </c>
      <c r="T2574" s="8" t="str">
        <f>TEXT(SalesDataTable[[#This Row],[Order Date]],"mmm")</f>
        <v>Dec</v>
      </c>
    </row>
    <row r="2575" spans="1:20" ht="15.5">
      <c r="A2575" s="2" t="s">
        <v>2626</v>
      </c>
      <c r="B2575" s="3">
        <v>46367</v>
      </c>
      <c r="C2575" s="4" t="s">
        <v>27</v>
      </c>
      <c r="D2575" s="4" t="s">
        <v>45</v>
      </c>
      <c r="E2575" s="4" t="s">
        <v>3</v>
      </c>
      <c r="F2575" s="4" t="s">
        <v>4</v>
      </c>
      <c r="G2575" s="4" t="s">
        <v>5</v>
      </c>
      <c r="H2575" s="4" t="s">
        <v>35</v>
      </c>
      <c r="I2575" s="9">
        <v>6</v>
      </c>
      <c r="J2575" s="6">
        <v>39.44</v>
      </c>
      <c r="K2575" s="7">
        <v>0.1</v>
      </c>
      <c r="L2575" s="6">
        <v>16.89</v>
      </c>
      <c r="M2575" s="6">
        <f t="shared" si="160"/>
        <v>212.976</v>
      </c>
      <c r="N2575" s="6">
        <f t="shared" si="161"/>
        <v>101.34</v>
      </c>
      <c r="O2575" s="6">
        <f t="shared" si="162"/>
        <v>111.636</v>
      </c>
      <c r="P2575" s="8">
        <f t="shared" si="163"/>
        <v>0.52417173766058145</v>
      </c>
      <c r="Q2575" s="5">
        <f>YEAR(SalesDataTable[[#This Row],[Order Date]])</f>
        <v>2026</v>
      </c>
      <c r="R2575" s="8" t="str">
        <f>"Q"&amp;ROUNDUP(MONTH(SalesDataTable[[#This Row],[Order Date]])/3,0)</f>
        <v>Q4</v>
      </c>
      <c r="S2575" s="9">
        <f>MONTH(SalesDataTable[[#This Row],[Order Date]])</f>
        <v>12</v>
      </c>
      <c r="T2575" s="8" t="str">
        <f>TEXT(SalesDataTable[[#This Row],[Order Date]],"mmm")</f>
        <v>Dec</v>
      </c>
    </row>
    <row r="2576" spans="1:20" ht="15.5">
      <c r="A2576" s="2" t="s">
        <v>2627</v>
      </c>
      <c r="B2576" s="3">
        <v>46367</v>
      </c>
      <c r="C2576" s="4" t="s">
        <v>14</v>
      </c>
      <c r="D2576" s="4" t="s">
        <v>24</v>
      </c>
      <c r="E2576" s="4" t="s">
        <v>25</v>
      </c>
      <c r="F2576" s="4" t="s">
        <v>4</v>
      </c>
      <c r="G2576" s="4" t="s">
        <v>5</v>
      </c>
      <c r="H2576" s="4" t="s">
        <v>29</v>
      </c>
      <c r="I2576" s="9">
        <v>1</v>
      </c>
      <c r="J2576" s="6">
        <v>49.64</v>
      </c>
      <c r="K2576" s="7">
        <v>0.1</v>
      </c>
      <c r="L2576" s="6">
        <v>22</v>
      </c>
      <c r="M2576" s="6">
        <f t="shared" si="160"/>
        <v>44.676000000000002</v>
      </c>
      <c r="N2576" s="6">
        <f t="shared" si="161"/>
        <v>22</v>
      </c>
      <c r="O2576" s="6">
        <f t="shared" si="162"/>
        <v>22.676000000000002</v>
      </c>
      <c r="P2576" s="8">
        <f t="shared" si="163"/>
        <v>0.50756558331094992</v>
      </c>
      <c r="Q2576" s="5">
        <f>YEAR(SalesDataTable[[#This Row],[Order Date]])</f>
        <v>2026</v>
      </c>
      <c r="R2576" s="8" t="str">
        <f>"Q"&amp;ROUNDUP(MONTH(SalesDataTable[[#This Row],[Order Date]])/3,0)</f>
        <v>Q4</v>
      </c>
      <c r="S2576" s="9">
        <f>MONTH(SalesDataTable[[#This Row],[Order Date]])</f>
        <v>12</v>
      </c>
      <c r="T2576" s="8" t="str">
        <f>TEXT(SalesDataTable[[#This Row],[Order Date]],"mmm")</f>
        <v>Dec</v>
      </c>
    </row>
    <row r="2577" spans="1:20" ht="15.5">
      <c r="A2577" s="2" t="s">
        <v>2628</v>
      </c>
      <c r="B2577" s="3">
        <v>46367</v>
      </c>
      <c r="C2577" s="4" t="s">
        <v>14</v>
      </c>
      <c r="D2577" s="4" t="s">
        <v>15</v>
      </c>
      <c r="E2577" s="4" t="s">
        <v>3</v>
      </c>
      <c r="F2577" s="4" t="s">
        <v>16</v>
      </c>
      <c r="G2577" s="4" t="s">
        <v>17</v>
      </c>
      <c r="H2577" s="4" t="s">
        <v>83</v>
      </c>
      <c r="I2577" s="9">
        <v>1</v>
      </c>
      <c r="J2577" s="6">
        <v>164.29</v>
      </c>
      <c r="K2577" s="7">
        <v>0.05</v>
      </c>
      <c r="L2577" s="6">
        <v>88.66</v>
      </c>
      <c r="M2577" s="6">
        <f t="shared" si="160"/>
        <v>156.07549999999998</v>
      </c>
      <c r="N2577" s="6">
        <f t="shared" si="161"/>
        <v>88.66</v>
      </c>
      <c r="O2577" s="6">
        <f t="shared" si="162"/>
        <v>67.41549999999998</v>
      </c>
      <c r="P2577" s="8">
        <f t="shared" si="163"/>
        <v>0.43194159237035917</v>
      </c>
      <c r="Q2577" s="5">
        <f>YEAR(SalesDataTable[[#This Row],[Order Date]])</f>
        <v>2026</v>
      </c>
      <c r="R2577" s="8" t="str">
        <f>"Q"&amp;ROUNDUP(MONTH(SalesDataTable[[#This Row],[Order Date]])/3,0)</f>
        <v>Q4</v>
      </c>
      <c r="S2577" s="9">
        <f>MONTH(SalesDataTable[[#This Row],[Order Date]])</f>
        <v>12</v>
      </c>
      <c r="T2577" s="8" t="str">
        <f>TEXT(SalesDataTable[[#This Row],[Order Date]],"mmm")</f>
        <v>Dec</v>
      </c>
    </row>
    <row r="2578" spans="1:20" ht="15.5">
      <c r="A2578" s="2" t="s">
        <v>2629</v>
      </c>
      <c r="B2578" s="3">
        <v>46367</v>
      </c>
      <c r="C2578" s="4" t="s">
        <v>27</v>
      </c>
      <c r="D2578" s="4" t="s">
        <v>48</v>
      </c>
      <c r="E2578" s="4" t="s">
        <v>3</v>
      </c>
      <c r="F2578" s="4" t="s">
        <v>4</v>
      </c>
      <c r="G2578" s="4" t="s">
        <v>17</v>
      </c>
      <c r="H2578" s="4" t="s">
        <v>18</v>
      </c>
      <c r="I2578" s="9">
        <v>1</v>
      </c>
      <c r="J2578" s="6">
        <v>35.81</v>
      </c>
      <c r="K2578" s="7">
        <v>0</v>
      </c>
      <c r="L2578" s="6">
        <v>13.28</v>
      </c>
      <c r="M2578" s="6">
        <f t="shared" si="160"/>
        <v>35.81</v>
      </c>
      <c r="N2578" s="6">
        <f t="shared" si="161"/>
        <v>13.28</v>
      </c>
      <c r="O2578" s="6">
        <f t="shared" si="162"/>
        <v>22.53</v>
      </c>
      <c r="P2578" s="8">
        <f t="shared" si="163"/>
        <v>0.62915386763473891</v>
      </c>
      <c r="Q2578" s="5">
        <f>YEAR(SalesDataTable[[#This Row],[Order Date]])</f>
        <v>2026</v>
      </c>
      <c r="R2578" s="8" t="str">
        <f>"Q"&amp;ROUNDUP(MONTH(SalesDataTable[[#This Row],[Order Date]])/3,0)</f>
        <v>Q4</v>
      </c>
      <c r="S2578" s="9">
        <f>MONTH(SalesDataTable[[#This Row],[Order Date]])</f>
        <v>12</v>
      </c>
      <c r="T2578" s="8" t="str">
        <f>TEXT(SalesDataTable[[#This Row],[Order Date]],"mmm")</f>
        <v>Dec</v>
      </c>
    </row>
    <row r="2579" spans="1:20" ht="15.5">
      <c r="A2579" s="2" t="s">
        <v>2630</v>
      </c>
      <c r="B2579" s="3">
        <v>46367</v>
      </c>
      <c r="C2579" s="4" t="s">
        <v>1</v>
      </c>
      <c r="D2579" s="4" t="s">
        <v>52</v>
      </c>
      <c r="E2579" s="4" t="s">
        <v>25</v>
      </c>
      <c r="F2579" s="4" t="s">
        <v>16</v>
      </c>
      <c r="G2579" s="4" t="s">
        <v>49</v>
      </c>
      <c r="H2579" s="4" t="s">
        <v>50</v>
      </c>
      <c r="I2579" s="9">
        <v>1</v>
      </c>
      <c r="J2579" s="6">
        <v>41.31</v>
      </c>
      <c r="K2579" s="7">
        <v>0.05</v>
      </c>
      <c r="L2579" s="6">
        <v>14.56</v>
      </c>
      <c r="M2579" s="6">
        <f t="shared" si="160"/>
        <v>39.244500000000002</v>
      </c>
      <c r="N2579" s="6">
        <f t="shared" si="161"/>
        <v>14.56</v>
      </c>
      <c r="O2579" s="6">
        <f t="shared" si="162"/>
        <v>24.6845</v>
      </c>
      <c r="P2579" s="8">
        <f t="shared" si="163"/>
        <v>0.62899259768884808</v>
      </c>
      <c r="Q2579" s="5">
        <f>YEAR(SalesDataTable[[#This Row],[Order Date]])</f>
        <v>2026</v>
      </c>
      <c r="R2579" s="8" t="str">
        <f>"Q"&amp;ROUNDUP(MONTH(SalesDataTable[[#This Row],[Order Date]])/3,0)</f>
        <v>Q4</v>
      </c>
      <c r="S2579" s="9">
        <f>MONTH(SalesDataTable[[#This Row],[Order Date]])</f>
        <v>12</v>
      </c>
      <c r="T2579" s="8" t="str">
        <f>TEXT(SalesDataTable[[#This Row],[Order Date]],"mmm")</f>
        <v>Dec</v>
      </c>
    </row>
    <row r="2580" spans="1:20" ht="15.5">
      <c r="A2580" s="2" t="s">
        <v>2631</v>
      </c>
      <c r="B2580" s="3">
        <v>46367</v>
      </c>
      <c r="C2580" s="4" t="s">
        <v>27</v>
      </c>
      <c r="D2580" s="4" t="s">
        <v>82</v>
      </c>
      <c r="E2580" s="4" t="s">
        <v>39</v>
      </c>
      <c r="F2580" s="4" t="s">
        <v>16</v>
      </c>
      <c r="G2580" s="4" t="s">
        <v>17</v>
      </c>
      <c r="H2580" s="4" t="s">
        <v>18</v>
      </c>
      <c r="I2580" s="9">
        <v>3</v>
      </c>
      <c r="J2580" s="6">
        <v>36.6</v>
      </c>
      <c r="K2580" s="7">
        <v>0.15</v>
      </c>
      <c r="L2580" s="6">
        <v>13.95</v>
      </c>
      <c r="M2580" s="6">
        <f t="shared" si="160"/>
        <v>93.330000000000013</v>
      </c>
      <c r="N2580" s="6">
        <f t="shared" si="161"/>
        <v>41.849999999999994</v>
      </c>
      <c r="O2580" s="6">
        <f t="shared" si="162"/>
        <v>51.480000000000018</v>
      </c>
      <c r="P2580" s="8">
        <f t="shared" si="163"/>
        <v>0.55159112825458068</v>
      </c>
      <c r="Q2580" s="5">
        <f>YEAR(SalesDataTable[[#This Row],[Order Date]])</f>
        <v>2026</v>
      </c>
      <c r="R2580" s="8" t="str">
        <f>"Q"&amp;ROUNDUP(MONTH(SalesDataTable[[#This Row],[Order Date]])/3,0)</f>
        <v>Q4</v>
      </c>
      <c r="S2580" s="9">
        <f>MONTH(SalesDataTable[[#This Row],[Order Date]])</f>
        <v>12</v>
      </c>
      <c r="T2580" s="8" t="str">
        <f>TEXT(SalesDataTable[[#This Row],[Order Date]],"mmm")</f>
        <v>Dec</v>
      </c>
    </row>
    <row r="2581" spans="1:20" ht="15.5">
      <c r="A2581" s="2" t="s">
        <v>2632</v>
      </c>
      <c r="B2581" s="3">
        <v>46368</v>
      </c>
      <c r="C2581" s="4" t="s">
        <v>8</v>
      </c>
      <c r="D2581" s="4" t="s">
        <v>9</v>
      </c>
      <c r="E2581" s="4" t="s">
        <v>3</v>
      </c>
      <c r="F2581" s="4" t="s">
        <v>16</v>
      </c>
      <c r="G2581" s="4" t="s">
        <v>5</v>
      </c>
      <c r="H2581" s="4" t="s">
        <v>29</v>
      </c>
      <c r="I2581" s="9">
        <v>5</v>
      </c>
      <c r="J2581" s="6">
        <v>49.59</v>
      </c>
      <c r="K2581" s="7">
        <v>0</v>
      </c>
      <c r="L2581" s="6">
        <v>22.63</v>
      </c>
      <c r="M2581" s="6">
        <f t="shared" si="160"/>
        <v>247.95000000000002</v>
      </c>
      <c r="N2581" s="6">
        <f t="shared" si="161"/>
        <v>113.14999999999999</v>
      </c>
      <c r="O2581" s="6">
        <f t="shared" si="162"/>
        <v>134.80000000000001</v>
      </c>
      <c r="P2581" s="8">
        <f t="shared" si="163"/>
        <v>0.54365799556362171</v>
      </c>
      <c r="Q2581" s="5">
        <f>YEAR(SalesDataTable[[#This Row],[Order Date]])</f>
        <v>2026</v>
      </c>
      <c r="R2581" s="8" t="str">
        <f>"Q"&amp;ROUNDUP(MONTH(SalesDataTable[[#This Row],[Order Date]])/3,0)</f>
        <v>Q4</v>
      </c>
      <c r="S2581" s="9">
        <f>MONTH(SalesDataTable[[#This Row],[Order Date]])</f>
        <v>12</v>
      </c>
      <c r="T2581" s="8" t="str">
        <f>TEXT(SalesDataTable[[#This Row],[Order Date]],"mmm")</f>
        <v>Dec</v>
      </c>
    </row>
    <row r="2582" spans="1:20" ht="15.5">
      <c r="A2582" s="2" t="s">
        <v>2633</v>
      </c>
      <c r="B2582" s="3">
        <v>46368</v>
      </c>
      <c r="C2582" s="4" t="s">
        <v>1</v>
      </c>
      <c r="D2582" s="4" t="s">
        <v>2</v>
      </c>
      <c r="E2582" s="4" t="s">
        <v>3</v>
      </c>
      <c r="F2582" s="4" t="s">
        <v>16</v>
      </c>
      <c r="G2582" s="4" t="s">
        <v>11</v>
      </c>
      <c r="H2582" s="4" t="s">
        <v>79</v>
      </c>
      <c r="I2582" s="9">
        <v>5</v>
      </c>
      <c r="J2582" s="6">
        <v>72.3</v>
      </c>
      <c r="K2582" s="7">
        <v>0.05</v>
      </c>
      <c r="L2582" s="6">
        <v>31.73</v>
      </c>
      <c r="M2582" s="6">
        <f t="shared" si="160"/>
        <v>343.42500000000001</v>
      </c>
      <c r="N2582" s="6">
        <f t="shared" si="161"/>
        <v>158.65</v>
      </c>
      <c r="O2582" s="6">
        <f t="shared" si="162"/>
        <v>184.77500000000001</v>
      </c>
      <c r="P2582" s="8">
        <f t="shared" si="163"/>
        <v>0.53803596127247577</v>
      </c>
      <c r="Q2582" s="5">
        <f>YEAR(SalesDataTable[[#This Row],[Order Date]])</f>
        <v>2026</v>
      </c>
      <c r="R2582" s="8" t="str">
        <f>"Q"&amp;ROUNDUP(MONTH(SalesDataTable[[#This Row],[Order Date]])/3,0)</f>
        <v>Q4</v>
      </c>
      <c r="S2582" s="9">
        <f>MONTH(SalesDataTable[[#This Row],[Order Date]])</f>
        <v>12</v>
      </c>
      <c r="T2582" s="8" t="str">
        <f>TEXT(SalesDataTable[[#This Row],[Order Date]],"mmm")</f>
        <v>Dec</v>
      </c>
    </row>
    <row r="2583" spans="1:20" ht="15.5">
      <c r="A2583" s="2" t="s">
        <v>2634</v>
      </c>
      <c r="B2583" s="3">
        <v>46368</v>
      </c>
      <c r="C2583" s="4" t="s">
        <v>27</v>
      </c>
      <c r="D2583" s="4" t="s">
        <v>28</v>
      </c>
      <c r="E2583" s="4" t="s">
        <v>3</v>
      </c>
      <c r="F2583" s="4" t="s">
        <v>16</v>
      </c>
      <c r="G2583" s="4" t="s">
        <v>5</v>
      </c>
      <c r="H2583" s="4" t="s">
        <v>29</v>
      </c>
      <c r="I2583" s="9">
        <v>1</v>
      </c>
      <c r="J2583" s="6">
        <v>51.57</v>
      </c>
      <c r="K2583" s="7">
        <v>0.1</v>
      </c>
      <c r="L2583" s="6">
        <v>23.11</v>
      </c>
      <c r="M2583" s="6">
        <f t="shared" si="160"/>
        <v>46.413000000000004</v>
      </c>
      <c r="N2583" s="6">
        <f t="shared" si="161"/>
        <v>23.11</v>
      </c>
      <c r="O2583" s="6">
        <f t="shared" si="162"/>
        <v>23.303000000000004</v>
      </c>
      <c r="P2583" s="8">
        <f t="shared" si="163"/>
        <v>0.5020791588563549</v>
      </c>
      <c r="Q2583" s="5">
        <f>YEAR(SalesDataTable[[#This Row],[Order Date]])</f>
        <v>2026</v>
      </c>
      <c r="R2583" s="8" t="str">
        <f>"Q"&amp;ROUNDUP(MONTH(SalesDataTable[[#This Row],[Order Date]])/3,0)</f>
        <v>Q4</v>
      </c>
      <c r="S2583" s="9">
        <f>MONTH(SalesDataTable[[#This Row],[Order Date]])</f>
        <v>12</v>
      </c>
      <c r="T2583" s="8" t="str">
        <f>TEXT(SalesDataTable[[#This Row],[Order Date]],"mmm")</f>
        <v>Dec</v>
      </c>
    </row>
    <row r="2584" spans="1:20" ht="15.5">
      <c r="A2584" s="2" t="s">
        <v>2635</v>
      </c>
      <c r="B2584" s="3">
        <v>46369</v>
      </c>
      <c r="C2584" s="4" t="s">
        <v>1</v>
      </c>
      <c r="D2584" s="4" t="s">
        <v>2</v>
      </c>
      <c r="E2584" s="4" t="s">
        <v>3</v>
      </c>
      <c r="F2584" s="4" t="s">
        <v>4</v>
      </c>
      <c r="G2584" s="4" t="s">
        <v>17</v>
      </c>
      <c r="H2584" s="4" t="s">
        <v>18</v>
      </c>
      <c r="I2584" s="9">
        <v>3</v>
      </c>
      <c r="J2584" s="6">
        <v>35.380000000000003</v>
      </c>
      <c r="K2584" s="7">
        <v>0</v>
      </c>
      <c r="L2584" s="6">
        <v>13.51</v>
      </c>
      <c r="M2584" s="6">
        <f t="shared" si="160"/>
        <v>106.14000000000001</v>
      </c>
      <c r="N2584" s="6">
        <f t="shared" si="161"/>
        <v>40.53</v>
      </c>
      <c r="O2584" s="6">
        <f t="shared" si="162"/>
        <v>65.610000000000014</v>
      </c>
      <c r="P2584" s="8">
        <f t="shared" si="163"/>
        <v>0.61814584511023185</v>
      </c>
      <c r="Q2584" s="5">
        <f>YEAR(SalesDataTable[[#This Row],[Order Date]])</f>
        <v>2026</v>
      </c>
      <c r="R2584" s="8" t="str">
        <f>"Q"&amp;ROUNDUP(MONTH(SalesDataTable[[#This Row],[Order Date]])/3,0)</f>
        <v>Q4</v>
      </c>
      <c r="S2584" s="9">
        <f>MONTH(SalesDataTable[[#This Row],[Order Date]])</f>
        <v>12</v>
      </c>
      <c r="T2584" s="8" t="str">
        <f>TEXT(SalesDataTable[[#This Row],[Order Date]],"mmm")</f>
        <v>Dec</v>
      </c>
    </row>
    <row r="2585" spans="1:20" ht="15.5">
      <c r="A2585" s="2" t="s">
        <v>2636</v>
      </c>
      <c r="B2585" s="3">
        <v>46369</v>
      </c>
      <c r="C2585" s="4" t="s">
        <v>14</v>
      </c>
      <c r="D2585" s="4" t="s">
        <v>15</v>
      </c>
      <c r="E2585" s="4" t="s">
        <v>3</v>
      </c>
      <c r="F2585" s="4" t="s">
        <v>20</v>
      </c>
      <c r="G2585" s="4" t="s">
        <v>5</v>
      </c>
      <c r="H2585" s="4" t="s">
        <v>6</v>
      </c>
      <c r="I2585" s="9">
        <v>1</v>
      </c>
      <c r="J2585" s="6">
        <v>83.08</v>
      </c>
      <c r="K2585" s="7">
        <v>0.15</v>
      </c>
      <c r="L2585" s="6">
        <v>42.91</v>
      </c>
      <c r="M2585" s="6">
        <f t="shared" si="160"/>
        <v>70.617999999999995</v>
      </c>
      <c r="N2585" s="6">
        <f t="shared" si="161"/>
        <v>42.91</v>
      </c>
      <c r="O2585" s="6">
        <f t="shared" si="162"/>
        <v>27.707999999999998</v>
      </c>
      <c r="P2585" s="8">
        <f t="shared" si="163"/>
        <v>0.39236455294684075</v>
      </c>
      <c r="Q2585" s="5">
        <f>YEAR(SalesDataTable[[#This Row],[Order Date]])</f>
        <v>2026</v>
      </c>
      <c r="R2585" s="8" t="str">
        <f>"Q"&amp;ROUNDUP(MONTH(SalesDataTable[[#This Row],[Order Date]])/3,0)</f>
        <v>Q4</v>
      </c>
      <c r="S2585" s="9">
        <f>MONTH(SalesDataTable[[#This Row],[Order Date]])</f>
        <v>12</v>
      </c>
      <c r="T2585" s="8" t="str">
        <f>TEXT(SalesDataTable[[#This Row],[Order Date]],"mmm")</f>
        <v>Dec</v>
      </c>
    </row>
    <row r="2586" spans="1:20" ht="15.5">
      <c r="A2586" s="2" t="s">
        <v>2637</v>
      </c>
      <c r="B2586" s="3">
        <v>46369</v>
      </c>
      <c r="C2586" s="4" t="s">
        <v>8</v>
      </c>
      <c r="D2586" s="4" t="s">
        <v>69</v>
      </c>
      <c r="E2586" s="4" t="s">
        <v>10</v>
      </c>
      <c r="F2586" s="4" t="s">
        <v>20</v>
      </c>
      <c r="G2586" s="4" t="s">
        <v>31</v>
      </c>
      <c r="H2586" s="4" t="s">
        <v>90</v>
      </c>
      <c r="I2586" s="9">
        <v>3</v>
      </c>
      <c r="J2586" s="6">
        <v>120.5</v>
      </c>
      <c r="K2586" s="7">
        <v>0.15</v>
      </c>
      <c r="L2586" s="6">
        <v>61.44</v>
      </c>
      <c r="M2586" s="6">
        <f t="shared" si="160"/>
        <v>307.27499999999998</v>
      </c>
      <c r="N2586" s="6">
        <f t="shared" si="161"/>
        <v>184.32</v>
      </c>
      <c r="O2586" s="6">
        <f t="shared" si="162"/>
        <v>122.95499999999998</v>
      </c>
      <c r="P2586" s="8">
        <f t="shared" si="163"/>
        <v>0.40014644862094212</v>
      </c>
      <c r="Q2586" s="5">
        <f>YEAR(SalesDataTable[[#This Row],[Order Date]])</f>
        <v>2026</v>
      </c>
      <c r="R2586" s="8" t="str">
        <f>"Q"&amp;ROUNDUP(MONTH(SalesDataTable[[#This Row],[Order Date]])/3,0)</f>
        <v>Q4</v>
      </c>
      <c r="S2586" s="9">
        <f>MONTH(SalesDataTable[[#This Row],[Order Date]])</f>
        <v>12</v>
      </c>
      <c r="T2586" s="8" t="str">
        <f>TEXT(SalesDataTable[[#This Row],[Order Date]],"mmm")</f>
        <v>Dec</v>
      </c>
    </row>
    <row r="2587" spans="1:20" ht="15.5">
      <c r="A2587" s="2" t="s">
        <v>2638</v>
      </c>
      <c r="B2587" s="3">
        <v>46369</v>
      </c>
      <c r="C2587" s="4" t="s">
        <v>1</v>
      </c>
      <c r="D2587" s="4" t="s">
        <v>2</v>
      </c>
      <c r="E2587" s="4" t="s">
        <v>3</v>
      </c>
      <c r="F2587" s="4" t="s">
        <v>16</v>
      </c>
      <c r="G2587" s="4" t="s">
        <v>11</v>
      </c>
      <c r="H2587" s="4" t="s">
        <v>79</v>
      </c>
      <c r="I2587" s="9">
        <v>3</v>
      </c>
      <c r="J2587" s="6">
        <v>73.040000000000006</v>
      </c>
      <c r="K2587" s="7">
        <v>0.1</v>
      </c>
      <c r="L2587" s="6">
        <v>31.78</v>
      </c>
      <c r="M2587" s="6">
        <f t="shared" si="160"/>
        <v>197.208</v>
      </c>
      <c r="N2587" s="6">
        <f t="shared" si="161"/>
        <v>95.34</v>
      </c>
      <c r="O2587" s="6">
        <f t="shared" si="162"/>
        <v>101.86799999999999</v>
      </c>
      <c r="P2587" s="8">
        <f t="shared" si="163"/>
        <v>0.51655105269563095</v>
      </c>
      <c r="Q2587" s="5">
        <f>YEAR(SalesDataTable[[#This Row],[Order Date]])</f>
        <v>2026</v>
      </c>
      <c r="R2587" s="8" t="str">
        <f>"Q"&amp;ROUNDUP(MONTH(SalesDataTable[[#This Row],[Order Date]])/3,0)</f>
        <v>Q4</v>
      </c>
      <c r="S2587" s="9">
        <f>MONTH(SalesDataTable[[#This Row],[Order Date]])</f>
        <v>12</v>
      </c>
      <c r="T2587" s="8" t="str">
        <f>TEXT(SalesDataTable[[#This Row],[Order Date]],"mmm")</f>
        <v>Dec</v>
      </c>
    </row>
    <row r="2588" spans="1:20" ht="15.5">
      <c r="A2588" s="2" t="s">
        <v>2639</v>
      </c>
      <c r="B2588" s="3">
        <v>46370</v>
      </c>
      <c r="C2588" s="4" t="s">
        <v>8</v>
      </c>
      <c r="D2588" s="4" t="s">
        <v>9</v>
      </c>
      <c r="E2588" s="4" t="s">
        <v>3</v>
      </c>
      <c r="F2588" s="4" t="s">
        <v>4</v>
      </c>
      <c r="G2588" s="4" t="s">
        <v>31</v>
      </c>
      <c r="H2588" s="4" t="s">
        <v>32</v>
      </c>
      <c r="I2588" s="9">
        <v>2</v>
      </c>
      <c r="J2588" s="6">
        <v>339.95</v>
      </c>
      <c r="K2588" s="7">
        <v>0</v>
      </c>
      <c r="L2588" s="6">
        <v>195.78</v>
      </c>
      <c r="M2588" s="6">
        <f t="shared" si="160"/>
        <v>679.9</v>
      </c>
      <c r="N2588" s="6">
        <f t="shared" si="161"/>
        <v>391.56</v>
      </c>
      <c r="O2588" s="6">
        <f t="shared" si="162"/>
        <v>288.33999999999997</v>
      </c>
      <c r="P2588" s="8">
        <f t="shared" si="163"/>
        <v>0.42409177820267685</v>
      </c>
      <c r="Q2588" s="5">
        <f>YEAR(SalesDataTable[[#This Row],[Order Date]])</f>
        <v>2026</v>
      </c>
      <c r="R2588" s="8" t="str">
        <f>"Q"&amp;ROUNDUP(MONTH(SalesDataTable[[#This Row],[Order Date]])/3,0)</f>
        <v>Q4</v>
      </c>
      <c r="S2588" s="9">
        <f>MONTH(SalesDataTable[[#This Row],[Order Date]])</f>
        <v>12</v>
      </c>
      <c r="T2588" s="8" t="str">
        <f>TEXT(SalesDataTable[[#This Row],[Order Date]],"mmm")</f>
        <v>Dec</v>
      </c>
    </row>
    <row r="2589" spans="1:20" ht="15.5">
      <c r="A2589" s="2" t="s">
        <v>2640</v>
      </c>
      <c r="B2589" s="3">
        <v>46370</v>
      </c>
      <c r="C2589" s="4" t="s">
        <v>1</v>
      </c>
      <c r="D2589" s="4" t="s">
        <v>88</v>
      </c>
      <c r="E2589" s="4" t="s">
        <v>39</v>
      </c>
      <c r="F2589" s="4" t="s">
        <v>4</v>
      </c>
      <c r="G2589" s="4" t="s">
        <v>31</v>
      </c>
      <c r="H2589" s="4" t="s">
        <v>41</v>
      </c>
      <c r="I2589" s="9">
        <v>2</v>
      </c>
      <c r="J2589" s="6">
        <v>199.43</v>
      </c>
      <c r="K2589" s="7">
        <v>0.05</v>
      </c>
      <c r="L2589" s="6">
        <v>106.58</v>
      </c>
      <c r="M2589" s="6">
        <f t="shared" si="160"/>
        <v>378.91699999999997</v>
      </c>
      <c r="N2589" s="6">
        <f t="shared" si="161"/>
        <v>213.16</v>
      </c>
      <c r="O2589" s="6">
        <f t="shared" si="162"/>
        <v>165.75699999999998</v>
      </c>
      <c r="P2589" s="8">
        <f t="shared" si="163"/>
        <v>0.4374493622613923</v>
      </c>
      <c r="Q2589" s="5">
        <f>YEAR(SalesDataTable[[#This Row],[Order Date]])</f>
        <v>2026</v>
      </c>
      <c r="R2589" s="8" t="str">
        <f>"Q"&amp;ROUNDUP(MONTH(SalesDataTable[[#This Row],[Order Date]])/3,0)</f>
        <v>Q4</v>
      </c>
      <c r="S2589" s="9">
        <f>MONTH(SalesDataTable[[#This Row],[Order Date]])</f>
        <v>12</v>
      </c>
      <c r="T2589" s="8" t="str">
        <f>TEXT(SalesDataTable[[#This Row],[Order Date]],"mmm")</f>
        <v>Dec</v>
      </c>
    </row>
    <row r="2590" spans="1:20" ht="15.5">
      <c r="A2590" s="2" t="s">
        <v>2641</v>
      </c>
      <c r="B2590" s="3">
        <v>46370</v>
      </c>
      <c r="C2590" s="4" t="s">
        <v>1</v>
      </c>
      <c r="D2590" s="4" t="s">
        <v>88</v>
      </c>
      <c r="E2590" s="4" t="s">
        <v>3</v>
      </c>
      <c r="F2590" s="4" t="s">
        <v>4</v>
      </c>
      <c r="G2590" s="4" t="s">
        <v>49</v>
      </c>
      <c r="H2590" s="4" t="s">
        <v>74</v>
      </c>
      <c r="I2590" s="9">
        <v>2</v>
      </c>
      <c r="J2590" s="6">
        <v>51.77</v>
      </c>
      <c r="K2590" s="7">
        <v>0.05</v>
      </c>
      <c r="L2590" s="6">
        <v>21.76</v>
      </c>
      <c r="M2590" s="6">
        <f t="shared" si="160"/>
        <v>98.363</v>
      </c>
      <c r="N2590" s="6">
        <f t="shared" si="161"/>
        <v>43.52</v>
      </c>
      <c r="O2590" s="6">
        <f t="shared" si="162"/>
        <v>54.842999999999996</v>
      </c>
      <c r="P2590" s="8">
        <f t="shared" si="163"/>
        <v>0.55755721155312465</v>
      </c>
      <c r="Q2590" s="5">
        <f>YEAR(SalesDataTable[[#This Row],[Order Date]])</f>
        <v>2026</v>
      </c>
      <c r="R2590" s="8" t="str">
        <f>"Q"&amp;ROUNDUP(MONTH(SalesDataTable[[#This Row],[Order Date]])/3,0)</f>
        <v>Q4</v>
      </c>
      <c r="S2590" s="9">
        <f>MONTH(SalesDataTable[[#This Row],[Order Date]])</f>
        <v>12</v>
      </c>
      <c r="T2590" s="8" t="str">
        <f>TEXT(SalesDataTable[[#This Row],[Order Date]],"mmm")</f>
        <v>Dec</v>
      </c>
    </row>
    <row r="2591" spans="1:20" ht="15.5">
      <c r="A2591" s="2" t="s">
        <v>2642</v>
      </c>
      <c r="B2591" s="3">
        <v>46370</v>
      </c>
      <c r="C2591" s="4" t="s">
        <v>8</v>
      </c>
      <c r="D2591" s="4" t="s">
        <v>9</v>
      </c>
      <c r="E2591" s="4" t="s">
        <v>3</v>
      </c>
      <c r="F2591" s="4" t="s">
        <v>16</v>
      </c>
      <c r="G2591" s="4" t="s">
        <v>17</v>
      </c>
      <c r="H2591" s="4" t="s">
        <v>83</v>
      </c>
      <c r="I2591" s="9">
        <v>1</v>
      </c>
      <c r="J2591" s="6">
        <v>161.53</v>
      </c>
      <c r="K2591" s="7">
        <v>0</v>
      </c>
      <c r="L2591" s="6">
        <v>87.43</v>
      </c>
      <c r="M2591" s="6">
        <f t="shared" si="160"/>
        <v>161.53</v>
      </c>
      <c r="N2591" s="6">
        <f t="shared" si="161"/>
        <v>87.43</v>
      </c>
      <c r="O2591" s="6">
        <f t="shared" si="162"/>
        <v>74.099999999999994</v>
      </c>
      <c r="P2591" s="8">
        <f t="shared" si="163"/>
        <v>0.45873831486411187</v>
      </c>
      <c r="Q2591" s="5">
        <f>YEAR(SalesDataTable[[#This Row],[Order Date]])</f>
        <v>2026</v>
      </c>
      <c r="R2591" s="8" t="str">
        <f>"Q"&amp;ROUNDUP(MONTH(SalesDataTable[[#This Row],[Order Date]])/3,0)</f>
        <v>Q4</v>
      </c>
      <c r="S2591" s="9">
        <f>MONTH(SalesDataTable[[#This Row],[Order Date]])</f>
        <v>12</v>
      </c>
      <c r="T2591" s="8" t="str">
        <f>TEXT(SalesDataTable[[#This Row],[Order Date]],"mmm")</f>
        <v>Dec</v>
      </c>
    </row>
    <row r="2592" spans="1:20" ht="15.5">
      <c r="A2592" s="2" t="s">
        <v>2643</v>
      </c>
      <c r="B2592" s="3">
        <v>46370</v>
      </c>
      <c r="C2592" s="4" t="s">
        <v>8</v>
      </c>
      <c r="D2592" s="4" t="s">
        <v>69</v>
      </c>
      <c r="E2592" s="4" t="s">
        <v>10</v>
      </c>
      <c r="F2592" s="4" t="s">
        <v>20</v>
      </c>
      <c r="G2592" s="4" t="s">
        <v>11</v>
      </c>
      <c r="H2592" s="4" t="s">
        <v>21</v>
      </c>
      <c r="I2592" s="9">
        <v>4</v>
      </c>
      <c r="J2592" s="6">
        <v>145.85</v>
      </c>
      <c r="K2592" s="7">
        <v>0.1</v>
      </c>
      <c r="L2592" s="6">
        <v>79.47</v>
      </c>
      <c r="M2592" s="6">
        <f t="shared" si="160"/>
        <v>525.05999999999995</v>
      </c>
      <c r="N2592" s="6">
        <f t="shared" si="161"/>
        <v>317.88</v>
      </c>
      <c r="O2592" s="6">
        <f t="shared" si="162"/>
        <v>207.17999999999995</v>
      </c>
      <c r="P2592" s="8">
        <f t="shared" si="163"/>
        <v>0.39458347617415146</v>
      </c>
      <c r="Q2592" s="5">
        <f>YEAR(SalesDataTable[[#This Row],[Order Date]])</f>
        <v>2026</v>
      </c>
      <c r="R2592" s="8" t="str">
        <f>"Q"&amp;ROUNDUP(MONTH(SalesDataTable[[#This Row],[Order Date]])/3,0)</f>
        <v>Q4</v>
      </c>
      <c r="S2592" s="9">
        <f>MONTH(SalesDataTable[[#This Row],[Order Date]])</f>
        <v>12</v>
      </c>
      <c r="T2592" s="8" t="str">
        <f>TEXT(SalesDataTable[[#This Row],[Order Date]],"mmm")</f>
        <v>Dec</v>
      </c>
    </row>
    <row r="2593" spans="1:20" ht="15.5">
      <c r="A2593" s="2" t="s">
        <v>2644</v>
      </c>
      <c r="B2593" s="3">
        <v>46370</v>
      </c>
      <c r="C2593" s="4" t="s">
        <v>27</v>
      </c>
      <c r="D2593" s="4" t="s">
        <v>82</v>
      </c>
      <c r="E2593" s="4" t="s">
        <v>3</v>
      </c>
      <c r="F2593" s="4" t="s">
        <v>4</v>
      </c>
      <c r="G2593" s="4" t="s">
        <v>31</v>
      </c>
      <c r="H2593" s="4" t="s">
        <v>41</v>
      </c>
      <c r="I2593" s="9">
        <v>1</v>
      </c>
      <c r="J2593" s="6">
        <v>197.18</v>
      </c>
      <c r="K2593" s="7">
        <v>0</v>
      </c>
      <c r="L2593" s="6">
        <v>105.28</v>
      </c>
      <c r="M2593" s="6">
        <f t="shared" si="160"/>
        <v>197.18</v>
      </c>
      <c r="N2593" s="6">
        <f t="shared" si="161"/>
        <v>105.28</v>
      </c>
      <c r="O2593" s="6">
        <f t="shared" si="162"/>
        <v>91.9</v>
      </c>
      <c r="P2593" s="8">
        <f t="shared" si="163"/>
        <v>0.46607160969672384</v>
      </c>
      <c r="Q2593" s="5">
        <f>YEAR(SalesDataTable[[#This Row],[Order Date]])</f>
        <v>2026</v>
      </c>
      <c r="R2593" s="8" t="str">
        <f>"Q"&amp;ROUNDUP(MONTH(SalesDataTable[[#This Row],[Order Date]])/3,0)</f>
        <v>Q4</v>
      </c>
      <c r="S2593" s="9">
        <f>MONTH(SalesDataTable[[#This Row],[Order Date]])</f>
        <v>12</v>
      </c>
      <c r="T2593" s="8" t="str">
        <f>TEXT(SalesDataTable[[#This Row],[Order Date]],"mmm")</f>
        <v>Dec</v>
      </c>
    </row>
    <row r="2594" spans="1:20" ht="15.5">
      <c r="A2594" s="2" t="s">
        <v>2645</v>
      </c>
      <c r="B2594" s="3">
        <v>46370</v>
      </c>
      <c r="C2594" s="4" t="s">
        <v>27</v>
      </c>
      <c r="D2594" s="4" t="s">
        <v>45</v>
      </c>
      <c r="E2594" s="4" t="s">
        <v>3</v>
      </c>
      <c r="F2594" s="4" t="s">
        <v>16</v>
      </c>
      <c r="G2594" s="4" t="s">
        <v>31</v>
      </c>
      <c r="H2594" s="4" t="s">
        <v>90</v>
      </c>
      <c r="I2594" s="9">
        <v>1</v>
      </c>
      <c r="J2594" s="6">
        <v>124.9</v>
      </c>
      <c r="K2594" s="7">
        <v>0</v>
      </c>
      <c r="L2594" s="6">
        <v>62.16</v>
      </c>
      <c r="M2594" s="6">
        <f t="shared" si="160"/>
        <v>124.9</v>
      </c>
      <c r="N2594" s="6">
        <f t="shared" si="161"/>
        <v>62.16</v>
      </c>
      <c r="O2594" s="6">
        <f t="shared" si="162"/>
        <v>62.740000000000009</v>
      </c>
      <c r="P2594" s="8">
        <f t="shared" si="163"/>
        <v>0.50232185748598879</v>
      </c>
      <c r="Q2594" s="5">
        <f>YEAR(SalesDataTable[[#This Row],[Order Date]])</f>
        <v>2026</v>
      </c>
      <c r="R2594" s="8" t="str">
        <f>"Q"&amp;ROUNDUP(MONTH(SalesDataTable[[#This Row],[Order Date]])/3,0)</f>
        <v>Q4</v>
      </c>
      <c r="S2594" s="9">
        <f>MONTH(SalesDataTable[[#This Row],[Order Date]])</f>
        <v>12</v>
      </c>
      <c r="T2594" s="8" t="str">
        <f>TEXT(SalesDataTable[[#This Row],[Order Date]],"mmm")</f>
        <v>Dec</v>
      </c>
    </row>
    <row r="2595" spans="1:20" ht="15.5">
      <c r="A2595" s="2" t="s">
        <v>2646</v>
      </c>
      <c r="B2595" s="3">
        <v>46370</v>
      </c>
      <c r="C2595" s="4" t="s">
        <v>14</v>
      </c>
      <c r="D2595" s="4" t="s">
        <v>126</v>
      </c>
      <c r="E2595" s="4" t="s">
        <v>25</v>
      </c>
      <c r="F2595" s="4" t="s">
        <v>16</v>
      </c>
      <c r="G2595" s="4" t="s">
        <v>11</v>
      </c>
      <c r="H2595" s="4" t="s">
        <v>79</v>
      </c>
      <c r="I2595" s="9">
        <v>2</v>
      </c>
      <c r="J2595" s="6">
        <v>70.239999999999995</v>
      </c>
      <c r="K2595" s="7">
        <v>0.1</v>
      </c>
      <c r="L2595" s="6">
        <v>32.130000000000003</v>
      </c>
      <c r="M2595" s="6">
        <f t="shared" si="160"/>
        <v>126.43199999999999</v>
      </c>
      <c r="N2595" s="6">
        <f t="shared" si="161"/>
        <v>64.260000000000005</v>
      </c>
      <c r="O2595" s="6">
        <f t="shared" si="162"/>
        <v>62.171999999999983</v>
      </c>
      <c r="P2595" s="8">
        <f t="shared" si="163"/>
        <v>0.49174259681093385</v>
      </c>
      <c r="Q2595" s="5">
        <f>YEAR(SalesDataTable[[#This Row],[Order Date]])</f>
        <v>2026</v>
      </c>
      <c r="R2595" s="8" t="str">
        <f>"Q"&amp;ROUNDUP(MONTH(SalesDataTable[[#This Row],[Order Date]])/3,0)</f>
        <v>Q4</v>
      </c>
      <c r="S2595" s="9">
        <f>MONTH(SalesDataTable[[#This Row],[Order Date]])</f>
        <v>12</v>
      </c>
      <c r="T2595" s="8" t="str">
        <f>TEXT(SalesDataTable[[#This Row],[Order Date]],"mmm")</f>
        <v>Dec</v>
      </c>
    </row>
    <row r="2596" spans="1:20" ht="15.5">
      <c r="A2596" s="2" t="s">
        <v>2647</v>
      </c>
      <c r="B2596" s="3">
        <v>46370</v>
      </c>
      <c r="C2596" s="4" t="s">
        <v>8</v>
      </c>
      <c r="D2596" s="4" t="s">
        <v>66</v>
      </c>
      <c r="E2596" s="4" t="s">
        <v>25</v>
      </c>
      <c r="F2596" s="4" t="s">
        <v>20</v>
      </c>
      <c r="G2596" s="4" t="s">
        <v>11</v>
      </c>
      <c r="H2596" s="4" t="s">
        <v>21</v>
      </c>
      <c r="I2596" s="9">
        <v>5</v>
      </c>
      <c r="J2596" s="6">
        <v>145.6</v>
      </c>
      <c r="K2596" s="7">
        <v>0.15</v>
      </c>
      <c r="L2596" s="6">
        <v>81.180000000000007</v>
      </c>
      <c r="M2596" s="6">
        <f t="shared" si="160"/>
        <v>618.79999999999995</v>
      </c>
      <c r="N2596" s="6">
        <f t="shared" si="161"/>
        <v>405.90000000000003</v>
      </c>
      <c r="O2596" s="6">
        <f t="shared" si="162"/>
        <v>212.89999999999992</v>
      </c>
      <c r="P2596" s="8">
        <f t="shared" si="163"/>
        <v>0.34405300581771159</v>
      </c>
      <c r="Q2596" s="5">
        <f>YEAR(SalesDataTable[[#This Row],[Order Date]])</f>
        <v>2026</v>
      </c>
      <c r="R2596" s="8" t="str">
        <f>"Q"&amp;ROUNDUP(MONTH(SalesDataTable[[#This Row],[Order Date]])/3,0)</f>
        <v>Q4</v>
      </c>
      <c r="S2596" s="9">
        <f>MONTH(SalesDataTable[[#This Row],[Order Date]])</f>
        <v>12</v>
      </c>
      <c r="T2596" s="8" t="str">
        <f>TEXT(SalesDataTable[[#This Row],[Order Date]],"mmm")</f>
        <v>Dec</v>
      </c>
    </row>
    <row r="2597" spans="1:20" ht="15.5">
      <c r="A2597" s="2" t="s">
        <v>2648</v>
      </c>
      <c r="B2597" s="3">
        <v>46370</v>
      </c>
      <c r="C2597" s="4" t="s">
        <v>27</v>
      </c>
      <c r="D2597" s="4" t="s">
        <v>48</v>
      </c>
      <c r="E2597" s="4" t="s">
        <v>25</v>
      </c>
      <c r="F2597" s="4" t="s">
        <v>4</v>
      </c>
      <c r="G2597" s="4" t="s">
        <v>11</v>
      </c>
      <c r="H2597" s="4" t="s">
        <v>53</v>
      </c>
      <c r="I2597" s="9">
        <v>1</v>
      </c>
      <c r="J2597" s="6">
        <v>152.4</v>
      </c>
      <c r="K2597" s="7">
        <v>0.05</v>
      </c>
      <c r="L2597" s="6">
        <v>77.98</v>
      </c>
      <c r="M2597" s="6">
        <f t="shared" si="160"/>
        <v>144.78</v>
      </c>
      <c r="N2597" s="6">
        <f t="shared" si="161"/>
        <v>77.98</v>
      </c>
      <c r="O2597" s="6">
        <f t="shared" si="162"/>
        <v>66.8</v>
      </c>
      <c r="P2597" s="8">
        <f t="shared" si="163"/>
        <v>0.46138969470921398</v>
      </c>
      <c r="Q2597" s="5">
        <f>YEAR(SalesDataTable[[#This Row],[Order Date]])</f>
        <v>2026</v>
      </c>
      <c r="R2597" s="8" t="str">
        <f>"Q"&amp;ROUNDUP(MONTH(SalesDataTable[[#This Row],[Order Date]])/3,0)</f>
        <v>Q4</v>
      </c>
      <c r="S2597" s="9">
        <f>MONTH(SalesDataTable[[#This Row],[Order Date]])</f>
        <v>12</v>
      </c>
      <c r="T2597" s="8" t="str">
        <f>TEXT(SalesDataTable[[#This Row],[Order Date]],"mmm")</f>
        <v>Dec</v>
      </c>
    </row>
    <row r="2598" spans="1:20" ht="15.5">
      <c r="A2598" s="2" t="s">
        <v>2649</v>
      </c>
      <c r="B2598" s="3">
        <v>46370</v>
      </c>
      <c r="C2598" s="4" t="s">
        <v>14</v>
      </c>
      <c r="D2598" s="4" t="s">
        <v>15</v>
      </c>
      <c r="E2598" s="4" t="s">
        <v>3</v>
      </c>
      <c r="F2598" s="4" t="s">
        <v>16</v>
      </c>
      <c r="G2598" s="4" t="s">
        <v>17</v>
      </c>
      <c r="H2598" s="4" t="s">
        <v>18</v>
      </c>
      <c r="I2598" s="9">
        <v>1</v>
      </c>
      <c r="J2598" s="6">
        <v>36.17</v>
      </c>
      <c r="K2598" s="7">
        <v>0.05</v>
      </c>
      <c r="L2598" s="6">
        <v>13.87</v>
      </c>
      <c r="M2598" s="6">
        <f t="shared" si="160"/>
        <v>34.361499999999999</v>
      </c>
      <c r="N2598" s="6">
        <f t="shared" si="161"/>
        <v>13.87</v>
      </c>
      <c r="O2598" s="6">
        <f t="shared" si="162"/>
        <v>20.491500000000002</v>
      </c>
      <c r="P2598" s="8">
        <f t="shared" si="163"/>
        <v>0.59635056676803988</v>
      </c>
      <c r="Q2598" s="5">
        <f>YEAR(SalesDataTable[[#This Row],[Order Date]])</f>
        <v>2026</v>
      </c>
      <c r="R2598" s="8" t="str">
        <f>"Q"&amp;ROUNDUP(MONTH(SalesDataTable[[#This Row],[Order Date]])/3,0)</f>
        <v>Q4</v>
      </c>
      <c r="S2598" s="9">
        <f>MONTH(SalesDataTable[[#This Row],[Order Date]])</f>
        <v>12</v>
      </c>
      <c r="T2598" s="8" t="str">
        <f>TEXT(SalesDataTable[[#This Row],[Order Date]],"mmm")</f>
        <v>Dec</v>
      </c>
    </row>
    <row r="2599" spans="1:20" ht="15.5">
      <c r="A2599" s="2" t="s">
        <v>2650</v>
      </c>
      <c r="B2599" s="3">
        <v>46371</v>
      </c>
      <c r="C2599" s="4" t="s">
        <v>8</v>
      </c>
      <c r="D2599" s="4" t="s">
        <v>69</v>
      </c>
      <c r="E2599" s="4" t="s">
        <v>3</v>
      </c>
      <c r="F2599" s="4" t="s">
        <v>4</v>
      </c>
      <c r="G2599" s="4" t="s">
        <v>31</v>
      </c>
      <c r="H2599" s="4" t="s">
        <v>90</v>
      </c>
      <c r="I2599" s="9">
        <v>3</v>
      </c>
      <c r="J2599" s="6">
        <v>126.21</v>
      </c>
      <c r="K2599" s="7">
        <v>0.1</v>
      </c>
      <c r="L2599" s="6">
        <v>60.65</v>
      </c>
      <c r="M2599" s="6">
        <f t="shared" si="160"/>
        <v>340.767</v>
      </c>
      <c r="N2599" s="6">
        <f t="shared" si="161"/>
        <v>181.95</v>
      </c>
      <c r="O2599" s="6">
        <f t="shared" si="162"/>
        <v>158.81700000000001</v>
      </c>
      <c r="P2599" s="8">
        <f t="shared" si="163"/>
        <v>0.46605745274630467</v>
      </c>
      <c r="Q2599" s="5">
        <f>YEAR(SalesDataTable[[#This Row],[Order Date]])</f>
        <v>2026</v>
      </c>
      <c r="R2599" s="8" t="str">
        <f>"Q"&amp;ROUNDUP(MONTH(SalesDataTable[[#This Row],[Order Date]])/3,0)</f>
        <v>Q4</v>
      </c>
      <c r="S2599" s="9">
        <f>MONTH(SalesDataTable[[#This Row],[Order Date]])</f>
        <v>12</v>
      </c>
      <c r="T2599" s="8" t="str">
        <f>TEXT(SalesDataTable[[#This Row],[Order Date]],"mmm")</f>
        <v>Dec</v>
      </c>
    </row>
    <row r="2600" spans="1:20" ht="15.5">
      <c r="A2600" s="2" t="s">
        <v>2651</v>
      </c>
      <c r="B2600" s="3">
        <v>46371</v>
      </c>
      <c r="C2600" s="4" t="s">
        <v>27</v>
      </c>
      <c r="D2600" s="4" t="s">
        <v>82</v>
      </c>
      <c r="E2600" s="4" t="s">
        <v>10</v>
      </c>
      <c r="F2600" s="4" t="s">
        <v>4</v>
      </c>
      <c r="G2600" s="4" t="s">
        <v>11</v>
      </c>
      <c r="H2600" s="4" t="s">
        <v>21</v>
      </c>
      <c r="I2600" s="9">
        <v>6</v>
      </c>
      <c r="J2600" s="6">
        <v>143.72999999999999</v>
      </c>
      <c r="K2600" s="7">
        <v>0.15</v>
      </c>
      <c r="L2600" s="6">
        <v>77.27</v>
      </c>
      <c r="M2600" s="6">
        <f t="shared" si="160"/>
        <v>733.02299999999991</v>
      </c>
      <c r="N2600" s="6">
        <f t="shared" si="161"/>
        <v>463.62</v>
      </c>
      <c r="O2600" s="6">
        <f t="shared" si="162"/>
        <v>269.40299999999991</v>
      </c>
      <c r="P2600" s="8">
        <f t="shared" si="163"/>
        <v>0.36752325643260847</v>
      </c>
      <c r="Q2600" s="5">
        <f>YEAR(SalesDataTable[[#This Row],[Order Date]])</f>
        <v>2026</v>
      </c>
      <c r="R2600" s="8" t="str">
        <f>"Q"&amp;ROUNDUP(MONTH(SalesDataTable[[#This Row],[Order Date]])/3,0)</f>
        <v>Q4</v>
      </c>
      <c r="S2600" s="9">
        <f>MONTH(SalesDataTable[[#This Row],[Order Date]])</f>
        <v>12</v>
      </c>
      <c r="T2600" s="8" t="str">
        <f>TEXT(SalesDataTable[[#This Row],[Order Date]],"mmm")</f>
        <v>Dec</v>
      </c>
    </row>
    <row r="2601" spans="1:20" ht="15.5">
      <c r="A2601" s="2" t="s">
        <v>2652</v>
      </c>
      <c r="B2601" s="3">
        <v>46371</v>
      </c>
      <c r="C2601" s="4" t="s">
        <v>8</v>
      </c>
      <c r="D2601" s="4" t="s">
        <v>69</v>
      </c>
      <c r="E2601" s="4" t="s">
        <v>39</v>
      </c>
      <c r="F2601" s="4" t="s">
        <v>16</v>
      </c>
      <c r="G2601" s="4" t="s">
        <v>11</v>
      </c>
      <c r="H2601" s="4" t="s">
        <v>21</v>
      </c>
      <c r="I2601" s="9">
        <v>4</v>
      </c>
      <c r="J2601" s="6">
        <v>146.38999999999999</v>
      </c>
      <c r="K2601" s="7">
        <v>0</v>
      </c>
      <c r="L2601" s="6">
        <v>78.95</v>
      </c>
      <c r="M2601" s="6">
        <f t="shared" si="160"/>
        <v>585.55999999999995</v>
      </c>
      <c r="N2601" s="6">
        <f t="shared" si="161"/>
        <v>315.8</v>
      </c>
      <c r="O2601" s="6">
        <f t="shared" si="162"/>
        <v>269.75999999999993</v>
      </c>
      <c r="P2601" s="8">
        <f t="shared" si="163"/>
        <v>0.46068720541020552</v>
      </c>
      <c r="Q2601" s="5">
        <f>YEAR(SalesDataTable[[#This Row],[Order Date]])</f>
        <v>2026</v>
      </c>
      <c r="R2601" s="8" t="str">
        <f>"Q"&amp;ROUNDUP(MONTH(SalesDataTable[[#This Row],[Order Date]])/3,0)</f>
        <v>Q4</v>
      </c>
      <c r="S2601" s="9">
        <f>MONTH(SalesDataTable[[#This Row],[Order Date]])</f>
        <v>12</v>
      </c>
      <c r="T2601" s="8" t="str">
        <f>TEXT(SalesDataTable[[#This Row],[Order Date]],"mmm")</f>
        <v>Dec</v>
      </c>
    </row>
    <row r="2602" spans="1:20" ht="15.5">
      <c r="A2602" s="2" t="s">
        <v>2653</v>
      </c>
      <c r="B2602" s="3">
        <v>46371</v>
      </c>
      <c r="C2602" s="4" t="s">
        <v>8</v>
      </c>
      <c r="D2602" s="4" t="s">
        <v>69</v>
      </c>
      <c r="E2602" s="4" t="s">
        <v>39</v>
      </c>
      <c r="F2602" s="4" t="s">
        <v>4</v>
      </c>
      <c r="G2602" s="4" t="s">
        <v>11</v>
      </c>
      <c r="H2602" s="4" t="s">
        <v>12</v>
      </c>
      <c r="I2602" s="9">
        <v>2</v>
      </c>
      <c r="J2602" s="6">
        <v>89.84</v>
      </c>
      <c r="K2602" s="7">
        <v>0.05</v>
      </c>
      <c r="L2602" s="6">
        <v>45.17</v>
      </c>
      <c r="M2602" s="6">
        <f t="shared" si="160"/>
        <v>170.696</v>
      </c>
      <c r="N2602" s="6">
        <f t="shared" si="161"/>
        <v>90.34</v>
      </c>
      <c r="O2602" s="6">
        <f t="shared" si="162"/>
        <v>80.355999999999995</v>
      </c>
      <c r="P2602" s="8">
        <f t="shared" si="163"/>
        <v>0.47075502647982376</v>
      </c>
      <c r="Q2602" s="5">
        <f>YEAR(SalesDataTable[[#This Row],[Order Date]])</f>
        <v>2026</v>
      </c>
      <c r="R2602" s="8" t="str">
        <f>"Q"&amp;ROUNDUP(MONTH(SalesDataTable[[#This Row],[Order Date]])/3,0)</f>
        <v>Q4</v>
      </c>
      <c r="S2602" s="9">
        <f>MONTH(SalesDataTable[[#This Row],[Order Date]])</f>
        <v>12</v>
      </c>
      <c r="T2602" s="8" t="str">
        <f>TEXT(SalesDataTable[[#This Row],[Order Date]],"mmm")</f>
        <v>Dec</v>
      </c>
    </row>
    <row r="2603" spans="1:20" ht="15.5">
      <c r="A2603" s="2" t="s">
        <v>2654</v>
      </c>
      <c r="B2603" s="3">
        <v>46371</v>
      </c>
      <c r="C2603" s="4" t="s">
        <v>14</v>
      </c>
      <c r="D2603" s="4" t="s">
        <v>61</v>
      </c>
      <c r="E2603" s="4" t="s">
        <v>25</v>
      </c>
      <c r="F2603" s="4" t="s">
        <v>16</v>
      </c>
      <c r="G2603" s="4" t="s">
        <v>49</v>
      </c>
      <c r="H2603" s="4" t="s">
        <v>74</v>
      </c>
      <c r="I2603" s="9">
        <v>3</v>
      </c>
      <c r="J2603" s="6">
        <v>49.67</v>
      </c>
      <c r="K2603" s="7">
        <v>0.05</v>
      </c>
      <c r="L2603" s="6">
        <v>21.5</v>
      </c>
      <c r="M2603" s="6">
        <f t="shared" si="160"/>
        <v>141.55949999999999</v>
      </c>
      <c r="N2603" s="6">
        <f t="shared" si="161"/>
        <v>64.5</v>
      </c>
      <c r="O2603" s="6">
        <f t="shared" si="162"/>
        <v>77.059499999999986</v>
      </c>
      <c r="P2603" s="8">
        <f t="shared" si="163"/>
        <v>0.54436120500566898</v>
      </c>
      <c r="Q2603" s="5">
        <f>YEAR(SalesDataTable[[#This Row],[Order Date]])</f>
        <v>2026</v>
      </c>
      <c r="R2603" s="8" t="str">
        <f>"Q"&amp;ROUNDUP(MONTH(SalesDataTable[[#This Row],[Order Date]])/3,0)</f>
        <v>Q4</v>
      </c>
      <c r="S2603" s="9">
        <f>MONTH(SalesDataTable[[#This Row],[Order Date]])</f>
        <v>12</v>
      </c>
      <c r="T2603" s="8" t="str">
        <f>TEXT(SalesDataTable[[#This Row],[Order Date]],"mmm")</f>
        <v>Dec</v>
      </c>
    </row>
    <row r="2604" spans="1:20" ht="15.5">
      <c r="A2604" s="2" t="s">
        <v>2655</v>
      </c>
      <c r="B2604" s="3">
        <v>46371</v>
      </c>
      <c r="C2604" s="4" t="s">
        <v>8</v>
      </c>
      <c r="D2604" s="4" t="s">
        <v>86</v>
      </c>
      <c r="E2604" s="4" t="s">
        <v>10</v>
      </c>
      <c r="F2604" s="4" t="s">
        <v>20</v>
      </c>
      <c r="G2604" s="4" t="s">
        <v>11</v>
      </c>
      <c r="H2604" s="4" t="s">
        <v>12</v>
      </c>
      <c r="I2604" s="9">
        <v>4</v>
      </c>
      <c r="J2604" s="6">
        <v>94.3</v>
      </c>
      <c r="K2604" s="7">
        <v>0.1</v>
      </c>
      <c r="L2604" s="6">
        <v>44.36</v>
      </c>
      <c r="M2604" s="6">
        <f t="shared" si="160"/>
        <v>339.48</v>
      </c>
      <c r="N2604" s="6">
        <f t="shared" si="161"/>
        <v>177.44</v>
      </c>
      <c r="O2604" s="6">
        <f t="shared" si="162"/>
        <v>162.04000000000002</v>
      </c>
      <c r="P2604" s="8">
        <f t="shared" si="163"/>
        <v>0.47731825144338402</v>
      </c>
      <c r="Q2604" s="5">
        <f>YEAR(SalesDataTable[[#This Row],[Order Date]])</f>
        <v>2026</v>
      </c>
      <c r="R2604" s="8" t="str">
        <f>"Q"&amp;ROUNDUP(MONTH(SalesDataTable[[#This Row],[Order Date]])/3,0)</f>
        <v>Q4</v>
      </c>
      <c r="S2604" s="9">
        <f>MONTH(SalesDataTable[[#This Row],[Order Date]])</f>
        <v>12</v>
      </c>
      <c r="T2604" s="8" t="str">
        <f>TEXT(SalesDataTable[[#This Row],[Order Date]],"mmm")</f>
        <v>Dec</v>
      </c>
    </row>
    <row r="2605" spans="1:20" ht="15.5">
      <c r="A2605" s="2" t="s">
        <v>2656</v>
      </c>
      <c r="B2605" s="3">
        <v>46372</v>
      </c>
      <c r="C2605" s="4" t="s">
        <v>8</v>
      </c>
      <c r="D2605" s="4" t="s">
        <v>69</v>
      </c>
      <c r="E2605" s="4" t="s">
        <v>25</v>
      </c>
      <c r="F2605" s="4" t="s">
        <v>20</v>
      </c>
      <c r="G2605" s="4" t="s">
        <v>49</v>
      </c>
      <c r="H2605" s="4" t="s">
        <v>67</v>
      </c>
      <c r="I2605" s="9">
        <v>2</v>
      </c>
      <c r="J2605" s="6">
        <v>36.020000000000003</v>
      </c>
      <c r="K2605" s="7">
        <v>0.1</v>
      </c>
      <c r="L2605" s="6">
        <v>13.59</v>
      </c>
      <c r="M2605" s="6">
        <f t="shared" si="160"/>
        <v>64.836000000000013</v>
      </c>
      <c r="N2605" s="6">
        <f t="shared" si="161"/>
        <v>27.18</v>
      </c>
      <c r="O2605" s="6">
        <f t="shared" si="162"/>
        <v>37.656000000000013</v>
      </c>
      <c r="P2605" s="8">
        <f t="shared" si="163"/>
        <v>0.58078845086063302</v>
      </c>
      <c r="Q2605" s="5">
        <f>YEAR(SalesDataTable[[#This Row],[Order Date]])</f>
        <v>2026</v>
      </c>
      <c r="R2605" s="8" t="str">
        <f>"Q"&amp;ROUNDUP(MONTH(SalesDataTable[[#This Row],[Order Date]])/3,0)</f>
        <v>Q4</v>
      </c>
      <c r="S2605" s="9">
        <f>MONTH(SalesDataTable[[#This Row],[Order Date]])</f>
        <v>12</v>
      </c>
      <c r="T2605" s="8" t="str">
        <f>TEXT(SalesDataTable[[#This Row],[Order Date]],"mmm")</f>
        <v>Dec</v>
      </c>
    </row>
    <row r="2606" spans="1:20" ht="15.5">
      <c r="A2606" s="2" t="s">
        <v>2657</v>
      </c>
      <c r="B2606" s="3">
        <v>46372</v>
      </c>
      <c r="C2606" s="4" t="s">
        <v>8</v>
      </c>
      <c r="D2606" s="4" t="s">
        <v>86</v>
      </c>
      <c r="E2606" s="4" t="s">
        <v>3</v>
      </c>
      <c r="F2606" s="4" t="s">
        <v>4</v>
      </c>
      <c r="G2606" s="4" t="s">
        <v>11</v>
      </c>
      <c r="H2606" s="4" t="s">
        <v>53</v>
      </c>
      <c r="I2606" s="9">
        <v>1</v>
      </c>
      <c r="J2606" s="6">
        <v>154.12</v>
      </c>
      <c r="K2606" s="7">
        <v>0</v>
      </c>
      <c r="L2606" s="6">
        <v>77.45</v>
      </c>
      <c r="M2606" s="6">
        <f t="shared" si="160"/>
        <v>154.12</v>
      </c>
      <c r="N2606" s="6">
        <f t="shared" si="161"/>
        <v>77.45</v>
      </c>
      <c r="O2606" s="6">
        <f t="shared" si="162"/>
        <v>76.67</v>
      </c>
      <c r="P2606" s="8">
        <f t="shared" si="163"/>
        <v>0.49746950428237735</v>
      </c>
      <c r="Q2606" s="5">
        <f>YEAR(SalesDataTable[[#This Row],[Order Date]])</f>
        <v>2026</v>
      </c>
      <c r="R2606" s="8" t="str">
        <f>"Q"&amp;ROUNDUP(MONTH(SalesDataTable[[#This Row],[Order Date]])/3,0)</f>
        <v>Q4</v>
      </c>
      <c r="S2606" s="9">
        <f>MONTH(SalesDataTable[[#This Row],[Order Date]])</f>
        <v>12</v>
      </c>
      <c r="T2606" s="8" t="str">
        <f>TEXT(SalesDataTable[[#This Row],[Order Date]],"mmm")</f>
        <v>Dec</v>
      </c>
    </row>
    <row r="2607" spans="1:20" ht="15.5">
      <c r="A2607" s="2" t="s">
        <v>2658</v>
      </c>
      <c r="B2607" s="3">
        <v>46372</v>
      </c>
      <c r="C2607" s="4" t="s">
        <v>1</v>
      </c>
      <c r="D2607" s="4" t="s">
        <v>52</v>
      </c>
      <c r="E2607" s="4" t="s">
        <v>3</v>
      </c>
      <c r="F2607" s="4" t="s">
        <v>4</v>
      </c>
      <c r="G2607" s="4" t="s">
        <v>11</v>
      </c>
      <c r="H2607" s="4" t="s">
        <v>53</v>
      </c>
      <c r="I2607" s="9">
        <v>1</v>
      </c>
      <c r="J2607" s="6">
        <v>150.88</v>
      </c>
      <c r="K2607" s="7">
        <v>0.05</v>
      </c>
      <c r="L2607" s="6">
        <v>81.02</v>
      </c>
      <c r="M2607" s="6">
        <f t="shared" si="160"/>
        <v>143.33599999999998</v>
      </c>
      <c r="N2607" s="6">
        <f t="shared" si="161"/>
        <v>81.02</v>
      </c>
      <c r="O2607" s="6">
        <f t="shared" si="162"/>
        <v>62.315999999999988</v>
      </c>
      <c r="P2607" s="8">
        <f t="shared" si="163"/>
        <v>0.43475470223809787</v>
      </c>
      <c r="Q2607" s="5">
        <f>YEAR(SalesDataTable[[#This Row],[Order Date]])</f>
        <v>2026</v>
      </c>
      <c r="R2607" s="8" t="str">
        <f>"Q"&amp;ROUNDUP(MONTH(SalesDataTable[[#This Row],[Order Date]])/3,0)</f>
        <v>Q4</v>
      </c>
      <c r="S2607" s="9">
        <f>MONTH(SalesDataTable[[#This Row],[Order Date]])</f>
        <v>12</v>
      </c>
      <c r="T2607" s="8" t="str">
        <f>TEXT(SalesDataTable[[#This Row],[Order Date]],"mmm")</f>
        <v>Dec</v>
      </c>
    </row>
    <row r="2608" spans="1:20" ht="15.5">
      <c r="A2608" s="2" t="s">
        <v>2659</v>
      </c>
      <c r="B2608" s="3">
        <v>46373</v>
      </c>
      <c r="C2608" s="4" t="s">
        <v>14</v>
      </c>
      <c r="D2608" s="4" t="s">
        <v>15</v>
      </c>
      <c r="E2608" s="4" t="s">
        <v>39</v>
      </c>
      <c r="F2608" s="4" t="s">
        <v>16</v>
      </c>
      <c r="G2608" s="4" t="s">
        <v>5</v>
      </c>
      <c r="H2608" s="4" t="s">
        <v>35</v>
      </c>
      <c r="I2608" s="9">
        <v>2</v>
      </c>
      <c r="J2608" s="6">
        <v>40.479999999999997</v>
      </c>
      <c r="K2608" s="7">
        <v>0</v>
      </c>
      <c r="L2608" s="6">
        <v>16.23</v>
      </c>
      <c r="M2608" s="6">
        <f t="shared" si="160"/>
        <v>80.959999999999994</v>
      </c>
      <c r="N2608" s="6">
        <f t="shared" si="161"/>
        <v>32.46</v>
      </c>
      <c r="O2608" s="6">
        <f t="shared" si="162"/>
        <v>48.499999999999993</v>
      </c>
      <c r="P2608" s="8">
        <f t="shared" si="163"/>
        <v>0.5990612648221344</v>
      </c>
      <c r="Q2608" s="5">
        <f>YEAR(SalesDataTable[[#This Row],[Order Date]])</f>
        <v>2026</v>
      </c>
      <c r="R2608" s="8" t="str">
        <f>"Q"&amp;ROUNDUP(MONTH(SalesDataTable[[#This Row],[Order Date]])/3,0)</f>
        <v>Q4</v>
      </c>
      <c r="S2608" s="9">
        <f>MONTH(SalesDataTable[[#This Row],[Order Date]])</f>
        <v>12</v>
      </c>
      <c r="T2608" s="8" t="str">
        <f>TEXT(SalesDataTable[[#This Row],[Order Date]],"mmm")</f>
        <v>Dec</v>
      </c>
    </row>
    <row r="2609" spans="1:20" ht="15.5">
      <c r="A2609" s="2" t="s">
        <v>2660</v>
      </c>
      <c r="B2609" s="3">
        <v>46373</v>
      </c>
      <c r="C2609" s="4" t="s">
        <v>14</v>
      </c>
      <c r="D2609" s="4" t="s">
        <v>61</v>
      </c>
      <c r="E2609" s="4" t="s">
        <v>39</v>
      </c>
      <c r="F2609" s="4" t="s">
        <v>20</v>
      </c>
      <c r="G2609" s="4" t="s">
        <v>17</v>
      </c>
      <c r="H2609" s="4" t="s">
        <v>83</v>
      </c>
      <c r="I2609" s="9">
        <v>3</v>
      </c>
      <c r="J2609" s="6">
        <v>163.34</v>
      </c>
      <c r="K2609" s="7">
        <v>0.1</v>
      </c>
      <c r="L2609" s="6">
        <v>88.53</v>
      </c>
      <c r="M2609" s="6">
        <f t="shared" si="160"/>
        <v>441.01799999999997</v>
      </c>
      <c r="N2609" s="6">
        <f t="shared" si="161"/>
        <v>265.59000000000003</v>
      </c>
      <c r="O2609" s="6">
        <f t="shared" si="162"/>
        <v>175.42799999999994</v>
      </c>
      <c r="P2609" s="8">
        <f t="shared" si="163"/>
        <v>0.39777968246194023</v>
      </c>
      <c r="Q2609" s="5">
        <f>YEAR(SalesDataTable[[#This Row],[Order Date]])</f>
        <v>2026</v>
      </c>
      <c r="R2609" s="8" t="str">
        <f>"Q"&amp;ROUNDUP(MONTH(SalesDataTable[[#This Row],[Order Date]])/3,0)</f>
        <v>Q4</v>
      </c>
      <c r="S2609" s="9">
        <f>MONTH(SalesDataTable[[#This Row],[Order Date]])</f>
        <v>12</v>
      </c>
      <c r="T2609" s="8" t="str">
        <f>TEXT(SalesDataTable[[#This Row],[Order Date]],"mmm")</f>
        <v>Dec</v>
      </c>
    </row>
    <row r="2610" spans="1:20" ht="15.5">
      <c r="A2610" s="2" t="s">
        <v>2661</v>
      </c>
      <c r="B2610" s="3">
        <v>46373</v>
      </c>
      <c r="C2610" s="4" t="s">
        <v>27</v>
      </c>
      <c r="D2610" s="4" t="s">
        <v>28</v>
      </c>
      <c r="E2610" s="4" t="s">
        <v>25</v>
      </c>
      <c r="F2610" s="4" t="s">
        <v>16</v>
      </c>
      <c r="G2610" s="4" t="s">
        <v>49</v>
      </c>
      <c r="H2610" s="4" t="s">
        <v>50</v>
      </c>
      <c r="I2610" s="9">
        <v>2</v>
      </c>
      <c r="J2610" s="6">
        <v>40.89</v>
      </c>
      <c r="K2610" s="7">
        <v>0</v>
      </c>
      <c r="L2610" s="6">
        <v>14.95</v>
      </c>
      <c r="M2610" s="6">
        <f t="shared" si="160"/>
        <v>81.78</v>
      </c>
      <c r="N2610" s="6">
        <f t="shared" si="161"/>
        <v>29.9</v>
      </c>
      <c r="O2610" s="6">
        <f t="shared" si="162"/>
        <v>51.88</v>
      </c>
      <c r="P2610" s="8">
        <f t="shared" si="163"/>
        <v>0.63438493519197847</v>
      </c>
      <c r="Q2610" s="5">
        <f>YEAR(SalesDataTable[[#This Row],[Order Date]])</f>
        <v>2026</v>
      </c>
      <c r="R2610" s="8" t="str">
        <f>"Q"&amp;ROUNDUP(MONTH(SalesDataTable[[#This Row],[Order Date]])/3,0)</f>
        <v>Q4</v>
      </c>
      <c r="S2610" s="9">
        <f>MONTH(SalesDataTable[[#This Row],[Order Date]])</f>
        <v>12</v>
      </c>
      <c r="T2610" s="8" t="str">
        <f>TEXT(SalesDataTable[[#This Row],[Order Date]],"mmm")</f>
        <v>Dec</v>
      </c>
    </row>
    <row r="2611" spans="1:20" ht="15.5">
      <c r="A2611" s="2" t="s">
        <v>2662</v>
      </c>
      <c r="B2611" s="3">
        <v>46373</v>
      </c>
      <c r="C2611" s="4" t="s">
        <v>14</v>
      </c>
      <c r="D2611" s="4" t="s">
        <v>15</v>
      </c>
      <c r="E2611" s="4" t="s">
        <v>39</v>
      </c>
      <c r="F2611" s="4" t="s">
        <v>16</v>
      </c>
      <c r="G2611" s="4" t="s">
        <v>49</v>
      </c>
      <c r="H2611" s="4" t="s">
        <v>50</v>
      </c>
      <c r="I2611" s="9">
        <v>1</v>
      </c>
      <c r="J2611" s="6">
        <v>40.159999999999997</v>
      </c>
      <c r="K2611" s="7">
        <v>0.15</v>
      </c>
      <c r="L2611" s="6">
        <v>14.46</v>
      </c>
      <c r="M2611" s="6">
        <f t="shared" si="160"/>
        <v>34.135999999999996</v>
      </c>
      <c r="N2611" s="6">
        <f t="shared" si="161"/>
        <v>14.46</v>
      </c>
      <c r="O2611" s="6">
        <f t="shared" si="162"/>
        <v>19.675999999999995</v>
      </c>
      <c r="P2611" s="8">
        <f t="shared" si="163"/>
        <v>0.576400281228029</v>
      </c>
      <c r="Q2611" s="5">
        <f>YEAR(SalesDataTable[[#This Row],[Order Date]])</f>
        <v>2026</v>
      </c>
      <c r="R2611" s="8" t="str">
        <f>"Q"&amp;ROUNDUP(MONTH(SalesDataTable[[#This Row],[Order Date]])/3,0)</f>
        <v>Q4</v>
      </c>
      <c r="S2611" s="9">
        <f>MONTH(SalesDataTable[[#This Row],[Order Date]])</f>
        <v>12</v>
      </c>
      <c r="T2611" s="8" t="str">
        <f>TEXT(SalesDataTable[[#This Row],[Order Date]],"mmm")</f>
        <v>Dec</v>
      </c>
    </row>
    <row r="2612" spans="1:20" ht="15.5">
      <c r="A2612" s="2" t="s">
        <v>2663</v>
      </c>
      <c r="B2612" s="3">
        <v>46373</v>
      </c>
      <c r="C2612" s="4" t="s">
        <v>27</v>
      </c>
      <c r="D2612" s="4" t="s">
        <v>82</v>
      </c>
      <c r="E2612" s="4" t="s">
        <v>3</v>
      </c>
      <c r="F2612" s="4" t="s">
        <v>16</v>
      </c>
      <c r="G2612" s="4" t="s">
        <v>31</v>
      </c>
      <c r="H2612" s="4" t="s">
        <v>64</v>
      </c>
      <c r="I2612" s="9">
        <v>2</v>
      </c>
      <c r="J2612" s="6">
        <v>79.86</v>
      </c>
      <c r="K2612" s="7">
        <v>0</v>
      </c>
      <c r="L2612" s="6">
        <v>39.049999999999997</v>
      </c>
      <c r="M2612" s="6">
        <f t="shared" si="160"/>
        <v>159.72</v>
      </c>
      <c r="N2612" s="6">
        <f t="shared" si="161"/>
        <v>78.099999999999994</v>
      </c>
      <c r="O2612" s="6">
        <f t="shared" si="162"/>
        <v>81.62</v>
      </c>
      <c r="P2612" s="8">
        <f t="shared" si="163"/>
        <v>0.51101928374655647</v>
      </c>
      <c r="Q2612" s="5">
        <f>YEAR(SalesDataTable[[#This Row],[Order Date]])</f>
        <v>2026</v>
      </c>
      <c r="R2612" s="8" t="str">
        <f>"Q"&amp;ROUNDUP(MONTH(SalesDataTable[[#This Row],[Order Date]])/3,0)</f>
        <v>Q4</v>
      </c>
      <c r="S2612" s="9">
        <f>MONTH(SalesDataTable[[#This Row],[Order Date]])</f>
        <v>12</v>
      </c>
      <c r="T2612" s="8" t="str">
        <f>TEXT(SalesDataTable[[#This Row],[Order Date]],"mmm")</f>
        <v>Dec</v>
      </c>
    </row>
    <row r="2613" spans="1:20" ht="15.5">
      <c r="A2613" s="2" t="s">
        <v>2664</v>
      </c>
      <c r="B2613" s="3">
        <v>46374</v>
      </c>
      <c r="C2613" s="4" t="s">
        <v>8</v>
      </c>
      <c r="D2613" s="4" t="s">
        <v>66</v>
      </c>
      <c r="E2613" s="4" t="s">
        <v>39</v>
      </c>
      <c r="F2613" s="4" t="s">
        <v>4</v>
      </c>
      <c r="G2613" s="4" t="s">
        <v>31</v>
      </c>
      <c r="H2613" s="4" t="s">
        <v>90</v>
      </c>
      <c r="I2613" s="9">
        <v>2</v>
      </c>
      <c r="J2613" s="6">
        <v>123.42</v>
      </c>
      <c r="K2613" s="7">
        <v>0.1</v>
      </c>
      <c r="L2613" s="6">
        <v>60.03</v>
      </c>
      <c r="M2613" s="6">
        <f t="shared" si="160"/>
        <v>222.15600000000001</v>
      </c>
      <c r="N2613" s="6">
        <f t="shared" si="161"/>
        <v>120.06</v>
      </c>
      <c r="O2613" s="6">
        <f t="shared" si="162"/>
        <v>102.096</v>
      </c>
      <c r="P2613" s="8">
        <f t="shared" si="163"/>
        <v>0.45956895154756117</v>
      </c>
      <c r="Q2613" s="5">
        <f>YEAR(SalesDataTable[[#This Row],[Order Date]])</f>
        <v>2026</v>
      </c>
      <c r="R2613" s="8" t="str">
        <f>"Q"&amp;ROUNDUP(MONTH(SalesDataTable[[#This Row],[Order Date]])/3,0)</f>
        <v>Q4</v>
      </c>
      <c r="S2613" s="9">
        <f>MONTH(SalesDataTable[[#This Row],[Order Date]])</f>
        <v>12</v>
      </c>
      <c r="T2613" s="8" t="str">
        <f>TEXT(SalesDataTable[[#This Row],[Order Date]],"mmm")</f>
        <v>Dec</v>
      </c>
    </row>
    <row r="2614" spans="1:20" ht="15.5">
      <c r="A2614" s="2" t="s">
        <v>2665</v>
      </c>
      <c r="B2614" s="3">
        <v>46374</v>
      </c>
      <c r="C2614" s="4" t="s">
        <v>14</v>
      </c>
      <c r="D2614" s="4" t="s">
        <v>15</v>
      </c>
      <c r="E2614" s="4" t="s">
        <v>3</v>
      </c>
      <c r="F2614" s="4" t="s">
        <v>4</v>
      </c>
      <c r="G2614" s="4" t="s">
        <v>17</v>
      </c>
      <c r="H2614" s="4" t="s">
        <v>46</v>
      </c>
      <c r="I2614" s="9">
        <v>1</v>
      </c>
      <c r="J2614" s="6">
        <v>47.61</v>
      </c>
      <c r="K2614" s="7">
        <v>0.05</v>
      </c>
      <c r="L2614" s="6">
        <v>18.18</v>
      </c>
      <c r="M2614" s="6">
        <f t="shared" si="160"/>
        <v>45.229499999999994</v>
      </c>
      <c r="N2614" s="6">
        <f t="shared" si="161"/>
        <v>18.18</v>
      </c>
      <c r="O2614" s="6">
        <f t="shared" si="162"/>
        <v>27.049499999999995</v>
      </c>
      <c r="P2614" s="8">
        <f t="shared" si="163"/>
        <v>0.59804994527907662</v>
      </c>
      <c r="Q2614" s="5">
        <f>YEAR(SalesDataTable[[#This Row],[Order Date]])</f>
        <v>2026</v>
      </c>
      <c r="R2614" s="8" t="str">
        <f>"Q"&amp;ROUNDUP(MONTH(SalesDataTable[[#This Row],[Order Date]])/3,0)</f>
        <v>Q4</v>
      </c>
      <c r="S2614" s="9">
        <f>MONTH(SalesDataTable[[#This Row],[Order Date]])</f>
        <v>12</v>
      </c>
      <c r="T2614" s="8" t="str">
        <f>TEXT(SalesDataTable[[#This Row],[Order Date]],"mmm")</f>
        <v>Dec</v>
      </c>
    </row>
    <row r="2615" spans="1:20" ht="15.5">
      <c r="A2615" s="2" t="s">
        <v>2666</v>
      </c>
      <c r="B2615" s="3">
        <v>46374</v>
      </c>
      <c r="C2615" s="4" t="s">
        <v>27</v>
      </c>
      <c r="D2615" s="4" t="s">
        <v>48</v>
      </c>
      <c r="E2615" s="4" t="s">
        <v>3</v>
      </c>
      <c r="F2615" s="4" t="s">
        <v>4</v>
      </c>
      <c r="G2615" s="4" t="s">
        <v>11</v>
      </c>
      <c r="H2615" s="4" t="s">
        <v>12</v>
      </c>
      <c r="I2615" s="9">
        <v>2</v>
      </c>
      <c r="J2615" s="6">
        <v>93.88</v>
      </c>
      <c r="K2615" s="7">
        <v>0.1</v>
      </c>
      <c r="L2615" s="6">
        <v>45.89</v>
      </c>
      <c r="M2615" s="6">
        <f t="shared" si="160"/>
        <v>168.98400000000001</v>
      </c>
      <c r="N2615" s="6">
        <f t="shared" si="161"/>
        <v>91.78</v>
      </c>
      <c r="O2615" s="6">
        <f t="shared" si="162"/>
        <v>77.204000000000008</v>
      </c>
      <c r="P2615" s="8">
        <f t="shared" si="163"/>
        <v>0.45687165648818823</v>
      </c>
      <c r="Q2615" s="5">
        <f>YEAR(SalesDataTable[[#This Row],[Order Date]])</f>
        <v>2026</v>
      </c>
      <c r="R2615" s="8" t="str">
        <f>"Q"&amp;ROUNDUP(MONTH(SalesDataTable[[#This Row],[Order Date]])/3,0)</f>
        <v>Q4</v>
      </c>
      <c r="S2615" s="9">
        <f>MONTH(SalesDataTable[[#This Row],[Order Date]])</f>
        <v>12</v>
      </c>
      <c r="T2615" s="8" t="str">
        <f>TEXT(SalesDataTable[[#This Row],[Order Date]],"mmm")</f>
        <v>Dec</v>
      </c>
    </row>
    <row r="2616" spans="1:20" ht="15.5">
      <c r="A2616" s="2" t="s">
        <v>2667</v>
      </c>
      <c r="B2616" s="3">
        <v>46374</v>
      </c>
      <c r="C2616" s="4" t="s">
        <v>8</v>
      </c>
      <c r="D2616" s="4" t="s">
        <v>66</v>
      </c>
      <c r="E2616" s="4" t="s">
        <v>3</v>
      </c>
      <c r="F2616" s="4" t="s">
        <v>16</v>
      </c>
      <c r="G2616" s="4" t="s">
        <v>11</v>
      </c>
      <c r="H2616" s="4" t="s">
        <v>21</v>
      </c>
      <c r="I2616" s="9">
        <v>3</v>
      </c>
      <c r="J2616" s="6">
        <v>145.43</v>
      </c>
      <c r="K2616" s="7">
        <v>0.05</v>
      </c>
      <c r="L2616" s="6">
        <v>81.72</v>
      </c>
      <c r="M2616" s="6">
        <f t="shared" si="160"/>
        <v>414.47550000000001</v>
      </c>
      <c r="N2616" s="6">
        <f t="shared" si="161"/>
        <v>245.16</v>
      </c>
      <c r="O2616" s="6">
        <f t="shared" si="162"/>
        <v>169.31550000000001</v>
      </c>
      <c r="P2616" s="8">
        <f t="shared" si="163"/>
        <v>0.40850544845232106</v>
      </c>
      <c r="Q2616" s="5">
        <f>YEAR(SalesDataTable[[#This Row],[Order Date]])</f>
        <v>2026</v>
      </c>
      <c r="R2616" s="8" t="str">
        <f>"Q"&amp;ROUNDUP(MONTH(SalesDataTable[[#This Row],[Order Date]])/3,0)</f>
        <v>Q4</v>
      </c>
      <c r="S2616" s="9">
        <f>MONTH(SalesDataTable[[#This Row],[Order Date]])</f>
        <v>12</v>
      </c>
      <c r="T2616" s="8" t="str">
        <f>TEXT(SalesDataTable[[#This Row],[Order Date]],"mmm")</f>
        <v>Dec</v>
      </c>
    </row>
    <row r="2617" spans="1:20" ht="15.5">
      <c r="A2617" s="2" t="s">
        <v>2668</v>
      </c>
      <c r="B2617" s="3">
        <v>46374</v>
      </c>
      <c r="C2617" s="4" t="s">
        <v>27</v>
      </c>
      <c r="D2617" s="4" t="s">
        <v>28</v>
      </c>
      <c r="E2617" s="4" t="s">
        <v>3</v>
      </c>
      <c r="F2617" s="4" t="s">
        <v>4</v>
      </c>
      <c r="G2617" s="4" t="s">
        <v>17</v>
      </c>
      <c r="H2617" s="4" t="s">
        <v>18</v>
      </c>
      <c r="I2617" s="9">
        <v>2</v>
      </c>
      <c r="J2617" s="6">
        <v>36.89</v>
      </c>
      <c r="K2617" s="7">
        <v>0.1</v>
      </c>
      <c r="L2617" s="6">
        <v>13.74</v>
      </c>
      <c r="M2617" s="6">
        <f t="shared" si="160"/>
        <v>66.402000000000001</v>
      </c>
      <c r="N2617" s="6">
        <f t="shared" si="161"/>
        <v>27.48</v>
      </c>
      <c r="O2617" s="6">
        <f t="shared" si="162"/>
        <v>38.921999999999997</v>
      </c>
      <c r="P2617" s="8">
        <f t="shared" si="163"/>
        <v>0.58615704346254627</v>
      </c>
      <c r="Q2617" s="5">
        <f>YEAR(SalesDataTable[[#This Row],[Order Date]])</f>
        <v>2026</v>
      </c>
      <c r="R2617" s="8" t="str">
        <f>"Q"&amp;ROUNDUP(MONTH(SalesDataTable[[#This Row],[Order Date]])/3,0)</f>
        <v>Q4</v>
      </c>
      <c r="S2617" s="9">
        <f>MONTH(SalesDataTable[[#This Row],[Order Date]])</f>
        <v>12</v>
      </c>
      <c r="T2617" s="8" t="str">
        <f>TEXT(SalesDataTable[[#This Row],[Order Date]],"mmm")</f>
        <v>Dec</v>
      </c>
    </row>
    <row r="2618" spans="1:20" ht="15.5">
      <c r="A2618" s="2" t="s">
        <v>2669</v>
      </c>
      <c r="B2618" s="3">
        <v>46375</v>
      </c>
      <c r="C2618" s="4" t="s">
        <v>1</v>
      </c>
      <c r="D2618" s="4" t="s">
        <v>2</v>
      </c>
      <c r="E2618" s="4" t="s">
        <v>39</v>
      </c>
      <c r="F2618" s="4" t="s">
        <v>4</v>
      </c>
      <c r="G2618" s="4" t="s">
        <v>11</v>
      </c>
      <c r="H2618" s="4" t="s">
        <v>21</v>
      </c>
      <c r="I2618" s="9">
        <v>1</v>
      </c>
      <c r="J2618" s="6">
        <v>145.44</v>
      </c>
      <c r="K2618" s="7">
        <v>0.1</v>
      </c>
      <c r="L2618" s="6">
        <v>80.42</v>
      </c>
      <c r="M2618" s="6">
        <f t="shared" si="160"/>
        <v>130.89600000000002</v>
      </c>
      <c r="N2618" s="6">
        <f t="shared" si="161"/>
        <v>80.42</v>
      </c>
      <c r="O2618" s="6">
        <f t="shared" si="162"/>
        <v>50.476000000000013</v>
      </c>
      <c r="P2618" s="8">
        <f t="shared" si="163"/>
        <v>0.38561911746730232</v>
      </c>
      <c r="Q2618" s="5">
        <f>YEAR(SalesDataTable[[#This Row],[Order Date]])</f>
        <v>2026</v>
      </c>
      <c r="R2618" s="8" t="str">
        <f>"Q"&amp;ROUNDUP(MONTH(SalesDataTable[[#This Row],[Order Date]])/3,0)</f>
        <v>Q4</v>
      </c>
      <c r="S2618" s="9">
        <f>MONTH(SalesDataTable[[#This Row],[Order Date]])</f>
        <v>12</v>
      </c>
      <c r="T2618" s="8" t="str">
        <f>TEXT(SalesDataTable[[#This Row],[Order Date]],"mmm")</f>
        <v>Dec</v>
      </c>
    </row>
    <row r="2619" spans="1:20" ht="15.5">
      <c r="A2619" s="2" t="s">
        <v>2670</v>
      </c>
      <c r="B2619" s="3">
        <v>46375</v>
      </c>
      <c r="C2619" s="4" t="s">
        <v>1</v>
      </c>
      <c r="D2619" s="4" t="s">
        <v>88</v>
      </c>
      <c r="E2619" s="4" t="s">
        <v>3</v>
      </c>
      <c r="F2619" s="4" t="s">
        <v>16</v>
      </c>
      <c r="G2619" s="4" t="s">
        <v>49</v>
      </c>
      <c r="H2619" s="4" t="s">
        <v>74</v>
      </c>
      <c r="I2619" s="9">
        <v>2</v>
      </c>
      <c r="J2619" s="6">
        <v>51.56</v>
      </c>
      <c r="K2619" s="7">
        <v>0</v>
      </c>
      <c r="L2619" s="6">
        <v>21.9</v>
      </c>
      <c r="M2619" s="6">
        <f t="shared" si="160"/>
        <v>103.12</v>
      </c>
      <c r="N2619" s="6">
        <f t="shared" si="161"/>
        <v>43.8</v>
      </c>
      <c r="O2619" s="6">
        <f t="shared" si="162"/>
        <v>59.320000000000007</v>
      </c>
      <c r="P2619" s="8">
        <f t="shared" si="163"/>
        <v>0.57525213343677273</v>
      </c>
      <c r="Q2619" s="5">
        <f>YEAR(SalesDataTable[[#This Row],[Order Date]])</f>
        <v>2026</v>
      </c>
      <c r="R2619" s="8" t="str">
        <f>"Q"&amp;ROUNDUP(MONTH(SalesDataTable[[#This Row],[Order Date]])/3,0)</f>
        <v>Q4</v>
      </c>
      <c r="S2619" s="9">
        <f>MONTH(SalesDataTable[[#This Row],[Order Date]])</f>
        <v>12</v>
      </c>
      <c r="T2619" s="8" t="str">
        <f>TEXT(SalesDataTable[[#This Row],[Order Date]],"mmm")</f>
        <v>Dec</v>
      </c>
    </row>
    <row r="2620" spans="1:20" ht="15.5">
      <c r="A2620" s="2" t="s">
        <v>2671</v>
      </c>
      <c r="B2620" s="3">
        <v>46375</v>
      </c>
      <c r="C2620" s="4" t="s">
        <v>27</v>
      </c>
      <c r="D2620" s="4" t="s">
        <v>45</v>
      </c>
      <c r="E2620" s="4" t="s">
        <v>3</v>
      </c>
      <c r="F2620" s="4" t="s">
        <v>16</v>
      </c>
      <c r="G2620" s="4" t="s">
        <v>31</v>
      </c>
      <c r="H2620" s="4" t="s">
        <v>90</v>
      </c>
      <c r="I2620" s="9">
        <v>2</v>
      </c>
      <c r="J2620" s="6">
        <v>122</v>
      </c>
      <c r="K2620" s="7">
        <v>0.15</v>
      </c>
      <c r="L2620" s="6">
        <v>60.01</v>
      </c>
      <c r="M2620" s="6">
        <f t="shared" si="160"/>
        <v>207.4</v>
      </c>
      <c r="N2620" s="6">
        <f t="shared" si="161"/>
        <v>120.02</v>
      </c>
      <c r="O2620" s="6">
        <f t="shared" si="162"/>
        <v>87.38000000000001</v>
      </c>
      <c r="P2620" s="8">
        <f t="shared" si="163"/>
        <v>0.4213114754098361</v>
      </c>
      <c r="Q2620" s="5">
        <f>YEAR(SalesDataTable[[#This Row],[Order Date]])</f>
        <v>2026</v>
      </c>
      <c r="R2620" s="8" t="str">
        <f>"Q"&amp;ROUNDUP(MONTH(SalesDataTable[[#This Row],[Order Date]])/3,0)</f>
        <v>Q4</v>
      </c>
      <c r="S2620" s="9">
        <f>MONTH(SalesDataTable[[#This Row],[Order Date]])</f>
        <v>12</v>
      </c>
      <c r="T2620" s="8" t="str">
        <f>TEXT(SalesDataTable[[#This Row],[Order Date]],"mmm")</f>
        <v>Dec</v>
      </c>
    </row>
    <row r="2621" spans="1:20" ht="15.5">
      <c r="A2621" s="2" t="s">
        <v>2672</v>
      </c>
      <c r="B2621" s="3">
        <v>46375</v>
      </c>
      <c r="C2621" s="4" t="s">
        <v>14</v>
      </c>
      <c r="D2621" s="4" t="s">
        <v>24</v>
      </c>
      <c r="E2621" s="4" t="s">
        <v>39</v>
      </c>
      <c r="F2621" s="4" t="s">
        <v>16</v>
      </c>
      <c r="G2621" s="4" t="s">
        <v>11</v>
      </c>
      <c r="H2621" s="4" t="s">
        <v>79</v>
      </c>
      <c r="I2621" s="9">
        <v>1</v>
      </c>
      <c r="J2621" s="6">
        <v>71.89</v>
      </c>
      <c r="K2621" s="7">
        <v>0.15</v>
      </c>
      <c r="L2621" s="6">
        <v>32.409999999999997</v>
      </c>
      <c r="M2621" s="6">
        <f t="shared" si="160"/>
        <v>61.106499999999997</v>
      </c>
      <c r="N2621" s="6">
        <f t="shared" si="161"/>
        <v>32.409999999999997</v>
      </c>
      <c r="O2621" s="6">
        <f t="shared" si="162"/>
        <v>28.6965</v>
      </c>
      <c r="P2621" s="8">
        <f t="shared" si="163"/>
        <v>0.46961452545964832</v>
      </c>
      <c r="Q2621" s="5">
        <f>YEAR(SalesDataTable[[#This Row],[Order Date]])</f>
        <v>2026</v>
      </c>
      <c r="R2621" s="8" t="str">
        <f>"Q"&amp;ROUNDUP(MONTH(SalesDataTable[[#This Row],[Order Date]])/3,0)</f>
        <v>Q4</v>
      </c>
      <c r="S2621" s="9">
        <f>MONTH(SalesDataTable[[#This Row],[Order Date]])</f>
        <v>12</v>
      </c>
      <c r="T2621" s="8" t="str">
        <f>TEXT(SalesDataTable[[#This Row],[Order Date]],"mmm")</f>
        <v>Dec</v>
      </c>
    </row>
    <row r="2622" spans="1:20" ht="15.5">
      <c r="A2622" s="2" t="s">
        <v>2673</v>
      </c>
      <c r="B2622" s="3">
        <v>46375</v>
      </c>
      <c r="C2622" s="4" t="s">
        <v>14</v>
      </c>
      <c r="D2622" s="4" t="s">
        <v>34</v>
      </c>
      <c r="E2622" s="4" t="s">
        <v>3</v>
      </c>
      <c r="F2622" s="4" t="s">
        <v>4</v>
      </c>
      <c r="G2622" s="4" t="s">
        <v>11</v>
      </c>
      <c r="H2622" s="4" t="s">
        <v>79</v>
      </c>
      <c r="I2622" s="9">
        <v>2</v>
      </c>
      <c r="J2622" s="6">
        <v>70.59</v>
      </c>
      <c r="K2622" s="7">
        <v>0.15</v>
      </c>
      <c r="L2622" s="6">
        <v>31.56</v>
      </c>
      <c r="M2622" s="6">
        <f t="shared" si="160"/>
        <v>120.003</v>
      </c>
      <c r="N2622" s="6">
        <f t="shared" si="161"/>
        <v>63.12</v>
      </c>
      <c r="O2622" s="6">
        <f t="shared" si="162"/>
        <v>56.883000000000003</v>
      </c>
      <c r="P2622" s="8">
        <f t="shared" si="163"/>
        <v>0.47401314967125824</v>
      </c>
      <c r="Q2622" s="5">
        <f>YEAR(SalesDataTable[[#This Row],[Order Date]])</f>
        <v>2026</v>
      </c>
      <c r="R2622" s="8" t="str">
        <f>"Q"&amp;ROUNDUP(MONTH(SalesDataTable[[#This Row],[Order Date]])/3,0)</f>
        <v>Q4</v>
      </c>
      <c r="S2622" s="9">
        <f>MONTH(SalesDataTable[[#This Row],[Order Date]])</f>
        <v>12</v>
      </c>
      <c r="T2622" s="8" t="str">
        <f>TEXT(SalesDataTable[[#This Row],[Order Date]],"mmm")</f>
        <v>Dec</v>
      </c>
    </row>
    <row r="2623" spans="1:20" ht="15.5">
      <c r="A2623" s="2" t="s">
        <v>2674</v>
      </c>
      <c r="B2623" s="3">
        <v>46376</v>
      </c>
      <c r="C2623" s="4" t="s">
        <v>27</v>
      </c>
      <c r="D2623" s="4" t="s">
        <v>45</v>
      </c>
      <c r="E2623" s="4" t="s">
        <v>3</v>
      </c>
      <c r="F2623" s="4" t="s">
        <v>4</v>
      </c>
      <c r="G2623" s="4" t="s">
        <v>11</v>
      </c>
      <c r="H2623" s="4" t="s">
        <v>21</v>
      </c>
      <c r="I2623" s="9">
        <v>4</v>
      </c>
      <c r="J2623" s="6">
        <v>141.91</v>
      </c>
      <c r="K2623" s="7">
        <v>0.05</v>
      </c>
      <c r="L2623" s="6">
        <v>80.260000000000005</v>
      </c>
      <c r="M2623" s="6">
        <f t="shared" si="160"/>
        <v>539.25799999999992</v>
      </c>
      <c r="N2623" s="6">
        <f t="shared" si="161"/>
        <v>321.04000000000002</v>
      </c>
      <c r="O2623" s="6">
        <f t="shared" si="162"/>
        <v>218.2179999999999</v>
      </c>
      <c r="P2623" s="8">
        <f t="shared" si="163"/>
        <v>0.40466344495584661</v>
      </c>
      <c r="Q2623" s="5">
        <f>YEAR(SalesDataTable[[#This Row],[Order Date]])</f>
        <v>2026</v>
      </c>
      <c r="R2623" s="8" t="str">
        <f>"Q"&amp;ROUNDUP(MONTH(SalesDataTable[[#This Row],[Order Date]])/3,0)</f>
        <v>Q4</v>
      </c>
      <c r="S2623" s="9">
        <f>MONTH(SalesDataTable[[#This Row],[Order Date]])</f>
        <v>12</v>
      </c>
      <c r="T2623" s="8" t="str">
        <f>TEXT(SalesDataTable[[#This Row],[Order Date]],"mmm")</f>
        <v>Dec</v>
      </c>
    </row>
    <row r="2624" spans="1:20" ht="15.5">
      <c r="A2624" s="2" t="s">
        <v>2675</v>
      </c>
      <c r="B2624" s="3">
        <v>46376</v>
      </c>
      <c r="C2624" s="4" t="s">
        <v>8</v>
      </c>
      <c r="D2624" s="4" t="s">
        <v>38</v>
      </c>
      <c r="E2624" s="4" t="s">
        <v>10</v>
      </c>
      <c r="F2624" s="4" t="s">
        <v>20</v>
      </c>
      <c r="G2624" s="4" t="s">
        <v>11</v>
      </c>
      <c r="H2624" s="4" t="s">
        <v>21</v>
      </c>
      <c r="I2624" s="9">
        <v>3</v>
      </c>
      <c r="J2624" s="6">
        <v>140.4</v>
      </c>
      <c r="K2624" s="7">
        <v>0.2</v>
      </c>
      <c r="L2624" s="6">
        <v>81.760000000000005</v>
      </c>
      <c r="M2624" s="6">
        <f t="shared" si="160"/>
        <v>336.96000000000004</v>
      </c>
      <c r="N2624" s="6">
        <f t="shared" si="161"/>
        <v>245.28000000000003</v>
      </c>
      <c r="O2624" s="6">
        <f t="shared" si="162"/>
        <v>91.68</v>
      </c>
      <c r="P2624" s="8">
        <f t="shared" si="163"/>
        <v>0.27207977207977208</v>
      </c>
      <c r="Q2624" s="5">
        <f>YEAR(SalesDataTable[[#This Row],[Order Date]])</f>
        <v>2026</v>
      </c>
      <c r="R2624" s="8" t="str">
        <f>"Q"&amp;ROUNDUP(MONTH(SalesDataTable[[#This Row],[Order Date]])/3,0)</f>
        <v>Q4</v>
      </c>
      <c r="S2624" s="9">
        <f>MONTH(SalesDataTable[[#This Row],[Order Date]])</f>
        <v>12</v>
      </c>
      <c r="T2624" s="8" t="str">
        <f>TEXT(SalesDataTable[[#This Row],[Order Date]],"mmm")</f>
        <v>Dec</v>
      </c>
    </row>
    <row r="2625" spans="1:20" ht="15.5">
      <c r="A2625" s="2" t="s">
        <v>2676</v>
      </c>
      <c r="B2625" s="3">
        <v>46376</v>
      </c>
      <c r="C2625" s="4" t="s">
        <v>27</v>
      </c>
      <c r="D2625" s="4" t="s">
        <v>82</v>
      </c>
      <c r="E2625" s="4" t="s">
        <v>39</v>
      </c>
      <c r="F2625" s="4" t="s">
        <v>4</v>
      </c>
      <c r="G2625" s="4" t="s">
        <v>11</v>
      </c>
      <c r="H2625" s="4" t="s">
        <v>79</v>
      </c>
      <c r="I2625" s="9">
        <v>2</v>
      </c>
      <c r="J2625" s="6">
        <v>72.349999999999994</v>
      </c>
      <c r="K2625" s="7">
        <v>0.15</v>
      </c>
      <c r="L2625" s="6">
        <v>32.44</v>
      </c>
      <c r="M2625" s="6">
        <f t="shared" si="160"/>
        <v>122.99499999999999</v>
      </c>
      <c r="N2625" s="6">
        <f t="shared" si="161"/>
        <v>64.88</v>
      </c>
      <c r="O2625" s="6">
        <f t="shared" si="162"/>
        <v>58.114999999999995</v>
      </c>
      <c r="P2625" s="8">
        <f t="shared" si="163"/>
        <v>0.47249888206837676</v>
      </c>
      <c r="Q2625" s="5">
        <f>YEAR(SalesDataTable[[#This Row],[Order Date]])</f>
        <v>2026</v>
      </c>
      <c r="R2625" s="8" t="str">
        <f>"Q"&amp;ROUNDUP(MONTH(SalesDataTable[[#This Row],[Order Date]])/3,0)</f>
        <v>Q4</v>
      </c>
      <c r="S2625" s="9">
        <f>MONTH(SalesDataTable[[#This Row],[Order Date]])</f>
        <v>12</v>
      </c>
      <c r="T2625" s="8" t="str">
        <f>TEXT(SalesDataTable[[#This Row],[Order Date]],"mmm")</f>
        <v>Dec</v>
      </c>
    </row>
    <row r="2626" spans="1:20" ht="15.5">
      <c r="A2626" s="2" t="s">
        <v>2677</v>
      </c>
      <c r="B2626" s="3">
        <v>46376</v>
      </c>
      <c r="C2626" s="4" t="s">
        <v>27</v>
      </c>
      <c r="D2626" s="4" t="s">
        <v>48</v>
      </c>
      <c r="E2626" s="4" t="s">
        <v>3</v>
      </c>
      <c r="F2626" s="4" t="s">
        <v>16</v>
      </c>
      <c r="G2626" s="4" t="s">
        <v>31</v>
      </c>
      <c r="H2626" s="4" t="s">
        <v>90</v>
      </c>
      <c r="I2626" s="9">
        <v>4</v>
      </c>
      <c r="J2626" s="6">
        <v>120.8</v>
      </c>
      <c r="K2626" s="7">
        <v>0.1</v>
      </c>
      <c r="L2626" s="6">
        <v>59.93</v>
      </c>
      <c r="M2626" s="6">
        <f t="shared" ref="M2626:M2689" si="164">I2626*J2626*(1-K2626)</f>
        <v>434.88</v>
      </c>
      <c r="N2626" s="6">
        <f t="shared" ref="N2626:N2689" si="165">I2626*L2626</f>
        <v>239.72</v>
      </c>
      <c r="O2626" s="6">
        <f t="shared" ref="O2626:O2689" si="166">M2626-N2626</f>
        <v>195.16</v>
      </c>
      <c r="P2626" s="8">
        <f t="shared" ref="P2626:P2689" si="167">IFERROR(O2626/M2626,0)</f>
        <v>0.44876747608535689</v>
      </c>
      <c r="Q2626" s="5">
        <f>YEAR(SalesDataTable[[#This Row],[Order Date]])</f>
        <v>2026</v>
      </c>
      <c r="R2626" s="8" t="str">
        <f>"Q"&amp;ROUNDUP(MONTH(SalesDataTable[[#This Row],[Order Date]])/3,0)</f>
        <v>Q4</v>
      </c>
      <c r="S2626" s="9">
        <f>MONTH(SalesDataTable[[#This Row],[Order Date]])</f>
        <v>12</v>
      </c>
      <c r="T2626" s="8" t="str">
        <f>TEXT(SalesDataTable[[#This Row],[Order Date]],"mmm")</f>
        <v>Dec</v>
      </c>
    </row>
    <row r="2627" spans="1:20" ht="15.5">
      <c r="A2627" s="2" t="s">
        <v>2678</v>
      </c>
      <c r="B2627" s="3">
        <v>46376</v>
      </c>
      <c r="C2627" s="4" t="s">
        <v>27</v>
      </c>
      <c r="D2627" s="4" t="s">
        <v>45</v>
      </c>
      <c r="E2627" s="4" t="s">
        <v>3</v>
      </c>
      <c r="F2627" s="4" t="s">
        <v>16</v>
      </c>
      <c r="G2627" s="4" t="s">
        <v>11</v>
      </c>
      <c r="H2627" s="4" t="s">
        <v>79</v>
      </c>
      <c r="I2627" s="9">
        <v>1</v>
      </c>
      <c r="J2627" s="6">
        <v>71.23</v>
      </c>
      <c r="K2627" s="7">
        <v>0</v>
      </c>
      <c r="L2627" s="6">
        <v>31.63</v>
      </c>
      <c r="M2627" s="6">
        <f t="shared" si="164"/>
        <v>71.23</v>
      </c>
      <c r="N2627" s="6">
        <f t="shared" si="165"/>
        <v>31.63</v>
      </c>
      <c r="O2627" s="6">
        <f t="shared" si="166"/>
        <v>39.600000000000009</v>
      </c>
      <c r="P2627" s="8">
        <f t="shared" si="167"/>
        <v>0.55594552856942303</v>
      </c>
      <c r="Q2627" s="5">
        <f>YEAR(SalesDataTable[[#This Row],[Order Date]])</f>
        <v>2026</v>
      </c>
      <c r="R2627" s="8" t="str">
        <f>"Q"&amp;ROUNDUP(MONTH(SalesDataTable[[#This Row],[Order Date]])/3,0)</f>
        <v>Q4</v>
      </c>
      <c r="S2627" s="9">
        <f>MONTH(SalesDataTable[[#This Row],[Order Date]])</f>
        <v>12</v>
      </c>
      <c r="T2627" s="8" t="str">
        <f>TEXT(SalesDataTable[[#This Row],[Order Date]],"mmm")</f>
        <v>Dec</v>
      </c>
    </row>
    <row r="2628" spans="1:20" ht="15.5">
      <c r="A2628" s="2" t="s">
        <v>2679</v>
      </c>
      <c r="B2628" s="3">
        <v>46376</v>
      </c>
      <c r="C2628" s="4" t="s">
        <v>14</v>
      </c>
      <c r="D2628" s="4" t="s">
        <v>61</v>
      </c>
      <c r="E2628" s="4" t="s">
        <v>10</v>
      </c>
      <c r="F2628" s="4" t="s">
        <v>20</v>
      </c>
      <c r="G2628" s="4" t="s">
        <v>5</v>
      </c>
      <c r="H2628" s="4" t="s">
        <v>29</v>
      </c>
      <c r="I2628" s="9">
        <v>5</v>
      </c>
      <c r="J2628" s="6">
        <v>51.02</v>
      </c>
      <c r="K2628" s="7">
        <v>0.05</v>
      </c>
      <c r="L2628" s="6">
        <v>22.56</v>
      </c>
      <c r="M2628" s="6">
        <f t="shared" si="164"/>
        <v>242.345</v>
      </c>
      <c r="N2628" s="6">
        <f t="shared" si="165"/>
        <v>112.8</v>
      </c>
      <c r="O2628" s="6">
        <f t="shared" si="166"/>
        <v>129.54500000000002</v>
      </c>
      <c r="P2628" s="8">
        <f t="shared" si="167"/>
        <v>0.5345478553302111</v>
      </c>
      <c r="Q2628" s="5">
        <f>YEAR(SalesDataTable[[#This Row],[Order Date]])</f>
        <v>2026</v>
      </c>
      <c r="R2628" s="8" t="str">
        <f>"Q"&amp;ROUNDUP(MONTH(SalesDataTable[[#This Row],[Order Date]])/3,0)</f>
        <v>Q4</v>
      </c>
      <c r="S2628" s="9">
        <f>MONTH(SalesDataTable[[#This Row],[Order Date]])</f>
        <v>12</v>
      </c>
      <c r="T2628" s="8" t="str">
        <f>TEXT(SalesDataTable[[#This Row],[Order Date]],"mmm")</f>
        <v>Dec</v>
      </c>
    </row>
    <row r="2629" spans="1:20" ht="15.5">
      <c r="A2629" s="2" t="s">
        <v>2680</v>
      </c>
      <c r="B2629" s="3">
        <v>46376</v>
      </c>
      <c r="C2629" s="4" t="s">
        <v>14</v>
      </c>
      <c r="D2629" s="4" t="s">
        <v>15</v>
      </c>
      <c r="E2629" s="4" t="s">
        <v>39</v>
      </c>
      <c r="F2629" s="4" t="s">
        <v>16</v>
      </c>
      <c r="G2629" s="4" t="s">
        <v>17</v>
      </c>
      <c r="H2629" s="4" t="s">
        <v>71</v>
      </c>
      <c r="I2629" s="9">
        <v>1</v>
      </c>
      <c r="J2629" s="6">
        <v>130.52000000000001</v>
      </c>
      <c r="K2629" s="7">
        <v>0.1</v>
      </c>
      <c r="L2629" s="6">
        <v>66.09</v>
      </c>
      <c r="M2629" s="6">
        <f t="shared" si="164"/>
        <v>117.46800000000002</v>
      </c>
      <c r="N2629" s="6">
        <f t="shared" si="165"/>
        <v>66.09</v>
      </c>
      <c r="O2629" s="6">
        <f t="shared" si="166"/>
        <v>51.378000000000014</v>
      </c>
      <c r="P2629" s="8">
        <f t="shared" si="167"/>
        <v>0.43737869036673821</v>
      </c>
      <c r="Q2629" s="5">
        <f>YEAR(SalesDataTable[[#This Row],[Order Date]])</f>
        <v>2026</v>
      </c>
      <c r="R2629" s="8" t="str">
        <f>"Q"&amp;ROUNDUP(MONTH(SalesDataTable[[#This Row],[Order Date]])/3,0)</f>
        <v>Q4</v>
      </c>
      <c r="S2629" s="9">
        <f>MONTH(SalesDataTable[[#This Row],[Order Date]])</f>
        <v>12</v>
      </c>
      <c r="T2629" s="8" t="str">
        <f>TEXT(SalesDataTable[[#This Row],[Order Date]],"mmm")</f>
        <v>Dec</v>
      </c>
    </row>
    <row r="2630" spans="1:20" ht="15.5">
      <c r="A2630" s="2" t="s">
        <v>2681</v>
      </c>
      <c r="B2630" s="3">
        <v>46376</v>
      </c>
      <c r="C2630" s="4" t="s">
        <v>8</v>
      </c>
      <c r="D2630" s="4" t="s">
        <v>86</v>
      </c>
      <c r="E2630" s="4" t="s">
        <v>3</v>
      </c>
      <c r="F2630" s="4" t="s">
        <v>4</v>
      </c>
      <c r="G2630" s="4" t="s">
        <v>5</v>
      </c>
      <c r="H2630" s="4" t="s">
        <v>6</v>
      </c>
      <c r="I2630" s="9">
        <v>2</v>
      </c>
      <c r="J2630" s="6">
        <v>79.87</v>
      </c>
      <c r="K2630" s="7">
        <v>0.15</v>
      </c>
      <c r="L2630" s="6">
        <v>41.9</v>
      </c>
      <c r="M2630" s="6">
        <f t="shared" si="164"/>
        <v>135.779</v>
      </c>
      <c r="N2630" s="6">
        <f t="shared" si="165"/>
        <v>83.8</v>
      </c>
      <c r="O2630" s="6">
        <f t="shared" si="166"/>
        <v>51.978999999999999</v>
      </c>
      <c r="P2630" s="8">
        <f t="shared" si="167"/>
        <v>0.38282061290773978</v>
      </c>
      <c r="Q2630" s="5">
        <f>YEAR(SalesDataTable[[#This Row],[Order Date]])</f>
        <v>2026</v>
      </c>
      <c r="R2630" s="8" t="str">
        <f>"Q"&amp;ROUNDUP(MONTH(SalesDataTable[[#This Row],[Order Date]])/3,0)</f>
        <v>Q4</v>
      </c>
      <c r="S2630" s="9">
        <f>MONTH(SalesDataTable[[#This Row],[Order Date]])</f>
        <v>12</v>
      </c>
      <c r="T2630" s="8" t="str">
        <f>TEXT(SalesDataTable[[#This Row],[Order Date]],"mmm")</f>
        <v>Dec</v>
      </c>
    </row>
    <row r="2631" spans="1:20" ht="15.5">
      <c r="A2631" s="2" t="s">
        <v>2682</v>
      </c>
      <c r="B2631" s="3">
        <v>46376</v>
      </c>
      <c r="C2631" s="4" t="s">
        <v>27</v>
      </c>
      <c r="D2631" s="4" t="s">
        <v>82</v>
      </c>
      <c r="E2631" s="4" t="s">
        <v>3</v>
      </c>
      <c r="F2631" s="4" t="s">
        <v>4</v>
      </c>
      <c r="G2631" s="4" t="s">
        <v>11</v>
      </c>
      <c r="H2631" s="4" t="s">
        <v>79</v>
      </c>
      <c r="I2631" s="9">
        <v>3</v>
      </c>
      <c r="J2631" s="6">
        <v>71.3</v>
      </c>
      <c r="K2631" s="7">
        <v>0.1</v>
      </c>
      <c r="L2631" s="6">
        <v>32.93</v>
      </c>
      <c r="M2631" s="6">
        <f t="shared" si="164"/>
        <v>192.51</v>
      </c>
      <c r="N2631" s="6">
        <f t="shared" si="165"/>
        <v>98.789999999999992</v>
      </c>
      <c r="O2631" s="6">
        <f t="shared" si="166"/>
        <v>93.72</v>
      </c>
      <c r="P2631" s="8">
        <f t="shared" si="167"/>
        <v>0.48683185289075892</v>
      </c>
      <c r="Q2631" s="5">
        <f>YEAR(SalesDataTable[[#This Row],[Order Date]])</f>
        <v>2026</v>
      </c>
      <c r="R2631" s="8" t="str">
        <f>"Q"&amp;ROUNDUP(MONTH(SalesDataTable[[#This Row],[Order Date]])/3,0)</f>
        <v>Q4</v>
      </c>
      <c r="S2631" s="9">
        <f>MONTH(SalesDataTable[[#This Row],[Order Date]])</f>
        <v>12</v>
      </c>
      <c r="T2631" s="8" t="str">
        <f>TEXT(SalesDataTable[[#This Row],[Order Date]],"mmm")</f>
        <v>Dec</v>
      </c>
    </row>
    <row r="2632" spans="1:20" ht="15.5">
      <c r="A2632" s="2" t="s">
        <v>2683</v>
      </c>
      <c r="B2632" s="3">
        <v>46376</v>
      </c>
      <c r="C2632" s="4" t="s">
        <v>1</v>
      </c>
      <c r="D2632" s="4" t="s">
        <v>52</v>
      </c>
      <c r="E2632" s="4" t="s">
        <v>3</v>
      </c>
      <c r="F2632" s="4" t="s">
        <v>4</v>
      </c>
      <c r="G2632" s="4" t="s">
        <v>31</v>
      </c>
      <c r="H2632" s="4" t="s">
        <v>90</v>
      </c>
      <c r="I2632" s="9">
        <v>2</v>
      </c>
      <c r="J2632" s="6">
        <v>122.95</v>
      </c>
      <c r="K2632" s="7">
        <v>0.1</v>
      </c>
      <c r="L2632" s="6">
        <v>59.79</v>
      </c>
      <c r="M2632" s="6">
        <f t="shared" si="164"/>
        <v>221.31</v>
      </c>
      <c r="N2632" s="6">
        <f t="shared" si="165"/>
        <v>119.58</v>
      </c>
      <c r="O2632" s="6">
        <f t="shared" si="166"/>
        <v>101.73</v>
      </c>
      <c r="P2632" s="8">
        <f t="shared" si="167"/>
        <v>0.45967195336857802</v>
      </c>
      <c r="Q2632" s="5">
        <f>YEAR(SalesDataTable[[#This Row],[Order Date]])</f>
        <v>2026</v>
      </c>
      <c r="R2632" s="8" t="str">
        <f>"Q"&amp;ROUNDUP(MONTH(SalesDataTable[[#This Row],[Order Date]])/3,0)</f>
        <v>Q4</v>
      </c>
      <c r="S2632" s="9">
        <f>MONTH(SalesDataTable[[#This Row],[Order Date]])</f>
        <v>12</v>
      </c>
      <c r="T2632" s="8" t="str">
        <f>TEXT(SalesDataTable[[#This Row],[Order Date]],"mmm")</f>
        <v>Dec</v>
      </c>
    </row>
    <row r="2633" spans="1:20" ht="15.5">
      <c r="A2633" s="2" t="s">
        <v>2684</v>
      </c>
      <c r="B2633" s="3">
        <v>46377</v>
      </c>
      <c r="C2633" s="4" t="s">
        <v>27</v>
      </c>
      <c r="D2633" s="4" t="s">
        <v>82</v>
      </c>
      <c r="E2633" s="4" t="s">
        <v>3</v>
      </c>
      <c r="F2633" s="4" t="s">
        <v>20</v>
      </c>
      <c r="G2633" s="4" t="s">
        <v>49</v>
      </c>
      <c r="H2633" s="4" t="s">
        <v>74</v>
      </c>
      <c r="I2633" s="9">
        <v>2</v>
      </c>
      <c r="J2633" s="6">
        <v>50.04</v>
      </c>
      <c r="K2633" s="7">
        <v>0.05</v>
      </c>
      <c r="L2633" s="6">
        <v>22.43</v>
      </c>
      <c r="M2633" s="6">
        <f t="shared" si="164"/>
        <v>95.075999999999993</v>
      </c>
      <c r="N2633" s="6">
        <f t="shared" si="165"/>
        <v>44.86</v>
      </c>
      <c r="O2633" s="6">
        <f t="shared" si="166"/>
        <v>50.215999999999994</v>
      </c>
      <c r="P2633" s="8">
        <f t="shared" si="167"/>
        <v>0.52816694013210486</v>
      </c>
      <c r="Q2633" s="5">
        <f>YEAR(SalesDataTable[[#This Row],[Order Date]])</f>
        <v>2026</v>
      </c>
      <c r="R2633" s="8" t="str">
        <f>"Q"&amp;ROUNDUP(MONTH(SalesDataTable[[#This Row],[Order Date]])/3,0)</f>
        <v>Q4</v>
      </c>
      <c r="S2633" s="9">
        <f>MONTH(SalesDataTable[[#This Row],[Order Date]])</f>
        <v>12</v>
      </c>
      <c r="T2633" s="8" t="str">
        <f>TEXT(SalesDataTable[[#This Row],[Order Date]],"mmm")</f>
        <v>Dec</v>
      </c>
    </row>
    <row r="2634" spans="1:20" ht="15.5">
      <c r="A2634" s="2" t="s">
        <v>2685</v>
      </c>
      <c r="B2634" s="3">
        <v>46377</v>
      </c>
      <c r="C2634" s="4" t="s">
        <v>8</v>
      </c>
      <c r="D2634" s="4" t="s">
        <v>9</v>
      </c>
      <c r="E2634" s="4" t="s">
        <v>39</v>
      </c>
      <c r="F2634" s="4" t="s">
        <v>4</v>
      </c>
      <c r="G2634" s="4" t="s">
        <v>31</v>
      </c>
      <c r="H2634" s="4" t="s">
        <v>64</v>
      </c>
      <c r="I2634" s="9">
        <v>1</v>
      </c>
      <c r="J2634" s="6">
        <v>80.92</v>
      </c>
      <c r="K2634" s="7">
        <v>0.05</v>
      </c>
      <c r="L2634" s="6">
        <v>40.14</v>
      </c>
      <c r="M2634" s="6">
        <f t="shared" si="164"/>
        <v>76.873999999999995</v>
      </c>
      <c r="N2634" s="6">
        <f t="shared" si="165"/>
        <v>40.14</v>
      </c>
      <c r="O2634" s="6">
        <f t="shared" si="166"/>
        <v>36.733999999999995</v>
      </c>
      <c r="P2634" s="8">
        <f t="shared" si="167"/>
        <v>0.47784686630069978</v>
      </c>
      <c r="Q2634" s="5">
        <f>YEAR(SalesDataTable[[#This Row],[Order Date]])</f>
        <v>2026</v>
      </c>
      <c r="R2634" s="8" t="str">
        <f>"Q"&amp;ROUNDUP(MONTH(SalesDataTable[[#This Row],[Order Date]])/3,0)</f>
        <v>Q4</v>
      </c>
      <c r="S2634" s="9">
        <f>MONTH(SalesDataTable[[#This Row],[Order Date]])</f>
        <v>12</v>
      </c>
      <c r="T2634" s="8" t="str">
        <f>TEXT(SalesDataTable[[#This Row],[Order Date]],"mmm")</f>
        <v>Dec</v>
      </c>
    </row>
    <row r="2635" spans="1:20" ht="15.5">
      <c r="A2635" s="2" t="s">
        <v>2686</v>
      </c>
      <c r="B2635" s="3">
        <v>46377</v>
      </c>
      <c r="C2635" s="4" t="s">
        <v>14</v>
      </c>
      <c r="D2635" s="4" t="s">
        <v>34</v>
      </c>
      <c r="E2635" s="4" t="s">
        <v>3</v>
      </c>
      <c r="F2635" s="4" t="s">
        <v>20</v>
      </c>
      <c r="G2635" s="4" t="s">
        <v>5</v>
      </c>
      <c r="H2635" s="4" t="s">
        <v>29</v>
      </c>
      <c r="I2635" s="9">
        <v>6</v>
      </c>
      <c r="J2635" s="6">
        <v>50.35</v>
      </c>
      <c r="K2635" s="7">
        <v>0.15</v>
      </c>
      <c r="L2635" s="6">
        <v>22.91</v>
      </c>
      <c r="M2635" s="6">
        <f t="shared" si="164"/>
        <v>256.78500000000003</v>
      </c>
      <c r="N2635" s="6">
        <f t="shared" si="165"/>
        <v>137.46</v>
      </c>
      <c r="O2635" s="6">
        <f t="shared" si="166"/>
        <v>119.32500000000002</v>
      </c>
      <c r="P2635" s="8">
        <f t="shared" si="167"/>
        <v>0.46468835796483443</v>
      </c>
      <c r="Q2635" s="5">
        <f>YEAR(SalesDataTable[[#This Row],[Order Date]])</f>
        <v>2026</v>
      </c>
      <c r="R2635" s="8" t="str">
        <f>"Q"&amp;ROUNDUP(MONTH(SalesDataTable[[#This Row],[Order Date]])/3,0)</f>
        <v>Q4</v>
      </c>
      <c r="S2635" s="9">
        <f>MONTH(SalesDataTable[[#This Row],[Order Date]])</f>
        <v>12</v>
      </c>
      <c r="T2635" s="8" t="str">
        <f>TEXT(SalesDataTable[[#This Row],[Order Date]],"mmm")</f>
        <v>Dec</v>
      </c>
    </row>
    <row r="2636" spans="1:20" ht="15.5">
      <c r="A2636" s="2" t="s">
        <v>2687</v>
      </c>
      <c r="B2636" s="3">
        <v>46377</v>
      </c>
      <c r="C2636" s="4" t="s">
        <v>8</v>
      </c>
      <c r="D2636" s="4" t="s">
        <v>9</v>
      </c>
      <c r="E2636" s="4" t="s">
        <v>3</v>
      </c>
      <c r="F2636" s="4" t="s">
        <v>4</v>
      </c>
      <c r="G2636" s="4" t="s">
        <v>49</v>
      </c>
      <c r="H2636" s="4" t="s">
        <v>67</v>
      </c>
      <c r="I2636" s="9">
        <v>1</v>
      </c>
      <c r="J2636" s="6">
        <v>35.799999999999997</v>
      </c>
      <c r="K2636" s="7">
        <v>0.05</v>
      </c>
      <c r="L2636" s="6">
        <v>14.12</v>
      </c>
      <c r="M2636" s="6">
        <f t="shared" si="164"/>
        <v>34.01</v>
      </c>
      <c r="N2636" s="6">
        <f t="shared" si="165"/>
        <v>14.12</v>
      </c>
      <c r="O2636" s="6">
        <f t="shared" si="166"/>
        <v>19.89</v>
      </c>
      <c r="P2636" s="8">
        <f t="shared" si="167"/>
        <v>0.58482799176712741</v>
      </c>
      <c r="Q2636" s="5">
        <f>YEAR(SalesDataTable[[#This Row],[Order Date]])</f>
        <v>2026</v>
      </c>
      <c r="R2636" s="8" t="str">
        <f>"Q"&amp;ROUNDUP(MONTH(SalesDataTable[[#This Row],[Order Date]])/3,0)</f>
        <v>Q4</v>
      </c>
      <c r="S2636" s="9">
        <f>MONTH(SalesDataTable[[#This Row],[Order Date]])</f>
        <v>12</v>
      </c>
      <c r="T2636" s="8" t="str">
        <f>TEXT(SalesDataTable[[#This Row],[Order Date]],"mmm")</f>
        <v>Dec</v>
      </c>
    </row>
    <row r="2637" spans="1:20" ht="15.5">
      <c r="A2637" s="2" t="s">
        <v>2688</v>
      </c>
      <c r="B2637" s="3">
        <v>46377</v>
      </c>
      <c r="C2637" s="4" t="s">
        <v>8</v>
      </c>
      <c r="D2637" s="4" t="s">
        <v>38</v>
      </c>
      <c r="E2637" s="4" t="s">
        <v>10</v>
      </c>
      <c r="F2637" s="4" t="s">
        <v>20</v>
      </c>
      <c r="G2637" s="4" t="s">
        <v>5</v>
      </c>
      <c r="H2637" s="4" t="s">
        <v>35</v>
      </c>
      <c r="I2637" s="9">
        <v>4</v>
      </c>
      <c r="J2637" s="6">
        <v>40.64</v>
      </c>
      <c r="K2637" s="7">
        <v>0.1</v>
      </c>
      <c r="L2637" s="6">
        <v>16.260000000000002</v>
      </c>
      <c r="M2637" s="6">
        <f t="shared" si="164"/>
        <v>146.304</v>
      </c>
      <c r="N2637" s="6">
        <f t="shared" si="165"/>
        <v>65.040000000000006</v>
      </c>
      <c r="O2637" s="6">
        <f t="shared" si="166"/>
        <v>81.263999999999996</v>
      </c>
      <c r="P2637" s="8">
        <f t="shared" si="167"/>
        <v>0.55544619422572172</v>
      </c>
      <c r="Q2637" s="5">
        <f>YEAR(SalesDataTable[[#This Row],[Order Date]])</f>
        <v>2026</v>
      </c>
      <c r="R2637" s="8" t="str">
        <f>"Q"&amp;ROUNDUP(MONTH(SalesDataTable[[#This Row],[Order Date]])/3,0)</f>
        <v>Q4</v>
      </c>
      <c r="S2637" s="9">
        <f>MONTH(SalesDataTable[[#This Row],[Order Date]])</f>
        <v>12</v>
      </c>
      <c r="T2637" s="8" t="str">
        <f>TEXT(SalesDataTable[[#This Row],[Order Date]],"mmm")</f>
        <v>Dec</v>
      </c>
    </row>
    <row r="2638" spans="1:20" ht="15.5">
      <c r="A2638" s="2" t="s">
        <v>2689</v>
      </c>
      <c r="B2638" s="3">
        <v>46377</v>
      </c>
      <c r="C2638" s="4" t="s">
        <v>14</v>
      </c>
      <c r="D2638" s="4" t="s">
        <v>61</v>
      </c>
      <c r="E2638" s="4" t="s">
        <v>3</v>
      </c>
      <c r="F2638" s="4" t="s">
        <v>16</v>
      </c>
      <c r="G2638" s="4" t="s">
        <v>31</v>
      </c>
      <c r="H2638" s="4" t="s">
        <v>64</v>
      </c>
      <c r="I2638" s="9">
        <v>3</v>
      </c>
      <c r="J2638" s="6">
        <v>81.510000000000005</v>
      </c>
      <c r="K2638" s="7">
        <v>0.05</v>
      </c>
      <c r="L2638" s="6">
        <v>39.9</v>
      </c>
      <c r="M2638" s="6">
        <f t="shared" si="164"/>
        <v>232.30350000000001</v>
      </c>
      <c r="N2638" s="6">
        <f t="shared" si="165"/>
        <v>119.69999999999999</v>
      </c>
      <c r="O2638" s="6">
        <f t="shared" si="166"/>
        <v>112.60350000000003</v>
      </c>
      <c r="P2638" s="8">
        <f t="shared" si="167"/>
        <v>0.48472580051527425</v>
      </c>
      <c r="Q2638" s="5">
        <f>YEAR(SalesDataTable[[#This Row],[Order Date]])</f>
        <v>2026</v>
      </c>
      <c r="R2638" s="8" t="str">
        <f>"Q"&amp;ROUNDUP(MONTH(SalesDataTable[[#This Row],[Order Date]])/3,0)</f>
        <v>Q4</v>
      </c>
      <c r="S2638" s="9">
        <f>MONTH(SalesDataTable[[#This Row],[Order Date]])</f>
        <v>12</v>
      </c>
      <c r="T2638" s="8" t="str">
        <f>TEXT(SalesDataTable[[#This Row],[Order Date]],"mmm")</f>
        <v>Dec</v>
      </c>
    </row>
    <row r="2639" spans="1:20" ht="15.5">
      <c r="A2639" s="2" t="s">
        <v>2690</v>
      </c>
      <c r="B2639" s="3">
        <v>46377</v>
      </c>
      <c r="C2639" s="4" t="s">
        <v>27</v>
      </c>
      <c r="D2639" s="4" t="s">
        <v>45</v>
      </c>
      <c r="E2639" s="4" t="s">
        <v>25</v>
      </c>
      <c r="F2639" s="4" t="s">
        <v>16</v>
      </c>
      <c r="G2639" s="4" t="s">
        <v>49</v>
      </c>
      <c r="H2639" s="4" t="s">
        <v>55</v>
      </c>
      <c r="I2639" s="9">
        <v>2</v>
      </c>
      <c r="J2639" s="6">
        <v>122.4</v>
      </c>
      <c r="K2639" s="7">
        <v>0.1</v>
      </c>
      <c r="L2639" s="6">
        <v>71.09</v>
      </c>
      <c r="M2639" s="6">
        <f t="shared" si="164"/>
        <v>220.32000000000002</v>
      </c>
      <c r="N2639" s="6">
        <f t="shared" si="165"/>
        <v>142.18</v>
      </c>
      <c r="O2639" s="6">
        <f t="shared" si="166"/>
        <v>78.140000000000015</v>
      </c>
      <c r="P2639" s="8">
        <f t="shared" si="167"/>
        <v>0.35466594045025424</v>
      </c>
      <c r="Q2639" s="5">
        <f>YEAR(SalesDataTable[[#This Row],[Order Date]])</f>
        <v>2026</v>
      </c>
      <c r="R2639" s="8" t="str">
        <f>"Q"&amp;ROUNDUP(MONTH(SalesDataTable[[#This Row],[Order Date]])/3,0)</f>
        <v>Q4</v>
      </c>
      <c r="S2639" s="9">
        <f>MONTH(SalesDataTable[[#This Row],[Order Date]])</f>
        <v>12</v>
      </c>
      <c r="T2639" s="8" t="str">
        <f>TEXT(SalesDataTable[[#This Row],[Order Date]],"mmm")</f>
        <v>Dec</v>
      </c>
    </row>
    <row r="2640" spans="1:20" ht="15.5">
      <c r="A2640" s="2" t="s">
        <v>2691</v>
      </c>
      <c r="B2640" s="3">
        <v>46377</v>
      </c>
      <c r="C2640" s="4" t="s">
        <v>1</v>
      </c>
      <c r="D2640" s="4" t="s">
        <v>52</v>
      </c>
      <c r="E2640" s="4" t="s">
        <v>39</v>
      </c>
      <c r="F2640" s="4" t="s">
        <v>4</v>
      </c>
      <c r="G2640" s="4" t="s">
        <v>17</v>
      </c>
      <c r="H2640" s="4" t="s">
        <v>46</v>
      </c>
      <c r="I2640" s="9">
        <v>1</v>
      </c>
      <c r="J2640" s="6">
        <v>45.94</v>
      </c>
      <c r="K2640" s="7">
        <v>0.05</v>
      </c>
      <c r="L2640" s="6">
        <v>18.100000000000001</v>
      </c>
      <c r="M2640" s="6">
        <f t="shared" si="164"/>
        <v>43.642999999999994</v>
      </c>
      <c r="N2640" s="6">
        <f t="shared" si="165"/>
        <v>18.100000000000001</v>
      </c>
      <c r="O2640" s="6">
        <f t="shared" si="166"/>
        <v>25.542999999999992</v>
      </c>
      <c r="P2640" s="8">
        <f t="shared" si="167"/>
        <v>0.58527140664024002</v>
      </c>
      <c r="Q2640" s="5">
        <f>YEAR(SalesDataTable[[#This Row],[Order Date]])</f>
        <v>2026</v>
      </c>
      <c r="R2640" s="8" t="str">
        <f>"Q"&amp;ROUNDUP(MONTH(SalesDataTable[[#This Row],[Order Date]])/3,0)</f>
        <v>Q4</v>
      </c>
      <c r="S2640" s="9">
        <f>MONTH(SalesDataTable[[#This Row],[Order Date]])</f>
        <v>12</v>
      </c>
      <c r="T2640" s="8" t="str">
        <f>TEXT(SalesDataTable[[#This Row],[Order Date]],"mmm")</f>
        <v>Dec</v>
      </c>
    </row>
    <row r="2641" spans="1:20" ht="15.5">
      <c r="A2641" s="2" t="s">
        <v>2692</v>
      </c>
      <c r="B2641" s="3">
        <v>46377</v>
      </c>
      <c r="C2641" s="4" t="s">
        <v>27</v>
      </c>
      <c r="D2641" s="4" t="s">
        <v>82</v>
      </c>
      <c r="E2641" s="4" t="s">
        <v>10</v>
      </c>
      <c r="F2641" s="4" t="s">
        <v>4</v>
      </c>
      <c r="G2641" s="4" t="s">
        <v>31</v>
      </c>
      <c r="H2641" s="4" t="s">
        <v>41</v>
      </c>
      <c r="I2641" s="9">
        <v>15</v>
      </c>
      <c r="J2641" s="6">
        <v>196.89</v>
      </c>
      <c r="K2641" s="7">
        <v>0.15</v>
      </c>
      <c r="L2641" s="6">
        <v>105.09</v>
      </c>
      <c r="M2641" s="6">
        <f t="shared" si="164"/>
        <v>2510.3474999999999</v>
      </c>
      <c r="N2641" s="6">
        <f t="shared" si="165"/>
        <v>1576.3500000000001</v>
      </c>
      <c r="O2641" s="6">
        <f t="shared" si="166"/>
        <v>933.99749999999972</v>
      </c>
      <c r="P2641" s="8">
        <f t="shared" si="167"/>
        <v>0.37205904760197533</v>
      </c>
      <c r="Q2641" s="5">
        <f>YEAR(SalesDataTable[[#This Row],[Order Date]])</f>
        <v>2026</v>
      </c>
      <c r="R2641" s="8" t="str">
        <f>"Q"&amp;ROUNDUP(MONTH(SalesDataTable[[#This Row],[Order Date]])/3,0)</f>
        <v>Q4</v>
      </c>
      <c r="S2641" s="9">
        <f>MONTH(SalesDataTable[[#This Row],[Order Date]])</f>
        <v>12</v>
      </c>
      <c r="T2641" s="8" t="str">
        <f>TEXT(SalesDataTable[[#This Row],[Order Date]],"mmm")</f>
        <v>Dec</v>
      </c>
    </row>
    <row r="2642" spans="1:20" ht="15.5">
      <c r="A2642" s="2" t="s">
        <v>2693</v>
      </c>
      <c r="B2642" s="3">
        <v>46377</v>
      </c>
      <c r="C2642" s="4" t="s">
        <v>27</v>
      </c>
      <c r="D2642" s="4" t="s">
        <v>82</v>
      </c>
      <c r="E2642" s="4" t="s">
        <v>25</v>
      </c>
      <c r="F2642" s="4" t="s">
        <v>20</v>
      </c>
      <c r="G2642" s="4" t="s">
        <v>5</v>
      </c>
      <c r="H2642" s="4" t="s">
        <v>29</v>
      </c>
      <c r="I2642" s="9">
        <v>1</v>
      </c>
      <c r="J2642" s="6">
        <v>51.18</v>
      </c>
      <c r="K2642" s="7">
        <v>0.05</v>
      </c>
      <c r="L2642" s="6">
        <v>22.98</v>
      </c>
      <c r="M2642" s="6">
        <f t="shared" si="164"/>
        <v>48.620999999999995</v>
      </c>
      <c r="N2642" s="6">
        <f t="shared" si="165"/>
        <v>22.98</v>
      </c>
      <c r="O2642" s="6">
        <f t="shared" si="166"/>
        <v>25.640999999999995</v>
      </c>
      <c r="P2642" s="8">
        <f t="shared" si="167"/>
        <v>0.52736471894860237</v>
      </c>
      <c r="Q2642" s="5">
        <f>YEAR(SalesDataTable[[#This Row],[Order Date]])</f>
        <v>2026</v>
      </c>
      <c r="R2642" s="8" t="str">
        <f>"Q"&amp;ROUNDUP(MONTH(SalesDataTable[[#This Row],[Order Date]])/3,0)</f>
        <v>Q4</v>
      </c>
      <c r="S2642" s="9">
        <f>MONTH(SalesDataTable[[#This Row],[Order Date]])</f>
        <v>12</v>
      </c>
      <c r="T2642" s="8" t="str">
        <f>TEXT(SalesDataTable[[#This Row],[Order Date]],"mmm")</f>
        <v>Dec</v>
      </c>
    </row>
    <row r="2643" spans="1:20" ht="15.5">
      <c r="A2643" s="2" t="s">
        <v>2694</v>
      </c>
      <c r="B2643" s="3">
        <v>46378</v>
      </c>
      <c r="C2643" s="4" t="s">
        <v>8</v>
      </c>
      <c r="D2643" s="4" t="s">
        <v>38</v>
      </c>
      <c r="E2643" s="4" t="s">
        <v>25</v>
      </c>
      <c r="F2643" s="4" t="s">
        <v>16</v>
      </c>
      <c r="G2643" s="4" t="s">
        <v>5</v>
      </c>
      <c r="H2643" s="4" t="s">
        <v>35</v>
      </c>
      <c r="I2643" s="9">
        <v>3</v>
      </c>
      <c r="J2643" s="6">
        <v>40.78</v>
      </c>
      <c r="K2643" s="7">
        <v>0.15</v>
      </c>
      <c r="L2643" s="6">
        <v>16.73</v>
      </c>
      <c r="M2643" s="6">
        <f t="shared" si="164"/>
        <v>103.989</v>
      </c>
      <c r="N2643" s="6">
        <f t="shared" si="165"/>
        <v>50.19</v>
      </c>
      <c r="O2643" s="6">
        <f t="shared" si="166"/>
        <v>53.799000000000007</v>
      </c>
      <c r="P2643" s="8">
        <f t="shared" si="167"/>
        <v>0.51735279693044456</v>
      </c>
      <c r="Q2643" s="5">
        <f>YEAR(SalesDataTable[[#This Row],[Order Date]])</f>
        <v>2026</v>
      </c>
      <c r="R2643" s="8" t="str">
        <f>"Q"&amp;ROUNDUP(MONTH(SalesDataTable[[#This Row],[Order Date]])/3,0)</f>
        <v>Q4</v>
      </c>
      <c r="S2643" s="9">
        <f>MONTH(SalesDataTable[[#This Row],[Order Date]])</f>
        <v>12</v>
      </c>
      <c r="T2643" s="8" t="str">
        <f>TEXT(SalesDataTable[[#This Row],[Order Date]],"mmm")</f>
        <v>Dec</v>
      </c>
    </row>
    <row r="2644" spans="1:20" ht="15.5">
      <c r="A2644" s="2" t="s">
        <v>2695</v>
      </c>
      <c r="B2644" s="3">
        <v>46378</v>
      </c>
      <c r="C2644" s="4" t="s">
        <v>14</v>
      </c>
      <c r="D2644" s="4" t="s">
        <v>24</v>
      </c>
      <c r="E2644" s="4" t="s">
        <v>39</v>
      </c>
      <c r="F2644" s="4" t="s">
        <v>4</v>
      </c>
      <c r="G2644" s="4" t="s">
        <v>31</v>
      </c>
      <c r="H2644" s="4" t="s">
        <v>41</v>
      </c>
      <c r="I2644" s="9">
        <v>1</v>
      </c>
      <c r="J2644" s="6">
        <v>195.63</v>
      </c>
      <c r="K2644" s="7">
        <v>0.05</v>
      </c>
      <c r="L2644" s="6">
        <v>102.13</v>
      </c>
      <c r="M2644" s="6">
        <f t="shared" si="164"/>
        <v>185.84849999999997</v>
      </c>
      <c r="N2644" s="6">
        <f t="shared" si="165"/>
        <v>102.13</v>
      </c>
      <c r="O2644" s="6">
        <f t="shared" si="166"/>
        <v>83.718499999999977</v>
      </c>
      <c r="P2644" s="8">
        <f t="shared" si="167"/>
        <v>0.45046637449320276</v>
      </c>
      <c r="Q2644" s="5">
        <f>YEAR(SalesDataTable[[#This Row],[Order Date]])</f>
        <v>2026</v>
      </c>
      <c r="R2644" s="8" t="str">
        <f>"Q"&amp;ROUNDUP(MONTH(SalesDataTable[[#This Row],[Order Date]])/3,0)</f>
        <v>Q4</v>
      </c>
      <c r="S2644" s="9">
        <f>MONTH(SalesDataTable[[#This Row],[Order Date]])</f>
        <v>12</v>
      </c>
      <c r="T2644" s="8" t="str">
        <f>TEXT(SalesDataTable[[#This Row],[Order Date]],"mmm")</f>
        <v>Dec</v>
      </c>
    </row>
    <row r="2645" spans="1:20" ht="15.5">
      <c r="A2645" s="2" t="s">
        <v>2696</v>
      </c>
      <c r="B2645" s="3">
        <v>46378</v>
      </c>
      <c r="C2645" s="4" t="s">
        <v>14</v>
      </c>
      <c r="D2645" s="4" t="s">
        <v>34</v>
      </c>
      <c r="E2645" s="4" t="s">
        <v>10</v>
      </c>
      <c r="F2645" s="4" t="s">
        <v>4</v>
      </c>
      <c r="G2645" s="4" t="s">
        <v>17</v>
      </c>
      <c r="H2645" s="4" t="s">
        <v>71</v>
      </c>
      <c r="I2645" s="9">
        <v>10</v>
      </c>
      <c r="J2645" s="6">
        <v>134.86000000000001</v>
      </c>
      <c r="K2645" s="7">
        <v>0.1</v>
      </c>
      <c r="L2645" s="6">
        <v>65.3</v>
      </c>
      <c r="M2645" s="6">
        <f t="shared" si="164"/>
        <v>1213.7400000000002</v>
      </c>
      <c r="N2645" s="6">
        <f t="shared" si="165"/>
        <v>653</v>
      </c>
      <c r="O2645" s="6">
        <f t="shared" si="166"/>
        <v>560.74000000000024</v>
      </c>
      <c r="P2645" s="8">
        <f t="shared" si="167"/>
        <v>0.46199350767050612</v>
      </c>
      <c r="Q2645" s="5">
        <f>YEAR(SalesDataTable[[#This Row],[Order Date]])</f>
        <v>2026</v>
      </c>
      <c r="R2645" s="8" t="str">
        <f>"Q"&amp;ROUNDUP(MONTH(SalesDataTable[[#This Row],[Order Date]])/3,0)</f>
        <v>Q4</v>
      </c>
      <c r="S2645" s="9">
        <f>MONTH(SalesDataTable[[#This Row],[Order Date]])</f>
        <v>12</v>
      </c>
      <c r="T2645" s="8" t="str">
        <f>TEXT(SalesDataTable[[#This Row],[Order Date]],"mmm")</f>
        <v>Dec</v>
      </c>
    </row>
    <row r="2646" spans="1:20" ht="15.5">
      <c r="A2646" s="2" t="s">
        <v>2697</v>
      </c>
      <c r="B2646" s="3">
        <v>46378</v>
      </c>
      <c r="C2646" s="4" t="s">
        <v>27</v>
      </c>
      <c r="D2646" s="4" t="s">
        <v>28</v>
      </c>
      <c r="E2646" s="4" t="s">
        <v>3</v>
      </c>
      <c r="F2646" s="4" t="s">
        <v>16</v>
      </c>
      <c r="G2646" s="4" t="s">
        <v>5</v>
      </c>
      <c r="H2646" s="4" t="s">
        <v>6</v>
      </c>
      <c r="I2646" s="9">
        <v>1</v>
      </c>
      <c r="J2646" s="6">
        <v>83.15</v>
      </c>
      <c r="K2646" s="7">
        <v>0</v>
      </c>
      <c r="L2646" s="6">
        <v>42.3</v>
      </c>
      <c r="M2646" s="6">
        <f t="shared" si="164"/>
        <v>83.15</v>
      </c>
      <c r="N2646" s="6">
        <f t="shared" si="165"/>
        <v>42.3</v>
      </c>
      <c r="O2646" s="6">
        <f t="shared" si="166"/>
        <v>40.850000000000009</v>
      </c>
      <c r="P2646" s="8">
        <f t="shared" si="167"/>
        <v>0.49128081779915822</v>
      </c>
      <c r="Q2646" s="5">
        <f>YEAR(SalesDataTable[[#This Row],[Order Date]])</f>
        <v>2026</v>
      </c>
      <c r="R2646" s="8" t="str">
        <f>"Q"&amp;ROUNDUP(MONTH(SalesDataTable[[#This Row],[Order Date]])/3,0)</f>
        <v>Q4</v>
      </c>
      <c r="S2646" s="9">
        <f>MONTH(SalesDataTable[[#This Row],[Order Date]])</f>
        <v>12</v>
      </c>
      <c r="T2646" s="8" t="str">
        <f>TEXT(SalesDataTable[[#This Row],[Order Date]],"mmm")</f>
        <v>Dec</v>
      </c>
    </row>
    <row r="2647" spans="1:20" ht="15.5">
      <c r="A2647" s="2" t="s">
        <v>2698</v>
      </c>
      <c r="B2647" s="3">
        <v>46378</v>
      </c>
      <c r="C2647" s="4" t="s">
        <v>8</v>
      </c>
      <c r="D2647" s="4" t="s">
        <v>38</v>
      </c>
      <c r="E2647" s="4" t="s">
        <v>39</v>
      </c>
      <c r="F2647" s="4" t="s">
        <v>20</v>
      </c>
      <c r="G2647" s="4" t="s">
        <v>5</v>
      </c>
      <c r="H2647" s="4" t="s">
        <v>6</v>
      </c>
      <c r="I2647" s="9">
        <v>1</v>
      </c>
      <c r="J2647" s="6">
        <v>81.599999999999994</v>
      </c>
      <c r="K2647" s="7">
        <v>0.15</v>
      </c>
      <c r="L2647" s="6">
        <v>42</v>
      </c>
      <c r="M2647" s="6">
        <f t="shared" si="164"/>
        <v>69.36</v>
      </c>
      <c r="N2647" s="6">
        <f t="shared" si="165"/>
        <v>42</v>
      </c>
      <c r="O2647" s="6">
        <f t="shared" si="166"/>
        <v>27.36</v>
      </c>
      <c r="P2647" s="8">
        <f t="shared" si="167"/>
        <v>0.3944636678200692</v>
      </c>
      <c r="Q2647" s="5">
        <f>YEAR(SalesDataTable[[#This Row],[Order Date]])</f>
        <v>2026</v>
      </c>
      <c r="R2647" s="8" t="str">
        <f>"Q"&amp;ROUNDUP(MONTH(SalesDataTable[[#This Row],[Order Date]])/3,0)</f>
        <v>Q4</v>
      </c>
      <c r="S2647" s="9">
        <f>MONTH(SalesDataTable[[#This Row],[Order Date]])</f>
        <v>12</v>
      </c>
      <c r="T2647" s="8" t="str">
        <f>TEXT(SalesDataTable[[#This Row],[Order Date]],"mmm")</f>
        <v>Dec</v>
      </c>
    </row>
    <row r="2648" spans="1:20" ht="15.5">
      <c r="A2648" s="2" t="s">
        <v>2699</v>
      </c>
      <c r="B2648" s="3">
        <v>46378</v>
      </c>
      <c r="C2648" s="4" t="s">
        <v>27</v>
      </c>
      <c r="D2648" s="4" t="s">
        <v>45</v>
      </c>
      <c r="E2648" s="4" t="s">
        <v>25</v>
      </c>
      <c r="F2648" s="4" t="s">
        <v>20</v>
      </c>
      <c r="G2648" s="4" t="s">
        <v>17</v>
      </c>
      <c r="H2648" s="4" t="s">
        <v>46</v>
      </c>
      <c r="I2648" s="9">
        <v>5</v>
      </c>
      <c r="J2648" s="6">
        <v>47.67</v>
      </c>
      <c r="K2648" s="7">
        <v>0.1</v>
      </c>
      <c r="L2648" s="6">
        <v>17.84</v>
      </c>
      <c r="M2648" s="6">
        <f t="shared" si="164"/>
        <v>214.51500000000001</v>
      </c>
      <c r="N2648" s="6">
        <f t="shared" si="165"/>
        <v>89.2</v>
      </c>
      <c r="O2648" s="6">
        <f t="shared" si="166"/>
        <v>125.31500000000001</v>
      </c>
      <c r="P2648" s="8">
        <f t="shared" si="167"/>
        <v>0.5841782625923595</v>
      </c>
      <c r="Q2648" s="5">
        <f>YEAR(SalesDataTable[[#This Row],[Order Date]])</f>
        <v>2026</v>
      </c>
      <c r="R2648" s="8" t="str">
        <f>"Q"&amp;ROUNDUP(MONTH(SalesDataTable[[#This Row],[Order Date]])/3,0)</f>
        <v>Q4</v>
      </c>
      <c r="S2648" s="9">
        <f>MONTH(SalesDataTable[[#This Row],[Order Date]])</f>
        <v>12</v>
      </c>
      <c r="T2648" s="8" t="str">
        <f>TEXT(SalesDataTable[[#This Row],[Order Date]],"mmm")</f>
        <v>Dec</v>
      </c>
    </row>
    <row r="2649" spans="1:20" ht="15.5">
      <c r="A2649" s="2" t="s">
        <v>2700</v>
      </c>
      <c r="B2649" s="3">
        <v>46378</v>
      </c>
      <c r="C2649" s="4" t="s">
        <v>27</v>
      </c>
      <c r="D2649" s="4" t="s">
        <v>45</v>
      </c>
      <c r="E2649" s="4" t="s">
        <v>25</v>
      </c>
      <c r="F2649" s="4" t="s">
        <v>20</v>
      </c>
      <c r="G2649" s="4" t="s">
        <v>5</v>
      </c>
      <c r="H2649" s="4" t="s">
        <v>29</v>
      </c>
      <c r="I2649" s="9">
        <v>2</v>
      </c>
      <c r="J2649" s="6">
        <v>50.96</v>
      </c>
      <c r="K2649" s="7">
        <v>0.15</v>
      </c>
      <c r="L2649" s="6">
        <v>22.59</v>
      </c>
      <c r="M2649" s="6">
        <f t="shared" si="164"/>
        <v>86.632000000000005</v>
      </c>
      <c r="N2649" s="6">
        <f t="shared" si="165"/>
        <v>45.18</v>
      </c>
      <c r="O2649" s="6">
        <f t="shared" si="166"/>
        <v>41.452000000000005</v>
      </c>
      <c r="P2649" s="8">
        <f t="shared" si="167"/>
        <v>0.47848370117277683</v>
      </c>
      <c r="Q2649" s="5">
        <f>YEAR(SalesDataTable[[#This Row],[Order Date]])</f>
        <v>2026</v>
      </c>
      <c r="R2649" s="8" t="str">
        <f>"Q"&amp;ROUNDUP(MONTH(SalesDataTable[[#This Row],[Order Date]])/3,0)</f>
        <v>Q4</v>
      </c>
      <c r="S2649" s="9">
        <f>MONTH(SalesDataTable[[#This Row],[Order Date]])</f>
        <v>12</v>
      </c>
      <c r="T2649" s="8" t="str">
        <f>TEXT(SalesDataTable[[#This Row],[Order Date]],"mmm")</f>
        <v>Dec</v>
      </c>
    </row>
    <row r="2650" spans="1:20" ht="15.5">
      <c r="A2650" s="2" t="s">
        <v>2701</v>
      </c>
      <c r="B2650" s="3">
        <v>46379</v>
      </c>
      <c r="C2650" s="4" t="s">
        <v>27</v>
      </c>
      <c r="D2650" s="4" t="s">
        <v>45</v>
      </c>
      <c r="E2650" s="4" t="s">
        <v>25</v>
      </c>
      <c r="F2650" s="4" t="s">
        <v>16</v>
      </c>
      <c r="G2650" s="4" t="s">
        <v>17</v>
      </c>
      <c r="H2650" s="4" t="s">
        <v>46</v>
      </c>
      <c r="I2650" s="9">
        <v>5</v>
      </c>
      <c r="J2650" s="6">
        <v>47.69</v>
      </c>
      <c r="K2650" s="7">
        <v>0.05</v>
      </c>
      <c r="L2650" s="6">
        <v>18.23</v>
      </c>
      <c r="M2650" s="6">
        <f t="shared" si="164"/>
        <v>226.52749999999997</v>
      </c>
      <c r="N2650" s="6">
        <f t="shared" si="165"/>
        <v>91.15</v>
      </c>
      <c r="O2650" s="6">
        <f t="shared" si="166"/>
        <v>135.37749999999997</v>
      </c>
      <c r="P2650" s="8">
        <f t="shared" si="167"/>
        <v>0.59762059794064726</v>
      </c>
      <c r="Q2650" s="5">
        <f>YEAR(SalesDataTable[[#This Row],[Order Date]])</f>
        <v>2026</v>
      </c>
      <c r="R2650" s="8" t="str">
        <f>"Q"&amp;ROUNDUP(MONTH(SalesDataTable[[#This Row],[Order Date]])/3,0)</f>
        <v>Q4</v>
      </c>
      <c r="S2650" s="9">
        <f>MONTH(SalesDataTable[[#This Row],[Order Date]])</f>
        <v>12</v>
      </c>
      <c r="T2650" s="8" t="str">
        <f>TEXT(SalesDataTable[[#This Row],[Order Date]],"mmm")</f>
        <v>Dec</v>
      </c>
    </row>
    <row r="2651" spans="1:20" ht="15.5">
      <c r="A2651" s="2" t="s">
        <v>2702</v>
      </c>
      <c r="B2651" s="3">
        <v>46379</v>
      </c>
      <c r="C2651" s="4" t="s">
        <v>27</v>
      </c>
      <c r="D2651" s="4" t="s">
        <v>48</v>
      </c>
      <c r="E2651" s="4" t="s">
        <v>3</v>
      </c>
      <c r="F2651" s="4" t="s">
        <v>4</v>
      </c>
      <c r="G2651" s="4" t="s">
        <v>11</v>
      </c>
      <c r="H2651" s="4" t="s">
        <v>12</v>
      </c>
      <c r="I2651" s="9">
        <v>1</v>
      </c>
      <c r="J2651" s="6">
        <v>91.08</v>
      </c>
      <c r="K2651" s="7">
        <v>0.2</v>
      </c>
      <c r="L2651" s="6">
        <v>46.14</v>
      </c>
      <c r="M2651" s="6">
        <f t="shared" si="164"/>
        <v>72.864000000000004</v>
      </c>
      <c r="N2651" s="6">
        <f t="shared" si="165"/>
        <v>46.14</v>
      </c>
      <c r="O2651" s="6">
        <f t="shared" si="166"/>
        <v>26.724000000000004</v>
      </c>
      <c r="P2651" s="8">
        <f t="shared" si="167"/>
        <v>0.36676548089591571</v>
      </c>
      <c r="Q2651" s="5">
        <f>YEAR(SalesDataTable[[#This Row],[Order Date]])</f>
        <v>2026</v>
      </c>
      <c r="R2651" s="8" t="str">
        <f>"Q"&amp;ROUNDUP(MONTH(SalesDataTable[[#This Row],[Order Date]])/3,0)</f>
        <v>Q4</v>
      </c>
      <c r="S2651" s="9">
        <f>MONTH(SalesDataTable[[#This Row],[Order Date]])</f>
        <v>12</v>
      </c>
      <c r="T2651" s="8" t="str">
        <f>TEXT(SalesDataTable[[#This Row],[Order Date]],"mmm")</f>
        <v>Dec</v>
      </c>
    </row>
    <row r="2652" spans="1:20" ht="15.5">
      <c r="A2652" s="2" t="s">
        <v>2703</v>
      </c>
      <c r="B2652" s="3">
        <v>46379</v>
      </c>
      <c r="C2652" s="4" t="s">
        <v>8</v>
      </c>
      <c r="D2652" s="4" t="s">
        <v>86</v>
      </c>
      <c r="E2652" s="4" t="s">
        <v>25</v>
      </c>
      <c r="F2652" s="4" t="s">
        <v>16</v>
      </c>
      <c r="G2652" s="4" t="s">
        <v>11</v>
      </c>
      <c r="H2652" s="4" t="s">
        <v>21</v>
      </c>
      <c r="I2652" s="9">
        <v>1</v>
      </c>
      <c r="J2652" s="6">
        <v>143.84</v>
      </c>
      <c r="K2652" s="7">
        <v>0.15</v>
      </c>
      <c r="L2652" s="6">
        <v>78.17</v>
      </c>
      <c r="M2652" s="6">
        <f t="shared" si="164"/>
        <v>122.264</v>
      </c>
      <c r="N2652" s="6">
        <f t="shared" si="165"/>
        <v>78.17</v>
      </c>
      <c r="O2652" s="6">
        <f t="shared" si="166"/>
        <v>44.093999999999994</v>
      </c>
      <c r="P2652" s="8">
        <f t="shared" si="167"/>
        <v>0.360645815612118</v>
      </c>
      <c r="Q2652" s="5">
        <f>YEAR(SalesDataTable[[#This Row],[Order Date]])</f>
        <v>2026</v>
      </c>
      <c r="R2652" s="8" t="str">
        <f>"Q"&amp;ROUNDUP(MONTH(SalesDataTable[[#This Row],[Order Date]])/3,0)</f>
        <v>Q4</v>
      </c>
      <c r="S2652" s="9">
        <f>MONTH(SalesDataTable[[#This Row],[Order Date]])</f>
        <v>12</v>
      </c>
      <c r="T2652" s="8" t="str">
        <f>TEXT(SalesDataTable[[#This Row],[Order Date]],"mmm")</f>
        <v>Dec</v>
      </c>
    </row>
    <row r="2653" spans="1:20" ht="15.5">
      <c r="A2653" s="2" t="s">
        <v>2704</v>
      </c>
      <c r="B2653" s="3">
        <v>46379</v>
      </c>
      <c r="C2653" s="4" t="s">
        <v>8</v>
      </c>
      <c r="D2653" s="4" t="s">
        <v>38</v>
      </c>
      <c r="E2653" s="4" t="s">
        <v>3</v>
      </c>
      <c r="F2653" s="4" t="s">
        <v>16</v>
      </c>
      <c r="G2653" s="4" t="s">
        <v>5</v>
      </c>
      <c r="H2653" s="4" t="s">
        <v>43</v>
      </c>
      <c r="I2653" s="9">
        <v>1</v>
      </c>
      <c r="J2653" s="6">
        <v>102.66</v>
      </c>
      <c r="K2653" s="7">
        <v>0.05</v>
      </c>
      <c r="L2653" s="6">
        <v>49.2</v>
      </c>
      <c r="M2653" s="6">
        <f t="shared" si="164"/>
        <v>97.526999999999987</v>
      </c>
      <c r="N2653" s="6">
        <f t="shared" si="165"/>
        <v>49.2</v>
      </c>
      <c r="O2653" s="6">
        <f t="shared" si="166"/>
        <v>48.326999999999984</v>
      </c>
      <c r="P2653" s="8">
        <f t="shared" si="167"/>
        <v>0.4955243163431664</v>
      </c>
      <c r="Q2653" s="5">
        <f>YEAR(SalesDataTable[[#This Row],[Order Date]])</f>
        <v>2026</v>
      </c>
      <c r="R2653" s="8" t="str">
        <f>"Q"&amp;ROUNDUP(MONTH(SalesDataTable[[#This Row],[Order Date]])/3,0)</f>
        <v>Q4</v>
      </c>
      <c r="S2653" s="9">
        <f>MONTH(SalesDataTable[[#This Row],[Order Date]])</f>
        <v>12</v>
      </c>
      <c r="T2653" s="8" t="str">
        <f>TEXT(SalesDataTable[[#This Row],[Order Date]],"mmm")</f>
        <v>Dec</v>
      </c>
    </row>
    <row r="2654" spans="1:20" ht="15.5">
      <c r="A2654" s="2" t="s">
        <v>2705</v>
      </c>
      <c r="B2654" s="3">
        <v>46379</v>
      </c>
      <c r="C2654" s="4" t="s">
        <v>8</v>
      </c>
      <c r="D2654" s="4" t="s">
        <v>66</v>
      </c>
      <c r="E2654" s="4" t="s">
        <v>25</v>
      </c>
      <c r="F2654" s="4" t="s">
        <v>16</v>
      </c>
      <c r="G2654" s="4" t="s">
        <v>49</v>
      </c>
      <c r="H2654" s="4" t="s">
        <v>50</v>
      </c>
      <c r="I2654" s="9">
        <v>2</v>
      </c>
      <c r="J2654" s="6">
        <v>40.32</v>
      </c>
      <c r="K2654" s="7">
        <v>0</v>
      </c>
      <c r="L2654" s="6">
        <v>14.39</v>
      </c>
      <c r="M2654" s="6">
        <f t="shared" si="164"/>
        <v>80.64</v>
      </c>
      <c r="N2654" s="6">
        <f t="shared" si="165"/>
        <v>28.78</v>
      </c>
      <c r="O2654" s="6">
        <f t="shared" si="166"/>
        <v>51.86</v>
      </c>
      <c r="P2654" s="8">
        <f t="shared" si="167"/>
        <v>0.64310515873015872</v>
      </c>
      <c r="Q2654" s="5">
        <f>YEAR(SalesDataTable[[#This Row],[Order Date]])</f>
        <v>2026</v>
      </c>
      <c r="R2654" s="8" t="str">
        <f>"Q"&amp;ROUNDUP(MONTH(SalesDataTable[[#This Row],[Order Date]])/3,0)</f>
        <v>Q4</v>
      </c>
      <c r="S2654" s="9">
        <f>MONTH(SalesDataTable[[#This Row],[Order Date]])</f>
        <v>12</v>
      </c>
      <c r="T2654" s="8" t="str">
        <f>TEXT(SalesDataTable[[#This Row],[Order Date]],"mmm")</f>
        <v>Dec</v>
      </c>
    </row>
    <row r="2655" spans="1:20" ht="15.5">
      <c r="A2655" s="2" t="s">
        <v>2706</v>
      </c>
      <c r="B2655" s="3">
        <v>46379</v>
      </c>
      <c r="C2655" s="4" t="s">
        <v>1</v>
      </c>
      <c r="D2655" s="4" t="s">
        <v>2</v>
      </c>
      <c r="E2655" s="4" t="s">
        <v>25</v>
      </c>
      <c r="F2655" s="4" t="s">
        <v>4</v>
      </c>
      <c r="G2655" s="4" t="s">
        <v>11</v>
      </c>
      <c r="H2655" s="4" t="s">
        <v>53</v>
      </c>
      <c r="I2655" s="9">
        <v>1</v>
      </c>
      <c r="J2655" s="6">
        <v>157.58000000000001</v>
      </c>
      <c r="K2655" s="7">
        <v>0.1</v>
      </c>
      <c r="L2655" s="6">
        <v>80.37</v>
      </c>
      <c r="M2655" s="6">
        <f t="shared" si="164"/>
        <v>141.822</v>
      </c>
      <c r="N2655" s="6">
        <f t="shared" si="165"/>
        <v>80.37</v>
      </c>
      <c r="O2655" s="6">
        <f t="shared" si="166"/>
        <v>61.451999999999998</v>
      </c>
      <c r="P2655" s="8">
        <f t="shared" si="167"/>
        <v>0.43330371874603374</v>
      </c>
      <c r="Q2655" s="5">
        <f>YEAR(SalesDataTable[[#This Row],[Order Date]])</f>
        <v>2026</v>
      </c>
      <c r="R2655" s="8" t="str">
        <f>"Q"&amp;ROUNDUP(MONTH(SalesDataTable[[#This Row],[Order Date]])/3,0)</f>
        <v>Q4</v>
      </c>
      <c r="S2655" s="9">
        <f>MONTH(SalesDataTable[[#This Row],[Order Date]])</f>
        <v>12</v>
      </c>
      <c r="T2655" s="8" t="str">
        <f>TEXT(SalesDataTable[[#This Row],[Order Date]],"mmm")</f>
        <v>Dec</v>
      </c>
    </row>
    <row r="2656" spans="1:20" ht="15.5">
      <c r="A2656" s="2" t="s">
        <v>2707</v>
      </c>
      <c r="B2656" s="3">
        <v>46379</v>
      </c>
      <c r="C2656" s="4" t="s">
        <v>8</v>
      </c>
      <c r="D2656" s="4" t="s">
        <v>86</v>
      </c>
      <c r="E2656" s="4" t="s">
        <v>3</v>
      </c>
      <c r="F2656" s="4" t="s">
        <v>16</v>
      </c>
      <c r="G2656" s="4" t="s">
        <v>49</v>
      </c>
      <c r="H2656" s="4" t="s">
        <v>67</v>
      </c>
      <c r="I2656" s="9">
        <v>1</v>
      </c>
      <c r="J2656" s="6">
        <v>36.4</v>
      </c>
      <c r="K2656" s="7">
        <v>0</v>
      </c>
      <c r="L2656" s="6">
        <v>14.22</v>
      </c>
      <c r="M2656" s="6">
        <f t="shared" si="164"/>
        <v>36.4</v>
      </c>
      <c r="N2656" s="6">
        <f t="shared" si="165"/>
        <v>14.22</v>
      </c>
      <c r="O2656" s="6">
        <f t="shared" si="166"/>
        <v>22.18</v>
      </c>
      <c r="P2656" s="8">
        <f t="shared" si="167"/>
        <v>0.6093406593406594</v>
      </c>
      <c r="Q2656" s="5">
        <f>YEAR(SalesDataTable[[#This Row],[Order Date]])</f>
        <v>2026</v>
      </c>
      <c r="R2656" s="8" t="str">
        <f>"Q"&amp;ROUNDUP(MONTH(SalesDataTable[[#This Row],[Order Date]])/3,0)</f>
        <v>Q4</v>
      </c>
      <c r="S2656" s="9">
        <f>MONTH(SalesDataTable[[#This Row],[Order Date]])</f>
        <v>12</v>
      </c>
      <c r="T2656" s="8" t="str">
        <f>TEXT(SalesDataTable[[#This Row],[Order Date]],"mmm")</f>
        <v>Dec</v>
      </c>
    </row>
    <row r="2657" spans="1:20" ht="15.5">
      <c r="A2657" s="2" t="s">
        <v>2708</v>
      </c>
      <c r="B2657" s="3">
        <v>46380</v>
      </c>
      <c r="C2657" s="4" t="s">
        <v>8</v>
      </c>
      <c r="D2657" s="4" t="s">
        <v>66</v>
      </c>
      <c r="E2657" s="4" t="s">
        <v>3</v>
      </c>
      <c r="F2657" s="4" t="s">
        <v>20</v>
      </c>
      <c r="G2657" s="4" t="s">
        <v>11</v>
      </c>
      <c r="H2657" s="4" t="s">
        <v>21</v>
      </c>
      <c r="I2657" s="9">
        <v>1</v>
      </c>
      <c r="J2657" s="6">
        <v>142.15</v>
      </c>
      <c r="K2657" s="7">
        <v>0.05</v>
      </c>
      <c r="L2657" s="6">
        <v>80.5</v>
      </c>
      <c r="M2657" s="6">
        <f t="shared" si="164"/>
        <v>135.04249999999999</v>
      </c>
      <c r="N2657" s="6">
        <f t="shared" si="165"/>
        <v>80.5</v>
      </c>
      <c r="O2657" s="6">
        <f t="shared" si="166"/>
        <v>54.54249999999999</v>
      </c>
      <c r="P2657" s="8">
        <f t="shared" si="167"/>
        <v>0.40389136753244342</v>
      </c>
      <c r="Q2657" s="5">
        <f>YEAR(SalesDataTable[[#This Row],[Order Date]])</f>
        <v>2026</v>
      </c>
      <c r="R2657" s="8" t="str">
        <f>"Q"&amp;ROUNDUP(MONTH(SalesDataTable[[#This Row],[Order Date]])/3,0)</f>
        <v>Q4</v>
      </c>
      <c r="S2657" s="9">
        <f>MONTH(SalesDataTable[[#This Row],[Order Date]])</f>
        <v>12</v>
      </c>
      <c r="T2657" s="8" t="str">
        <f>TEXT(SalesDataTable[[#This Row],[Order Date]],"mmm")</f>
        <v>Dec</v>
      </c>
    </row>
    <row r="2658" spans="1:20" ht="15.5">
      <c r="A2658" s="2" t="s">
        <v>2709</v>
      </c>
      <c r="B2658" s="3">
        <v>46380</v>
      </c>
      <c r="C2658" s="4" t="s">
        <v>1</v>
      </c>
      <c r="D2658" s="4" t="s">
        <v>2</v>
      </c>
      <c r="E2658" s="4" t="s">
        <v>3</v>
      </c>
      <c r="F2658" s="4" t="s">
        <v>4</v>
      </c>
      <c r="G2658" s="4" t="s">
        <v>31</v>
      </c>
      <c r="H2658" s="4" t="s">
        <v>32</v>
      </c>
      <c r="I2658" s="9">
        <v>2</v>
      </c>
      <c r="J2658" s="6">
        <v>332.38</v>
      </c>
      <c r="K2658" s="7">
        <v>0.05</v>
      </c>
      <c r="L2658" s="6">
        <v>192.16</v>
      </c>
      <c r="M2658" s="6">
        <f t="shared" si="164"/>
        <v>631.52199999999993</v>
      </c>
      <c r="N2658" s="6">
        <f t="shared" si="165"/>
        <v>384.32</v>
      </c>
      <c r="O2658" s="6">
        <f t="shared" si="166"/>
        <v>247.20199999999994</v>
      </c>
      <c r="P2658" s="8">
        <f t="shared" si="167"/>
        <v>0.39143846136793331</v>
      </c>
      <c r="Q2658" s="5">
        <f>YEAR(SalesDataTable[[#This Row],[Order Date]])</f>
        <v>2026</v>
      </c>
      <c r="R2658" s="8" t="str">
        <f>"Q"&amp;ROUNDUP(MONTH(SalesDataTable[[#This Row],[Order Date]])/3,0)</f>
        <v>Q4</v>
      </c>
      <c r="S2658" s="9">
        <f>MONTH(SalesDataTable[[#This Row],[Order Date]])</f>
        <v>12</v>
      </c>
      <c r="T2658" s="8" t="str">
        <f>TEXT(SalesDataTable[[#This Row],[Order Date]],"mmm")</f>
        <v>Dec</v>
      </c>
    </row>
    <row r="2659" spans="1:20" ht="15.5">
      <c r="A2659" s="2" t="s">
        <v>2710</v>
      </c>
      <c r="B2659" s="3">
        <v>46380</v>
      </c>
      <c r="C2659" s="4" t="s">
        <v>8</v>
      </c>
      <c r="D2659" s="4" t="s">
        <v>9</v>
      </c>
      <c r="E2659" s="4" t="s">
        <v>25</v>
      </c>
      <c r="F2659" s="4" t="s">
        <v>16</v>
      </c>
      <c r="G2659" s="4" t="s">
        <v>31</v>
      </c>
      <c r="H2659" s="4" t="s">
        <v>90</v>
      </c>
      <c r="I2659" s="9">
        <v>1</v>
      </c>
      <c r="J2659" s="6">
        <v>122.18</v>
      </c>
      <c r="K2659" s="7">
        <v>0.15</v>
      </c>
      <c r="L2659" s="6">
        <v>61.28</v>
      </c>
      <c r="M2659" s="6">
        <f t="shared" si="164"/>
        <v>103.85300000000001</v>
      </c>
      <c r="N2659" s="6">
        <f t="shared" si="165"/>
        <v>61.28</v>
      </c>
      <c r="O2659" s="6">
        <f t="shared" si="166"/>
        <v>42.573000000000008</v>
      </c>
      <c r="P2659" s="8">
        <f t="shared" si="167"/>
        <v>0.40993519686479934</v>
      </c>
      <c r="Q2659" s="5">
        <f>YEAR(SalesDataTable[[#This Row],[Order Date]])</f>
        <v>2026</v>
      </c>
      <c r="R2659" s="8" t="str">
        <f>"Q"&amp;ROUNDUP(MONTH(SalesDataTable[[#This Row],[Order Date]])/3,0)</f>
        <v>Q4</v>
      </c>
      <c r="S2659" s="9">
        <f>MONTH(SalesDataTable[[#This Row],[Order Date]])</f>
        <v>12</v>
      </c>
      <c r="T2659" s="8" t="str">
        <f>TEXT(SalesDataTable[[#This Row],[Order Date]],"mmm")</f>
        <v>Dec</v>
      </c>
    </row>
    <row r="2660" spans="1:20" ht="15.5">
      <c r="A2660" s="2" t="s">
        <v>2711</v>
      </c>
      <c r="B2660" s="3">
        <v>46380</v>
      </c>
      <c r="C2660" s="4" t="s">
        <v>1</v>
      </c>
      <c r="D2660" s="4" t="s">
        <v>2</v>
      </c>
      <c r="E2660" s="4" t="s">
        <v>3</v>
      </c>
      <c r="F2660" s="4" t="s">
        <v>16</v>
      </c>
      <c r="G2660" s="4" t="s">
        <v>31</v>
      </c>
      <c r="H2660" s="4" t="s">
        <v>90</v>
      </c>
      <c r="I2660" s="9">
        <v>1</v>
      </c>
      <c r="J2660" s="6">
        <v>125.66</v>
      </c>
      <c r="K2660" s="7">
        <v>0.15</v>
      </c>
      <c r="L2660" s="6">
        <v>60.6</v>
      </c>
      <c r="M2660" s="6">
        <f t="shared" si="164"/>
        <v>106.81099999999999</v>
      </c>
      <c r="N2660" s="6">
        <f t="shared" si="165"/>
        <v>60.6</v>
      </c>
      <c r="O2660" s="6">
        <f t="shared" si="166"/>
        <v>46.210999999999991</v>
      </c>
      <c r="P2660" s="8">
        <f t="shared" si="167"/>
        <v>0.43264270533933763</v>
      </c>
      <c r="Q2660" s="5">
        <f>YEAR(SalesDataTable[[#This Row],[Order Date]])</f>
        <v>2026</v>
      </c>
      <c r="R2660" s="8" t="str">
        <f>"Q"&amp;ROUNDUP(MONTH(SalesDataTable[[#This Row],[Order Date]])/3,0)</f>
        <v>Q4</v>
      </c>
      <c r="S2660" s="9">
        <f>MONTH(SalesDataTable[[#This Row],[Order Date]])</f>
        <v>12</v>
      </c>
      <c r="T2660" s="8" t="str">
        <f>TEXT(SalesDataTable[[#This Row],[Order Date]],"mmm")</f>
        <v>Dec</v>
      </c>
    </row>
    <row r="2661" spans="1:20" ht="15.5">
      <c r="A2661" s="2" t="s">
        <v>2712</v>
      </c>
      <c r="B2661" s="3">
        <v>46380</v>
      </c>
      <c r="C2661" s="4" t="s">
        <v>27</v>
      </c>
      <c r="D2661" s="4" t="s">
        <v>28</v>
      </c>
      <c r="E2661" s="4" t="s">
        <v>3</v>
      </c>
      <c r="F2661" s="4" t="s">
        <v>4</v>
      </c>
      <c r="G2661" s="4" t="s">
        <v>17</v>
      </c>
      <c r="H2661" s="4" t="s">
        <v>46</v>
      </c>
      <c r="I2661" s="9">
        <v>2</v>
      </c>
      <c r="J2661" s="6">
        <v>47.38</v>
      </c>
      <c r="K2661" s="7">
        <v>0.05</v>
      </c>
      <c r="L2661" s="6">
        <v>18.850000000000001</v>
      </c>
      <c r="M2661" s="6">
        <f t="shared" si="164"/>
        <v>90.022000000000006</v>
      </c>
      <c r="N2661" s="6">
        <f t="shared" si="165"/>
        <v>37.700000000000003</v>
      </c>
      <c r="O2661" s="6">
        <f t="shared" si="166"/>
        <v>52.322000000000003</v>
      </c>
      <c r="P2661" s="8">
        <f t="shared" si="167"/>
        <v>0.58121348114905247</v>
      </c>
      <c r="Q2661" s="5">
        <f>YEAR(SalesDataTable[[#This Row],[Order Date]])</f>
        <v>2026</v>
      </c>
      <c r="R2661" s="8" t="str">
        <f>"Q"&amp;ROUNDUP(MONTH(SalesDataTable[[#This Row],[Order Date]])/3,0)</f>
        <v>Q4</v>
      </c>
      <c r="S2661" s="9">
        <f>MONTH(SalesDataTable[[#This Row],[Order Date]])</f>
        <v>12</v>
      </c>
      <c r="T2661" s="8" t="str">
        <f>TEXT(SalesDataTable[[#This Row],[Order Date]],"mmm")</f>
        <v>Dec</v>
      </c>
    </row>
    <row r="2662" spans="1:20" ht="15.5">
      <c r="A2662" s="2" t="s">
        <v>2713</v>
      </c>
      <c r="B2662" s="3">
        <v>46380</v>
      </c>
      <c r="C2662" s="4" t="s">
        <v>1</v>
      </c>
      <c r="D2662" s="4" t="s">
        <v>2</v>
      </c>
      <c r="E2662" s="4" t="s">
        <v>3</v>
      </c>
      <c r="F2662" s="4" t="s">
        <v>20</v>
      </c>
      <c r="G2662" s="4" t="s">
        <v>31</v>
      </c>
      <c r="H2662" s="4" t="s">
        <v>64</v>
      </c>
      <c r="I2662" s="9">
        <v>1</v>
      </c>
      <c r="J2662" s="6">
        <v>80.8</v>
      </c>
      <c r="K2662" s="7">
        <v>0.05</v>
      </c>
      <c r="L2662" s="6">
        <v>38.33</v>
      </c>
      <c r="M2662" s="6">
        <f t="shared" si="164"/>
        <v>76.759999999999991</v>
      </c>
      <c r="N2662" s="6">
        <f t="shared" si="165"/>
        <v>38.33</v>
      </c>
      <c r="O2662" s="6">
        <f t="shared" si="166"/>
        <v>38.429999999999993</v>
      </c>
      <c r="P2662" s="8">
        <f t="shared" si="167"/>
        <v>0.50065138092756645</v>
      </c>
      <c r="Q2662" s="5">
        <f>YEAR(SalesDataTable[[#This Row],[Order Date]])</f>
        <v>2026</v>
      </c>
      <c r="R2662" s="8" t="str">
        <f>"Q"&amp;ROUNDUP(MONTH(SalesDataTable[[#This Row],[Order Date]])/3,0)</f>
        <v>Q4</v>
      </c>
      <c r="S2662" s="9">
        <f>MONTH(SalesDataTable[[#This Row],[Order Date]])</f>
        <v>12</v>
      </c>
      <c r="T2662" s="8" t="str">
        <f>TEXT(SalesDataTable[[#This Row],[Order Date]],"mmm")</f>
        <v>Dec</v>
      </c>
    </row>
    <row r="2663" spans="1:20" ht="15.5">
      <c r="A2663" s="2" t="s">
        <v>2714</v>
      </c>
      <c r="B2663" s="3">
        <v>46381</v>
      </c>
      <c r="C2663" s="4" t="s">
        <v>27</v>
      </c>
      <c r="D2663" s="4" t="s">
        <v>48</v>
      </c>
      <c r="E2663" s="4" t="s">
        <v>3</v>
      </c>
      <c r="F2663" s="4" t="s">
        <v>4</v>
      </c>
      <c r="G2663" s="4" t="s">
        <v>5</v>
      </c>
      <c r="H2663" s="4" t="s">
        <v>43</v>
      </c>
      <c r="I2663" s="9">
        <v>5</v>
      </c>
      <c r="J2663" s="6">
        <v>103.52</v>
      </c>
      <c r="K2663" s="7">
        <v>0.1</v>
      </c>
      <c r="L2663" s="6">
        <v>49.1</v>
      </c>
      <c r="M2663" s="6">
        <f t="shared" si="164"/>
        <v>465.84000000000003</v>
      </c>
      <c r="N2663" s="6">
        <f t="shared" si="165"/>
        <v>245.5</v>
      </c>
      <c r="O2663" s="6">
        <f t="shared" si="166"/>
        <v>220.34000000000003</v>
      </c>
      <c r="P2663" s="8">
        <f t="shared" si="167"/>
        <v>0.47299501974927016</v>
      </c>
      <c r="Q2663" s="5">
        <f>YEAR(SalesDataTable[[#This Row],[Order Date]])</f>
        <v>2026</v>
      </c>
      <c r="R2663" s="8" t="str">
        <f>"Q"&amp;ROUNDUP(MONTH(SalesDataTable[[#This Row],[Order Date]])/3,0)</f>
        <v>Q4</v>
      </c>
      <c r="S2663" s="9">
        <f>MONTH(SalesDataTable[[#This Row],[Order Date]])</f>
        <v>12</v>
      </c>
      <c r="T2663" s="8" t="str">
        <f>TEXT(SalesDataTable[[#This Row],[Order Date]],"mmm")</f>
        <v>Dec</v>
      </c>
    </row>
    <row r="2664" spans="1:20" ht="15.5">
      <c r="A2664" s="2" t="s">
        <v>2715</v>
      </c>
      <c r="B2664" s="3">
        <v>46381</v>
      </c>
      <c r="C2664" s="4" t="s">
        <v>8</v>
      </c>
      <c r="D2664" s="4" t="s">
        <v>38</v>
      </c>
      <c r="E2664" s="4" t="s">
        <v>25</v>
      </c>
      <c r="F2664" s="4" t="s">
        <v>20</v>
      </c>
      <c r="G2664" s="4" t="s">
        <v>11</v>
      </c>
      <c r="H2664" s="4" t="s">
        <v>53</v>
      </c>
      <c r="I2664" s="9">
        <v>2</v>
      </c>
      <c r="J2664" s="6">
        <v>153.38999999999999</v>
      </c>
      <c r="K2664" s="7">
        <v>0.05</v>
      </c>
      <c r="L2664" s="6">
        <v>78.06</v>
      </c>
      <c r="M2664" s="6">
        <f t="shared" si="164"/>
        <v>291.44099999999997</v>
      </c>
      <c r="N2664" s="6">
        <f t="shared" si="165"/>
        <v>156.12</v>
      </c>
      <c r="O2664" s="6">
        <f t="shared" si="166"/>
        <v>135.32099999999997</v>
      </c>
      <c r="P2664" s="8">
        <f t="shared" si="167"/>
        <v>0.46431696295305047</v>
      </c>
      <c r="Q2664" s="5">
        <f>YEAR(SalesDataTable[[#This Row],[Order Date]])</f>
        <v>2026</v>
      </c>
      <c r="R2664" s="8" t="str">
        <f>"Q"&amp;ROUNDUP(MONTH(SalesDataTable[[#This Row],[Order Date]])/3,0)</f>
        <v>Q4</v>
      </c>
      <c r="S2664" s="9">
        <f>MONTH(SalesDataTable[[#This Row],[Order Date]])</f>
        <v>12</v>
      </c>
      <c r="T2664" s="8" t="str">
        <f>TEXT(SalesDataTable[[#This Row],[Order Date]],"mmm")</f>
        <v>Dec</v>
      </c>
    </row>
    <row r="2665" spans="1:20" ht="15.5">
      <c r="A2665" s="2" t="s">
        <v>2716</v>
      </c>
      <c r="B2665" s="3">
        <v>46381</v>
      </c>
      <c r="C2665" s="4" t="s">
        <v>27</v>
      </c>
      <c r="D2665" s="4" t="s">
        <v>82</v>
      </c>
      <c r="E2665" s="4" t="s">
        <v>10</v>
      </c>
      <c r="F2665" s="4" t="s">
        <v>20</v>
      </c>
      <c r="G2665" s="4" t="s">
        <v>49</v>
      </c>
      <c r="H2665" s="4" t="s">
        <v>50</v>
      </c>
      <c r="I2665" s="9">
        <v>6</v>
      </c>
      <c r="J2665" s="6">
        <v>39.49</v>
      </c>
      <c r="K2665" s="7">
        <v>0.05</v>
      </c>
      <c r="L2665" s="6">
        <v>14.49</v>
      </c>
      <c r="M2665" s="6">
        <f t="shared" si="164"/>
        <v>225.09299999999999</v>
      </c>
      <c r="N2665" s="6">
        <f t="shared" si="165"/>
        <v>86.94</v>
      </c>
      <c r="O2665" s="6">
        <f t="shared" si="166"/>
        <v>138.15299999999999</v>
      </c>
      <c r="P2665" s="8">
        <f t="shared" si="167"/>
        <v>0.61375964601298127</v>
      </c>
      <c r="Q2665" s="5">
        <f>YEAR(SalesDataTable[[#This Row],[Order Date]])</f>
        <v>2026</v>
      </c>
      <c r="R2665" s="8" t="str">
        <f>"Q"&amp;ROUNDUP(MONTH(SalesDataTable[[#This Row],[Order Date]])/3,0)</f>
        <v>Q4</v>
      </c>
      <c r="S2665" s="9">
        <f>MONTH(SalesDataTable[[#This Row],[Order Date]])</f>
        <v>12</v>
      </c>
      <c r="T2665" s="8" t="str">
        <f>TEXT(SalesDataTable[[#This Row],[Order Date]],"mmm")</f>
        <v>Dec</v>
      </c>
    </row>
    <row r="2666" spans="1:20" ht="15.5">
      <c r="A2666" s="2" t="s">
        <v>2717</v>
      </c>
      <c r="B2666" s="3">
        <v>46381</v>
      </c>
      <c r="C2666" s="4" t="s">
        <v>14</v>
      </c>
      <c r="D2666" s="4" t="s">
        <v>15</v>
      </c>
      <c r="E2666" s="4" t="s">
        <v>25</v>
      </c>
      <c r="F2666" s="4" t="s">
        <v>20</v>
      </c>
      <c r="G2666" s="4" t="s">
        <v>49</v>
      </c>
      <c r="H2666" s="4" t="s">
        <v>67</v>
      </c>
      <c r="I2666" s="9">
        <v>1</v>
      </c>
      <c r="J2666" s="6">
        <v>35.54</v>
      </c>
      <c r="K2666" s="7">
        <v>0.1</v>
      </c>
      <c r="L2666" s="6">
        <v>13.63</v>
      </c>
      <c r="M2666" s="6">
        <f t="shared" si="164"/>
        <v>31.986000000000001</v>
      </c>
      <c r="N2666" s="6">
        <f t="shared" si="165"/>
        <v>13.63</v>
      </c>
      <c r="O2666" s="6">
        <f t="shared" si="166"/>
        <v>18.356000000000002</v>
      </c>
      <c r="P2666" s="8">
        <f t="shared" si="167"/>
        <v>0.5738760707809667</v>
      </c>
      <c r="Q2666" s="5">
        <f>YEAR(SalesDataTable[[#This Row],[Order Date]])</f>
        <v>2026</v>
      </c>
      <c r="R2666" s="8" t="str">
        <f>"Q"&amp;ROUNDUP(MONTH(SalesDataTable[[#This Row],[Order Date]])/3,0)</f>
        <v>Q4</v>
      </c>
      <c r="S2666" s="9">
        <f>MONTH(SalesDataTable[[#This Row],[Order Date]])</f>
        <v>12</v>
      </c>
      <c r="T2666" s="8" t="str">
        <f>TEXT(SalesDataTable[[#This Row],[Order Date]],"mmm")</f>
        <v>Dec</v>
      </c>
    </row>
    <row r="2667" spans="1:20" ht="15.5">
      <c r="A2667" s="2" t="s">
        <v>2718</v>
      </c>
      <c r="B2667" s="3">
        <v>46381</v>
      </c>
      <c r="C2667" s="4" t="s">
        <v>8</v>
      </c>
      <c r="D2667" s="4" t="s">
        <v>69</v>
      </c>
      <c r="E2667" s="4" t="s">
        <v>39</v>
      </c>
      <c r="F2667" s="4" t="s">
        <v>4</v>
      </c>
      <c r="G2667" s="4" t="s">
        <v>17</v>
      </c>
      <c r="H2667" s="4" t="s">
        <v>83</v>
      </c>
      <c r="I2667" s="9">
        <v>2</v>
      </c>
      <c r="J2667" s="6">
        <v>167.21</v>
      </c>
      <c r="K2667" s="7">
        <v>0.05</v>
      </c>
      <c r="L2667" s="6">
        <v>88.23</v>
      </c>
      <c r="M2667" s="6">
        <f t="shared" si="164"/>
        <v>317.69900000000001</v>
      </c>
      <c r="N2667" s="6">
        <f t="shared" si="165"/>
        <v>176.46</v>
      </c>
      <c r="O2667" s="6">
        <f t="shared" si="166"/>
        <v>141.239</v>
      </c>
      <c r="P2667" s="8">
        <f t="shared" si="167"/>
        <v>0.44456860109726504</v>
      </c>
      <c r="Q2667" s="5">
        <f>YEAR(SalesDataTable[[#This Row],[Order Date]])</f>
        <v>2026</v>
      </c>
      <c r="R2667" s="8" t="str">
        <f>"Q"&amp;ROUNDUP(MONTH(SalesDataTable[[#This Row],[Order Date]])/3,0)</f>
        <v>Q4</v>
      </c>
      <c r="S2667" s="9">
        <f>MONTH(SalesDataTable[[#This Row],[Order Date]])</f>
        <v>12</v>
      </c>
      <c r="T2667" s="8" t="str">
        <f>TEXT(SalesDataTable[[#This Row],[Order Date]],"mmm")</f>
        <v>Dec</v>
      </c>
    </row>
    <row r="2668" spans="1:20" ht="15.5">
      <c r="A2668" s="2" t="s">
        <v>2719</v>
      </c>
      <c r="B2668" s="3">
        <v>46382</v>
      </c>
      <c r="C2668" s="4" t="s">
        <v>14</v>
      </c>
      <c r="D2668" s="4" t="s">
        <v>15</v>
      </c>
      <c r="E2668" s="4" t="s">
        <v>3</v>
      </c>
      <c r="F2668" s="4" t="s">
        <v>20</v>
      </c>
      <c r="G2668" s="4" t="s">
        <v>11</v>
      </c>
      <c r="H2668" s="4" t="s">
        <v>79</v>
      </c>
      <c r="I2668" s="9">
        <v>1</v>
      </c>
      <c r="J2668" s="6">
        <v>71.89</v>
      </c>
      <c r="K2668" s="7">
        <v>0.1</v>
      </c>
      <c r="L2668" s="6">
        <v>31.88</v>
      </c>
      <c r="M2668" s="6">
        <f t="shared" si="164"/>
        <v>64.701000000000008</v>
      </c>
      <c r="N2668" s="6">
        <f t="shared" si="165"/>
        <v>31.88</v>
      </c>
      <c r="O2668" s="6">
        <f t="shared" si="166"/>
        <v>32.821000000000012</v>
      </c>
      <c r="P2668" s="8">
        <f t="shared" si="167"/>
        <v>0.50727191233520363</v>
      </c>
      <c r="Q2668" s="5">
        <f>YEAR(SalesDataTable[[#This Row],[Order Date]])</f>
        <v>2026</v>
      </c>
      <c r="R2668" s="8" t="str">
        <f>"Q"&amp;ROUNDUP(MONTH(SalesDataTable[[#This Row],[Order Date]])/3,0)</f>
        <v>Q4</v>
      </c>
      <c r="S2668" s="9">
        <f>MONTH(SalesDataTable[[#This Row],[Order Date]])</f>
        <v>12</v>
      </c>
      <c r="T2668" s="8" t="str">
        <f>TEXT(SalesDataTable[[#This Row],[Order Date]],"mmm")</f>
        <v>Dec</v>
      </c>
    </row>
    <row r="2669" spans="1:20" ht="15.5">
      <c r="A2669" s="2" t="s">
        <v>2720</v>
      </c>
      <c r="B2669" s="3">
        <v>46382</v>
      </c>
      <c r="C2669" s="4" t="s">
        <v>1</v>
      </c>
      <c r="D2669" s="4" t="s">
        <v>88</v>
      </c>
      <c r="E2669" s="4" t="s">
        <v>25</v>
      </c>
      <c r="F2669" s="4" t="s">
        <v>16</v>
      </c>
      <c r="G2669" s="4" t="s">
        <v>17</v>
      </c>
      <c r="H2669" s="4" t="s">
        <v>71</v>
      </c>
      <c r="I2669" s="9">
        <v>1</v>
      </c>
      <c r="J2669" s="6">
        <v>133.56</v>
      </c>
      <c r="K2669" s="7">
        <v>0.05</v>
      </c>
      <c r="L2669" s="6">
        <v>68.739999999999995</v>
      </c>
      <c r="M2669" s="6">
        <f t="shared" si="164"/>
        <v>126.88199999999999</v>
      </c>
      <c r="N2669" s="6">
        <f t="shared" si="165"/>
        <v>68.739999999999995</v>
      </c>
      <c r="O2669" s="6">
        <f t="shared" si="166"/>
        <v>58.141999999999996</v>
      </c>
      <c r="P2669" s="8">
        <f t="shared" si="167"/>
        <v>0.4582367869358932</v>
      </c>
      <c r="Q2669" s="5">
        <f>YEAR(SalesDataTable[[#This Row],[Order Date]])</f>
        <v>2026</v>
      </c>
      <c r="R2669" s="8" t="str">
        <f>"Q"&amp;ROUNDUP(MONTH(SalesDataTable[[#This Row],[Order Date]])/3,0)</f>
        <v>Q4</v>
      </c>
      <c r="S2669" s="9">
        <f>MONTH(SalesDataTable[[#This Row],[Order Date]])</f>
        <v>12</v>
      </c>
      <c r="T2669" s="8" t="str">
        <f>TEXT(SalesDataTable[[#This Row],[Order Date]],"mmm")</f>
        <v>Dec</v>
      </c>
    </row>
    <row r="2670" spans="1:20" ht="15.5">
      <c r="A2670" s="2" t="s">
        <v>2721</v>
      </c>
      <c r="B2670" s="3">
        <v>46382</v>
      </c>
      <c r="C2670" s="4" t="s">
        <v>27</v>
      </c>
      <c r="D2670" s="4" t="s">
        <v>45</v>
      </c>
      <c r="E2670" s="4" t="s">
        <v>39</v>
      </c>
      <c r="F2670" s="4" t="s">
        <v>16</v>
      </c>
      <c r="G2670" s="4" t="s">
        <v>31</v>
      </c>
      <c r="H2670" s="4" t="s">
        <v>90</v>
      </c>
      <c r="I2670" s="9">
        <v>2</v>
      </c>
      <c r="J2670" s="6">
        <v>122.28</v>
      </c>
      <c r="K2670" s="7">
        <v>0.1</v>
      </c>
      <c r="L2670" s="6">
        <v>61.64</v>
      </c>
      <c r="M2670" s="6">
        <f t="shared" si="164"/>
        <v>220.10400000000001</v>
      </c>
      <c r="N2670" s="6">
        <f t="shared" si="165"/>
        <v>123.28</v>
      </c>
      <c r="O2670" s="6">
        <f t="shared" si="166"/>
        <v>96.824000000000012</v>
      </c>
      <c r="P2670" s="8">
        <f t="shared" si="167"/>
        <v>0.43990113764402283</v>
      </c>
      <c r="Q2670" s="5">
        <f>YEAR(SalesDataTable[[#This Row],[Order Date]])</f>
        <v>2026</v>
      </c>
      <c r="R2670" s="8" t="str">
        <f>"Q"&amp;ROUNDUP(MONTH(SalesDataTable[[#This Row],[Order Date]])/3,0)</f>
        <v>Q4</v>
      </c>
      <c r="S2670" s="9">
        <f>MONTH(SalesDataTable[[#This Row],[Order Date]])</f>
        <v>12</v>
      </c>
      <c r="T2670" s="8" t="str">
        <f>TEXT(SalesDataTable[[#This Row],[Order Date]],"mmm")</f>
        <v>Dec</v>
      </c>
    </row>
    <row r="2671" spans="1:20" ht="15.5">
      <c r="A2671" s="2" t="s">
        <v>2722</v>
      </c>
      <c r="B2671" s="3">
        <v>46382</v>
      </c>
      <c r="C2671" s="4" t="s">
        <v>1</v>
      </c>
      <c r="D2671" s="4" t="s">
        <v>88</v>
      </c>
      <c r="E2671" s="4" t="s">
        <v>3</v>
      </c>
      <c r="F2671" s="4" t="s">
        <v>20</v>
      </c>
      <c r="G2671" s="4" t="s">
        <v>49</v>
      </c>
      <c r="H2671" s="4" t="s">
        <v>50</v>
      </c>
      <c r="I2671" s="9">
        <v>1</v>
      </c>
      <c r="J2671" s="6">
        <v>40.619999999999997</v>
      </c>
      <c r="K2671" s="7">
        <v>0</v>
      </c>
      <c r="L2671" s="6">
        <v>14.62</v>
      </c>
      <c r="M2671" s="6">
        <f t="shared" si="164"/>
        <v>40.619999999999997</v>
      </c>
      <c r="N2671" s="6">
        <f t="shared" si="165"/>
        <v>14.62</v>
      </c>
      <c r="O2671" s="6">
        <f t="shared" si="166"/>
        <v>26</v>
      </c>
      <c r="P2671" s="8">
        <f t="shared" si="167"/>
        <v>0.64007877892663712</v>
      </c>
      <c r="Q2671" s="5">
        <f>YEAR(SalesDataTable[[#This Row],[Order Date]])</f>
        <v>2026</v>
      </c>
      <c r="R2671" s="8" t="str">
        <f>"Q"&amp;ROUNDUP(MONTH(SalesDataTable[[#This Row],[Order Date]])/3,0)</f>
        <v>Q4</v>
      </c>
      <c r="S2671" s="9">
        <f>MONTH(SalesDataTable[[#This Row],[Order Date]])</f>
        <v>12</v>
      </c>
      <c r="T2671" s="8" t="str">
        <f>TEXT(SalesDataTable[[#This Row],[Order Date]],"mmm")</f>
        <v>Dec</v>
      </c>
    </row>
    <row r="2672" spans="1:20" ht="15.5">
      <c r="A2672" s="2" t="s">
        <v>2723</v>
      </c>
      <c r="B2672" s="3">
        <v>46382</v>
      </c>
      <c r="C2672" s="4" t="s">
        <v>27</v>
      </c>
      <c r="D2672" s="4" t="s">
        <v>28</v>
      </c>
      <c r="E2672" s="4" t="s">
        <v>10</v>
      </c>
      <c r="F2672" s="4" t="s">
        <v>20</v>
      </c>
      <c r="G2672" s="4" t="s">
        <v>17</v>
      </c>
      <c r="H2672" s="4" t="s">
        <v>46</v>
      </c>
      <c r="I2672" s="9">
        <v>8</v>
      </c>
      <c r="J2672" s="6">
        <v>45.54</v>
      </c>
      <c r="K2672" s="7">
        <v>0.15</v>
      </c>
      <c r="L2672" s="6">
        <v>18.54</v>
      </c>
      <c r="M2672" s="6">
        <f t="shared" si="164"/>
        <v>309.67199999999997</v>
      </c>
      <c r="N2672" s="6">
        <f t="shared" si="165"/>
        <v>148.32</v>
      </c>
      <c r="O2672" s="6">
        <f t="shared" si="166"/>
        <v>161.35199999999998</v>
      </c>
      <c r="P2672" s="8">
        <f t="shared" si="167"/>
        <v>0.52104161822831896</v>
      </c>
      <c r="Q2672" s="5">
        <f>YEAR(SalesDataTable[[#This Row],[Order Date]])</f>
        <v>2026</v>
      </c>
      <c r="R2672" s="8" t="str">
        <f>"Q"&amp;ROUNDUP(MONTH(SalesDataTable[[#This Row],[Order Date]])/3,0)</f>
        <v>Q4</v>
      </c>
      <c r="S2672" s="9">
        <f>MONTH(SalesDataTable[[#This Row],[Order Date]])</f>
        <v>12</v>
      </c>
      <c r="T2672" s="8" t="str">
        <f>TEXT(SalesDataTable[[#This Row],[Order Date]],"mmm")</f>
        <v>Dec</v>
      </c>
    </row>
    <row r="2673" spans="1:20" ht="15.5">
      <c r="A2673" s="2" t="s">
        <v>2724</v>
      </c>
      <c r="B2673" s="3">
        <v>46382</v>
      </c>
      <c r="C2673" s="4" t="s">
        <v>27</v>
      </c>
      <c r="D2673" s="4" t="s">
        <v>82</v>
      </c>
      <c r="E2673" s="4" t="s">
        <v>10</v>
      </c>
      <c r="F2673" s="4" t="s">
        <v>20</v>
      </c>
      <c r="G2673" s="4" t="s">
        <v>5</v>
      </c>
      <c r="H2673" s="4" t="s">
        <v>29</v>
      </c>
      <c r="I2673" s="9">
        <v>4</v>
      </c>
      <c r="J2673" s="6">
        <v>50.96</v>
      </c>
      <c r="K2673" s="7">
        <v>0.1</v>
      </c>
      <c r="L2673" s="6">
        <v>22.14</v>
      </c>
      <c r="M2673" s="6">
        <f t="shared" si="164"/>
        <v>183.45600000000002</v>
      </c>
      <c r="N2673" s="6">
        <f t="shared" si="165"/>
        <v>88.56</v>
      </c>
      <c r="O2673" s="6">
        <f t="shared" si="166"/>
        <v>94.896000000000015</v>
      </c>
      <c r="P2673" s="8">
        <f t="shared" si="167"/>
        <v>0.51726844583987441</v>
      </c>
      <c r="Q2673" s="5">
        <f>YEAR(SalesDataTable[[#This Row],[Order Date]])</f>
        <v>2026</v>
      </c>
      <c r="R2673" s="8" t="str">
        <f>"Q"&amp;ROUNDUP(MONTH(SalesDataTable[[#This Row],[Order Date]])/3,0)</f>
        <v>Q4</v>
      </c>
      <c r="S2673" s="9">
        <f>MONTH(SalesDataTable[[#This Row],[Order Date]])</f>
        <v>12</v>
      </c>
      <c r="T2673" s="8" t="str">
        <f>TEXT(SalesDataTable[[#This Row],[Order Date]],"mmm")</f>
        <v>Dec</v>
      </c>
    </row>
    <row r="2674" spans="1:20" ht="15.5">
      <c r="A2674" s="2" t="s">
        <v>2725</v>
      </c>
      <c r="B2674" s="3">
        <v>46382</v>
      </c>
      <c r="C2674" s="4" t="s">
        <v>8</v>
      </c>
      <c r="D2674" s="4" t="s">
        <v>9</v>
      </c>
      <c r="E2674" s="4" t="s">
        <v>3</v>
      </c>
      <c r="F2674" s="4" t="s">
        <v>16</v>
      </c>
      <c r="G2674" s="4" t="s">
        <v>5</v>
      </c>
      <c r="H2674" s="4" t="s">
        <v>35</v>
      </c>
      <c r="I2674" s="9">
        <v>4</v>
      </c>
      <c r="J2674" s="6">
        <v>40.19</v>
      </c>
      <c r="K2674" s="7">
        <v>0.15</v>
      </c>
      <c r="L2674" s="6">
        <v>16.55</v>
      </c>
      <c r="M2674" s="6">
        <f t="shared" si="164"/>
        <v>136.64599999999999</v>
      </c>
      <c r="N2674" s="6">
        <f t="shared" si="165"/>
        <v>66.2</v>
      </c>
      <c r="O2674" s="6">
        <f t="shared" si="166"/>
        <v>70.445999999999984</v>
      </c>
      <c r="P2674" s="8">
        <f t="shared" si="167"/>
        <v>0.51553649576277383</v>
      </c>
      <c r="Q2674" s="5">
        <f>YEAR(SalesDataTable[[#This Row],[Order Date]])</f>
        <v>2026</v>
      </c>
      <c r="R2674" s="8" t="str">
        <f>"Q"&amp;ROUNDUP(MONTH(SalesDataTable[[#This Row],[Order Date]])/3,0)</f>
        <v>Q4</v>
      </c>
      <c r="S2674" s="9">
        <f>MONTH(SalesDataTable[[#This Row],[Order Date]])</f>
        <v>12</v>
      </c>
      <c r="T2674" s="8" t="str">
        <f>TEXT(SalesDataTable[[#This Row],[Order Date]],"mmm")</f>
        <v>Dec</v>
      </c>
    </row>
    <row r="2675" spans="1:20" ht="15.5">
      <c r="A2675" s="2" t="s">
        <v>2726</v>
      </c>
      <c r="B2675" s="3">
        <v>46383</v>
      </c>
      <c r="C2675" s="4" t="s">
        <v>8</v>
      </c>
      <c r="D2675" s="4" t="s">
        <v>69</v>
      </c>
      <c r="E2675" s="4" t="s">
        <v>3</v>
      </c>
      <c r="F2675" s="4" t="s">
        <v>16</v>
      </c>
      <c r="G2675" s="4" t="s">
        <v>31</v>
      </c>
      <c r="H2675" s="4" t="s">
        <v>32</v>
      </c>
      <c r="I2675" s="9">
        <v>3</v>
      </c>
      <c r="J2675" s="6">
        <v>333.84</v>
      </c>
      <c r="K2675" s="7">
        <v>0</v>
      </c>
      <c r="L2675" s="6">
        <v>193.05</v>
      </c>
      <c r="M2675" s="6">
        <f t="shared" si="164"/>
        <v>1001.52</v>
      </c>
      <c r="N2675" s="6">
        <f t="shared" si="165"/>
        <v>579.15000000000009</v>
      </c>
      <c r="O2675" s="6">
        <f t="shared" si="166"/>
        <v>422.36999999999989</v>
      </c>
      <c r="P2675" s="8">
        <f t="shared" si="167"/>
        <v>0.42172897196261672</v>
      </c>
      <c r="Q2675" s="5">
        <f>YEAR(SalesDataTable[[#This Row],[Order Date]])</f>
        <v>2026</v>
      </c>
      <c r="R2675" s="8" t="str">
        <f>"Q"&amp;ROUNDUP(MONTH(SalesDataTable[[#This Row],[Order Date]])/3,0)</f>
        <v>Q4</v>
      </c>
      <c r="S2675" s="9">
        <f>MONTH(SalesDataTable[[#This Row],[Order Date]])</f>
        <v>12</v>
      </c>
      <c r="T2675" s="8" t="str">
        <f>TEXT(SalesDataTable[[#This Row],[Order Date]],"mmm")</f>
        <v>Dec</v>
      </c>
    </row>
    <row r="2676" spans="1:20" ht="15.5">
      <c r="A2676" s="2" t="s">
        <v>2727</v>
      </c>
      <c r="B2676" s="3">
        <v>46383</v>
      </c>
      <c r="C2676" s="4" t="s">
        <v>14</v>
      </c>
      <c r="D2676" s="4" t="s">
        <v>126</v>
      </c>
      <c r="E2676" s="4" t="s">
        <v>39</v>
      </c>
      <c r="F2676" s="4" t="s">
        <v>4</v>
      </c>
      <c r="G2676" s="4" t="s">
        <v>31</v>
      </c>
      <c r="H2676" s="4" t="s">
        <v>41</v>
      </c>
      <c r="I2676" s="9">
        <v>2</v>
      </c>
      <c r="J2676" s="6">
        <v>198.94</v>
      </c>
      <c r="K2676" s="7">
        <v>0.15</v>
      </c>
      <c r="L2676" s="6">
        <v>102.32</v>
      </c>
      <c r="M2676" s="6">
        <f t="shared" si="164"/>
        <v>338.19799999999998</v>
      </c>
      <c r="N2676" s="6">
        <f t="shared" si="165"/>
        <v>204.64</v>
      </c>
      <c r="O2676" s="6">
        <f t="shared" si="166"/>
        <v>133.55799999999999</v>
      </c>
      <c r="P2676" s="8">
        <f t="shared" si="167"/>
        <v>0.39491067362905752</v>
      </c>
      <c r="Q2676" s="5">
        <f>YEAR(SalesDataTable[[#This Row],[Order Date]])</f>
        <v>2026</v>
      </c>
      <c r="R2676" s="8" t="str">
        <f>"Q"&amp;ROUNDUP(MONTH(SalesDataTable[[#This Row],[Order Date]])/3,0)</f>
        <v>Q4</v>
      </c>
      <c r="S2676" s="9">
        <f>MONTH(SalesDataTable[[#This Row],[Order Date]])</f>
        <v>12</v>
      </c>
      <c r="T2676" s="8" t="str">
        <f>TEXT(SalesDataTable[[#This Row],[Order Date]],"mmm")</f>
        <v>Dec</v>
      </c>
    </row>
    <row r="2677" spans="1:20" ht="15.5">
      <c r="A2677" s="2" t="s">
        <v>2728</v>
      </c>
      <c r="B2677" s="3">
        <v>46383</v>
      </c>
      <c r="C2677" s="4" t="s">
        <v>14</v>
      </c>
      <c r="D2677" s="4" t="s">
        <v>34</v>
      </c>
      <c r="E2677" s="4" t="s">
        <v>39</v>
      </c>
      <c r="F2677" s="4" t="s">
        <v>16</v>
      </c>
      <c r="G2677" s="4" t="s">
        <v>49</v>
      </c>
      <c r="H2677" s="4" t="s">
        <v>67</v>
      </c>
      <c r="I2677" s="9">
        <v>3</v>
      </c>
      <c r="J2677" s="6">
        <v>35.979999999999997</v>
      </c>
      <c r="K2677" s="7">
        <v>0</v>
      </c>
      <c r="L2677" s="6">
        <v>13.6</v>
      </c>
      <c r="M2677" s="6">
        <f t="shared" si="164"/>
        <v>107.94</v>
      </c>
      <c r="N2677" s="6">
        <f t="shared" si="165"/>
        <v>40.799999999999997</v>
      </c>
      <c r="O2677" s="6">
        <f t="shared" si="166"/>
        <v>67.14</v>
      </c>
      <c r="P2677" s="8">
        <f t="shared" si="167"/>
        <v>0.62201222901612008</v>
      </c>
      <c r="Q2677" s="5">
        <f>YEAR(SalesDataTable[[#This Row],[Order Date]])</f>
        <v>2026</v>
      </c>
      <c r="R2677" s="8" t="str">
        <f>"Q"&amp;ROUNDUP(MONTH(SalesDataTable[[#This Row],[Order Date]])/3,0)</f>
        <v>Q4</v>
      </c>
      <c r="S2677" s="9">
        <f>MONTH(SalesDataTable[[#This Row],[Order Date]])</f>
        <v>12</v>
      </c>
      <c r="T2677" s="8" t="str">
        <f>TEXT(SalesDataTable[[#This Row],[Order Date]],"mmm")</f>
        <v>Dec</v>
      </c>
    </row>
    <row r="2678" spans="1:20" ht="15.5">
      <c r="A2678" s="2" t="s">
        <v>2729</v>
      </c>
      <c r="B2678" s="3">
        <v>46383</v>
      </c>
      <c r="C2678" s="4" t="s">
        <v>8</v>
      </c>
      <c r="D2678" s="4" t="s">
        <v>86</v>
      </c>
      <c r="E2678" s="4" t="s">
        <v>39</v>
      </c>
      <c r="F2678" s="4" t="s">
        <v>16</v>
      </c>
      <c r="G2678" s="4" t="s">
        <v>17</v>
      </c>
      <c r="H2678" s="4" t="s">
        <v>71</v>
      </c>
      <c r="I2678" s="9">
        <v>6</v>
      </c>
      <c r="J2678" s="6">
        <v>133.4</v>
      </c>
      <c r="K2678" s="7">
        <v>0.1</v>
      </c>
      <c r="L2678" s="6">
        <v>66.3</v>
      </c>
      <c r="M2678" s="6">
        <f t="shared" si="164"/>
        <v>720.36000000000013</v>
      </c>
      <c r="N2678" s="6">
        <f t="shared" si="165"/>
        <v>397.79999999999995</v>
      </c>
      <c r="O2678" s="6">
        <f t="shared" si="166"/>
        <v>322.56000000000017</v>
      </c>
      <c r="P2678" s="8">
        <f t="shared" si="167"/>
        <v>0.44777611194402817</v>
      </c>
      <c r="Q2678" s="5">
        <f>YEAR(SalesDataTable[[#This Row],[Order Date]])</f>
        <v>2026</v>
      </c>
      <c r="R2678" s="8" t="str">
        <f>"Q"&amp;ROUNDUP(MONTH(SalesDataTable[[#This Row],[Order Date]])/3,0)</f>
        <v>Q4</v>
      </c>
      <c r="S2678" s="9">
        <f>MONTH(SalesDataTable[[#This Row],[Order Date]])</f>
        <v>12</v>
      </c>
      <c r="T2678" s="8" t="str">
        <f>TEXT(SalesDataTable[[#This Row],[Order Date]],"mmm")</f>
        <v>Dec</v>
      </c>
    </row>
    <row r="2679" spans="1:20" ht="15.5">
      <c r="A2679" s="2" t="s">
        <v>2730</v>
      </c>
      <c r="B2679" s="3">
        <v>46383</v>
      </c>
      <c r="C2679" s="4" t="s">
        <v>27</v>
      </c>
      <c r="D2679" s="4" t="s">
        <v>45</v>
      </c>
      <c r="E2679" s="4" t="s">
        <v>3</v>
      </c>
      <c r="F2679" s="4" t="s">
        <v>4</v>
      </c>
      <c r="G2679" s="4" t="s">
        <v>11</v>
      </c>
      <c r="H2679" s="4" t="s">
        <v>12</v>
      </c>
      <c r="I2679" s="9">
        <v>2</v>
      </c>
      <c r="J2679" s="6">
        <v>93.45</v>
      </c>
      <c r="K2679" s="7">
        <v>0</v>
      </c>
      <c r="L2679" s="6">
        <v>45.75</v>
      </c>
      <c r="M2679" s="6">
        <f t="shared" si="164"/>
        <v>186.9</v>
      </c>
      <c r="N2679" s="6">
        <f t="shared" si="165"/>
        <v>91.5</v>
      </c>
      <c r="O2679" s="6">
        <f t="shared" si="166"/>
        <v>95.4</v>
      </c>
      <c r="P2679" s="8">
        <f t="shared" si="167"/>
        <v>0.5104333868378812</v>
      </c>
      <c r="Q2679" s="5">
        <f>YEAR(SalesDataTable[[#This Row],[Order Date]])</f>
        <v>2026</v>
      </c>
      <c r="R2679" s="8" t="str">
        <f>"Q"&amp;ROUNDUP(MONTH(SalesDataTable[[#This Row],[Order Date]])/3,0)</f>
        <v>Q4</v>
      </c>
      <c r="S2679" s="9">
        <f>MONTH(SalesDataTable[[#This Row],[Order Date]])</f>
        <v>12</v>
      </c>
      <c r="T2679" s="8" t="str">
        <f>TEXT(SalesDataTable[[#This Row],[Order Date]],"mmm")</f>
        <v>Dec</v>
      </c>
    </row>
    <row r="2680" spans="1:20" ht="15.5">
      <c r="A2680" s="2" t="s">
        <v>2731</v>
      </c>
      <c r="B2680" s="3">
        <v>46383</v>
      </c>
      <c r="C2680" s="4" t="s">
        <v>14</v>
      </c>
      <c r="D2680" s="4" t="s">
        <v>34</v>
      </c>
      <c r="E2680" s="4" t="s">
        <v>39</v>
      </c>
      <c r="F2680" s="4" t="s">
        <v>16</v>
      </c>
      <c r="G2680" s="4" t="s">
        <v>49</v>
      </c>
      <c r="H2680" s="4" t="s">
        <v>74</v>
      </c>
      <c r="I2680" s="9">
        <v>1</v>
      </c>
      <c r="J2680" s="6">
        <v>49.79</v>
      </c>
      <c r="K2680" s="7">
        <v>0.2</v>
      </c>
      <c r="L2680" s="6">
        <v>21.87</v>
      </c>
      <c r="M2680" s="6">
        <f t="shared" si="164"/>
        <v>39.832000000000001</v>
      </c>
      <c r="N2680" s="6">
        <f t="shared" si="165"/>
        <v>21.87</v>
      </c>
      <c r="O2680" s="6">
        <f t="shared" si="166"/>
        <v>17.962</v>
      </c>
      <c r="P2680" s="8">
        <f t="shared" si="167"/>
        <v>0.45094396465153641</v>
      </c>
      <c r="Q2680" s="5">
        <f>YEAR(SalesDataTable[[#This Row],[Order Date]])</f>
        <v>2026</v>
      </c>
      <c r="R2680" s="8" t="str">
        <f>"Q"&amp;ROUNDUP(MONTH(SalesDataTable[[#This Row],[Order Date]])/3,0)</f>
        <v>Q4</v>
      </c>
      <c r="S2680" s="9">
        <f>MONTH(SalesDataTable[[#This Row],[Order Date]])</f>
        <v>12</v>
      </c>
      <c r="T2680" s="8" t="str">
        <f>TEXT(SalesDataTable[[#This Row],[Order Date]],"mmm")</f>
        <v>Dec</v>
      </c>
    </row>
    <row r="2681" spans="1:20" ht="15.5">
      <c r="A2681" s="2" t="s">
        <v>2732</v>
      </c>
      <c r="B2681" s="3">
        <v>46383</v>
      </c>
      <c r="C2681" s="4" t="s">
        <v>27</v>
      </c>
      <c r="D2681" s="4" t="s">
        <v>48</v>
      </c>
      <c r="E2681" s="4" t="s">
        <v>39</v>
      </c>
      <c r="F2681" s="4" t="s">
        <v>4</v>
      </c>
      <c r="G2681" s="4" t="s">
        <v>11</v>
      </c>
      <c r="H2681" s="4" t="s">
        <v>79</v>
      </c>
      <c r="I2681" s="9">
        <v>3</v>
      </c>
      <c r="J2681" s="6">
        <v>70.430000000000007</v>
      </c>
      <c r="K2681" s="7">
        <v>0.1</v>
      </c>
      <c r="L2681" s="6">
        <v>32.869999999999997</v>
      </c>
      <c r="M2681" s="6">
        <f t="shared" si="164"/>
        <v>190.16100000000003</v>
      </c>
      <c r="N2681" s="6">
        <f t="shared" si="165"/>
        <v>98.609999999999985</v>
      </c>
      <c r="O2681" s="6">
        <f t="shared" si="166"/>
        <v>91.551000000000045</v>
      </c>
      <c r="P2681" s="8">
        <f t="shared" si="167"/>
        <v>0.48143941186678674</v>
      </c>
      <c r="Q2681" s="5">
        <f>YEAR(SalesDataTable[[#This Row],[Order Date]])</f>
        <v>2026</v>
      </c>
      <c r="R2681" s="8" t="str">
        <f>"Q"&amp;ROUNDUP(MONTH(SalesDataTable[[#This Row],[Order Date]])/3,0)</f>
        <v>Q4</v>
      </c>
      <c r="S2681" s="9">
        <f>MONTH(SalesDataTable[[#This Row],[Order Date]])</f>
        <v>12</v>
      </c>
      <c r="T2681" s="8" t="str">
        <f>TEXT(SalesDataTable[[#This Row],[Order Date]],"mmm")</f>
        <v>Dec</v>
      </c>
    </row>
    <row r="2682" spans="1:20" ht="15.5">
      <c r="A2682" s="2" t="s">
        <v>2733</v>
      </c>
      <c r="B2682" s="3">
        <v>46383</v>
      </c>
      <c r="C2682" s="4" t="s">
        <v>14</v>
      </c>
      <c r="D2682" s="4" t="s">
        <v>15</v>
      </c>
      <c r="E2682" s="4" t="s">
        <v>3</v>
      </c>
      <c r="F2682" s="4" t="s">
        <v>20</v>
      </c>
      <c r="G2682" s="4" t="s">
        <v>31</v>
      </c>
      <c r="H2682" s="4" t="s">
        <v>64</v>
      </c>
      <c r="I2682" s="9">
        <v>2</v>
      </c>
      <c r="J2682" s="6">
        <v>82.04</v>
      </c>
      <c r="K2682" s="7">
        <v>0.1</v>
      </c>
      <c r="L2682" s="6">
        <v>38.880000000000003</v>
      </c>
      <c r="M2682" s="6">
        <f t="shared" si="164"/>
        <v>147.67200000000003</v>
      </c>
      <c r="N2682" s="6">
        <f t="shared" si="165"/>
        <v>77.760000000000005</v>
      </c>
      <c r="O2682" s="6">
        <f t="shared" si="166"/>
        <v>69.91200000000002</v>
      </c>
      <c r="P2682" s="8">
        <f t="shared" si="167"/>
        <v>0.47342759629449055</v>
      </c>
      <c r="Q2682" s="5">
        <f>YEAR(SalesDataTable[[#This Row],[Order Date]])</f>
        <v>2026</v>
      </c>
      <c r="R2682" s="8" t="str">
        <f>"Q"&amp;ROUNDUP(MONTH(SalesDataTable[[#This Row],[Order Date]])/3,0)</f>
        <v>Q4</v>
      </c>
      <c r="S2682" s="9">
        <f>MONTH(SalesDataTable[[#This Row],[Order Date]])</f>
        <v>12</v>
      </c>
      <c r="T2682" s="8" t="str">
        <f>TEXT(SalesDataTable[[#This Row],[Order Date]],"mmm")</f>
        <v>Dec</v>
      </c>
    </row>
    <row r="2683" spans="1:20" ht="15.5">
      <c r="A2683" s="2" t="s">
        <v>2734</v>
      </c>
      <c r="B2683" s="3">
        <v>46383</v>
      </c>
      <c r="C2683" s="4" t="s">
        <v>8</v>
      </c>
      <c r="D2683" s="4" t="s">
        <v>66</v>
      </c>
      <c r="E2683" s="4" t="s">
        <v>39</v>
      </c>
      <c r="F2683" s="4" t="s">
        <v>4</v>
      </c>
      <c r="G2683" s="4" t="s">
        <v>17</v>
      </c>
      <c r="H2683" s="4" t="s">
        <v>18</v>
      </c>
      <c r="I2683" s="9">
        <v>1</v>
      </c>
      <c r="J2683" s="6">
        <v>35.409999999999997</v>
      </c>
      <c r="K2683" s="7">
        <v>0.2</v>
      </c>
      <c r="L2683" s="6">
        <v>13.54</v>
      </c>
      <c r="M2683" s="6">
        <f t="shared" si="164"/>
        <v>28.327999999999999</v>
      </c>
      <c r="N2683" s="6">
        <f t="shared" si="165"/>
        <v>13.54</v>
      </c>
      <c r="O2683" s="6">
        <f t="shared" si="166"/>
        <v>14.788</v>
      </c>
      <c r="P2683" s="8">
        <f t="shared" si="167"/>
        <v>0.5220276757977973</v>
      </c>
      <c r="Q2683" s="5">
        <f>YEAR(SalesDataTable[[#This Row],[Order Date]])</f>
        <v>2026</v>
      </c>
      <c r="R2683" s="8" t="str">
        <f>"Q"&amp;ROUNDUP(MONTH(SalesDataTable[[#This Row],[Order Date]])/3,0)</f>
        <v>Q4</v>
      </c>
      <c r="S2683" s="9">
        <f>MONTH(SalesDataTable[[#This Row],[Order Date]])</f>
        <v>12</v>
      </c>
      <c r="T2683" s="8" t="str">
        <f>TEXT(SalesDataTable[[#This Row],[Order Date]],"mmm")</f>
        <v>Dec</v>
      </c>
    </row>
    <row r="2684" spans="1:20" ht="15.5">
      <c r="A2684" s="2" t="s">
        <v>2735</v>
      </c>
      <c r="B2684" s="3">
        <v>46384</v>
      </c>
      <c r="C2684" s="4" t="s">
        <v>27</v>
      </c>
      <c r="D2684" s="4" t="s">
        <v>45</v>
      </c>
      <c r="E2684" s="4" t="s">
        <v>39</v>
      </c>
      <c r="F2684" s="4" t="s">
        <v>20</v>
      </c>
      <c r="G2684" s="4" t="s">
        <v>5</v>
      </c>
      <c r="H2684" s="4" t="s">
        <v>35</v>
      </c>
      <c r="I2684" s="9">
        <v>1</v>
      </c>
      <c r="J2684" s="6">
        <v>41.06</v>
      </c>
      <c r="K2684" s="7">
        <v>0.1</v>
      </c>
      <c r="L2684" s="6">
        <v>16.23</v>
      </c>
      <c r="M2684" s="6">
        <f t="shared" si="164"/>
        <v>36.954000000000001</v>
      </c>
      <c r="N2684" s="6">
        <f t="shared" si="165"/>
        <v>16.23</v>
      </c>
      <c r="O2684" s="6">
        <f t="shared" si="166"/>
        <v>20.724</v>
      </c>
      <c r="P2684" s="8">
        <f t="shared" si="167"/>
        <v>0.5608053255398604</v>
      </c>
      <c r="Q2684" s="5">
        <f>YEAR(SalesDataTable[[#This Row],[Order Date]])</f>
        <v>2026</v>
      </c>
      <c r="R2684" s="8" t="str">
        <f>"Q"&amp;ROUNDUP(MONTH(SalesDataTable[[#This Row],[Order Date]])/3,0)</f>
        <v>Q4</v>
      </c>
      <c r="S2684" s="9">
        <f>MONTH(SalesDataTable[[#This Row],[Order Date]])</f>
        <v>12</v>
      </c>
      <c r="T2684" s="8" t="str">
        <f>TEXT(SalesDataTable[[#This Row],[Order Date]],"mmm")</f>
        <v>Dec</v>
      </c>
    </row>
    <row r="2685" spans="1:20" ht="15.5">
      <c r="A2685" s="2" t="s">
        <v>2736</v>
      </c>
      <c r="B2685" s="3">
        <v>46384</v>
      </c>
      <c r="C2685" s="4" t="s">
        <v>27</v>
      </c>
      <c r="D2685" s="4" t="s">
        <v>48</v>
      </c>
      <c r="E2685" s="4" t="s">
        <v>10</v>
      </c>
      <c r="F2685" s="4" t="s">
        <v>20</v>
      </c>
      <c r="G2685" s="4" t="s">
        <v>11</v>
      </c>
      <c r="H2685" s="4" t="s">
        <v>12</v>
      </c>
      <c r="I2685" s="9">
        <v>12</v>
      </c>
      <c r="J2685" s="6">
        <v>90.29</v>
      </c>
      <c r="K2685" s="7">
        <v>0.1</v>
      </c>
      <c r="L2685" s="6">
        <v>45.76</v>
      </c>
      <c r="M2685" s="6">
        <f t="shared" si="164"/>
        <v>975.13200000000006</v>
      </c>
      <c r="N2685" s="6">
        <f t="shared" si="165"/>
        <v>549.12</v>
      </c>
      <c r="O2685" s="6">
        <f t="shared" si="166"/>
        <v>426.01200000000006</v>
      </c>
      <c r="P2685" s="8">
        <f t="shared" si="167"/>
        <v>0.43687623829389255</v>
      </c>
      <c r="Q2685" s="5">
        <f>YEAR(SalesDataTable[[#This Row],[Order Date]])</f>
        <v>2026</v>
      </c>
      <c r="R2685" s="8" t="str">
        <f>"Q"&amp;ROUNDUP(MONTH(SalesDataTable[[#This Row],[Order Date]])/3,0)</f>
        <v>Q4</v>
      </c>
      <c r="S2685" s="9">
        <f>MONTH(SalesDataTable[[#This Row],[Order Date]])</f>
        <v>12</v>
      </c>
      <c r="T2685" s="8" t="str">
        <f>TEXT(SalesDataTable[[#This Row],[Order Date]],"mmm")</f>
        <v>Dec</v>
      </c>
    </row>
    <row r="2686" spans="1:20" ht="15.5">
      <c r="A2686" s="2" t="s">
        <v>2737</v>
      </c>
      <c r="B2686" s="3">
        <v>46384</v>
      </c>
      <c r="C2686" s="4" t="s">
        <v>8</v>
      </c>
      <c r="D2686" s="4" t="s">
        <v>69</v>
      </c>
      <c r="E2686" s="4" t="s">
        <v>25</v>
      </c>
      <c r="F2686" s="4" t="s">
        <v>16</v>
      </c>
      <c r="G2686" s="4" t="s">
        <v>5</v>
      </c>
      <c r="H2686" s="4" t="s">
        <v>43</v>
      </c>
      <c r="I2686" s="9">
        <v>1</v>
      </c>
      <c r="J2686" s="6">
        <v>103.13</v>
      </c>
      <c r="K2686" s="7">
        <v>0.15</v>
      </c>
      <c r="L2686" s="6">
        <v>50.06</v>
      </c>
      <c r="M2686" s="6">
        <f t="shared" si="164"/>
        <v>87.660499999999999</v>
      </c>
      <c r="N2686" s="6">
        <f t="shared" si="165"/>
        <v>50.06</v>
      </c>
      <c r="O2686" s="6">
        <f t="shared" si="166"/>
        <v>37.600499999999997</v>
      </c>
      <c r="P2686" s="8">
        <f t="shared" si="167"/>
        <v>0.42893321393329947</v>
      </c>
      <c r="Q2686" s="5">
        <f>YEAR(SalesDataTable[[#This Row],[Order Date]])</f>
        <v>2026</v>
      </c>
      <c r="R2686" s="8" t="str">
        <f>"Q"&amp;ROUNDUP(MONTH(SalesDataTable[[#This Row],[Order Date]])/3,0)</f>
        <v>Q4</v>
      </c>
      <c r="S2686" s="9">
        <f>MONTH(SalesDataTable[[#This Row],[Order Date]])</f>
        <v>12</v>
      </c>
      <c r="T2686" s="8" t="str">
        <f>TEXT(SalesDataTable[[#This Row],[Order Date]],"mmm")</f>
        <v>Dec</v>
      </c>
    </row>
    <row r="2687" spans="1:20" ht="15.5">
      <c r="A2687" s="2" t="s">
        <v>2738</v>
      </c>
      <c r="B2687" s="3">
        <v>46384</v>
      </c>
      <c r="C2687" s="4" t="s">
        <v>27</v>
      </c>
      <c r="D2687" s="4" t="s">
        <v>82</v>
      </c>
      <c r="E2687" s="4" t="s">
        <v>3</v>
      </c>
      <c r="F2687" s="4" t="s">
        <v>4</v>
      </c>
      <c r="G2687" s="4" t="s">
        <v>5</v>
      </c>
      <c r="H2687" s="4" t="s">
        <v>6</v>
      </c>
      <c r="I2687" s="9">
        <v>1</v>
      </c>
      <c r="J2687" s="6">
        <v>81.39</v>
      </c>
      <c r="K2687" s="7">
        <v>0.05</v>
      </c>
      <c r="L2687" s="6">
        <v>43.54</v>
      </c>
      <c r="M2687" s="6">
        <f t="shared" si="164"/>
        <v>77.320499999999996</v>
      </c>
      <c r="N2687" s="6">
        <f t="shared" si="165"/>
        <v>43.54</v>
      </c>
      <c r="O2687" s="6">
        <f t="shared" si="166"/>
        <v>33.780499999999996</v>
      </c>
      <c r="P2687" s="8">
        <f t="shared" si="167"/>
        <v>0.43688931137279247</v>
      </c>
      <c r="Q2687" s="5">
        <f>YEAR(SalesDataTable[[#This Row],[Order Date]])</f>
        <v>2026</v>
      </c>
      <c r="R2687" s="8" t="str">
        <f>"Q"&amp;ROUNDUP(MONTH(SalesDataTable[[#This Row],[Order Date]])/3,0)</f>
        <v>Q4</v>
      </c>
      <c r="S2687" s="9">
        <f>MONTH(SalesDataTable[[#This Row],[Order Date]])</f>
        <v>12</v>
      </c>
      <c r="T2687" s="8" t="str">
        <f>TEXT(SalesDataTable[[#This Row],[Order Date]],"mmm")</f>
        <v>Dec</v>
      </c>
    </row>
    <row r="2688" spans="1:20" ht="15.5">
      <c r="A2688" s="2" t="s">
        <v>2739</v>
      </c>
      <c r="B2688" s="3">
        <v>46384</v>
      </c>
      <c r="C2688" s="4" t="s">
        <v>1</v>
      </c>
      <c r="D2688" s="4" t="s">
        <v>88</v>
      </c>
      <c r="E2688" s="4" t="s">
        <v>39</v>
      </c>
      <c r="F2688" s="4" t="s">
        <v>4</v>
      </c>
      <c r="G2688" s="4" t="s">
        <v>31</v>
      </c>
      <c r="H2688" s="4" t="s">
        <v>32</v>
      </c>
      <c r="I2688" s="9">
        <v>2</v>
      </c>
      <c r="J2688" s="6">
        <v>342.78</v>
      </c>
      <c r="K2688" s="7">
        <v>0</v>
      </c>
      <c r="L2688" s="6">
        <v>197.89</v>
      </c>
      <c r="M2688" s="6">
        <f t="shared" si="164"/>
        <v>685.56</v>
      </c>
      <c r="N2688" s="6">
        <f t="shared" si="165"/>
        <v>395.78</v>
      </c>
      <c r="O2688" s="6">
        <f t="shared" si="166"/>
        <v>289.77999999999997</v>
      </c>
      <c r="P2688" s="8">
        <f t="shared" si="167"/>
        <v>0.4226909387945621</v>
      </c>
      <c r="Q2688" s="5">
        <f>YEAR(SalesDataTable[[#This Row],[Order Date]])</f>
        <v>2026</v>
      </c>
      <c r="R2688" s="8" t="str">
        <f>"Q"&amp;ROUNDUP(MONTH(SalesDataTable[[#This Row],[Order Date]])/3,0)</f>
        <v>Q4</v>
      </c>
      <c r="S2688" s="9">
        <f>MONTH(SalesDataTable[[#This Row],[Order Date]])</f>
        <v>12</v>
      </c>
      <c r="T2688" s="8" t="str">
        <f>TEXT(SalesDataTable[[#This Row],[Order Date]],"mmm")</f>
        <v>Dec</v>
      </c>
    </row>
    <row r="2689" spans="1:20" ht="15.5">
      <c r="A2689" s="2" t="s">
        <v>2740</v>
      </c>
      <c r="B2689" s="3">
        <v>46384</v>
      </c>
      <c r="C2689" s="4" t="s">
        <v>8</v>
      </c>
      <c r="D2689" s="4" t="s">
        <v>86</v>
      </c>
      <c r="E2689" s="4" t="s">
        <v>3</v>
      </c>
      <c r="F2689" s="4" t="s">
        <v>4</v>
      </c>
      <c r="G2689" s="4" t="s">
        <v>11</v>
      </c>
      <c r="H2689" s="4" t="s">
        <v>21</v>
      </c>
      <c r="I2689" s="9">
        <v>1</v>
      </c>
      <c r="J2689" s="6">
        <v>147</v>
      </c>
      <c r="K2689" s="7">
        <v>0.15</v>
      </c>
      <c r="L2689" s="6">
        <v>79.58</v>
      </c>
      <c r="M2689" s="6">
        <f t="shared" si="164"/>
        <v>124.95</v>
      </c>
      <c r="N2689" s="6">
        <f t="shared" si="165"/>
        <v>79.58</v>
      </c>
      <c r="O2689" s="6">
        <f t="shared" si="166"/>
        <v>45.370000000000005</v>
      </c>
      <c r="P2689" s="8">
        <f t="shared" si="167"/>
        <v>0.36310524209683875</v>
      </c>
      <c r="Q2689" s="5">
        <f>YEAR(SalesDataTable[[#This Row],[Order Date]])</f>
        <v>2026</v>
      </c>
      <c r="R2689" s="8" t="str">
        <f>"Q"&amp;ROUNDUP(MONTH(SalesDataTable[[#This Row],[Order Date]])/3,0)</f>
        <v>Q4</v>
      </c>
      <c r="S2689" s="9">
        <f>MONTH(SalesDataTable[[#This Row],[Order Date]])</f>
        <v>12</v>
      </c>
      <c r="T2689" s="8" t="str">
        <f>TEXT(SalesDataTable[[#This Row],[Order Date]],"mmm")</f>
        <v>Dec</v>
      </c>
    </row>
    <row r="2690" spans="1:20" ht="15.5">
      <c r="A2690" s="2" t="s">
        <v>2741</v>
      </c>
      <c r="B2690" s="3">
        <v>46384</v>
      </c>
      <c r="C2690" s="4" t="s">
        <v>1</v>
      </c>
      <c r="D2690" s="4" t="s">
        <v>88</v>
      </c>
      <c r="E2690" s="4" t="s">
        <v>3</v>
      </c>
      <c r="F2690" s="4" t="s">
        <v>16</v>
      </c>
      <c r="G2690" s="4" t="s">
        <v>17</v>
      </c>
      <c r="H2690" s="4" t="s">
        <v>46</v>
      </c>
      <c r="I2690" s="9">
        <v>1</v>
      </c>
      <c r="J2690" s="6">
        <v>45.69</v>
      </c>
      <c r="K2690" s="7">
        <v>0.2</v>
      </c>
      <c r="L2690" s="6">
        <v>18.829999999999998</v>
      </c>
      <c r="M2690" s="6">
        <f t="shared" ref="M2690:M2708" si="168">I2690*J2690*(1-K2690)</f>
        <v>36.552</v>
      </c>
      <c r="N2690" s="6">
        <f t="shared" ref="N2690:N2708" si="169">I2690*L2690</f>
        <v>18.829999999999998</v>
      </c>
      <c r="O2690" s="6">
        <f t="shared" ref="O2690:O2708" si="170">M2690-N2690</f>
        <v>17.722000000000001</v>
      </c>
      <c r="P2690" s="8">
        <f t="shared" ref="P2690:P2708" si="171">IFERROR(O2690/M2690,0)</f>
        <v>0.48484351061501429</v>
      </c>
      <c r="Q2690" s="5">
        <f>YEAR(SalesDataTable[[#This Row],[Order Date]])</f>
        <v>2026</v>
      </c>
      <c r="R2690" s="8" t="str">
        <f>"Q"&amp;ROUNDUP(MONTH(SalesDataTable[[#This Row],[Order Date]])/3,0)</f>
        <v>Q4</v>
      </c>
      <c r="S2690" s="9">
        <f>MONTH(SalesDataTable[[#This Row],[Order Date]])</f>
        <v>12</v>
      </c>
      <c r="T2690" s="8" t="str">
        <f>TEXT(SalesDataTable[[#This Row],[Order Date]],"mmm")</f>
        <v>Dec</v>
      </c>
    </row>
    <row r="2691" spans="1:20" ht="15.5">
      <c r="A2691" s="2" t="s">
        <v>2742</v>
      </c>
      <c r="B2691" s="3">
        <v>46384</v>
      </c>
      <c r="C2691" s="4" t="s">
        <v>8</v>
      </c>
      <c r="D2691" s="4" t="s">
        <v>69</v>
      </c>
      <c r="E2691" s="4" t="s">
        <v>39</v>
      </c>
      <c r="F2691" s="4" t="s">
        <v>4</v>
      </c>
      <c r="G2691" s="4" t="s">
        <v>5</v>
      </c>
      <c r="H2691" s="4" t="s">
        <v>35</v>
      </c>
      <c r="I2691" s="9">
        <v>1</v>
      </c>
      <c r="J2691" s="6">
        <v>39.69</v>
      </c>
      <c r="K2691" s="7">
        <v>0</v>
      </c>
      <c r="L2691" s="6">
        <v>17.09</v>
      </c>
      <c r="M2691" s="6">
        <f t="shared" si="168"/>
        <v>39.69</v>
      </c>
      <c r="N2691" s="6">
        <f t="shared" si="169"/>
        <v>17.09</v>
      </c>
      <c r="O2691" s="6">
        <f t="shared" si="170"/>
        <v>22.599999999999998</v>
      </c>
      <c r="P2691" s="8">
        <f t="shared" si="171"/>
        <v>0.56941295036533135</v>
      </c>
      <c r="Q2691" s="5">
        <f>YEAR(SalesDataTable[[#This Row],[Order Date]])</f>
        <v>2026</v>
      </c>
      <c r="R2691" s="8" t="str">
        <f>"Q"&amp;ROUNDUP(MONTH(SalesDataTable[[#This Row],[Order Date]])/3,0)</f>
        <v>Q4</v>
      </c>
      <c r="S2691" s="9">
        <f>MONTH(SalesDataTable[[#This Row],[Order Date]])</f>
        <v>12</v>
      </c>
      <c r="T2691" s="8" t="str">
        <f>TEXT(SalesDataTable[[#This Row],[Order Date]],"mmm")</f>
        <v>Dec</v>
      </c>
    </row>
    <row r="2692" spans="1:20" ht="15.5">
      <c r="A2692" s="2" t="s">
        <v>2743</v>
      </c>
      <c r="B2692" s="3">
        <v>46384</v>
      </c>
      <c r="C2692" s="4" t="s">
        <v>27</v>
      </c>
      <c r="D2692" s="4" t="s">
        <v>28</v>
      </c>
      <c r="E2692" s="4" t="s">
        <v>3</v>
      </c>
      <c r="F2692" s="4" t="s">
        <v>16</v>
      </c>
      <c r="G2692" s="4" t="s">
        <v>31</v>
      </c>
      <c r="H2692" s="4" t="s">
        <v>90</v>
      </c>
      <c r="I2692" s="9">
        <v>5</v>
      </c>
      <c r="J2692" s="6">
        <v>122.42</v>
      </c>
      <c r="K2692" s="7">
        <v>0</v>
      </c>
      <c r="L2692" s="6">
        <v>60.8</v>
      </c>
      <c r="M2692" s="6">
        <f t="shared" si="168"/>
        <v>612.1</v>
      </c>
      <c r="N2692" s="6">
        <f t="shared" si="169"/>
        <v>304</v>
      </c>
      <c r="O2692" s="6">
        <f t="shared" si="170"/>
        <v>308.10000000000002</v>
      </c>
      <c r="P2692" s="8">
        <f t="shared" si="171"/>
        <v>0.50334912595981052</v>
      </c>
      <c r="Q2692" s="5">
        <f>YEAR(SalesDataTable[[#This Row],[Order Date]])</f>
        <v>2026</v>
      </c>
      <c r="R2692" s="8" t="str">
        <f>"Q"&amp;ROUNDUP(MONTH(SalesDataTable[[#This Row],[Order Date]])/3,0)</f>
        <v>Q4</v>
      </c>
      <c r="S2692" s="9">
        <f>MONTH(SalesDataTable[[#This Row],[Order Date]])</f>
        <v>12</v>
      </c>
      <c r="T2692" s="8" t="str">
        <f>TEXT(SalesDataTable[[#This Row],[Order Date]],"mmm")</f>
        <v>Dec</v>
      </c>
    </row>
    <row r="2693" spans="1:20" ht="15.5">
      <c r="A2693" s="2" t="s">
        <v>2744</v>
      </c>
      <c r="B2693" s="3">
        <v>46384</v>
      </c>
      <c r="C2693" s="4" t="s">
        <v>8</v>
      </c>
      <c r="D2693" s="4" t="s">
        <v>38</v>
      </c>
      <c r="E2693" s="4" t="s">
        <v>25</v>
      </c>
      <c r="F2693" s="4" t="s">
        <v>16</v>
      </c>
      <c r="G2693" s="4" t="s">
        <v>17</v>
      </c>
      <c r="H2693" s="4" t="s">
        <v>18</v>
      </c>
      <c r="I2693" s="9">
        <v>1</v>
      </c>
      <c r="J2693" s="6">
        <v>37.03</v>
      </c>
      <c r="K2693" s="7">
        <v>0.15</v>
      </c>
      <c r="L2693" s="6">
        <v>13.53</v>
      </c>
      <c r="M2693" s="6">
        <f t="shared" si="168"/>
        <v>31.4755</v>
      </c>
      <c r="N2693" s="6">
        <f t="shared" si="169"/>
        <v>13.53</v>
      </c>
      <c r="O2693" s="6">
        <f t="shared" si="170"/>
        <v>17.945500000000003</v>
      </c>
      <c r="P2693" s="8">
        <f t="shared" si="171"/>
        <v>0.57014185636447401</v>
      </c>
      <c r="Q2693" s="5">
        <f>YEAR(SalesDataTable[[#This Row],[Order Date]])</f>
        <v>2026</v>
      </c>
      <c r="R2693" s="8" t="str">
        <f>"Q"&amp;ROUNDUP(MONTH(SalesDataTable[[#This Row],[Order Date]])/3,0)</f>
        <v>Q4</v>
      </c>
      <c r="S2693" s="9">
        <f>MONTH(SalesDataTable[[#This Row],[Order Date]])</f>
        <v>12</v>
      </c>
      <c r="T2693" s="8" t="str">
        <f>TEXT(SalesDataTable[[#This Row],[Order Date]],"mmm")</f>
        <v>Dec</v>
      </c>
    </row>
    <row r="2694" spans="1:20" ht="15.5">
      <c r="A2694" s="2" t="s">
        <v>2745</v>
      </c>
      <c r="B2694" s="3">
        <v>46384</v>
      </c>
      <c r="C2694" s="4" t="s">
        <v>8</v>
      </c>
      <c r="D2694" s="4" t="s">
        <v>86</v>
      </c>
      <c r="E2694" s="4" t="s">
        <v>25</v>
      </c>
      <c r="F2694" s="4" t="s">
        <v>4</v>
      </c>
      <c r="G2694" s="4" t="s">
        <v>11</v>
      </c>
      <c r="H2694" s="4" t="s">
        <v>12</v>
      </c>
      <c r="I2694" s="9">
        <v>1</v>
      </c>
      <c r="J2694" s="6">
        <v>90.99</v>
      </c>
      <c r="K2694" s="7">
        <v>0.05</v>
      </c>
      <c r="L2694" s="6">
        <v>44.78</v>
      </c>
      <c r="M2694" s="6">
        <f t="shared" si="168"/>
        <v>86.440499999999986</v>
      </c>
      <c r="N2694" s="6">
        <f t="shared" si="169"/>
        <v>44.78</v>
      </c>
      <c r="O2694" s="6">
        <f t="shared" si="170"/>
        <v>41.660499999999985</v>
      </c>
      <c r="P2694" s="8">
        <f t="shared" si="171"/>
        <v>0.48195579618350187</v>
      </c>
      <c r="Q2694" s="5">
        <f>YEAR(SalesDataTable[[#This Row],[Order Date]])</f>
        <v>2026</v>
      </c>
      <c r="R2694" s="8" t="str">
        <f>"Q"&amp;ROUNDUP(MONTH(SalesDataTable[[#This Row],[Order Date]])/3,0)</f>
        <v>Q4</v>
      </c>
      <c r="S2694" s="9">
        <f>MONTH(SalesDataTable[[#This Row],[Order Date]])</f>
        <v>12</v>
      </c>
      <c r="T2694" s="8" t="str">
        <f>TEXT(SalesDataTable[[#This Row],[Order Date]],"mmm")</f>
        <v>Dec</v>
      </c>
    </row>
    <row r="2695" spans="1:20" ht="15.5">
      <c r="A2695" s="2" t="s">
        <v>2746</v>
      </c>
      <c r="B2695" s="3">
        <v>46385</v>
      </c>
      <c r="C2695" s="4" t="s">
        <v>8</v>
      </c>
      <c r="D2695" s="4" t="s">
        <v>66</v>
      </c>
      <c r="E2695" s="4" t="s">
        <v>3</v>
      </c>
      <c r="F2695" s="4" t="s">
        <v>4</v>
      </c>
      <c r="G2695" s="4" t="s">
        <v>11</v>
      </c>
      <c r="H2695" s="4" t="s">
        <v>12</v>
      </c>
      <c r="I2695" s="9">
        <v>1</v>
      </c>
      <c r="J2695" s="6">
        <v>90.81</v>
      </c>
      <c r="K2695" s="7">
        <v>0.1</v>
      </c>
      <c r="L2695" s="6">
        <v>46.53</v>
      </c>
      <c r="M2695" s="6">
        <f t="shared" si="168"/>
        <v>81.728999999999999</v>
      </c>
      <c r="N2695" s="6">
        <f t="shared" si="169"/>
        <v>46.53</v>
      </c>
      <c r="O2695" s="6">
        <f t="shared" si="170"/>
        <v>35.198999999999998</v>
      </c>
      <c r="P2695" s="8">
        <f t="shared" si="171"/>
        <v>0.43067944059024332</v>
      </c>
      <c r="Q2695" s="5">
        <f>YEAR(SalesDataTable[[#This Row],[Order Date]])</f>
        <v>2026</v>
      </c>
      <c r="R2695" s="8" t="str">
        <f>"Q"&amp;ROUNDUP(MONTH(SalesDataTable[[#This Row],[Order Date]])/3,0)</f>
        <v>Q4</v>
      </c>
      <c r="S2695" s="9">
        <f>MONTH(SalesDataTable[[#This Row],[Order Date]])</f>
        <v>12</v>
      </c>
      <c r="T2695" s="8" t="str">
        <f>TEXT(SalesDataTable[[#This Row],[Order Date]],"mmm")</f>
        <v>Dec</v>
      </c>
    </row>
    <row r="2696" spans="1:20" ht="15.5">
      <c r="A2696" s="2" t="s">
        <v>2747</v>
      </c>
      <c r="B2696" s="3">
        <v>46385</v>
      </c>
      <c r="C2696" s="4" t="s">
        <v>1</v>
      </c>
      <c r="D2696" s="4" t="s">
        <v>88</v>
      </c>
      <c r="E2696" s="4" t="s">
        <v>25</v>
      </c>
      <c r="F2696" s="4" t="s">
        <v>16</v>
      </c>
      <c r="G2696" s="4" t="s">
        <v>5</v>
      </c>
      <c r="H2696" s="4" t="s">
        <v>35</v>
      </c>
      <c r="I2696" s="9">
        <v>1</v>
      </c>
      <c r="J2696" s="6">
        <v>41.28</v>
      </c>
      <c r="K2696" s="7">
        <v>0.15</v>
      </c>
      <c r="L2696" s="6">
        <v>16.41</v>
      </c>
      <c r="M2696" s="6">
        <f t="shared" si="168"/>
        <v>35.088000000000001</v>
      </c>
      <c r="N2696" s="6">
        <f t="shared" si="169"/>
        <v>16.41</v>
      </c>
      <c r="O2696" s="6">
        <f t="shared" si="170"/>
        <v>18.678000000000001</v>
      </c>
      <c r="P2696" s="8">
        <f t="shared" si="171"/>
        <v>0.53231874145006841</v>
      </c>
      <c r="Q2696" s="5">
        <f>YEAR(SalesDataTable[[#This Row],[Order Date]])</f>
        <v>2026</v>
      </c>
      <c r="R2696" s="8" t="str">
        <f>"Q"&amp;ROUNDUP(MONTH(SalesDataTable[[#This Row],[Order Date]])/3,0)</f>
        <v>Q4</v>
      </c>
      <c r="S2696" s="9">
        <f>MONTH(SalesDataTable[[#This Row],[Order Date]])</f>
        <v>12</v>
      </c>
      <c r="T2696" s="8" t="str">
        <f>TEXT(SalesDataTable[[#This Row],[Order Date]],"mmm")</f>
        <v>Dec</v>
      </c>
    </row>
    <row r="2697" spans="1:20" ht="15.5">
      <c r="A2697" s="2" t="s">
        <v>2748</v>
      </c>
      <c r="B2697" s="3">
        <v>46385</v>
      </c>
      <c r="C2697" s="4" t="s">
        <v>27</v>
      </c>
      <c r="D2697" s="4" t="s">
        <v>82</v>
      </c>
      <c r="E2697" s="4" t="s">
        <v>39</v>
      </c>
      <c r="F2697" s="4" t="s">
        <v>20</v>
      </c>
      <c r="G2697" s="4" t="s">
        <v>17</v>
      </c>
      <c r="H2697" s="4" t="s">
        <v>46</v>
      </c>
      <c r="I2697" s="9">
        <v>1</v>
      </c>
      <c r="J2697" s="6">
        <v>46.07</v>
      </c>
      <c r="K2697" s="7">
        <v>0</v>
      </c>
      <c r="L2697" s="6">
        <v>18.420000000000002</v>
      </c>
      <c r="M2697" s="6">
        <f t="shared" si="168"/>
        <v>46.07</v>
      </c>
      <c r="N2697" s="6">
        <f t="shared" si="169"/>
        <v>18.420000000000002</v>
      </c>
      <c r="O2697" s="6">
        <f t="shared" si="170"/>
        <v>27.65</v>
      </c>
      <c r="P2697" s="8">
        <f t="shared" si="171"/>
        <v>0.60017364879531143</v>
      </c>
      <c r="Q2697" s="5">
        <f>YEAR(SalesDataTable[[#This Row],[Order Date]])</f>
        <v>2026</v>
      </c>
      <c r="R2697" s="8" t="str">
        <f>"Q"&amp;ROUNDUP(MONTH(SalesDataTable[[#This Row],[Order Date]])/3,0)</f>
        <v>Q4</v>
      </c>
      <c r="S2697" s="9">
        <f>MONTH(SalesDataTable[[#This Row],[Order Date]])</f>
        <v>12</v>
      </c>
      <c r="T2697" s="8" t="str">
        <f>TEXT(SalesDataTable[[#This Row],[Order Date]],"mmm")</f>
        <v>Dec</v>
      </c>
    </row>
    <row r="2698" spans="1:20" ht="15.5">
      <c r="A2698" s="2" t="s">
        <v>2749</v>
      </c>
      <c r="B2698" s="3">
        <v>46385</v>
      </c>
      <c r="C2698" s="4" t="s">
        <v>8</v>
      </c>
      <c r="D2698" s="4" t="s">
        <v>69</v>
      </c>
      <c r="E2698" s="4" t="s">
        <v>25</v>
      </c>
      <c r="F2698" s="4" t="s">
        <v>20</v>
      </c>
      <c r="G2698" s="4" t="s">
        <v>11</v>
      </c>
      <c r="H2698" s="4" t="s">
        <v>21</v>
      </c>
      <c r="I2698" s="9">
        <v>1</v>
      </c>
      <c r="J2698" s="6">
        <v>147.29</v>
      </c>
      <c r="K2698" s="7">
        <v>0.1</v>
      </c>
      <c r="L2698" s="6">
        <v>78.2</v>
      </c>
      <c r="M2698" s="6">
        <f t="shared" si="168"/>
        <v>132.56100000000001</v>
      </c>
      <c r="N2698" s="6">
        <f t="shared" si="169"/>
        <v>78.2</v>
      </c>
      <c r="O2698" s="6">
        <f t="shared" si="170"/>
        <v>54.361000000000004</v>
      </c>
      <c r="P2698" s="8">
        <f t="shared" si="171"/>
        <v>0.4100829052285363</v>
      </c>
      <c r="Q2698" s="5">
        <f>YEAR(SalesDataTable[[#This Row],[Order Date]])</f>
        <v>2026</v>
      </c>
      <c r="R2698" s="8" t="str">
        <f>"Q"&amp;ROUNDUP(MONTH(SalesDataTable[[#This Row],[Order Date]])/3,0)</f>
        <v>Q4</v>
      </c>
      <c r="S2698" s="9">
        <f>MONTH(SalesDataTable[[#This Row],[Order Date]])</f>
        <v>12</v>
      </c>
      <c r="T2698" s="8" t="str">
        <f>TEXT(SalesDataTable[[#This Row],[Order Date]],"mmm")</f>
        <v>Dec</v>
      </c>
    </row>
    <row r="2699" spans="1:20" ht="15.5">
      <c r="A2699" s="2" t="s">
        <v>2750</v>
      </c>
      <c r="B2699" s="3">
        <v>46386</v>
      </c>
      <c r="C2699" s="4" t="s">
        <v>27</v>
      </c>
      <c r="D2699" s="4" t="s">
        <v>82</v>
      </c>
      <c r="E2699" s="4" t="s">
        <v>3</v>
      </c>
      <c r="F2699" s="4" t="s">
        <v>16</v>
      </c>
      <c r="G2699" s="4" t="s">
        <v>5</v>
      </c>
      <c r="H2699" s="4" t="s">
        <v>35</v>
      </c>
      <c r="I2699" s="9">
        <v>1</v>
      </c>
      <c r="J2699" s="6">
        <v>40.82</v>
      </c>
      <c r="K2699" s="7">
        <v>0.1</v>
      </c>
      <c r="L2699" s="6">
        <v>17.2</v>
      </c>
      <c r="M2699" s="6">
        <f t="shared" si="168"/>
        <v>36.738</v>
      </c>
      <c r="N2699" s="6">
        <f t="shared" si="169"/>
        <v>17.2</v>
      </c>
      <c r="O2699" s="6">
        <f t="shared" si="170"/>
        <v>19.538</v>
      </c>
      <c r="P2699" s="8">
        <f t="shared" si="171"/>
        <v>0.53181991398551909</v>
      </c>
      <c r="Q2699" s="5">
        <f>YEAR(SalesDataTable[[#This Row],[Order Date]])</f>
        <v>2026</v>
      </c>
      <c r="R2699" s="8" t="str">
        <f>"Q"&amp;ROUNDUP(MONTH(SalesDataTable[[#This Row],[Order Date]])/3,0)</f>
        <v>Q4</v>
      </c>
      <c r="S2699" s="9">
        <f>MONTH(SalesDataTable[[#This Row],[Order Date]])</f>
        <v>12</v>
      </c>
      <c r="T2699" s="8" t="str">
        <f>TEXT(SalesDataTable[[#This Row],[Order Date]],"mmm")</f>
        <v>Dec</v>
      </c>
    </row>
    <row r="2700" spans="1:20" ht="15.5">
      <c r="A2700" s="2" t="s">
        <v>2751</v>
      </c>
      <c r="B2700" s="3">
        <v>46386</v>
      </c>
      <c r="C2700" s="4" t="s">
        <v>27</v>
      </c>
      <c r="D2700" s="4" t="s">
        <v>45</v>
      </c>
      <c r="E2700" s="4" t="s">
        <v>3</v>
      </c>
      <c r="F2700" s="4" t="s">
        <v>16</v>
      </c>
      <c r="G2700" s="4" t="s">
        <v>49</v>
      </c>
      <c r="H2700" s="4" t="s">
        <v>74</v>
      </c>
      <c r="I2700" s="9">
        <v>3</v>
      </c>
      <c r="J2700" s="6">
        <v>50.72</v>
      </c>
      <c r="K2700" s="7">
        <v>0</v>
      </c>
      <c r="L2700" s="6">
        <v>22.3</v>
      </c>
      <c r="M2700" s="6">
        <f t="shared" si="168"/>
        <v>152.16</v>
      </c>
      <c r="N2700" s="6">
        <f t="shared" si="169"/>
        <v>66.900000000000006</v>
      </c>
      <c r="O2700" s="6">
        <f t="shared" si="170"/>
        <v>85.259999999999991</v>
      </c>
      <c r="P2700" s="8">
        <f t="shared" si="171"/>
        <v>0.56033123028391163</v>
      </c>
      <c r="Q2700" s="5">
        <f>YEAR(SalesDataTable[[#This Row],[Order Date]])</f>
        <v>2026</v>
      </c>
      <c r="R2700" s="8" t="str">
        <f>"Q"&amp;ROUNDUP(MONTH(SalesDataTable[[#This Row],[Order Date]])/3,0)</f>
        <v>Q4</v>
      </c>
      <c r="S2700" s="9">
        <f>MONTH(SalesDataTable[[#This Row],[Order Date]])</f>
        <v>12</v>
      </c>
      <c r="T2700" s="8" t="str">
        <f>TEXT(SalesDataTable[[#This Row],[Order Date]],"mmm")</f>
        <v>Dec</v>
      </c>
    </row>
    <row r="2701" spans="1:20" ht="15.5">
      <c r="A2701" s="2" t="s">
        <v>2752</v>
      </c>
      <c r="B2701" s="3">
        <v>46386</v>
      </c>
      <c r="C2701" s="4" t="s">
        <v>8</v>
      </c>
      <c r="D2701" s="4" t="s">
        <v>69</v>
      </c>
      <c r="E2701" s="4" t="s">
        <v>39</v>
      </c>
      <c r="F2701" s="4" t="s">
        <v>20</v>
      </c>
      <c r="G2701" s="4" t="s">
        <v>31</v>
      </c>
      <c r="H2701" s="4" t="s">
        <v>41</v>
      </c>
      <c r="I2701" s="9">
        <v>3</v>
      </c>
      <c r="J2701" s="6">
        <v>194.7</v>
      </c>
      <c r="K2701" s="7">
        <v>0.1</v>
      </c>
      <c r="L2701" s="6">
        <v>102.62</v>
      </c>
      <c r="M2701" s="6">
        <f t="shared" si="168"/>
        <v>525.68999999999994</v>
      </c>
      <c r="N2701" s="6">
        <f t="shared" si="169"/>
        <v>307.86</v>
      </c>
      <c r="O2701" s="6">
        <f t="shared" si="170"/>
        <v>217.82999999999993</v>
      </c>
      <c r="P2701" s="8">
        <f t="shared" si="171"/>
        <v>0.41436968555612613</v>
      </c>
      <c r="Q2701" s="5">
        <f>YEAR(SalesDataTable[[#This Row],[Order Date]])</f>
        <v>2026</v>
      </c>
      <c r="R2701" s="8" t="str">
        <f>"Q"&amp;ROUNDUP(MONTH(SalesDataTable[[#This Row],[Order Date]])/3,0)</f>
        <v>Q4</v>
      </c>
      <c r="S2701" s="9">
        <f>MONTH(SalesDataTable[[#This Row],[Order Date]])</f>
        <v>12</v>
      </c>
      <c r="T2701" s="8" t="str">
        <f>TEXT(SalesDataTable[[#This Row],[Order Date]],"mmm")</f>
        <v>Dec</v>
      </c>
    </row>
    <row r="2702" spans="1:20" ht="15.5">
      <c r="A2702" s="2" t="s">
        <v>2753</v>
      </c>
      <c r="B2702" s="3">
        <v>46386</v>
      </c>
      <c r="C2702" s="4" t="s">
        <v>8</v>
      </c>
      <c r="D2702" s="4" t="s">
        <v>38</v>
      </c>
      <c r="E2702" s="4" t="s">
        <v>25</v>
      </c>
      <c r="F2702" s="4" t="s">
        <v>16</v>
      </c>
      <c r="G2702" s="4" t="s">
        <v>17</v>
      </c>
      <c r="H2702" s="4" t="s">
        <v>18</v>
      </c>
      <c r="I2702" s="9">
        <v>1</v>
      </c>
      <c r="J2702" s="6">
        <v>36.64</v>
      </c>
      <c r="K2702" s="7">
        <v>0.05</v>
      </c>
      <c r="L2702" s="6">
        <v>13.59</v>
      </c>
      <c r="M2702" s="6">
        <f t="shared" si="168"/>
        <v>34.808</v>
      </c>
      <c r="N2702" s="6">
        <f t="shared" si="169"/>
        <v>13.59</v>
      </c>
      <c r="O2702" s="6">
        <f t="shared" si="170"/>
        <v>21.218</v>
      </c>
      <c r="P2702" s="8">
        <f t="shared" si="171"/>
        <v>0.60957251206619167</v>
      </c>
      <c r="Q2702" s="5">
        <f>YEAR(SalesDataTable[[#This Row],[Order Date]])</f>
        <v>2026</v>
      </c>
      <c r="R2702" s="8" t="str">
        <f>"Q"&amp;ROUNDUP(MONTH(SalesDataTable[[#This Row],[Order Date]])/3,0)</f>
        <v>Q4</v>
      </c>
      <c r="S2702" s="9">
        <f>MONTH(SalesDataTable[[#This Row],[Order Date]])</f>
        <v>12</v>
      </c>
      <c r="T2702" s="8" t="str">
        <f>TEXT(SalesDataTable[[#This Row],[Order Date]],"mmm")</f>
        <v>Dec</v>
      </c>
    </row>
    <row r="2703" spans="1:20" ht="15.5">
      <c r="A2703" s="2" t="s">
        <v>2754</v>
      </c>
      <c r="B2703" s="3">
        <v>46386</v>
      </c>
      <c r="C2703" s="4" t="s">
        <v>14</v>
      </c>
      <c r="D2703" s="4" t="s">
        <v>61</v>
      </c>
      <c r="E2703" s="4" t="s">
        <v>39</v>
      </c>
      <c r="F2703" s="4" t="s">
        <v>4</v>
      </c>
      <c r="G2703" s="4" t="s">
        <v>31</v>
      </c>
      <c r="H2703" s="4" t="s">
        <v>41</v>
      </c>
      <c r="I2703" s="9">
        <v>6</v>
      </c>
      <c r="J2703" s="6">
        <v>192.9</v>
      </c>
      <c r="K2703" s="7">
        <v>0.2</v>
      </c>
      <c r="L2703" s="6">
        <v>106.89</v>
      </c>
      <c r="M2703" s="6">
        <f t="shared" si="168"/>
        <v>925.92000000000007</v>
      </c>
      <c r="N2703" s="6">
        <f t="shared" si="169"/>
        <v>641.34</v>
      </c>
      <c r="O2703" s="6">
        <f t="shared" si="170"/>
        <v>284.58000000000004</v>
      </c>
      <c r="P2703" s="8">
        <f t="shared" si="171"/>
        <v>0.30734836702954899</v>
      </c>
      <c r="Q2703" s="5">
        <f>YEAR(SalesDataTable[[#This Row],[Order Date]])</f>
        <v>2026</v>
      </c>
      <c r="R2703" s="8" t="str">
        <f>"Q"&amp;ROUNDUP(MONTH(SalesDataTable[[#This Row],[Order Date]])/3,0)</f>
        <v>Q4</v>
      </c>
      <c r="S2703" s="9">
        <f>MONTH(SalesDataTable[[#This Row],[Order Date]])</f>
        <v>12</v>
      </c>
      <c r="T2703" s="8" t="str">
        <f>TEXT(SalesDataTable[[#This Row],[Order Date]],"mmm")</f>
        <v>Dec</v>
      </c>
    </row>
    <row r="2704" spans="1:20" ht="15.5">
      <c r="A2704" s="2" t="s">
        <v>2755</v>
      </c>
      <c r="B2704" s="3">
        <v>46386</v>
      </c>
      <c r="C2704" s="4" t="s">
        <v>27</v>
      </c>
      <c r="D2704" s="4" t="s">
        <v>45</v>
      </c>
      <c r="E2704" s="4" t="s">
        <v>39</v>
      </c>
      <c r="F2704" s="4" t="s">
        <v>4</v>
      </c>
      <c r="G2704" s="4" t="s">
        <v>11</v>
      </c>
      <c r="H2704" s="4" t="s">
        <v>79</v>
      </c>
      <c r="I2704" s="9">
        <v>2</v>
      </c>
      <c r="J2704" s="6">
        <v>71.56</v>
      </c>
      <c r="K2704" s="7">
        <v>0.1</v>
      </c>
      <c r="L2704" s="6">
        <v>32.99</v>
      </c>
      <c r="M2704" s="6">
        <f t="shared" si="168"/>
        <v>128.80800000000002</v>
      </c>
      <c r="N2704" s="6">
        <f t="shared" si="169"/>
        <v>65.98</v>
      </c>
      <c r="O2704" s="6">
        <f t="shared" si="170"/>
        <v>62.828000000000017</v>
      </c>
      <c r="P2704" s="8">
        <f t="shared" si="171"/>
        <v>0.4877647351096206</v>
      </c>
      <c r="Q2704" s="5">
        <f>YEAR(SalesDataTable[[#This Row],[Order Date]])</f>
        <v>2026</v>
      </c>
      <c r="R2704" s="8" t="str">
        <f>"Q"&amp;ROUNDUP(MONTH(SalesDataTable[[#This Row],[Order Date]])/3,0)</f>
        <v>Q4</v>
      </c>
      <c r="S2704" s="9">
        <f>MONTH(SalesDataTable[[#This Row],[Order Date]])</f>
        <v>12</v>
      </c>
      <c r="T2704" s="8" t="str">
        <f>TEXT(SalesDataTable[[#This Row],[Order Date]],"mmm")</f>
        <v>Dec</v>
      </c>
    </row>
    <row r="2705" spans="1:20" ht="15.5">
      <c r="A2705" s="2" t="s">
        <v>2756</v>
      </c>
      <c r="B2705" s="3">
        <v>46386</v>
      </c>
      <c r="C2705" s="4" t="s">
        <v>27</v>
      </c>
      <c r="D2705" s="4" t="s">
        <v>82</v>
      </c>
      <c r="E2705" s="4" t="s">
        <v>39</v>
      </c>
      <c r="F2705" s="4" t="s">
        <v>16</v>
      </c>
      <c r="G2705" s="4" t="s">
        <v>5</v>
      </c>
      <c r="H2705" s="4" t="s">
        <v>35</v>
      </c>
      <c r="I2705" s="9">
        <v>1</v>
      </c>
      <c r="J2705" s="6">
        <v>40.270000000000003</v>
      </c>
      <c r="K2705" s="7">
        <v>0.1</v>
      </c>
      <c r="L2705" s="6">
        <v>16.63</v>
      </c>
      <c r="M2705" s="6">
        <f t="shared" si="168"/>
        <v>36.243000000000002</v>
      </c>
      <c r="N2705" s="6">
        <f t="shared" si="169"/>
        <v>16.63</v>
      </c>
      <c r="O2705" s="6">
        <f t="shared" si="170"/>
        <v>19.613000000000003</v>
      </c>
      <c r="P2705" s="8">
        <f t="shared" si="171"/>
        <v>0.54115277432883602</v>
      </c>
      <c r="Q2705" s="5">
        <f>YEAR(SalesDataTable[[#This Row],[Order Date]])</f>
        <v>2026</v>
      </c>
      <c r="R2705" s="8" t="str">
        <f>"Q"&amp;ROUNDUP(MONTH(SalesDataTable[[#This Row],[Order Date]])/3,0)</f>
        <v>Q4</v>
      </c>
      <c r="S2705" s="9">
        <f>MONTH(SalesDataTable[[#This Row],[Order Date]])</f>
        <v>12</v>
      </c>
      <c r="T2705" s="8" t="str">
        <f>TEXT(SalesDataTable[[#This Row],[Order Date]],"mmm")</f>
        <v>Dec</v>
      </c>
    </row>
    <row r="2706" spans="1:20" ht="15.5">
      <c r="A2706" s="2" t="s">
        <v>2757</v>
      </c>
      <c r="B2706" s="3">
        <v>46386</v>
      </c>
      <c r="C2706" s="4" t="s">
        <v>27</v>
      </c>
      <c r="D2706" s="4" t="s">
        <v>45</v>
      </c>
      <c r="E2706" s="4" t="s">
        <v>25</v>
      </c>
      <c r="F2706" s="4" t="s">
        <v>20</v>
      </c>
      <c r="G2706" s="4" t="s">
        <v>5</v>
      </c>
      <c r="H2706" s="4" t="s">
        <v>6</v>
      </c>
      <c r="I2706" s="9">
        <v>6</v>
      </c>
      <c r="J2706" s="6">
        <v>81.180000000000007</v>
      </c>
      <c r="K2706" s="7">
        <v>0.05</v>
      </c>
      <c r="L2706" s="6">
        <v>43.3</v>
      </c>
      <c r="M2706" s="6">
        <f t="shared" si="168"/>
        <v>462.726</v>
      </c>
      <c r="N2706" s="6">
        <f t="shared" si="169"/>
        <v>259.79999999999995</v>
      </c>
      <c r="O2706" s="6">
        <f t="shared" si="170"/>
        <v>202.92600000000004</v>
      </c>
      <c r="P2706" s="8">
        <f t="shared" si="171"/>
        <v>0.43854462468069666</v>
      </c>
      <c r="Q2706" s="5">
        <f>YEAR(SalesDataTable[[#This Row],[Order Date]])</f>
        <v>2026</v>
      </c>
      <c r="R2706" s="8" t="str">
        <f>"Q"&amp;ROUNDUP(MONTH(SalesDataTable[[#This Row],[Order Date]])/3,0)</f>
        <v>Q4</v>
      </c>
      <c r="S2706" s="9">
        <f>MONTH(SalesDataTable[[#This Row],[Order Date]])</f>
        <v>12</v>
      </c>
      <c r="T2706" s="8" t="str">
        <f>TEXT(SalesDataTable[[#This Row],[Order Date]],"mmm")</f>
        <v>Dec</v>
      </c>
    </row>
    <row r="2707" spans="1:20" ht="15.5">
      <c r="A2707" s="2" t="s">
        <v>2758</v>
      </c>
      <c r="B2707" s="3">
        <v>46386</v>
      </c>
      <c r="C2707" s="4" t="s">
        <v>8</v>
      </c>
      <c r="D2707" s="4" t="s">
        <v>69</v>
      </c>
      <c r="E2707" s="4" t="s">
        <v>3</v>
      </c>
      <c r="F2707" s="4" t="s">
        <v>16</v>
      </c>
      <c r="G2707" s="4" t="s">
        <v>5</v>
      </c>
      <c r="H2707" s="4" t="s">
        <v>43</v>
      </c>
      <c r="I2707" s="9">
        <v>2</v>
      </c>
      <c r="J2707" s="6">
        <v>101.73</v>
      </c>
      <c r="K2707" s="7">
        <v>0.1</v>
      </c>
      <c r="L2707" s="6">
        <v>49.3</v>
      </c>
      <c r="M2707" s="6">
        <f t="shared" si="168"/>
        <v>183.114</v>
      </c>
      <c r="N2707" s="6">
        <f t="shared" si="169"/>
        <v>98.6</v>
      </c>
      <c r="O2707" s="6">
        <f t="shared" si="170"/>
        <v>84.51400000000001</v>
      </c>
      <c r="P2707" s="8">
        <f t="shared" si="171"/>
        <v>0.46153762137247839</v>
      </c>
      <c r="Q2707" s="5">
        <f>YEAR(SalesDataTable[[#This Row],[Order Date]])</f>
        <v>2026</v>
      </c>
      <c r="R2707" s="8" t="str">
        <f>"Q"&amp;ROUNDUP(MONTH(SalesDataTable[[#This Row],[Order Date]])/3,0)</f>
        <v>Q4</v>
      </c>
      <c r="S2707" s="9">
        <f>MONTH(SalesDataTable[[#This Row],[Order Date]])</f>
        <v>12</v>
      </c>
      <c r="T2707" s="8" t="str">
        <f>TEXT(SalesDataTable[[#This Row],[Order Date]],"mmm")</f>
        <v>Dec</v>
      </c>
    </row>
    <row r="2708" spans="1:20" ht="15.5">
      <c r="A2708" s="2" t="s">
        <v>2759</v>
      </c>
      <c r="B2708" s="3">
        <v>46386</v>
      </c>
      <c r="C2708" s="4" t="s">
        <v>14</v>
      </c>
      <c r="D2708" s="4" t="s">
        <v>61</v>
      </c>
      <c r="E2708" s="4" t="s">
        <v>3</v>
      </c>
      <c r="F2708" s="4" t="s">
        <v>16</v>
      </c>
      <c r="G2708" s="4" t="s">
        <v>5</v>
      </c>
      <c r="H2708" s="4" t="s">
        <v>29</v>
      </c>
      <c r="I2708" s="9">
        <v>5</v>
      </c>
      <c r="J2708" s="6">
        <v>51.78</v>
      </c>
      <c r="K2708" s="7">
        <v>0.15</v>
      </c>
      <c r="L2708" s="6">
        <v>22.37</v>
      </c>
      <c r="M2708" s="6">
        <f t="shared" si="168"/>
        <v>220.06499999999997</v>
      </c>
      <c r="N2708" s="6">
        <f t="shared" si="169"/>
        <v>111.85000000000001</v>
      </c>
      <c r="O2708" s="6">
        <f t="shared" si="170"/>
        <v>108.21499999999996</v>
      </c>
      <c r="P2708" s="8">
        <f t="shared" si="171"/>
        <v>0.49174107650012483</v>
      </c>
      <c r="Q2708" s="5">
        <f>YEAR(SalesDataTable[[#This Row],[Order Date]])</f>
        <v>2026</v>
      </c>
      <c r="R2708" s="8" t="str">
        <f>"Q"&amp;ROUNDUP(MONTH(SalesDataTable[[#This Row],[Order Date]])/3,0)</f>
        <v>Q4</v>
      </c>
      <c r="S2708" s="9">
        <f>MONTH(SalesDataTable[[#This Row],[Order Date]])</f>
        <v>12</v>
      </c>
      <c r="T2708" s="8" t="str">
        <f>TEXT(SalesDataTable[[#This Row],[Order 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310AF-E1A2-4D83-A702-EC2B99D7C446}">
  <dimension ref="B2:F63"/>
  <sheetViews>
    <sheetView tabSelected="1" workbookViewId="0"/>
  </sheetViews>
  <sheetFormatPr defaultRowHeight="14"/>
  <cols>
    <col min="2" max="2" width="19.4140625" bestFit="1" customWidth="1"/>
    <col min="3" max="3" width="16.1640625" bestFit="1" customWidth="1"/>
    <col min="4" max="4" width="11.5" bestFit="1" customWidth="1"/>
  </cols>
  <sheetData>
    <row r="2" spans="2:4">
      <c r="B2" t="s">
        <v>2780</v>
      </c>
      <c r="C2" t="s">
        <v>2800</v>
      </c>
    </row>
    <row r="3" spans="2:4">
      <c r="B3" s="17">
        <v>645223.1794999995</v>
      </c>
      <c r="C3" s="17">
        <v>0</v>
      </c>
      <c r="D3" s="14">
        <f>B3</f>
        <v>645223.1794999995</v>
      </c>
    </row>
    <row r="5" spans="2:4">
      <c r="B5" t="s">
        <v>2781</v>
      </c>
    </row>
    <row r="6" spans="2:4">
      <c r="B6" s="17">
        <v>296384.2495000005</v>
      </c>
      <c r="D6" s="14">
        <f>B6</f>
        <v>296384.2495000005</v>
      </c>
    </row>
    <row r="8" spans="2:4">
      <c r="B8" t="s">
        <v>2782</v>
      </c>
    </row>
    <row r="9" spans="2:4">
      <c r="B9" s="17">
        <v>6698</v>
      </c>
      <c r="D9" s="14">
        <f>B9</f>
        <v>6698</v>
      </c>
    </row>
    <row r="11" spans="2:4">
      <c r="B11" t="s">
        <v>2783</v>
      </c>
    </row>
    <row r="12" spans="2:4">
      <c r="B12" s="17">
        <v>238.35359420022147</v>
      </c>
      <c r="D12" s="15">
        <f>B12</f>
        <v>238.35359420022147</v>
      </c>
    </row>
    <row r="14" spans="2:4">
      <c r="B14" s="12" t="s">
        <v>2784</v>
      </c>
      <c r="C14" t="s">
        <v>2798</v>
      </c>
      <c r="D14" t="s">
        <v>2799</v>
      </c>
    </row>
    <row r="15" spans="2:4">
      <c r="B15" s="13" t="s">
        <v>2785</v>
      </c>
      <c r="C15" s="18">
        <v>39091.819499999998</v>
      </c>
      <c r="D15" s="18">
        <v>17596.939500000004</v>
      </c>
    </row>
    <row r="16" spans="2:4">
      <c r="B16" s="13" t="s">
        <v>2786</v>
      </c>
      <c r="C16" s="18">
        <v>35647.71699999999</v>
      </c>
      <c r="D16" s="18">
        <v>16561.507000000001</v>
      </c>
    </row>
    <row r="17" spans="2:6">
      <c r="B17" s="13" t="s">
        <v>2787</v>
      </c>
      <c r="C17" s="18">
        <v>44696.898499999996</v>
      </c>
      <c r="D17" s="18">
        <v>21465.038499999991</v>
      </c>
    </row>
    <row r="18" spans="2:6">
      <c r="B18" s="13" t="s">
        <v>2788</v>
      </c>
      <c r="C18" s="18">
        <v>54688.639000000017</v>
      </c>
      <c r="D18" s="18">
        <v>25283.649000000012</v>
      </c>
    </row>
    <row r="19" spans="2:6">
      <c r="B19" s="13" t="s">
        <v>2789</v>
      </c>
      <c r="C19" s="18">
        <v>58235.185000000005</v>
      </c>
      <c r="D19" s="18">
        <v>27301.534999999993</v>
      </c>
    </row>
    <row r="20" spans="2:6">
      <c r="B20" s="13" t="s">
        <v>2790</v>
      </c>
      <c r="C20" s="18">
        <v>69504.337000000014</v>
      </c>
      <c r="D20" s="18">
        <v>31109.926999999985</v>
      </c>
    </row>
    <row r="21" spans="2:6">
      <c r="B21" s="13" t="s">
        <v>2791</v>
      </c>
      <c r="C21" s="18">
        <v>66442.23599999999</v>
      </c>
      <c r="D21" s="18">
        <v>31035.085999999967</v>
      </c>
    </row>
    <row r="22" spans="2:6">
      <c r="B22" s="13" t="s">
        <v>2792</v>
      </c>
      <c r="C22" s="18">
        <v>57609.044499999975</v>
      </c>
      <c r="D22" s="18">
        <v>27126.764499999972</v>
      </c>
    </row>
    <row r="23" spans="2:6">
      <c r="B23" s="13" t="s">
        <v>2793</v>
      </c>
      <c r="C23" s="18">
        <v>53609.278500000037</v>
      </c>
      <c r="D23" s="18">
        <v>25001.058499999999</v>
      </c>
    </row>
    <row r="24" spans="2:6">
      <c r="B24" s="13" t="s">
        <v>2794</v>
      </c>
      <c r="C24" s="18">
        <v>49147.535000000003</v>
      </c>
      <c r="D24" s="18">
        <v>22793.035</v>
      </c>
    </row>
    <row r="25" spans="2:6">
      <c r="B25" s="13" t="s">
        <v>2795</v>
      </c>
      <c r="C25" s="18">
        <v>65523.639499999968</v>
      </c>
      <c r="D25" s="18">
        <v>28666.869500000012</v>
      </c>
    </row>
    <row r="26" spans="2:6">
      <c r="B26" s="13" t="s">
        <v>2796</v>
      </c>
      <c r="C26" s="18">
        <v>51026.850000000006</v>
      </c>
      <c r="D26" s="18">
        <v>22442.840000000007</v>
      </c>
    </row>
    <row r="27" spans="2:6">
      <c r="B27" s="13" t="s">
        <v>2797</v>
      </c>
      <c r="C27" s="18">
        <v>645223.17949999985</v>
      </c>
      <c r="D27" s="18">
        <v>296384.24949999998</v>
      </c>
    </row>
    <row r="29" spans="2:6">
      <c r="B29" s="12" t="s">
        <v>2784</v>
      </c>
      <c r="C29" t="s">
        <v>2780</v>
      </c>
    </row>
    <row r="30" spans="2:6">
      <c r="B30" s="13" t="s">
        <v>38</v>
      </c>
      <c r="C30" s="17">
        <v>32754.26549999999</v>
      </c>
      <c r="E30" t="str">
        <f xml:space="preserve"> B30</f>
        <v>Austria</v>
      </c>
      <c r="F30" s="14">
        <f>C30</f>
        <v>32754.26549999999</v>
      </c>
    </row>
    <row r="31" spans="2:6">
      <c r="B31" s="13" t="s">
        <v>28</v>
      </c>
      <c r="C31" s="17">
        <v>26318.221999999987</v>
      </c>
      <c r="E31" t="str">
        <f t="shared" ref="E31:E46" si="0" xml:space="preserve"> B31</f>
        <v>Belgium</v>
      </c>
      <c r="F31" s="14">
        <f t="shared" ref="F31:F46" si="1">C31</f>
        <v>26318.221999999987</v>
      </c>
    </row>
    <row r="32" spans="2:6">
      <c r="B32" s="13" t="s">
        <v>9</v>
      </c>
      <c r="C32" s="17">
        <v>23348.653999999995</v>
      </c>
      <c r="E32" t="str">
        <f t="shared" si="0"/>
        <v>Czechia</v>
      </c>
      <c r="F32" s="14">
        <f t="shared" si="1"/>
        <v>23348.653999999995</v>
      </c>
    </row>
    <row r="33" spans="2:6">
      <c r="B33" s="13" t="s">
        <v>34</v>
      </c>
      <c r="C33" s="17">
        <v>28462.138000000006</v>
      </c>
      <c r="E33" t="str">
        <f t="shared" si="0"/>
        <v>Denmark</v>
      </c>
      <c r="F33" s="14">
        <f t="shared" si="1"/>
        <v>28462.138000000006</v>
      </c>
    </row>
    <row r="34" spans="2:6">
      <c r="B34" s="13" t="s">
        <v>61</v>
      </c>
      <c r="C34" s="17">
        <v>24075.482</v>
      </c>
      <c r="E34" t="str">
        <f t="shared" si="0"/>
        <v>Finland</v>
      </c>
      <c r="F34" s="14">
        <f t="shared" si="1"/>
        <v>24075.482</v>
      </c>
    </row>
    <row r="35" spans="2:6">
      <c r="B35" s="13" t="s">
        <v>82</v>
      </c>
      <c r="C35" s="17">
        <v>55102.048500000012</v>
      </c>
      <c r="E35" t="str">
        <f t="shared" si="0"/>
        <v>France</v>
      </c>
      <c r="F35" s="14">
        <f t="shared" si="1"/>
        <v>55102.048500000012</v>
      </c>
    </row>
    <row r="36" spans="2:6">
      <c r="B36" s="13" t="s">
        <v>69</v>
      </c>
      <c r="C36" s="17">
        <v>70034.105500000005</v>
      </c>
      <c r="E36" t="str">
        <f t="shared" si="0"/>
        <v>Germany</v>
      </c>
      <c r="F36" s="14">
        <f t="shared" si="1"/>
        <v>70034.105500000005</v>
      </c>
    </row>
    <row r="37" spans="2:6">
      <c r="B37" s="13" t="s">
        <v>24</v>
      </c>
      <c r="C37" s="17">
        <v>16596.517499999994</v>
      </c>
      <c r="E37" t="str">
        <f t="shared" si="0"/>
        <v>Ireland</v>
      </c>
      <c r="F37" s="14">
        <f t="shared" si="1"/>
        <v>16596.517499999994</v>
      </c>
    </row>
    <row r="38" spans="2:6">
      <c r="B38" s="13" t="s">
        <v>88</v>
      </c>
      <c r="C38" s="17">
        <v>50319.473499999986</v>
      </c>
      <c r="E38" t="str">
        <f t="shared" si="0"/>
        <v>Italy</v>
      </c>
      <c r="F38" s="14">
        <f t="shared" si="1"/>
        <v>50319.473499999986</v>
      </c>
    </row>
    <row r="39" spans="2:6">
      <c r="B39" s="13" t="s">
        <v>45</v>
      </c>
      <c r="C39" s="17">
        <v>42192.776500000007</v>
      </c>
      <c r="E39" t="str">
        <f t="shared" si="0"/>
        <v>Netherlands</v>
      </c>
      <c r="F39" s="14">
        <f t="shared" si="1"/>
        <v>42192.776500000007</v>
      </c>
    </row>
    <row r="40" spans="2:6">
      <c r="B40" s="13" t="s">
        <v>126</v>
      </c>
      <c r="C40" s="17">
        <v>26376.673999999999</v>
      </c>
      <c r="E40" t="str">
        <f t="shared" si="0"/>
        <v>Norway</v>
      </c>
      <c r="F40" s="14">
        <f t="shared" si="1"/>
        <v>26376.673999999999</v>
      </c>
    </row>
    <row r="41" spans="2:6">
      <c r="B41" s="13" t="s">
        <v>86</v>
      </c>
      <c r="C41" s="17">
        <v>40290.002</v>
      </c>
      <c r="E41" t="str">
        <f t="shared" si="0"/>
        <v>Poland</v>
      </c>
      <c r="F41" s="14">
        <f t="shared" si="1"/>
        <v>40290.002</v>
      </c>
    </row>
    <row r="42" spans="2:6">
      <c r="B42" s="13" t="s">
        <v>52</v>
      </c>
      <c r="C42" s="17">
        <v>27591.421000000006</v>
      </c>
      <c r="E42" t="str">
        <f t="shared" si="0"/>
        <v>Portugal</v>
      </c>
      <c r="F42" s="14">
        <f t="shared" si="1"/>
        <v>27591.421000000006</v>
      </c>
    </row>
    <row r="43" spans="2:6">
      <c r="B43" s="13" t="s">
        <v>2</v>
      </c>
      <c r="C43" s="17">
        <v>46624.590999999986</v>
      </c>
      <c r="E43" t="str">
        <f t="shared" si="0"/>
        <v>Spain</v>
      </c>
      <c r="F43" s="14">
        <f t="shared" si="1"/>
        <v>46624.590999999986</v>
      </c>
    </row>
    <row r="44" spans="2:6">
      <c r="B44" s="13" t="s">
        <v>15</v>
      </c>
      <c r="C44" s="17">
        <v>35977.811999999991</v>
      </c>
      <c r="E44" t="str">
        <f t="shared" si="0"/>
        <v>Sweden</v>
      </c>
      <c r="F44" s="14">
        <f t="shared" si="1"/>
        <v>35977.811999999991</v>
      </c>
    </row>
    <row r="45" spans="2:6">
      <c r="B45" s="13" t="s">
        <v>66</v>
      </c>
      <c r="C45" s="17">
        <v>24731.628500000003</v>
      </c>
      <c r="E45" t="str">
        <f t="shared" si="0"/>
        <v>Switzerland</v>
      </c>
      <c r="F45" s="14">
        <f t="shared" si="1"/>
        <v>24731.628500000003</v>
      </c>
    </row>
    <row r="46" spans="2:6">
      <c r="B46" s="13" t="s">
        <v>48</v>
      </c>
      <c r="C46" s="17">
        <v>74427.368000000002</v>
      </c>
      <c r="E46" t="str">
        <f t="shared" si="0"/>
        <v>United Kingdom</v>
      </c>
      <c r="F46" s="14">
        <f t="shared" si="1"/>
        <v>74427.368000000002</v>
      </c>
    </row>
    <row r="47" spans="2:6">
      <c r="B47" s="13" t="s">
        <v>2797</v>
      </c>
      <c r="C47" s="17">
        <v>645223.17949999997</v>
      </c>
    </row>
    <row r="49" spans="2:3">
      <c r="B49" s="12" t="s">
        <v>2784</v>
      </c>
      <c r="C49" t="s">
        <v>2780</v>
      </c>
    </row>
    <row r="50" spans="2:3">
      <c r="B50" s="13" t="s">
        <v>31</v>
      </c>
      <c r="C50" s="19">
        <v>198505.1335</v>
      </c>
    </row>
    <row r="51" spans="2:3">
      <c r="B51" s="13" t="s">
        <v>11</v>
      </c>
      <c r="C51" s="19">
        <v>179959.14399999997</v>
      </c>
    </row>
    <row r="52" spans="2:3">
      <c r="B52" s="13" t="s">
        <v>17</v>
      </c>
      <c r="C52" s="19">
        <v>123724.48550000004</v>
      </c>
    </row>
    <row r="53" spans="2:3">
      <c r="B53" s="13" t="s">
        <v>5</v>
      </c>
      <c r="C53" s="19">
        <v>87481.988500000065</v>
      </c>
    </row>
    <row r="54" spans="2:3">
      <c r="B54" s="13" t="s">
        <v>49</v>
      </c>
      <c r="C54" s="19">
        <v>55552.427999999942</v>
      </c>
    </row>
    <row r="55" spans="2:3">
      <c r="B55" s="13" t="s">
        <v>2797</v>
      </c>
      <c r="C55" s="19">
        <v>645223.17950000009</v>
      </c>
    </row>
    <row r="57" spans="2:3">
      <c r="B57" s="12" t="s">
        <v>2784</v>
      </c>
      <c r="C57" t="s">
        <v>2782</v>
      </c>
    </row>
    <row r="58" spans="2:3">
      <c r="B58" s="13" t="s">
        <v>21</v>
      </c>
      <c r="C58" s="17">
        <v>449</v>
      </c>
    </row>
    <row r="59" spans="2:3">
      <c r="B59" s="13" t="s">
        <v>53</v>
      </c>
      <c r="C59" s="17">
        <v>447</v>
      </c>
    </row>
    <row r="60" spans="2:3">
      <c r="B60" s="13" t="s">
        <v>90</v>
      </c>
      <c r="C60" s="17">
        <v>433</v>
      </c>
    </row>
    <row r="61" spans="2:3">
      <c r="B61" s="13" t="s">
        <v>12</v>
      </c>
      <c r="C61" s="17">
        <v>396</v>
      </c>
    </row>
    <row r="62" spans="2:3">
      <c r="B62" s="13" t="s">
        <v>29</v>
      </c>
      <c r="C62" s="17">
        <v>392</v>
      </c>
    </row>
    <row r="63" spans="2:3">
      <c r="B63" s="13" t="s">
        <v>2797</v>
      </c>
      <c r="C63" s="17">
        <v>2117</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FFF83-8869-48EC-94F0-F2A6B0CD0C85}">
  <dimension ref="A3:CJ6"/>
  <sheetViews>
    <sheetView zoomScale="56" workbookViewId="0">
      <selection activeCell="AC31" sqref="AC31"/>
    </sheetView>
  </sheetViews>
  <sheetFormatPr defaultRowHeight="14"/>
  <cols>
    <col min="1" max="3" width="11.25" style="16" customWidth="1"/>
    <col min="4" max="10" width="8.6640625" style="11"/>
    <col min="11" max="88" width="8.6640625" style="11" customWidth="1"/>
  </cols>
  <sheetData>
    <row r="3" spans="4:4">
      <c r="D3" s="17"/>
    </row>
    <row r="6" spans="4:4">
      <c r="D6" s="1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Peter Wainaina</cp:lastModifiedBy>
  <dcterms:created xsi:type="dcterms:W3CDTF">2026-09-07T01:30:55Z</dcterms:created>
  <dcterms:modified xsi:type="dcterms:W3CDTF">2026-09-20T18:19:28Z</dcterms:modified>
</cp:coreProperties>
</file>