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ILLIGENT\DILIGENT_CODES\"/>
    </mc:Choice>
  </mc:AlternateContent>
  <xr:revisionPtr revIDLastSave="0" documentId="13_ncr:1_{3582E9AC-1A11-441E-91CA-ABB1EFAE61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9" i="1" l="1" a="1"/>
  <c r="AT9" i="1" s="1"/>
  <c r="AU9" i="1" s="1"/>
  <c r="AU12" i="1"/>
  <c r="I13" i="1"/>
  <c r="AU14" i="1"/>
  <c r="AU26" i="1"/>
  <c r="AU43" i="1"/>
  <c r="AU22" i="1"/>
  <c r="AU17" i="1"/>
  <c r="AU25" i="1"/>
  <c r="AU34" i="1"/>
  <c r="AU6" i="1"/>
  <c r="AU33" i="1"/>
  <c r="AU28" i="1"/>
  <c r="AU16" i="1"/>
  <c r="AU18" i="1"/>
  <c r="AU40" i="1"/>
  <c r="AU44" i="1"/>
  <c r="AU39" i="1"/>
  <c r="AU27" i="1"/>
  <c r="AU24" i="1"/>
  <c r="AU7" i="1"/>
  <c r="AU37" i="1"/>
  <c r="AU5" i="1"/>
  <c r="AU31" i="1"/>
  <c r="AU30" i="1"/>
  <c r="AU45" i="1"/>
  <c r="AU19" i="1"/>
  <c r="AU15" i="1"/>
  <c r="AU20" i="1"/>
  <c r="AU4" i="1"/>
  <c r="AU2" i="1"/>
  <c r="AU13" i="1"/>
  <c r="AU8" i="1"/>
  <c r="AU3" i="1"/>
  <c r="AU11" i="1"/>
  <c r="AU35" i="1"/>
  <c r="AU32" i="1"/>
  <c r="AU36" i="1"/>
  <c r="AU23" i="1"/>
  <c r="AU10" i="1"/>
  <c r="AU41" i="1"/>
  <c r="AU29" i="1"/>
  <c r="AU42" i="1"/>
  <c r="AU21" i="1"/>
  <c r="AU38" i="1"/>
  <c r="AM7" i="1" l="1"/>
  <c r="AM14" i="1"/>
  <c r="AM37" i="1"/>
  <c r="AM24" i="1"/>
  <c r="AM9" i="1"/>
  <c r="AM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<sst xmlns="http://schemas.openxmlformats.org/spreadsheetml/2006/main" count="297" uniqueCount="164">
  <si>
    <t>CONSTITUENCY</t>
  </si>
  <si>
    <t>SCHEME NAME</t>
  </si>
  <si>
    <t>TX RATING</t>
  </si>
  <si>
    <t>SECTION</t>
  </si>
  <si>
    <t>2 TEE OFFS</t>
  </si>
  <si>
    <t>PME length(m)</t>
  </si>
  <si>
    <t>NORMAL STAY</t>
  </si>
  <si>
    <t>STRUTS</t>
  </si>
  <si>
    <t>FLYING STAY</t>
  </si>
  <si>
    <t>OUTRIGGER STAY</t>
  </si>
  <si>
    <t>HS WITH FUSES</t>
  </si>
  <si>
    <t>HS</t>
  </si>
  <si>
    <t>VS</t>
  </si>
  <si>
    <t>DXA</t>
  </si>
  <si>
    <t>VFA</t>
  </si>
  <si>
    <t>TERMINAL</t>
  </si>
  <si>
    <t>H-POLE</t>
  </si>
  <si>
    <t>MV NORMAL STAY</t>
  </si>
  <si>
    <t>MV STRUT</t>
  </si>
  <si>
    <t>MV FLYING STAY</t>
  </si>
  <si>
    <t>KINANGOP</t>
  </si>
  <si>
    <t>NYA-EX-35</t>
  </si>
  <si>
    <t>MAHI MAHORO</t>
  </si>
  <si>
    <t>25KVA / 33</t>
  </si>
  <si>
    <t>NYA-EX-20</t>
  </si>
  <si>
    <t>UPPER MBARUK</t>
  </si>
  <si>
    <t>50KVA / 33</t>
  </si>
  <si>
    <t>NYA-EX-34</t>
  </si>
  <si>
    <t>KITIRI VILLAGE</t>
  </si>
  <si>
    <t>NYA-EX-33</t>
  </si>
  <si>
    <t>IGANJO VILLAGE</t>
  </si>
  <si>
    <t>NYA-EX-29</t>
  </si>
  <si>
    <t>KARIAHU</t>
  </si>
  <si>
    <t>NYA-MA-48</t>
  </si>
  <si>
    <t>LOWER GITHIMA</t>
  </si>
  <si>
    <t>EXISTING 25KVA/ 33</t>
  </si>
  <si>
    <t>NYA-MA-13</t>
  </si>
  <si>
    <t>EXISTING 50KVA / 11</t>
  </si>
  <si>
    <t>NYA-EX-32</t>
  </si>
  <si>
    <t>CHURIRI</t>
  </si>
  <si>
    <t>NYA-MA-55</t>
  </si>
  <si>
    <t>NYA-EX-19</t>
  </si>
  <si>
    <t>NYA-EX-21</t>
  </si>
  <si>
    <t>KANYAWA VILLAGE</t>
  </si>
  <si>
    <t>KIPIPIRI</t>
  </si>
  <si>
    <t>NYA-EX-16</t>
  </si>
  <si>
    <t>NYA-EX-30</t>
  </si>
  <si>
    <t>NYA-EX-23</t>
  </si>
  <si>
    <t>UPPER NDIARA</t>
  </si>
  <si>
    <t>NYA-EX-24</t>
  </si>
  <si>
    <t>SATIMA WANJOHI VILLAGE</t>
  </si>
  <si>
    <t>NYA-EX-14</t>
  </si>
  <si>
    <t>MANUNGA</t>
  </si>
  <si>
    <t>NYA-EX-25</t>
  </si>
  <si>
    <t>LOISE WAITI</t>
  </si>
  <si>
    <t>NYA-EX-13</t>
  </si>
  <si>
    <t>FOREST II</t>
  </si>
  <si>
    <t>NYA-EX-22</t>
  </si>
  <si>
    <t>RIRONI VILLAGE</t>
  </si>
  <si>
    <t>NYA-EX-26</t>
  </si>
  <si>
    <t>KAMIRANGI VILLAGE</t>
  </si>
  <si>
    <t>NDARAGWA</t>
  </si>
  <si>
    <t>NYA-MA-42</t>
  </si>
  <si>
    <t>CHEPALUNGU</t>
  </si>
  <si>
    <t>EXISTING 50KVA / 33</t>
  </si>
  <si>
    <t>NYA-MA-54</t>
  </si>
  <si>
    <t>MURICHU</t>
  </si>
  <si>
    <t>NYA-EX-5</t>
  </si>
  <si>
    <t>MUKIRI PESI</t>
  </si>
  <si>
    <t>25KVA / 11</t>
  </si>
  <si>
    <t>NYA-EX-6</t>
  </si>
  <si>
    <t>50KVA / 11</t>
  </si>
  <si>
    <t>NYA-EX-7</t>
  </si>
  <si>
    <t>KIHARA VILLAGE</t>
  </si>
  <si>
    <t>NYA-EX-8</t>
  </si>
  <si>
    <t>KANGUI MWANGAZA</t>
  </si>
  <si>
    <t>NYA-EX-4</t>
  </si>
  <si>
    <t>OLJOROROK</t>
  </si>
  <si>
    <t>NYA-EX-17</t>
  </si>
  <si>
    <t>CHAKA RELI</t>
  </si>
  <si>
    <t>NYA-EX-28</t>
  </si>
  <si>
    <t>NYA-EX-27</t>
  </si>
  <si>
    <t>NYA-MA-52</t>
  </si>
  <si>
    <t>GATAGATI</t>
  </si>
  <si>
    <t>NYA-EX-18</t>
  </si>
  <si>
    <t>BOIMAN KAMBAA</t>
  </si>
  <si>
    <t>NYA-EX-2</t>
  </si>
  <si>
    <t>GWA KARUMBI BAHATI</t>
  </si>
  <si>
    <t>NYA-EX-3</t>
  </si>
  <si>
    <t>NEW CELEBRATION</t>
  </si>
  <si>
    <t>NYA-MA-44</t>
  </si>
  <si>
    <t>NYA-EX-31</t>
  </si>
  <si>
    <t>NYAIROKO PASSENGA</t>
  </si>
  <si>
    <t>NYA-EX-15</t>
  </si>
  <si>
    <t>KWA CHUI</t>
  </si>
  <si>
    <t>OLKALOU</t>
  </si>
  <si>
    <t>NYA-EX-10</t>
  </si>
  <si>
    <t>GITHUNGURI VILLAGE</t>
  </si>
  <si>
    <t>NYA-EX-12</t>
  </si>
  <si>
    <t>THABA B</t>
  </si>
  <si>
    <t>NYA-MA-23</t>
  </si>
  <si>
    <t>NYA-EX-1</t>
  </si>
  <si>
    <t>THITAI VILLAGE</t>
  </si>
  <si>
    <t>NYA-EX-11</t>
  </si>
  <si>
    <t>KIRATHIMO</t>
  </si>
  <si>
    <t>NYA-MA-31</t>
  </si>
  <si>
    <t>RURII</t>
  </si>
  <si>
    <t>LV POLES</t>
  </si>
  <si>
    <t>SECTION 3 WAY</t>
  </si>
  <si>
    <t>SECTION 4 WAY</t>
  </si>
  <si>
    <t>MV POLES</t>
  </si>
  <si>
    <t>NAIVASHA SUBSTATION</t>
  </si>
  <si>
    <t>MUGUMO SELF HELP</t>
  </si>
  <si>
    <t>AHITI</t>
  </si>
  <si>
    <t>MWEDANDU</t>
  </si>
  <si>
    <t>TABITHA WANGUI &amp; OTHERS</t>
  </si>
  <si>
    <t>WARUKIRA</t>
  </si>
  <si>
    <t>KIHINGO</t>
  </si>
  <si>
    <t>JAMHURI</t>
  </si>
  <si>
    <t>FORMER 33KV LINE</t>
  </si>
  <si>
    <t>MUTARO KANGUO</t>
  </si>
  <si>
    <t>SINGLE PHASE LINE</t>
  </si>
  <si>
    <t>THREE PHASE LINE</t>
  </si>
  <si>
    <t>KARIANI</t>
  </si>
  <si>
    <t>COMMENTS</t>
  </si>
  <si>
    <t>LV CONDUCTOR LENGTH(M)</t>
  </si>
  <si>
    <t>MV CONDUCTOR LENGTH(M)</t>
  </si>
  <si>
    <t>UNDER WP HT INTER</t>
  </si>
  <si>
    <t>UNDER WP HT 2 TEE-OFFS</t>
  </si>
  <si>
    <t>UNDER CP HT SECTION 4WAY</t>
  </si>
  <si>
    <t>UNDER CP HT SECTION 3WAY</t>
  </si>
  <si>
    <t>UNDER CP HT 2 TEE-OFFS</t>
  </si>
  <si>
    <t>WP SOLID TEE OFF</t>
  </si>
  <si>
    <t>CP SOLID TEE OFF</t>
  </si>
  <si>
    <t>TEE-OFF WITH D-IRON</t>
  </si>
  <si>
    <t>SHACKLE STRAPS</t>
  </si>
  <si>
    <t>UNDER CP HT TEE-OFF WITH D-IRON</t>
  </si>
  <si>
    <t>UNDER WP HT TEE-OFF WITH D-IRON</t>
  </si>
  <si>
    <t>MBIRITI</t>
  </si>
  <si>
    <t>LV CHAINAGE LENGTH(M)</t>
  </si>
  <si>
    <t>MV CHAINAGE LENGTH(M)</t>
  </si>
  <si>
    <t>MV MULT FACTOR</t>
  </si>
  <si>
    <t>UNDER CP HT INTER</t>
  </si>
  <si>
    <t>UNDER CP HT SECTION</t>
  </si>
  <si>
    <t>TERM</t>
  </si>
  <si>
    <t>UNDER WP HT TEE-OFF WITH SHACKLE STRAPS</t>
  </si>
  <si>
    <t>UNDER CP HT TEE-OFF WITH SHACKLE STRAPS</t>
  </si>
  <si>
    <t>UNDER WP HT TERM</t>
  </si>
  <si>
    <t>UNDER CP HT TERM</t>
  </si>
  <si>
    <t>MV INTER</t>
  </si>
  <si>
    <t>INTERS</t>
  </si>
  <si>
    <t>UNDER CP NORMAL STAY</t>
  </si>
  <si>
    <t>UNDER CP STRUT</t>
  </si>
  <si>
    <t>UNDER CP FLYING STAY</t>
  </si>
  <si>
    <t>UNDER CP OUTRIGGER STAY</t>
  </si>
  <si>
    <t>PROJECT TYPE</t>
  </si>
  <si>
    <t>EXTENSION</t>
  </si>
  <si>
    <t>MAXIMISATION</t>
  </si>
  <si>
    <t>UNDER CP HT PME length(m)</t>
  </si>
  <si>
    <t>UNDER WP HT SECTION</t>
  </si>
  <si>
    <t>UNDER WP HT SECTION 3WAY</t>
  </si>
  <si>
    <t>UNDER WP HT SECTION 4WAY</t>
  </si>
  <si>
    <t>SCHEME NO</t>
  </si>
  <si>
    <t>GICHAKA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</si>
</sst>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434343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4472C4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72C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284E3F"/>
      </left>
      <right style="medium">
        <color rgb="FFF8F9FA"/>
      </right>
      <top style="medium">
        <color rgb="FFCCCCCC"/>
      </top>
      <bottom style="medium">
        <color rgb="FF4472C4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72C4"/>
      </bottom>
      <diagonal/>
    </border>
    <border>
      <left style="medium">
        <color rgb="FF284E3F"/>
      </left>
      <right style="medium">
        <color rgb="FF356854"/>
      </right>
      <top/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/>
      <bottom style="medium">
        <color rgb="FF284E3F"/>
      </bottom>
      <diagonal/>
    </border>
    <border>
      <left style="medium">
        <color rgb="FFCCCCCC"/>
      </left>
      <right style="medium">
        <color rgb="FF3C78D8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6D9EEB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93C47D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E69138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F6B26B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284E3F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4472C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472C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8" borderId="1" xfId="0" applyFont="1" applyFill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2" fillId="9" borderId="4" xfId="0" applyFont="1" applyFill="1" applyBorder="1" applyAlignment="1">
      <alignment wrapText="1"/>
    </xf>
    <xf numFmtId="0" fontId="3" fillId="9" borderId="5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3" fillId="8" borderId="5" xfId="0" applyFont="1" applyFill="1" applyBorder="1" applyAlignment="1">
      <alignment wrapText="1"/>
    </xf>
    <xf numFmtId="0" fontId="3" fillId="9" borderId="2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1" fillId="8" borderId="3" xfId="0" applyFont="1" applyFill="1" applyBorder="1" applyAlignment="1">
      <alignment horizontal="right" wrapText="1"/>
    </xf>
    <xf numFmtId="0" fontId="2" fillId="8" borderId="3" xfId="0" applyFont="1" applyFill="1" applyBorder="1" applyAlignment="1">
      <alignment horizontal="right" wrapText="1"/>
    </xf>
    <xf numFmtId="0" fontId="1" fillId="9" borderId="3" xfId="0" applyFont="1" applyFill="1" applyBorder="1" applyAlignment="1">
      <alignment horizontal="right" wrapText="1"/>
    </xf>
    <xf numFmtId="0" fontId="2" fillId="9" borderId="3" xfId="0" applyFont="1" applyFill="1" applyBorder="1" applyAlignment="1">
      <alignment horizontal="right" wrapText="1"/>
    </xf>
    <xf numFmtId="0" fontId="0" fillId="0" borderId="0" xfId="0" applyAlignment="1">
      <alignment horizontal="left"/>
    </xf>
    <xf numFmtId="0" fontId="4" fillId="0" borderId="0" xfId="0" applyFont="1"/>
    <xf numFmtId="0" fontId="2" fillId="8" borderId="15" xfId="0" applyFont="1" applyFill="1" applyBorder="1" applyAlignment="1">
      <alignment wrapText="1"/>
    </xf>
    <xf numFmtId="0" fontId="2" fillId="9" borderId="15" xfId="0" applyFont="1" applyFill="1" applyBorder="1" applyAlignment="1">
      <alignment wrapText="1"/>
    </xf>
    <xf numFmtId="0" fontId="5" fillId="10" borderId="4" xfId="0" applyFont="1" applyFill="1" applyBorder="1" applyAlignment="1">
      <alignment wrapText="1"/>
    </xf>
    <xf numFmtId="0" fontId="5" fillId="10" borderId="5" xfId="0" applyFont="1" applyFill="1" applyBorder="1" applyAlignment="1">
      <alignment wrapText="1"/>
    </xf>
    <xf numFmtId="0" fontId="5" fillId="10" borderId="15" xfId="0" applyFont="1" applyFill="1" applyBorder="1" applyAlignment="1">
      <alignment wrapText="1"/>
    </xf>
    <xf numFmtId="0" fontId="6" fillId="10" borderId="3" xfId="0" applyFont="1" applyFill="1" applyBorder="1" applyAlignment="1">
      <alignment horizontal="right" wrapText="1"/>
    </xf>
    <xf numFmtId="0" fontId="5" fillId="10" borderId="3" xfId="0" applyFont="1" applyFill="1" applyBorder="1" applyAlignment="1">
      <alignment horizontal="right" wrapText="1"/>
    </xf>
    <xf numFmtId="0" fontId="4" fillId="10" borderId="0" xfId="0" applyFont="1" applyFill="1"/>
    <xf numFmtId="0" fontId="2" fillId="11" borderId="4" xfId="0" applyFont="1" applyFill="1" applyBorder="1" applyAlignment="1">
      <alignment wrapText="1"/>
    </xf>
    <xf numFmtId="0" fontId="3" fillId="11" borderId="5" xfId="0" applyFont="1" applyFill="1" applyBorder="1" applyAlignment="1">
      <alignment wrapText="1"/>
    </xf>
    <xf numFmtId="0" fontId="2" fillId="11" borderId="2" xfId="0" applyFont="1" applyFill="1" applyBorder="1" applyAlignment="1">
      <alignment wrapText="1"/>
    </xf>
    <xf numFmtId="0" fontId="2" fillId="11" borderId="15" xfId="0" applyFont="1" applyFill="1" applyBorder="1" applyAlignment="1">
      <alignment wrapText="1"/>
    </xf>
    <xf numFmtId="0" fontId="1" fillId="11" borderId="3" xfId="0" applyFont="1" applyFill="1" applyBorder="1" applyAlignment="1">
      <alignment horizontal="right" wrapText="1"/>
    </xf>
    <xf numFmtId="0" fontId="0" fillId="11" borderId="0" xfId="0" applyFill="1"/>
    <xf numFmtId="0" fontId="2" fillId="11" borderId="5" xfId="0" applyFont="1" applyFill="1" applyBorder="1" applyAlignment="1">
      <alignment wrapText="1"/>
    </xf>
    <xf numFmtId="4" fontId="1" fillId="11" borderId="3" xfId="0" applyNumberFormat="1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left" wrapText="1"/>
    </xf>
    <xf numFmtId="0" fontId="8" fillId="2" borderId="7" xfId="0" applyFont="1" applyFill="1" applyBorder="1" applyAlignment="1">
      <alignment horizontal="left" wrapText="1"/>
    </xf>
    <xf numFmtId="0" fontId="8" fillId="2" borderId="14" xfId="0" applyFont="1" applyFill="1" applyBorder="1" applyAlignment="1">
      <alignment horizontal="left" wrapText="1"/>
    </xf>
    <xf numFmtId="0" fontId="8" fillId="3" borderId="8" xfId="0" applyFont="1" applyFill="1" applyBorder="1" applyAlignment="1">
      <alignment horizontal="left" wrapText="1"/>
    </xf>
    <xf numFmtId="0" fontId="8" fillId="6" borderId="9" xfId="0" applyFont="1" applyFill="1" applyBorder="1" applyAlignment="1">
      <alignment horizontal="left" wrapText="1"/>
    </xf>
    <xf numFmtId="0" fontId="8" fillId="4" borderId="16" xfId="0" applyFont="1" applyFill="1" applyBorder="1" applyAlignment="1">
      <alignment horizontal="left" wrapText="1"/>
    </xf>
    <xf numFmtId="0" fontId="8" fillId="4" borderId="10" xfId="0" applyFont="1" applyFill="1" applyBorder="1" applyAlignment="1">
      <alignment horizontal="left" wrapText="1"/>
    </xf>
    <xf numFmtId="0" fontId="8" fillId="4" borderId="11" xfId="0" applyFont="1" applyFill="1" applyBorder="1" applyAlignment="1">
      <alignment horizontal="left" wrapText="1"/>
    </xf>
    <xf numFmtId="0" fontId="8" fillId="5" borderId="11" xfId="0" applyFont="1" applyFill="1" applyBorder="1" applyAlignment="1">
      <alignment horizontal="left" wrapText="1"/>
    </xf>
    <xf numFmtId="0" fontId="8" fillId="7" borderId="12" xfId="0" applyFont="1" applyFill="1" applyBorder="1" applyAlignment="1">
      <alignment horizontal="left" wrapText="1"/>
    </xf>
    <xf numFmtId="0" fontId="8" fillId="7" borderId="13" xfId="0" applyFont="1" applyFill="1" applyBorder="1" applyAlignment="1">
      <alignment horizontal="left" wrapText="1"/>
    </xf>
    <xf numFmtId="0" fontId="9" fillId="8" borderId="1" xfId="0" applyFont="1" applyFill="1" applyBorder="1" applyAlignment="1">
      <alignment wrapText="1"/>
    </xf>
    <xf numFmtId="0" fontId="9" fillId="9" borderId="2" xfId="0" applyFont="1" applyFill="1" applyBorder="1" applyAlignment="1">
      <alignment wrapText="1"/>
    </xf>
    <xf numFmtId="0" fontId="9" fillId="8" borderId="2" xfId="0" applyFont="1" applyFill="1" applyBorder="1" applyAlignment="1">
      <alignment wrapText="1"/>
    </xf>
    <xf numFmtId="0" fontId="9" fillId="8" borderId="15" xfId="0" applyFont="1" applyFill="1" applyBorder="1" applyAlignment="1">
      <alignment wrapText="1"/>
    </xf>
    <xf numFmtId="0" fontId="10" fillId="8" borderId="3" xfId="0" applyFont="1" applyFill="1" applyBorder="1" applyAlignment="1">
      <alignment horizontal="right" wrapText="1"/>
    </xf>
    <xf numFmtId="0" fontId="9" fillId="8" borderId="3" xfId="0" applyFont="1" applyFill="1" applyBorder="1" applyAlignment="1">
      <alignment horizontal="right" wrapText="1"/>
    </xf>
    <xf numFmtId="0" fontId="10" fillId="9" borderId="3" xfId="0" applyFont="1" applyFill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10" fillId="0" borderId="3" xfId="0" applyFont="1" applyBorder="1" applyAlignment="1">
      <alignment horizontal="right" wrapText="1"/>
    </xf>
    <xf numFmtId="0" fontId="9" fillId="9" borderId="15" xfId="0" applyFont="1" applyFill="1" applyBorder="1" applyAlignment="1">
      <alignment wrapText="1"/>
    </xf>
    <xf numFmtId="0" fontId="9" fillId="9" borderId="4" xfId="0" applyFont="1" applyFill="1" applyBorder="1" applyAlignment="1">
      <alignment wrapText="1"/>
    </xf>
    <xf numFmtId="0" fontId="9" fillId="8" borderId="5" xfId="0" applyFont="1" applyFill="1" applyBorder="1" applyAlignment="1">
      <alignment wrapText="1"/>
    </xf>
    <xf numFmtId="0" fontId="9" fillId="9" borderId="5" xfId="0" applyFont="1" applyFill="1" applyBorder="1" applyAlignment="1">
      <alignment wrapText="1"/>
    </xf>
    <xf numFmtId="0" fontId="9" fillId="8" borderId="4" xfId="0" applyFont="1" applyFill="1" applyBorder="1" applyAlignment="1">
      <alignment wrapText="1"/>
    </xf>
    <xf numFmtId="0" fontId="9" fillId="9" borderId="3" xfId="0" applyFont="1" applyFill="1" applyBorder="1" applyAlignment="1">
      <alignment horizontal="right" wrapText="1"/>
    </xf>
    <xf numFmtId="0" fontId="9" fillId="9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11" borderId="2" xfId="0" applyFont="1" applyFill="1" applyBorder="1" applyAlignment="1">
      <alignment wrapText="1"/>
    </xf>
    <xf numFmtId="0" fontId="2" fillId="9" borderId="2" xfId="0" applyFont="1" applyFill="1" applyBorder="1" applyAlignment="1">
      <alignment wrapText="1"/>
    </xf>
    <xf numFmtId="0" fontId="2" fillId="8" borderId="5" xfId="0" applyFont="1" applyFill="1" applyBorder="1" applyAlignment="1">
      <alignment wrapText="1"/>
    </xf>
    <xf numFmtId="0" fontId="5" fillId="10" borderId="2" xfId="0" applyFont="1" applyFill="1" applyBorder="1" applyAlignment="1">
      <alignment wrapText="1"/>
    </xf>
    <xf numFmtId="0" fontId="2" fillId="11" borderId="3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9" fillId="11" borderId="4" xfId="0" applyFont="1" applyFill="1" applyBorder="1" applyAlignment="1">
      <alignment wrapText="1"/>
    </xf>
    <xf numFmtId="0" fontId="9" fillId="11" borderId="5" xfId="0" applyFont="1" applyFill="1" applyBorder="1" applyAlignment="1">
      <alignment wrapText="1"/>
    </xf>
    <xf numFmtId="0" fontId="9" fillId="11" borderId="15" xfId="0" applyFont="1" applyFill="1" applyBorder="1" applyAlignment="1">
      <alignment wrapText="1"/>
    </xf>
    <xf numFmtId="0" fontId="10" fillId="11" borderId="3" xfId="0" applyFont="1" applyFill="1" applyBorder="1" applyAlignment="1">
      <alignment horizontal="right" wrapText="1"/>
    </xf>
    <xf numFmtId="0" fontId="4" fillId="11" borderId="0" xfId="0" applyFont="1" applyFill="1"/>
    <xf numFmtId="0" fontId="3" fillId="9" borderId="17" xfId="0" applyFont="1" applyFill="1" applyBorder="1" applyAlignment="1">
      <alignment wrapText="1"/>
    </xf>
    <xf numFmtId="0" fontId="9" fillId="9" borderId="17" xfId="0" applyFont="1" applyFill="1" applyBorder="1" applyAlignment="1">
      <alignment wrapText="1"/>
    </xf>
    <xf numFmtId="0" fontId="5" fillId="10" borderId="17" xfId="0" applyFont="1" applyFill="1" applyBorder="1" applyAlignment="1">
      <alignment wrapText="1"/>
    </xf>
    <xf numFmtId="0" fontId="9" fillId="8" borderId="17" xfId="0" applyFont="1" applyFill="1" applyBorder="1" applyAlignment="1">
      <alignment wrapText="1"/>
    </xf>
    <xf numFmtId="0" fontId="9" fillId="8" borderId="18" xfId="0" applyFont="1" applyFill="1" applyBorder="1" applyAlignment="1">
      <alignment wrapText="1"/>
    </xf>
    <xf numFmtId="0" fontId="9" fillId="9" borderId="18" xfId="0" applyFont="1" applyFill="1" applyBorder="1" applyAlignment="1">
      <alignment wrapText="1"/>
    </xf>
    <xf numFmtId="0" fontId="10" fillId="9" borderId="19" xfId="0" applyFont="1" applyFill="1" applyBorder="1" applyAlignment="1">
      <alignment horizontal="right" wrapText="1"/>
    </xf>
    <xf numFmtId="0" fontId="9" fillId="9" borderId="19" xfId="0" applyFont="1" applyFill="1" applyBorder="1" applyAlignment="1">
      <alignment horizontal="right" wrapText="1"/>
    </xf>
    <xf numFmtId="0" fontId="10" fillId="9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50"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numFmt numFmtId="0" formatCode="General"/>
    </dxf>
    <dxf>
      <numFmt numFmtId="0" formatCode="General"/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alignment horizontal="right" vertical="bottom" textRotation="0" wrapText="1" indent="0" justifyLastLine="0" shrinkToFit="0" readingOrder="0"/>
      <border outline="0">
        <right style="medium">
          <color rgb="FFCCCCCC"/>
        </right>
      </border>
    </dxf>
    <dxf>
      <border outline="0">
        <right style="medium">
          <color rgb="FFCCCCCC"/>
        </right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border outline="0">
        <right style="medium">
          <color rgb="FFCCCCCC"/>
        </right>
      </border>
    </dxf>
    <dxf>
      <border outline="0">
        <top style="medium">
          <color rgb="FFCCCCCC"/>
        </top>
        <bottom style="medium">
          <color rgb="FF284E3F"/>
        </bottom>
      </border>
    </dxf>
    <dxf>
      <font>
        <b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rgb="FFF6B26B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BH45" totalsRowShown="0" headerRowDxfId="49" tableBorderDxfId="48">
  <autoFilter ref="A1:BH45" xr:uid="{00000000-0009-0000-0100-000001000000}"/>
  <sortState xmlns:xlrd2="http://schemas.microsoft.com/office/spreadsheetml/2017/richdata2" ref="A2:BH45">
    <sortCondition ref="D1:D45"/>
  </sortState>
  <tableColumns count="60">
    <tableColumn id="1" xr3:uid="{00000000-0010-0000-0000-000001000000}" name="CONSTITUENCY"/>
    <tableColumn id="2" xr3:uid="{00000000-0010-0000-0000-000002000000}" name="SCHEME NO" dataDxfId="47"/>
    <tableColumn id="56" xr3:uid="{DA82363F-DCFE-4D10-8955-EF6831F0996D}" name="PROJECT TYPE"/>
    <tableColumn id="3" xr3:uid="{00000000-0010-0000-0000-000003000000}" name="SCHEME NAME" dataDxfId="46"/>
    <tableColumn id="5" xr3:uid="{00000000-0010-0000-0000-000005000000}" name="TX RATING" dataDxfId="45"/>
    <tableColumn id="42" xr3:uid="{3DD276C0-73B0-414F-889C-A1795A66499A}" name="COMMENTS"/>
    <tableColumn id="38" xr3:uid="{1D5B7FA4-8912-4C1D-B129-3559EA666349}" name="LV POLES" dataDxfId="44"/>
    <tableColumn id="6" xr3:uid="{00000000-0010-0000-0000-000006000000}" name="LV CHAINAGE LENGTH(M)" dataDxfId="43"/>
    <tableColumn id="48" xr3:uid="{A1376527-39E5-4C58-86EA-AC837F556783}" name="LV CONDUCTOR LENGTH(M)"/>
    <tableColumn id="7" xr3:uid="{00000000-0010-0000-0000-000007000000}" name="INTERS" dataDxfId="42"/>
    <tableColumn id="51" xr3:uid="{5A149775-5C48-4629-ADC1-E3DB34464820}" name="TERM" dataDxfId="41"/>
    <tableColumn id="8" xr3:uid="{00000000-0010-0000-0000-000008000000}" name="SECTION" dataDxfId="40"/>
    <tableColumn id="9" xr3:uid="{00000000-0010-0000-0000-000009000000}" name="SECTION 3 WAY" dataDxfId="39"/>
    <tableColumn id="10" xr3:uid="{00000000-0010-0000-0000-00000A000000}" name="SECTION 4 WAY" dataDxfId="38"/>
    <tableColumn id="11" xr3:uid="{00000000-0010-0000-0000-00000B000000}" name="TEE-OFF WITH D-IRON" dataDxfId="37"/>
    <tableColumn id="36" xr3:uid="{FC520034-4546-44D0-93B8-C9D4AB7D66B3}" name="SHACKLE STRAPS" dataDxfId="36"/>
    <tableColumn id="12" xr3:uid="{00000000-0010-0000-0000-00000C000000}" name="2 TEE OFFS" dataDxfId="35"/>
    <tableColumn id="13" xr3:uid="{00000000-0010-0000-0000-00000D000000}" name="PME length(m)" dataDxfId="34"/>
    <tableColumn id="14" xr3:uid="{00000000-0010-0000-0000-00000E000000}" name="NORMAL STAY" dataDxfId="33"/>
    <tableColumn id="15" xr3:uid="{00000000-0010-0000-0000-00000F000000}" name="STRUTS" dataDxfId="32"/>
    <tableColumn id="16" xr3:uid="{00000000-0010-0000-0000-000010000000}" name="FLYING STAY" dataDxfId="31"/>
    <tableColumn id="17" xr3:uid="{00000000-0010-0000-0000-000011000000}" name="OUTRIGGER STAY" dataDxfId="30"/>
    <tableColumn id="39" xr3:uid="{7626DEDC-DBC1-4678-859F-2CFE04A72712}" name="UNDER WP HT INTER"/>
    <tableColumn id="54" xr3:uid="{C3FA75FD-154E-4D3B-9D53-D0429A794BA3}" name="UNDER WP HT TERM" dataDxfId="29"/>
    <tableColumn id="41" xr3:uid="{EE33CD27-6065-4531-896D-919E5878F530}" name="UNDER WP HT SECTION"/>
    <tableColumn id="46" xr3:uid="{E2325AF3-71A4-4C7B-ABB8-462853AC082B}" name="UNDER WP HT SECTION 3WAY"/>
    <tableColumn id="45" xr3:uid="{18A77430-6CA0-4B47-8231-871500F57580}" name="UNDER WP HT SECTION 4WAY"/>
    <tableColumn id="44" xr3:uid="{FE23D64F-82D8-47E2-8856-BF8D70E812A1}" name="UNDER WP HT TEE-OFF WITH D-IRON"/>
    <tableColumn id="52" xr3:uid="{42AF56C2-223F-46FD-B020-24BF965FFE5E}" name="UNDER WP HT TEE-OFF WITH SHACKLE STRAPS" dataDxfId="28"/>
    <tableColumn id="43" xr3:uid="{4895341A-8763-43B7-A33D-4E15549C5FC3}" name="UNDER WP HT 2 TEE-OFFS"/>
    <tableColumn id="18" xr3:uid="{00000000-0010-0000-0000-000012000000}" name="UNDER CP HT INTER" dataDxfId="27"/>
    <tableColumn id="55" xr3:uid="{567561E9-ADCF-4193-B417-C57EBA4C7CDC}" name="UNDER CP HT TERM" dataDxfId="26"/>
    <tableColumn id="19" xr3:uid="{00000000-0010-0000-0000-000013000000}" name="UNDER CP HT SECTION" dataDxfId="25"/>
    <tableColumn id="20" xr3:uid="{00000000-0010-0000-0000-000014000000}" name="UNDER CP HT SECTION 3WAY" dataDxfId="24"/>
    <tableColumn id="21" xr3:uid="{00000000-0010-0000-0000-000015000000}" name="UNDER CP HT SECTION 4WAY" dataDxfId="23"/>
    <tableColumn id="22" xr3:uid="{00000000-0010-0000-0000-000016000000}" name="UNDER CP HT TEE-OFF WITH D-IRON" dataDxfId="22"/>
    <tableColumn id="53" xr3:uid="{AC76864B-C676-4243-B91A-0A14F782E6BF}" name="UNDER CP HT TEE-OFF WITH SHACKLE STRAPS" dataDxfId="21"/>
    <tableColumn id="23" xr3:uid="{00000000-0010-0000-0000-000017000000}" name="UNDER CP HT 2 TEE-OFFS" dataDxfId="20"/>
    <tableColumn id="37" xr3:uid="{0553070B-9FE4-4A6C-BA0E-AA641A905FBC}" name="UNDER CP HT PME length(m)" dataDxfId="19">
      <calculatedColumnFormula>Table2[[#This Row],[UNDER CP HT PME length(m)]]/10</calculatedColumnFormula>
    </tableColumn>
    <tableColumn id="60" xr3:uid="{07BF65FD-AB78-4702-8023-FF737CB376DD}" name="UNDER CP NORMAL STAY" dataDxfId="18"/>
    <tableColumn id="59" xr3:uid="{9CA83297-903F-4FE5-95F6-3B05CCD20D9A}" name="UNDER CP STRUT" dataDxfId="17"/>
    <tableColumn id="58" xr3:uid="{4174E675-2CF2-40AF-A14C-0307ECDF98A1}" name="UNDER CP FLYING STAY" dataDxfId="16"/>
    <tableColumn id="57" xr3:uid="{4530C212-7A12-4157-A9DE-B07D72C6B51A}" name="UNDER CP OUTRIGGER STAY" dataDxfId="15"/>
    <tableColumn id="40" xr3:uid="{9AEAFE9E-6EB3-41D2-BA53-D50A57B49472}" name="MV POLES" dataDxfId="14"/>
    <tableColumn id="24" xr3:uid="{00000000-0010-0000-0000-000018000000}" name="MV CHAINAGE LENGTH(M)" dataDxfId="13"/>
    <tableColumn id="50" xr3:uid="{6F27D406-B9A7-4B56-9CE5-0FB8795D15B8}" name="MV MULT FACTOR" dataDxfId="12">
      <calculatedColumnFormula array="1">if</calculatedColumnFormula>
    </tableColumn>
    <tableColumn id="49" xr3:uid="{B8BBB53D-9D9C-436A-9C80-6AE446AE6591}" name="MV CONDUCTOR LENGTH(M)" dataDxfId="11">
      <calculatedColumnFormula>Table2[[#This Row],[MV CHAINAGE LENGTH(M)]]*Table2[[#This Row],[MV MULT FACTOR]]</calculatedColumnFormula>
    </tableColumn>
    <tableColumn id="4" xr3:uid="{84754800-9977-4666-A5AC-8284285B817E}" name="WP SOLID TEE OFF"/>
    <tableColumn id="47" xr3:uid="{446F5992-B622-44B1-B345-98FF1BB8882D}" name="CP SOLID TEE OFF"/>
    <tableColumn id="25" xr3:uid="{00000000-0010-0000-0000-000019000000}" name="MV INTER" dataDxfId="10"/>
    <tableColumn id="26" xr3:uid="{00000000-0010-0000-0000-00001A000000}" name="HS WITH FUSES" dataDxfId="9"/>
    <tableColumn id="27" xr3:uid="{00000000-0010-0000-0000-00001B000000}" name="HS" dataDxfId="8"/>
    <tableColumn id="28" xr3:uid="{00000000-0010-0000-0000-00001C000000}" name="VS" dataDxfId="7"/>
    <tableColumn id="29" xr3:uid="{00000000-0010-0000-0000-00001D000000}" name="DXA" dataDxfId="6"/>
    <tableColumn id="30" xr3:uid="{00000000-0010-0000-0000-00001E000000}" name="VFA" dataDxfId="5"/>
    <tableColumn id="31" xr3:uid="{00000000-0010-0000-0000-00001F000000}" name="TERMINAL" dataDxfId="4"/>
    <tableColumn id="32" xr3:uid="{00000000-0010-0000-0000-000020000000}" name="H-POLE" dataDxfId="3"/>
    <tableColumn id="33" xr3:uid="{00000000-0010-0000-0000-000021000000}" name="MV NORMAL STAY" dataDxfId="2"/>
    <tableColumn id="34" xr3:uid="{00000000-0010-0000-0000-000022000000}" name="MV STRUT" dataDxfId="1"/>
    <tableColumn id="35" xr3:uid="{00000000-0010-0000-0000-000023000000}" name="MV FLYING ST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5"/>
  <sheetViews>
    <sheetView tabSelected="1" zoomScale="91" zoomScaleNormal="112" workbookViewId="0">
      <selection activeCell="E9" sqref="E9"/>
    </sheetView>
  </sheetViews>
  <sheetFormatPr defaultRowHeight="14.4" x14ac:dyDescent="0.3"/>
  <cols>
    <col min="1" max="1" width="16.88671875" customWidth="1"/>
    <col min="2" max="2" width="14.33203125" customWidth="1"/>
    <col min="3" max="3" width="18.109375" bestFit="1" customWidth="1"/>
    <col min="4" max="4" width="12.6640625" bestFit="1" customWidth="1"/>
    <col min="5" max="5" width="13.5546875" bestFit="1" customWidth="1"/>
    <col min="6" max="6" width="11.109375" bestFit="1" customWidth="1"/>
    <col min="7" max="7" width="25.5546875" bestFit="1" customWidth="1"/>
    <col min="8" max="8" width="27.44140625" bestFit="1" customWidth="1"/>
    <col min="9" max="9" width="14" bestFit="1" customWidth="1"/>
    <col min="10" max="10" width="14" customWidth="1"/>
    <col min="11" max="11" width="10.5546875" bestFit="1" customWidth="1"/>
    <col min="12" max="12" width="7.6640625" customWidth="1"/>
    <col min="13" max="13" width="10.6640625" customWidth="1"/>
    <col min="14" max="14" width="22.21875" bestFit="1" customWidth="1"/>
    <col min="15" max="15" width="17.77734375" bestFit="1" customWidth="1"/>
    <col min="16" max="16" width="12.33203125" bestFit="1" customWidth="1"/>
    <col min="17" max="17" width="16" bestFit="1" customWidth="1"/>
    <col min="18" max="18" width="16.33203125" bestFit="1" customWidth="1"/>
    <col min="19" max="19" width="9.6640625" bestFit="1" customWidth="1"/>
    <col min="20" max="20" width="14" bestFit="1" customWidth="1"/>
    <col min="21" max="21" width="18.21875" bestFit="1" customWidth="1"/>
    <col min="22" max="22" width="21.21875" bestFit="1" customWidth="1"/>
    <col min="23" max="23" width="21.21875" customWidth="1"/>
    <col min="24" max="24" width="24" bestFit="1" customWidth="1"/>
    <col min="25" max="26" width="30.109375" bestFit="1" customWidth="1"/>
    <col min="27" max="27" width="35.5546875" bestFit="1" customWidth="1"/>
    <col min="28" max="28" width="35.5546875" customWidth="1"/>
    <col min="29" max="29" width="25.6640625" bestFit="1" customWidth="1"/>
    <col min="30" max="30" width="21" bestFit="1" customWidth="1"/>
    <col min="31" max="31" width="21" customWidth="1"/>
    <col min="32" max="32" width="23.21875" bestFit="1" customWidth="1"/>
    <col min="33" max="34" width="28.6640625" bestFit="1" customWidth="1"/>
    <col min="35" max="35" width="34.77734375" bestFit="1" customWidth="1"/>
    <col min="36" max="36" width="35.6640625" bestFit="1" customWidth="1"/>
    <col min="37" max="37" width="43.6640625" bestFit="1" customWidth="1"/>
    <col min="38" max="38" width="25.5546875" bestFit="1" customWidth="1"/>
    <col min="39" max="39" width="28.88671875" bestFit="1" customWidth="1"/>
    <col min="40" max="42" width="25.5546875" customWidth="1"/>
    <col min="43" max="43" width="28.5546875" bestFit="1" customWidth="1"/>
    <col min="44" max="46" width="16.5546875" customWidth="1"/>
    <col min="47" max="47" width="19.5546875" bestFit="1" customWidth="1"/>
    <col min="48" max="48" width="18.5546875" bestFit="1" customWidth="1"/>
    <col min="53" max="53" width="12.33203125" customWidth="1"/>
    <col min="54" max="54" width="9.5546875" customWidth="1"/>
    <col min="55" max="55" width="19.5546875" customWidth="1"/>
    <col min="56" max="56" width="12.33203125" customWidth="1"/>
    <col min="57" max="57" width="18" customWidth="1"/>
  </cols>
  <sheetData>
    <row r="1" spans="1:60" s="14" customFormat="1" ht="15.75" customHeight="1" thickBot="1" x14ac:dyDescent="0.35">
      <c r="A1" s="32" t="s">
        <v>0</v>
      </c>
      <c r="B1" s="33" t="s">
        <v>162</v>
      </c>
      <c r="C1" s="33" t="s">
        <v>155</v>
      </c>
      <c r="D1" s="33" t="s">
        <v>1</v>
      </c>
      <c r="E1" s="33" t="s">
        <v>2</v>
      </c>
      <c r="F1" s="34" t="s">
        <v>124</v>
      </c>
      <c r="G1" s="35" t="s">
        <v>107</v>
      </c>
      <c r="H1" s="35" t="s">
        <v>139</v>
      </c>
      <c r="I1" s="35" t="s">
        <v>125</v>
      </c>
      <c r="J1" s="35" t="s">
        <v>150</v>
      </c>
      <c r="K1" s="35" t="s">
        <v>144</v>
      </c>
      <c r="L1" s="35" t="s">
        <v>3</v>
      </c>
      <c r="M1" s="35" t="s">
        <v>108</v>
      </c>
      <c r="N1" s="35" t="s">
        <v>109</v>
      </c>
      <c r="O1" s="35" t="s">
        <v>134</v>
      </c>
      <c r="P1" s="35" t="s">
        <v>135</v>
      </c>
      <c r="Q1" s="35" t="s">
        <v>4</v>
      </c>
      <c r="R1" s="35" t="s">
        <v>5</v>
      </c>
      <c r="S1" s="36" t="s">
        <v>6</v>
      </c>
      <c r="T1" s="36" t="s">
        <v>7</v>
      </c>
      <c r="U1" s="36" t="s">
        <v>8</v>
      </c>
      <c r="V1" s="36" t="s">
        <v>9</v>
      </c>
      <c r="W1" s="37" t="s">
        <v>127</v>
      </c>
      <c r="X1" s="37" t="s">
        <v>147</v>
      </c>
      <c r="Y1" s="38" t="s">
        <v>159</v>
      </c>
      <c r="Z1" s="38" t="s">
        <v>160</v>
      </c>
      <c r="AA1" s="38" t="s">
        <v>161</v>
      </c>
      <c r="AB1" s="38" t="s">
        <v>137</v>
      </c>
      <c r="AC1" s="38" t="s">
        <v>145</v>
      </c>
      <c r="AD1" s="39" t="s">
        <v>128</v>
      </c>
      <c r="AE1" s="38" t="s">
        <v>142</v>
      </c>
      <c r="AF1" s="38" t="s">
        <v>148</v>
      </c>
      <c r="AG1" s="38" t="s">
        <v>143</v>
      </c>
      <c r="AH1" s="38" t="s">
        <v>130</v>
      </c>
      <c r="AI1" s="38" t="s">
        <v>129</v>
      </c>
      <c r="AJ1" s="38" t="s">
        <v>136</v>
      </c>
      <c r="AK1" s="38" t="s">
        <v>146</v>
      </c>
      <c r="AL1" s="39" t="s">
        <v>131</v>
      </c>
      <c r="AM1" s="39" t="s">
        <v>158</v>
      </c>
      <c r="AN1" s="39" t="s">
        <v>151</v>
      </c>
      <c r="AO1" s="39" t="s">
        <v>152</v>
      </c>
      <c r="AP1" s="39" t="s">
        <v>153</v>
      </c>
      <c r="AQ1" s="39" t="s">
        <v>154</v>
      </c>
      <c r="AR1" s="40" t="s">
        <v>110</v>
      </c>
      <c r="AS1" s="40" t="s">
        <v>140</v>
      </c>
      <c r="AT1" s="40" t="s">
        <v>141</v>
      </c>
      <c r="AU1" s="40" t="s">
        <v>126</v>
      </c>
      <c r="AV1" s="40" t="s">
        <v>132</v>
      </c>
      <c r="AW1" s="40" t="s">
        <v>133</v>
      </c>
      <c r="AX1" s="40" t="s">
        <v>149</v>
      </c>
      <c r="AY1" s="40" t="s">
        <v>10</v>
      </c>
      <c r="AZ1" s="40" t="s">
        <v>11</v>
      </c>
      <c r="BA1" s="40" t="s">
        <v>12</v>
      </c>
      <c r="BB1" s="40" t="s">
        <v>13</v>
      </c>
      <c r="BC1" s="40" t="s">
        <v>14</v>
      </c>
      <c r="BD1" s="40" t="s">
        <v>15</v>
      </c>
      <c r="BE1" s="40" t="s">
        <v>16</v>
      </c>
      <c r="BF1" s="41" t="s">
        <v>17</v>
      </c>
      <c r="BG1" s="41" t="s">
        <v>18</v>
      </c>
      <c r="BH1" s="42" t="s">
        <v>19</v>
      </c>
    </row>
    <row r="2" spans="1:60" ht="15.75" customHeight="1" thickBot="1" x14ac:dyDescent="0.35">
      <c r="A2" s="59" t="s">
        <v>77</v>
      </c>
      <c r="B2" s="45" t="s">
        <v>80</v>
      </c>
      <c r="C2" s="45" t="s">
        <v>156</v>
      </c>
      <c r="D2" s="44" t="s">
        <v>113</v>
      </c>
      <c r="E2" s="44" t="s">
        <v>23</v>
      </c>
      <c r="F2" s="53" t="s">
        <v>119</v>
      </c>
      <c r="G2" s="49">
        <v>80</v>
      </c>
      <c r="H2" s="49">
        <v>4174.47</v>
      </c>
      <c r="I2" s="49">
        <v>8348.94</v>
      </c>
      <c r="J2" s="49">
        <v>52</v>
      </c>
      <c r="K2" s="49">
        <v>27</v>
      </c>
      <c r="L2" s="49">
        <v>4</v>
      </c>
      <c r="M2" s="49">
        <v>2</v>
      </c>
      <c r="N2" s="49">
        <v>0</v>
      </c>
      <c r="O2" s="49">
        <v>15</v>
      </c>
      <c r="P2" s="49">
        <v>0</v>
      </c>
      <c r="Q2" s="49">
        <v>1</v>
      </c>
      <c r="R2" s="49">
        <v>29</v>
      </c>
      <c r="S2" s="58">
        <v>43</v>
      </c>
      <c r="T2" s="58">
        <v>7</v>
      </c>
      <c r="U2" s="49">
        <v>0</v>
      </c>
      <c r="V2" s="49"/>
      <c r="W2" s="49">
        <v>0</v>
      </c>
      <c r="X2" s="49">
        <v>0</v>
      </c>
      <c r="Y2" s="49"/>
      <c r="Z2" s="49"/>
      <c r="AA2" s="49"/>
      <c r="AB2" s="49">
        <v>0</v>
      </c>
      <c r="AC2" s="49">
        <v>0</v>
      </c>
      <c r="AD2" s="49">
        <v>0</v>
      </c>
      <c r="AE2" s="49">
        <v>11</v>
      </c>
      <c r="AF2" s="49">
        <v>0</v>
      </c>
      <c r="AG2" s="49">
        <v>1</v>
      </c>
      <c r="AH2" s="49">
        <v>2</v>
      </c>
      <c r="AI2" s="49">
        <v>0</v>
      </c>
      <c r="AJ2" s="49">
        <v>2</v>
      </c>
      <c r="AK2" s="49">
        <v>0</v>
      </c>
      <c r="AL2" s="49">
        <v>2</v>
      </c>
      <c r="AM2" s="49">
        <v>2</v>
      </c>
      <c r="AN2" s="49">
        <v>3</v>
      </c>
      <c r="AO2" s="49">
        <v>2</v>
      </c>
      <c r="AP2" s="49">
        <v>0</v>
      </c>
      <c r="AQ2" s="49"/>
      <c r="AR2" s="49">
        <v>14</v>
      </c>
      <c r="AS2" s="49">
        <v>621.12900000000002</v>
      </c>
      <c r="AT2" s="47">
        <v>2</v>
      </c>
      <c r="AU2" s="49">
        <f>Table2[[#This Row],[MV CHAINAGE LENGTH(M)]]*Table2[[#This Row],[MV MULT FACTOR]]</f>
        <v>1242.258</v>
      </c>
      <c r="AV2" s="49">
        <v>0</v>
      </c>
      <c r="AW2" s="49">
        <v>1</v>
      </c>
      <c r="AX2" s="49">
        <v>9</v>
      </c>
      <c r="AY2" s="49">
        <v>1</v>
      </c>
      <c r="AZ2" s="49">
        <v>1</v>
      </c>
      <c r="BA2" s="49">
        <v>0</v>
      </c>
      <c r="BB2" s="49">
        <v>0</v>
      </c>
      <c r="BC2" s="49">
        <v>1</v>
      </c>
      <c r="BD2" s="49">
        <v>0</v>
      </c>
      <c r="BE2" s="49">
        <v>1</v>
      </c>
      <c r="BF2" s="58">
        <v>7</v>
      </c>
      <c r="BG2" s="49">
        <v>0</v>
      </c>
      <c r="BH2" s="49">
        <v>0</v>
      </c>
    </row>
    <row r="3" spans="1:60" ht="30.75" customHeight="1" thickBot="1" x14ac:dyDescent="0.35">
      <c r="A3" s="57" t="s">
        <v>77</v>
      </c>
      <c r="B3" s="56" t="s">
        <v>84</v>
      </c>
      <c r="C3" s="45" t="s">
        <v>156</v>
      </c>
      <c r="D3" s="55" t="s">
        <v>85</v>
      </c>
      <c r="E3" s="55" t="s">
        <v>69</v>
      </c>
      <c r="F3" s="46" t="s">
        <v>119</v>
      </c>
      <c r="G3" s="47">
        <v>54</v>
      </c>
      <c r="H3" s="47">
        <v>2787.8</v>
      </c>
      <c r="I3" s="47">
        <v>5575.6</v>
      </c>
      <c r="J3" s="47">
        <v>27</v>
      </c>
      <c r="K3" s="47">
        <v>21</v>
      </c>
      <c r="L3" s="47">
        <v>4</v>
      </c>
      <c r="M3" s="47">
        <v>2</v>
      </c>
      <c r="N3" s="47">
        <v>0</v>
      </c>
      <c r="O3" s="47">
        <v>6</v>
      </c>
      <c r="P3" s="47">
        <v>0</v>
      </c>
      <c r="Q3" s="47">
        <v>1</v>
      </c>
      <c r="R3" s="47">
        <v>22</v>
      </c>
      <c r="S3" s="48">
        <v>35</v>
      </c>
      <c r="T3" s="48">
        <v>9</v>
      </c>
      <c r="U3" s="47">
        <v>0</v>
      </c>
      <c r="V3" s="47"/>
      <c r="W3" s="47">
        <v>0</v>
      </c>
      <c r="X3" s="47">
        <v>0</v>
      </c>
      <c r="Y3" s="47"/>
      <c r="Z3" s="47"/>
      <c r="AA3" s="47"/>
      <c r="AB3" s="47">
        <v>0</v>
      </c>
      <c r="AC3" s="47">
        <v>0</v>
      </c>
      <c r="AD3" s="47">
        <v>0</v>
      </c>
      <c r="AE3" s="47">
        <v>10</v>
      </c>
      <c r="AF3" s="47">
        <v>0</v>
      </c>
      <c r="AG3" s="47">
        <v>2</v>
      </c>
      <c r="AH3" s="47">
        <v>0</v>
      </c>
      <c r="AI3" s="47">
        <v>1</v>
      </c>
      <c r="AJ3" s="47">
        <v>4</v>
      </c>
      <c r="AK3" s="47">
        <v>0</v>
      </c>
      <c r="AL3" s="47">
        <v>2</v>
      </c>
      <c r="AM3" s="47">
        <v>0</v>
      </c>
      <c r="AN3" s="47">
        <v>6</v>
      </c>
      <c r="AO3" s="47">
        <v>1</v>
      </c>
      <c r="AP3" s="47">
        <v>0</v>
      </c>
      <c r="AQ3" s="47"/>
      <c r="AR3" s="47">
        <v>11</v>
      </c>
      <c r="AS3" s="47">
        <v>535.46600000000001</v>
      </c>
      <c r="AT3" s="47">
        <v>2</v>
      </c>
      <c r="AU3" s="47">
        <f>Table2[[#This Row],[MV CHAINAGE LENGTH(M)]]*Table2[[#This Row],[MV MULT FACTOR]]</f>
        <v>1070.932</v>
      </c>
      <c r="AV3" s="47">
        <v>0</v>
      </c>
      <c r="AW3" s="47">
        <v>1</v>
      </c>
      <c r="AX3" s="47">
        <v>3</v>
      </c>
      <c r="AY3" s="47">
        <v>1</v>
      </c>
      <c r="AZ3" s="47">
        <v>0</v>
      </c>
      <c r="BA3" s="47">
        <v>0</v>
      </c>
      <c r="BB3" s="47">
        <v>5</v>
      </c>
      <c r="BC3" s="47">
        <v>1</v>
      </c>
      <c r="BD3" s="47">
        <v>1</v>
      </c>
      <c r="BE3" s="47">
        <v>0</v>
      </c>
      <c r="BF3" s="48">
        <v>5</v>
      </c>
      <c r="BG3" s="48">
        <v>1</v>
      </c>
      <c r="BH3" s="48">
        <v>3</v>
      </c>
    </row>
    <row r="4" spans="1:60" ht="30.75" customHeight="1" thickBot="1" x14ac:dyDescent="0.35">
      <c r="A4" s="43" t="s">
        <v>77</v>
      </c>
      <c r="B4" s="44" t="s">
        <v>78</v>
      </c>
      <c r="C4" s="45" t="s">
        <v>156</v>
      </c>
      <c r="D4" s="45" t="s">
        <v>79</v>
      </c>
      <c r="E4" s="45" t="s">
        <v>23</v>
      </c>
      <c r="F4" s="53" t="s">
        <v>119</v>
      </c>
      <c r="G4" s="47">
        <v>24</v>
      </c>
      <c r="H4" s="47">
        <v>1027.77</v>
      </c>
      <c r="I4" s="47">
        <v>2055.54</v>
      </c>
      <c r="J4" s="47">
        <v>9</v>
      </c>
      <c r="K4" s="47">
        <v>9</v>
      </c>
      <c r="L4" s="47">
        <v>6</v>
      </c>
      <c r="M4" s="47">
        <v>0</v>
      </c>
      <c r="N4" s="47">
        <v>0</v>
      </c>
      <c r="O4" s="47">
        <v>2</v>
      </c>
      <c r="P4" s="47">
        <v>0</v>
      </c>
      <c r="Q4" s="47">
        <v>1</v>
      </c>
      <c r="R4" s="47">
        <v>9</v>
      </c>
      <c r="S4" s="48">
        <v>22</v>
      </c>
      <c r="T4" s="48">
        <v>3</v>
      </c>
      <c r="U4" s="47">
        <v>0</v>
      </c>
      <c r="V4" s="47"/>
      <c r="W4" s="47">
        <v>0</v>
      </c>
      <c r="X4" s="47">
        <v>0</v>
      </c>
      <c r="Y4" s="47"/>
      <c r="Z4" s="47"/>
      <c r="AA4" s="47"/>
      <c r="AB4" s="47">
        <v>0</v>
      </c>
      <c r="AC4" s="47">
        <v>0</v>
      </c>
      <c r="AD4" s="47">
        <v>0</v>
      </c>
      <c r="AE4" s="47">
        <v>20</v>
      </c>
      <c r="AF4" s="47">
        <v>0</v>
      </c>
      <c r="AG4" s="47">
        <v>3</v>
      </c>
      <c r="AH4" s="47">
        <v>0</v>
      </c>
      <c r="AI4" s="47">
        <v>1</v>
      </c>
      <c r="AJ4" s="47">
        <v>8</v>
      </c>
      <c r="AK4" s="47">
        <v>0</v>
      </c>
      <c r="AL4" s="47">
        <v>0</v>
      </c>
      <c r="AM4" s="47">
        <v>0</v>
      </c>
      <c r="AN4" s="47">
        <v>3</v>
      </c>
      <c r="AO4" s="47">
        <v>3</v>
      </c>
      <c r="AP4" s="47">
        <v>0</v>
      </c>
      <c r="AQ4" s="47"/>
      <c r="AR4" s="47">
        <v>16</v>
      </c>
      <c r="AS4" s="47">
        <v>793.92600000000004</v>
      </c>
      <c r="AT4" s="47">
        <v>2</v>
      </c>
      <c r="AU4" s="47">
        <f>Table2[[#This Row],[MV CHAINAGE LENGTH(M)]]*Table2[[#This Row],[MV MULT FACTOR]]</f>
        <v>1587.8520000000001</v>
      </c>
      <c r="AV4" s="47">
        <v>0</v>
      </c>
      <c r="AW4" s="47">
        <v>1</v>
      </c>
      <c r="AX4" s="47">
        <v>0</v>
      </c>
      <c r="AY4" s="47">
        <v>0</v>
      </c>
      <c r="AZ4" s="47">
        <v>0</v>
      </c>
      <c r="BA4" s="47">
        <v>2</v>
      </c>
      <c r="BB4" s="47">
        <v>0</v>
      </c>
      <c r="BC4" s="47">
        <v>13</v>
      </c>
      <c r="BD4" s="47">
        <v>1</v>
      </c>
      <c r="BE4" s="47">
        <v>0</v>
      </c>
      <c r="BF4" s="48">
        <v>10</v>
      </c>
      <c r="BG4" s="47">
        <v>0</v>
      </c>
      <c r="BH4" s="47">
        <v>0</v>
      </c>
    </row>
    <row r="5" spans="1:60" ht="30.75" customHeight="1" thickBot="1" x14ac:dyDescent="0.35">
      <c r="A5" s="9" t="s">
        <v>61</v>
      </c>
      <c r="B5" s="5" t="s">
        <v>62</v>
      </c>
      <c r="C5" s="5" t="s">
        <v>157</v>
      </c>
      <c r="D5" s="65" t="s">
        <v>63</v>
      </c>
      <c r="E5" s="65" t="s">
        <v>64</v>
      </c>
      <c r="F5" s="16"/>
      <c r="G5" s="10">
        <v>68</v>
      </c>
      <c r="H5" s="10">
        <v>2800.49</v>
      </c>
      <c r="I5" s="10">
        <v>5600.98</v>
      </c>
      <c r="J5" s="10">
        <v>42</v>
      </c>
      <c r="K5" s="10">
        <v>27</v>
      </c>
      <c r="L5" s="10">
        <v>4</v>
      </c>
      <c r="M5" s="10">
        <v>0</v>
      </c>
      <c r="N5" s="10">
        <v>1</v>
      </c>
      <c r="O5" s="10">
        <v>12</v>
      </c>
      <c r="P5" s="10">
        <v>2</v>
      </c>
      <c r="Q5" s="10">
        <v>1</v>
      </c>
      <c r="R5" s="10">
        <v>27</v>
      </c>
      <c r="S5" s="10">
        <v>47</v>
      </c>
      <c r="T5" s="10">
        <v>9</v>
      </c>
      <c r="U5" s="10">
        <v>0</v>
      </c>
      <c r="V5" s="10"/>
      <c r="W5" s="10">
        <v>2</v>
      </c>
      <c r="X5" s="10">
        <v>0</v>
      </c>
      <c r="Y5" s="10"/>
      <c r="Z5" s="10"/>
      <c r="AA5" s="10"/>
      <c r="AB5" s="10">
        <v>2</v>
      </c>
      <c r="AC5" s="10">
        <v>0</v>
      </c>
      <c r="AD5" s="10">
        <v>0</v>
      </c>
      <c r="AE5" s="10">
        <v>8</v>
      </c>
      <c r="AF5" s="10">
        <v>1</v>
      </c>
      <c r="AG5" s="10">
        <v>0</v>
      </c>
      <c r="AH5" s="10">
        <v>0</v>
      </c>
      <c r="AI5" s="10">
        <v>0</v>
      </c>
      <c r="AJ5" s="10">
        <v>9</v>
      </c>
      <c r="AK5" s="10">
        <v>1</v>
      </c>
      <c r="AL5" s="10">
        <v>0</v>
      </c>
      <c r="AM5" s="10">
        <v>0</v>
      </c>
      <c r="AN5" s="10">
        <v>3</v>
      </c>
      <c r="AO5" s="10">
        <v>4</v>
      </c>
      <c r="AP5" s="10">
        <v>0</v>
      </c>
      <c r="AQ5" s="10"/>
      <c r="AR5" s="10">
        <v>4</v>
      </c>
      <c r="AS5" s="10">
        <v>0</v>
      </c>
      <c r="AT5" s="12">
        <v>3</v>
      </c>
      <c r="AU5" s="10">
        <f>Table2[[#This Row],[MV CHAINAGE LENGTH(M)]]*Table2[[#This Row],[MV MULT FACTOR]]</f>
        <v>0</v>
      </c>
      <c r="AV5" s="10">
        <v>0</v>
      </c>
      <c r="AW5" s="10">
        <v>0</v>
      </c>
      <c r="AX5" s="10">
        <v>4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</row>
    <row r="6" spans="1:60" ht="30.75" customHeight="1" thickBot="1" x14ac:dyDescent="0.35">
      <c r="A6" s="61" t="s">
        <v>20</v>
      </c>
      <c r="B6" s="2" t="s">
        <v>38</v>
      </c>
      <c r="C6" s="2" t="s">
        <v>156</v>
      </c>
      <c r="D6" s="64" t="s">
        <v>39</v>
      </c>
      <c r="E6" s="64" t="s">
        <v>26</v>
      </c>
      <c r="F6" s="17"/>
      <c r="G6" s="12">
        <v>52</v>
      </c>
      <c r="H6" s="12">
        <v>2865.57</v>
      </c>
      <c r="I6" s="12">
        <v>6069.14</v>
      </c>
      <c r="J6" s="12">
        <v>25</v>
      </c>
      <c r="K6" s="12">
        <v>23</v>
      </c>
      <c r="L6" s="12">
        <v>4</v>
      </c>
      <c r="M6" s="12">
        <v>0</v>
      </c>
      <c r="N6" s="12">
        <v>0</v>
      </c>
      <c r="O6" s="12">
        <v>7</v>
      </c>
      <c r="P6" s="12">
        <v>0</v>
      </c>
      <c r="Q6" s="12">
        <v>2</v>
      </c>
      <c r="R6" s="12">
        <v>26</v>
      </c>
      <c r="S6" s="12">
        <v>35</v>
      </c>
      <c r="T6" s="12">
        <v>4</v>
      </c>
      <c r="U6" s="12">
        <v>0</v>
      </c>
      <c r="V6" s="12"/>
      <c r="W6" s="12">
        <v>4</v>
      </c>
      <c r="X6" s="12">
        <v>0</v>
      </c>
      <c r="Y6" s="12"/>
      <c r="Z6" s="12"/>
      <c r="AA6" s="12">
        <v>2</v>
      </c>
      <c r="AB6" s="12">
        <v>0</v>
      </c>
      <c r="AC6" s="12">
        <v>0</v>
      </c>
      <c r="AD6" s="12">
        <v>0</v>
      </c>
      <c r="AE6" s="12">
        <v>16</v>
      </c>
      <c r="AF6" s="12">
        <v>0</v>
      </c>
      <c r="AG6" s="12">
        <v>0</v>
      </c>
      <c r="AH6" s="12">
        <v>0</v>
      </c>
      <c r="AI6" s="12">
        <v>0</v>
      </c>
      <c r="AJ6" s="12">
        <v>8</v>
      </c>
      <c r="AK6" s="12">
        <v>0</v>
      </c>
      <c r="AL6" s="12">
        <v>8</v>
      </c>
      <c r="AM6" s="12">
        <v>2</v>
      </c>
      <c r="AN6" s="12">
        <v>4</v>
      </c>
      <c r="AO6" s="12">
        <v>4</v>
      </c>
      <c r="AP6" s="12">
        <v>0</v>
      </c>
      <c r="AQ6" s="12"/>
      <c r="AR6" s="12">
        <v>12</v>
      </c>
      <c r="AS6" s="10">
        <v>0</v>
      </c>
      <c r="AT6" s="12">
        <v>3</v>
      </c>
      <c r="AU6" s="10">
        <f>Table2[[#This Row],[MV CHAINAGE LENGTH(M)]]*Table2[[#This Row],[MV MULT FACTOR]]</f>
        <v>0</v>
      </c>
      <c r="AV6" s="10">
        <v>0</v>
      </c>
      <c r="AW6" s="10">
        <v>0</v>
      </c>
      <c r="AX6" s="12">
        <v>10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2</v>
      </c>
      <c r="BF6" s="12">
        <v>0</v>
      </c>
      <c r="BG6" s="12">
        <v>0</v>
      </c>
      <c r="BH6" s="12">
        <v>0</v>
      </c>
    </row>
    <row r="7" spans="1:60" ht="45.75" customHeight="1" thickBot="1" x14ac:dyDescent="0.35">
      <c r="A7" s="24" t="s">
        <v>44</v>
      </c>
      <c r="B7" s="25" t="s">
        <v>55</v>
      </c>
      <c r="C7" s="2" t="s">
        <v>156</v>
      </c>
      <c r="D7" s="30" t="s">
        <v>56</v>
      </c>
      <c r="E7" s="30" t="s">
        <v>26</v>
      </c>
      <c r="F7" s="27"/>
      <c r="G7" s="28">
        <v>92</v>
      </c>
      <c r="H7" s="28">
        <v>3077.48</v>
      </c>
      <c r="I7" s="28">
        <v>6154.96</v>
      </c>
      <c r="J7" s="28">
        <v>44</v>
      </c>
      <c r="K7" s="28">
        <v>35</v>
      </c>
      <c r="L7" s="28">
        <v>7</v>
      </c>
      <c r="M7" s="28">
        <v>1</v>
      </c>
      <c r="N7" s="28">
        <v>2</v>
      </c>
      <c r="O7" s="28">
        <v>17</v>
      </c>
      <c r="P7" s="28">
        <v>3</v>
      </c>
      <c r="Q7" s="28"/>
      <c r="R7" s="28">
        <v>43</v>
      </c>
      <c r="S7" s="28">
        <v>59</v>
      </c>
      <c r="T7" s="28">
        <v>1</v>
      </c>
      <c r="U7" s="28"/>
      <c r="V7" s="28">
        <v>1</v>
      </c>
      <c r="W7" s="28"/>
      <c r="X7" s="28"/>
      <c r="Y7" s="28"/>
      <c r="Z7" s="28"/>
      <c r="AA7" s="28"/>
      <c r="AB7" s="28"/>
      <c r="AC7" s="28"/>
      <c r="AD7" s="28"/>
      <c r="AE7" s="28">
        <v>1</v>
      </c>
      <c r="AF7" s="28"/>
      <c r="AG7" s="28"/>
      <c r="AH7" s="28">
        <v>1</v>
      </c>
      <c r="AI7" s="28"/>
      <c r="AJ7" s="28"/>
      <c r="AK7" s="28"/>
      <c r="AL7" s="28"/>
      <c r="AM7" s="28">
        <f ca="1">Table2[[#This Row],[UNDER CP HT PME length(m)]]/10</f>
        <v>0</v>
      </c>
      <c r="AN7" s="28"/>
      <c r="AO7" s="28"/>
      <c r="AP7" s="28"/>
      <c r="AQ7" s="28"/>
      <c r="AR7" s="28"/>
      <c r="AS7" s="28">
        <v>0</v>
      </c>
      <c r="AT7" s="12">
        <v>3</v>
      </c>
      <c r="AU7" s="28">
        <f>Table2[[#This Row],[MV CHAINAGE LENGTH(M)]]*Table2[[#This Row],[MV MULT FACTOR]]</f>
        <v>0</v>
      </c>
      <c r="AV7" s="28"/>
      <c r="AW7" s="28"/>
      <c r="AX7" s="28">
        <v>1</v>
      </c>
      <c r="AY7" s="28"/>
      <c r="AZ7" s="28"/>
      <c r="BA7" s="28"/>
      <c r="BB7" s="28"/>
      <c r="BC7" s="28"/>
      <c r="BD7" s="28"/>
      <c r="BE7" s="28"/>
      <c r="BF7" s="28">
        <v>1</v>
      </c>
      <c r="BG7" s="28"/>
      <c r="BH7" s="28"/>
    </row>
    <row r="8" spans="1:60" ht="45.75" customHeight="1" thickBot="1" x14ac:dyDescent="0.35">
      <c r="A8" s="59" t="s">
        <v>77</v>
      </c>
      <c r="B8" s="45" t="s">
        <v>82</v>
      </c>
      <c r="C8" s="45" t="s">
        <v>157</v>
      </c>
      <c r="D8" s="44" t="s">
        <v>83</v>
      </c>
      <c r="E8" s="44" t="s">
        <v>71</v>
      </c>
      <c r="F8" s="53" t="s">
        <v>119</v>
      </c>
      <c r="G8" s="49">
        <v>48</v>
      </c>
      <c r="H8" s="49">
        <v>2934.85</v>
      </c>
      <c r="I8" s="49">
        <v>5987.7</v>
      </c>
      <c r="J8" s="49">
        <v>25</v>
      </c>
      <c r="K8" s="49">
        <v>19</v>
      </c>
      <c r="L8" s="49">
        <v>4</v>
      </c>
      <c r="M8" s="49">
        <v>0</v>
      </c>
      <c r="N8" s="49">
        <v>0</v>
      </c>
      <c r="O8" s="49">
        <v>5</v>
      </c>
      <c r="P8" s="49">
        <v>0</v>
      </c>
      <c r="Q8" s="49">
        <v>1</v>
      </c>
      <c r="R8" s="49">
        <v>21</v>
      </c>
      <c r="S8" s="58">
        <v>31</v>
      </c>
      <c r="T8" s="58">
        <v>7</v>
      </c>
      <c r="U8" s="58">
        <v>0</v>
      </c>
      <c r="V8" s="49"/>
      <c r="W8" s="49">
        <v>12</v>
      </c>
      <c r="X8" s="49">
        <v>0</v>
      </c>
      <c r="Y8" s="49">
        <v>1</v>
      </c>
      <c r="Z8" s="49"/>
      <c r="AA8" s="49"/>
      <c r="AB8" s="49">
        <v>8</v>
      </c>
      <c r="AC8" s="49">
        <v>0</v>
      </c>
      <c r="AD8" s="49">
        <v>0</v>
      </c>
      <c r="AE8" s="49">
        <v>2</v>
      </c>
      <c r="AF8" s="49">
        <v>0</v>
      </c>
      <c r="AG8" s="49">
        <v>1</v>
      </c>
      <c r="AH8" s="49">
        <v>2</v>
      </c>
      <c r="AI8" s="49">
        <v>0</v>
      </c>
      <c r="AJ8" s="49">
        <v>6</v>
      </c>
      <c r="AK8" s="49">
        <v>0</v>
      </c>
      <c r="AL8" s="49">
        <v>0</v>
      </c>
      <c r="AM8" s="49">
        <v>5</v>
      </c>
      <c r="AN8" s="49">
        <v>4</v>
      </c>
      <c r="AO8" s="49">
        <v>3</v>
      </c>
      <c r="AP8" s="49">
        <v>1</v>
      </c>
      <c r="AQ8" s="49"/>
      <c r="AR8" s="49">
        <v>3</v>
      </c>
      <c r="AS8" s="49">
        <v>0</v>
      </c>
      <c r="AT8" s="49">
        <v>3</v>
      </c>
      <c r="AU8" s="49">
        <f>Table2[[#This Row],[MV CHAINAGE LENGTH(M)]]*Table2[[#This Row],[MV MULT FACTOR]]</f>
        <v>0</v>
      </c>
      <c r="AV8" s="49">
        <v>0</v>
      </c>
      <c r="AW8" s="49">
        <v>0</v>
      </c>
      <c r="AX8" s="49">
        <v>1</v>
      </c>
      <c r="AY8" s="49">
        <v>0</v>
      </c>
      <c r="AZ8" s="49">
        <v>0</v>
      </c>
      <c r="BA8" s="49">
        <v>0</v>
      </c>
      <c r="BB8" s="49">
        <v>1</v>
      </c>
      <c r="BC8" s="49">
        <v>0</v>
      </c>
      <c r="BD8" s="49">
        <v>0</v>
      </c>
      <c r="BE8" s="49">
        <v>1</v>
      </c>
      <c r="BF8" s="58">
        <v>2</v>
      </c>
      <c r="BG8" s="49">
        <v>0</v>
      </c>
      <c r="BH8" s="49">
        <v>0</v>
      </c>
    </row>
    <row r="9" spans="1:60" ht="45.75" customHeight="1" thickBot="1" x14ac:dyDescent="0.35">
      <c r="A9" s="59" t="s">
        <v>77</v>
      </c>
      <c r="B9" s="82"/>
      <c r="C9" s="81"/>
      <c r="D9" s="79" t="s">
        <v>163</v>
      </c>
      <c r="E9" s="83"/>
      <c r="F9" s="53"/>
      <c r="G9" s="84"/>
      <c r="H9" s="84"/>
      <c r="I9" s="49"/>
      <c r="J9" s="84"/>
      <c r="K9" s="12"/>
      <c r="L9" s="84"/>
      <c r="M9" s="84"/>
      <c r="N9" s="84"/>
      <c r="O9" s="84"/>
      <c r="P9" s="84"/>
      <c r="Q9" s="84"/>
      <c r="R9" s="84"/>
      <c r="S9" s="85"/>
      <c r="T9" s="85"/>
      <c r="U9" s="85"/>
      <c r="V9" s="84"/>
      <c r="W9" s="49"/>
      <c r="X9" s="12"/>
      <c r="Y9" s="49"/>
      <c r="Z9" s="49"/>
      <c r="AA9" s="49"/>
      <c r="AB9" s="49"/>
      <c r="AC9" s="12"/>
      <c r="AD9" s="49"/>
      <c r="AE9" s="84"/>
      <c r="AF9" s="12"/>
      <c r="AG9" s="84"/>
      <c r="AH9" s="84"/>
      <c r="AI9" s="84"/>
      <c r="AJ9" s="84"/>
      <c r="AK9" s="12"/>
      <c r="AL9" s="84"/>
      <c r="AM9" s="84">
        <f ca="1">Table2[[#This Row],[UNDER CP HT PME length(m)]]/10</f>
        <v>0</v>
      </c>
      <c r="AN9" s="12"/>
      <c r="AO9" s="12"/>
      <c r="AP9" s="12"/>
      <c r="AQ9" s="12"/>
      <c r="AR9" s="84"/>
      <c r="AS9" s="84"/>
      <c r="AT9" s="86" t="e" cm="1">
        <f t="array" ref="AT9">if</f>
        <v>#NAME?</v>
      </c>
      <c r="AU9" s="86" t="e">
        <f>Table2[[#This Row],[MV CHAINAGE LENGTH(M)]]*Table2[[#This Row],[MV MULT FACTOR]]</f>
        <v>#NAME?</v>
      </c>
      <c r="AV9" s="49"/>
      <c r="AW9" s="49"/>
      <c r="AX9" s="84"/>
      <c r="AY9" s="84"/>
      <c r="AZ9" s="84"/>
      <c r="BA9" s="84"/>
      <c r="BB9" s="84"/>
      <c r="BC9" s="84"/>
      <c r="BD9" s="84"/>
      <c r="BE9" s="84"/>
      <c r="BF9" s="85"/>
      <c r="BG9" s="84"/>
      <c r="BH9" s="49"/>
    </row>
    <row r="10" spans="1:60" ht="30.75" customHeight="1" thickBot="1" x14ac:dyDescent="0.35">
      <c r="A10" s="9" t="s">
        <v>95</v>
      </c>
      <c r="B10" s="7" t="s">
        <v>96</v>
      </c>
      <c r="C10" s="7" t="s">
        <v>156</v>
      </c>
      <c r="D10" s="65" t="s">
        <v>97</v>
      </c>
      <c r="E10" s="65" t="s">
        <v>69</v>
      </c>
      <c r="F10" s="16" t="s">
        <v>121</v>
      </c>
      <c r="G10" s="10">
        <v>55</v>
      </c>
      <c r="H10" s="10">
        <v>2572.6999999999998</v>
      </c>
      <c r="I10" s="10">
        <v>5145.3999999999996</v>
      </c>
      <c r="J10" s="10">
        <v>31</v>
      </c>
      <c r="K10" s="10">
        <v>18</v>
      </c>
      <c r="L10" s="10">
        <v>5</v>
      </c>
      <c r="M10" s="10">
        <v>1</v>
      </c>
      <c r="N10" s="10">
        <v>0</v>
      </c>
      <c r="O10" s="10">
        <v>9</v>
      </c>
      <c r="P10" s="10">
        <v>0</v>
      </c>
      <c r="Q10" s="10">
        <v>1</v>
      </c>
      <c r="R10" s="10">
        <v>23</v>
      </c>
      <c r="S10" s="11">
        <v>37</v>
      </c>
      <c r="T10" s="11">
        <v>3</v>
      </c>
      <c r="U10" s="10">
        <v>0</v>
      </c>
      <c r="V10" s="10"/>
      <c r="W10" s="10">
        <v>0</v>
      </c>
      <c r="X10" s="10">
        <v>0</v>
      </c>
      <c r="Y10" s="10"/>
      <c r="Z10" s="10"/>
      <c r="AA10" s="10"/>
      <c r="AB10" s="10">
        <v>0</v>
      </c>
      <c r="AC10" s="10">
        <v>0</v>
      </c>
      <c r="AD10" s="10">
        <v>0</v>
      </c>
      <c r="AE10" s="10">
        <v>10</v>
      </c>
      <c r="AF10" s="10">
        <v>1</v>
      </c>
      <c r="AG10" s="10">
        <v>3</v>
      </c>
      <c r="AH10" s="10">
        <v>1</v>
      </c>
      <c r="AI10" s="10">
        <v>0</v>
      </c>
      <c r="AJ10" s="10">
        <v>3</v>
      </c>
      <c r="AK10" s="10">
        <v>0</v>
      </c>
      <c r="AL10" s="10">
        <v>0</v>
      </c>
      <c r="AM10" s="10">
        <v>1</v>
      </c>
      <c r="AN10" s="10">
        <v>7</v>
      </c>
      <c r="AO10" s="10">
        <v>0</v>
      </c>
      <c r="AP10" s="10">
        <v>0</v>
      </c>
      <c r="AQ10" s="10"/>
      <c r="AR10" s="10">
        <v>16</v>
      </c>
      <c r="AS10" s="10">
        <v>757.875</v>
      </c>
      <c r="AT10" s="10">
        <v>2</v>
      </c>
      <c r="AU10" s="10">
        <f>Table2[[#This Row],[MV CHAINAGE LENGTH(M)]]*Table2[[#This Row],[MV MULT FACTOR]]</f>
        <v>1515.75</v>
      </c>
      <c r="AV10" s="10">
        <v>1</v>
      </c>
      <c r="AW10" s="10">
        <v>0</v>
      </c>
      <c r="AX10" s="10">
        <v>16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1">
        <v>1</v>
      </c>
    </row>
    <row r="11" spans="1:60" ht="45.75" customHeight="1" thickBot="1" x14ac:dyDescent="0.35">
      <c r="A11" s="59" t="s">
        <v>77</v>
      </c>
      <c r="B11" s="45" t="s">
        <v>86</v>
      </c>
      <c r="C11" s="7" t="s">
        <v>156</v>
      </c>
      <c r="D11" s="44" t="s">
        <v>87</v>
      </c>
      <c r="E11" s="44" t="s">
        <v>69</v>
      </c>
      <c r="F11" s="53" t="s">
        <v>119</v>
      </c>
      <c r="G11" s="49">
        <v>62</v>
      </c>
      <c r="H11" s="49">
        <v>3355.75</v>
      </c>
      <c r="I11" s="49">
        <v>6711.5</v>
      </c>
      <c r="J11" s="49">
        <v>36</v>
      </c>
      <c r="K11" s="49">
        <v>19</v>
      </c>
      <c r="L11" s="49">
        <v>7</v>
      </c>
      <c r="M11" s="49">
        <v>0</v>
      </c>
      <c r="N11" s="49">
        <v>0</v>
      </c>
      <c r="O11" s="49">
        <v>10</v>
      </c>
      <c r="P11" s="49">
        <v>0</v>
      </c>
      <c r="Q11" s="49">
        <v>0</v>
      </c>
      <c r="R11" s="49">
        <v>21</v>
      </c>
      <c r="S11" s="58">
        <v>39</v>
      </c>
      <c r="T11" s="58">
        <v>8</v>
      </c>
      <c r="U11" s="49">
        <v>0</v>
      </c>
      <c r="V11" s="49"/>
      <c r="W11" s="49">
        <v>4</v>
      </c>
      <c r="X11" s="49">
        <v>0</v>
      </c>
      <c r="Y11" s="49"/>
      <c r="Z11" s="49"/>
      <c r="AA11" s="49"/>
      <c r="AB11" s="49">
        <v>1</v>
      </c>
      <c r="AC11" s="49">
        <v>0</v>
      </c>
      <c r="AD11" s="49">
        <v>0</v>
      </c>
      <c r="AE11" s="49">
        <v>5</v>
      </c>
      <c r="AF11" s="49">
        <v>0</v>
      </c>
      <c r="AG11" s="49">
        <v>1</v>
      </c>
      <c r="AH11" s="49">
        <v>0</v>
      </c>
      <c r="AI11" s="49">
        <v>0</v>
      </c>
      <c r="AJ11" s="49">
        <v>3</v>
      </c>
      <c r="AK11" s="49">
        <v>0</v>
      </c>
      <c r="AL11" s="49">
        <v>2</v>
      </c>
      <c r="AM11" s="49">
        <v>2</v>
      </c>
      <c r="AN11" s="49">
        <v>5</v>
      </c>
      <c r="AO11" s="49">
        <v>4</v>
      </c>
      <c r="AP11" s="49">
        <v>0</v>
      </c>
      <c r="AQ11" s="49"/>
      <c r="AR11" s="49">
        <v>7</v>
      </c>
      <c r="AS11" s="49">
        <v>0</v>
      </c>
      <c r="AT11" s="47">
        <v>2</v>
      </c>
      <c r="AU11" s="49">
        <f>Table2[[#This Row],[MV CHAINAGE LENGTH(M)]]*Table2[[#This Row],[MV MULT FACTOR]]</f>
        <v>0</v>
      </c>
      <c r="AV11" s="49">
        <v>0</v>
      </c>
      <c r="AW11" s="49">
        <v>0</v>
      </c>
      <c r="AX11" s="49">
        <v>6</v>
      </c>
      <c r="AY11" s="49">
        <v>0</v>
      </c>
      <c r="AZ11" s="49">
        <v>0</v>
      </c>
      <c r="BA11" s="49">
        <v>0</v>
      </c>
      <c r="BB11" s="49">
        <v>1</v>
      </c>
      <c r="BC11" s="49">
        <v>0</v>
      </c>
      <c r="BD11" s="49">
        <v>0</v>
      </c>
      <c r="BE11" s="49">
        <v>0</v>
      </c>
      <c r="BF11" s="58">
        <v>1</v>
      </c>
      <c r="BG11" s="49">
        <v>0</v>
      </c>
      <c r="BH11" s="49">
        <v>0</v>
      </c>
    </row>
    <row r="12" spans="1:60" s="29" customFormat="1" ht="30.75" customHeight="1" thickBot="1" x14ac:dyDescent="0.35">
      <c r="A12" s="24" t="s">
        <v>20</v>
      </c>
      <c r="B12" s="25" t="s">
        <v>29</v>
      </c>
      <c r="C12" s="7" t="s">
        <v>156</v>
      </c>
      <c r="D12" s="30" t="s">
        <v>30</v>
      </c>
      <c r="E12" s="30" t="s">
        <v>23</v>
      </c>
      <c r="F12" s="27"/>
      <c r="G12" s="28">
        <v>88</v>
      </c>
      <c r="H12" s="28">
        <v>4110.83</v>
      </c>
      <c r="I12" s="28">
        <v>8221.66</v>
      </c>
      <c r="J12" s="28">
        <v>47</v>
      </c>
      <c r="K12" s="28">
        <v>33</v>
      </c>
      <c r="L12" s="28">
        <v>8</v>
      </c>
      <c r="M12" s="28">
        <v>0</v>
      </c>
      <c r="N12" s="28">
        <v>0</v>
      </c>
      <c r="O12" s="28">
        <v>13</v>
      </c>
      <c r="P12" s="28">
        <v>0</v>
      </c>
      <c r="Q12" s="28">
        <v>2</v>
      </c>
      <c r="R12" s="28">
        <v>39</v>
      </c>
      <c r="S12" s="67">
        <v>61</v>
      </c>
      <c r="T12" s="67">
        <v>15</v>
      </c>
      <c r="U12" s="28">
        <v>0</v>
      </c>
      <c r="V12" s="28"/>
      <c r="W12" s="28">
        <v>0</v>
      </c>
      <c r="X12" s="28">
        <v>0</v>
      </c>
      <c r="Y12" s="28"/>
      <c r="Z12" s="28"/>
      <c r="AA12" s="28"/>
      <c r="AB12" s="28">
        <v>0</v>
      </c>
      <c r="AC12" s="28">
        <v>0</v>
      </c>
      <c r="AD12" s="28">
        <v>0</v>
      </c>
      <c r="AE12" s="28">
        <v>11</v>
      </c>
      <c r="AF12" s="28">
        <v>1</v>
      </c>
      <c r="AG12" s="28">
        <v>0</v>
      </c>
      <c r="AH12" s="28">
        <v>1</v>
      </c>
      <c r="AI12" s="28">
        <v>0</v>
      </c>
      <c r="AJ12" s="28">
        <v>7</v>
      </c>
      <c r="AK12" s="28">
        <v>0</v>
      </c>
      <c r="AL12" s="28">
        <v>2</v>
      </c>
      <c r="AM12" s="28">
        <v>2</v>
      </c>
      <c r="AN12" s="28">
        <v>3</v>
      </c>
      <c r="AO12" s="28">
        <v>4</v>
      </c>
      <c r="AP12" s="28">
        <v>0</v>
      </c>
      <c r="AQ12" s="28"/>
      <c r="AR12" s="28">
        <v>17</v>
      </c>
      <c r="AS12" s="28">
        <v>813.74</v>
      </c>
      <c r="AT12" s="28">
        <v>2</v>
      </c>
      <c r="AU12" s="28">
        <f>Table2[[#This Row],[MV CHAINAGE LENGTH(M)]]*Table2[[#This Row],[MV MULT FACTOR]]</f>
        <v>1627.48</v>
      </c>
      <c r="AV12" s="28">
        <v>0</v>
      </c>
      <c r="AW12" s="28">
        <v>0</v>
      </c>
      <c r="AX12" s="28">
        <v>11</v>
      </c>
      <c r="AY12" s="28">
        <v>1</v>
      </c>
      <c r="AZ12" s="28">
        <v>1</v>
      </c>
      <c r="BA12" s="28">
        <v>1</v>
      </c>
      <c r="BB12" s="28">
        <v>1</v>
      </c>
      <c r="BC12" s="28">
        <v>1</v>
      </c>
      <c r="BD12" s="28">
        <v>1</v>
      </c>
      <c r="BE12" s="28">
        <v>1</v>
      </c>
      <c r="BF12" s="67">
        <v>5</v>
      </c>
      <c r="BG12" s="28">
        <v>0</v>
      </c>
      <c r="BH12" s="67">
        <v>2</v>
      </c>
    </row>
    <row r="13" spans="1:60" ht="45.75" customHeight="1" thickBot="1" x14ac:dyDescent="0.35">
      <c r="A13" s="1" t="s">
        <v>77</v>
      </c>
      <c r="B13" s="8" t="s">
        <v>81</v>
      </c>
      <c r="C13" s="7" t="s">
        <v>156</v>
      </c>
      <c r="D13" s="3" t="s">
        <v>118</v>
      </c>
      <c r="E13" s="3" t="s">
        <v>71</v>
      </c>
      <c r="F13" s="16"/>
      <c r="G13" s="10">
        <v>15</v>
      </c>
      <c r="H13" s="10">
        <v>743.22799999999995</v>
      </c>
      <c r="I13" s="10">
        <f>Table2[[#This Row],[LV CHAINAGE LENGTH(M)]]*2+224</f>
        <v>1710.4559999999999</v>
      </c>
      <c r="J13" s="10">
        <v>13</v>
      </c>
      <c r="K13" s="10">
        <v>4</v>
      </c>
      <c r="L13" s="10">
        <v>1</v>
      </c>
      <c r="M13" s="10">
        <v>0</v>
      </c>
      <c r="N13" s="10">
        <v>0</v>
      </c>
      <c r="O13" s="10">
        <v>2</v>
      </c>
      <c r="P13" s="10">
        <v>0</v>
      </c>
      <c r="Q13" s="10">
        <v>2</v>
      </c>
      <c r="R13" s="10">
        <v>3</v>
      </c>
      <c r="S13" s="11">
        <v>7</v>
      </c>
      <c r="T13" s="11">
        <v>1</v>
      </c>
      <c r="U13" s="10">
        <v>0</v>
      </c>
      <c r="V13" s="10"/>
      <c r="W13" s="10">
        <v>0</v>
      </c>
      <c r="X13" s="10">
        <v>0</v>
      </c>
      <c r="Y13" s="10"/>
      <c r="Z13" s="10"/>
      <c r="AA13" s="10"/>
      <c r="AB13" s="10">
        <v>0</v>
      </c>
      <c r="AC13" s="10">
        <v>0</v>
      </c>
      <c r="AD13" s="10">
        <v>0</v>
      </c>
      <c r="AE13" s="10">
        <v>8</v>
      </c>
      <c r="AF13" s="10">
        <v>1</v>
      </c>
      <c r="AG13" s="10">
        <v>0</v>
      </c>
      <c r="AH13" s="10">
        <v>0</v>
      </c>
      <c r="AI13" s="10">
        <v>0</v>
      </c>
      <c r="AJ13" s="10">
        <v>4</v>
      </c>
      <c r="AK13" s="10">
        <v>0</v>
      </c>
      <c r="AL13" s="10">
        <v>0</v>
      </c>
      <c r="AM13" s="10">
        <v>0</v>
      </c>
      <c r="AN13" s="10">
        <v>1</v>
      </c>
      <c r="AO13" s="10">
        <v>0</v>
      </c>
      <c r="AP13" s="10">
        <v>0</v>
      </c>
      <c r="AQ13" s="10"/>
      <c r="AR13" s="10">
        <v>10</v>
      </c>
      <c r="AS13" s="10">
        <v>541.43799999999999</v>
      </c>
      <c r="AT13" s="12">
        <v>3</v>
      </c>
      <c r="AU13" s="10">
        <f>Table2[[#This Row],[MV CHAINAGE LENGTH(M)]]*Table2[[#This Row],[MV MULT FACTOR]]</f>
        <v>1624.3139999999999</v>
      </c>
      <c r="AV13" s="10">
        <v>0</v>
      </c>
      <c r="AW13" s="10">
        <v>1</v>
      </c>
      <c r="AX13" s="10">
        <v>8</v>
      </c>
      <c r="AY13" s="10">
        <v>0</v>
      </c>
      <c r="AZ13" s="10">
        <v>1</v>
      </c>
      <c r="BA13" s="10">
        <v>0</v>
      </c>
      <c r="BB13" s="10">
        <v>0</v>
      </c>
      <c r="BC13" s="10">
        <v>0</v>
      </c>
      <c r="BD13" s="10">
        <v>0</v>
      </c>
      <c r="BE13" s="10">
        <v>1</v>
      </c>
      <c r="BF13" s="11">
        <v>4</v>
      </c>
      <c r="BG13" s="10">
        <v>0</v>
      </c>
      <c r="BH13" s="10">
        <v>0</v>
      </c>
    </row>
    <row r="14" spans="1:60" ht="30.75" customHeight="1" thickBot="1" x14ac:dyDescent="0.35">
      <c r="A14" s="60" t="s">
        <v>44</v>
      </c>
      <c r="B14" s="63" t="s">
        <v>59</v>
      </c>
      <c r="C14" s="7" t="s">
        <v>156</v>
      </c>
      <c r="D14" s="26" t="s">
        <v>60</v>
      </c>
      <c r="E14" s="26" t="s">
        <v>26</v>
      </c>
      <c r="F14" s="27"/>
      <c r="G14" s="28">
        <v>126</v>
      </c>
      <c r="H14" s="28">
        <v>4979.3599999999997</v>
      </c>
      <c r="I14" s="28">
        <v>9958.7199999999993</v>
      </c>
      <c r="J14" s="28">
        <v>66</v>
      </c>
      <c r="K14" s="28">
        <v>40</v>
      </c>
      <c r="L14" s="28">
        <v>9</v>
      </c>
      <c r="M14" s="28">
        <v>2</v>
      </c>
      <c r="N14" s="28">
        <v>2</v>
      </c>
      <c r="O14" s="28">
        <v>21</v>
      </c>
      <c r="P14" s="28"/>
      <c r="Q14" s="28">
        <v>2</v>
      </c>
      <c r="R14" s="28">
        <v>53</v>
      </c>
      <c r="S14" s="28">
        <v>86</v>
      </c>
      <c r="T14" s="28">
        <v>9</v>
      </c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>
        <v>4</v>
      </c>
      <c r="AF14" s="28"/>
      <c r="AG14" s="28">
        <v>2</v>
      </c>
      <c r="AH14" s="28"/>
      <c r="AI14" s="28"/>
      <c r="AJ14" s="28">
        <v>2</v>
      </c>
      <c r="AK14" s="28"/>
      <c r="AL14" s="28"/>
      <c r="AM14" s="28">
        <f ca="1">Table2[[#This Row],[UNDER CP HT PME length(m)]]/10</f>
        <v>0</v>
      </c>
      <c r="AN14" s="28"/>
      <c r="AO14" s="28">
        <v>3</v>
      </c>
      <c r="AP14" s="28"/>
      <c r="AQ14" s="28"/>
      <c r="AR14" s="28"/>
      <c r="AS14" s="28">
        <v>352.30099999999999</v>
      </c>
      <c r="AT14" s="12">
        <v>3</v>
      </c>
      <c r="AU14" s="28">
        <f>Table2[[#This Row],[MV CHAINAGE LENGTH(M)]]*Table2[[#This Row],[MV MULT FACTOR]]</f>
        <v>1056.903</v>
      </c>
      <c r="AV14" s="28">
        <v>1</v>
      </c>
      <c r="AW14" s="28"/>
      <c r="AX14" s="28">
        <v>2</v>
      </c>
      <c r="AY14" s="28">
        <v>1</v>
      </c>
      <c r="AZ14" s="28"/>
      <c r="BA14" s="28"/>
      <c r="BB14" s="28">
        <v>2</v>
      </c>
      <c r="BC14" s="28">
        <v>1</v>
      </c>
      <c r="BD14" s="28">
        <v>1</v>
      </c>
      <c r="BE14" s="28"/>
      <c r="BF14" s="28">
        <v>5</v>
      </c>
      <c r="BG14" s="28"/>
      <c r="BH14" s="28"/>
    </row>
    <row r="15" spans="1:60" ht="60.75" customHeight="1" thickBot="1" x14ac:dyDescent="0.35">
      <c r="A15" s="54" t="s">
        <v>61</v>
      </c>
      <c r="B15" s="55" t="s">
        <v>74</v>
      </c>
      <c r="C15" s="7" t="s">
        <v>156</v>
      </c>
      <c r="D15" s="56" t="s">
        <v>75</v>
      </c>
      <c r="E15" s="56" t="s">
        <v>71</v>
      </c>
      <c r="F15" s="53" t="s">
        <v>119</v>
      </c>
      <c r="G15" s="49">
        <v>81</v>
      </c>
      <c r="H15" s="49">
        <v>4686.2700000000004</v>
      </c>
      <c r="I15" s="49">
        <v>9462.5400000000009</v>
      </c>
      <c r="J15" s="49">
        <v>49</v>
      </c>
      <c r="K15" s="49">
        <v>30</v>
      </c>
      <c r="L15" s="49">
        <v>3</v>
      </c>
      <c r="M15" s="49">
        <v>0</v>
      </c>
      <c r="N15" s="49">
        <v>0</v>
      </c>
      <c r="O15" s="49">
        <v>14</v>
      </c>
      <c r="P15" s="49">
        <v>0</v>
      </c>
      <c r="Q15" s="49">
        <v>1</v>
      </c>
      <c r="R15" s="49">
        <v>33</v>
      </c>
      <c r="S15" s="49">
        <v>51</v>
      </c>
      <c r="T15" s="49">
        <v>5</v>
      </c>
      <c r="U15" s="49">
        <v>0</v>
      </c>
      <c r="V15" s="49"/>
      <c r="W15" s="49">
        <v>0</v>
      </c>
      <c r="X15" s="49">
        <v>0</v>
      </c>
      <c r="Y15" s="49"/>
      <c r="Z15" s="49"/>
      <c r="AA15" s="49"/>
      <c r="AB15" s="49">
        <v>0</v>
      </c>
      <c r="AC15" s="49">
        <v>0</v>
      </c>
      <c r="AD15" s="49">
        <v>0</v>
      </c>
      <c r="AE15" s="49">
        <v>15</v>
      </c>
      <c r="AF15" s="49">
        <v>0</v>
      </c>
      <c r="AG15" s="49">
        <v>1</v>
      </c>
      <c r="AH15" s="49">
        <v>1</v>
      </c>
      <c r="AI15" s="49">
        <v>0</v>
      </c>
      <c r="AJ15" s="49">
        <v>8</v>
      </c>
      <c r="AK15" s="49">
        <v>0</v>
      </c>
      <c r="AL15" s="49">
        <v>5</v>
      </c>
      <c r="AM15" s="49">
        <v>0</v>
      </c>
      <c r="AN15" s="49">
        <v>5</v>
      </c>
      <c r="AO15" s="49">
        <v>5</v>
      </c>
      <c r="AP15" s="49">
        <v>0</v>
      </c>
      <c r="AQ15" s="49"/>
      <c r="AR15" s="49">
        <v>10</v>
      </c>
      <c r="AS15" s="49">
        <v>0</v>
      </c>
      <c r="AT15" s="49">
        <v>3</v>
      </c>
      <c r="AU15" s="49">
        <f>Table2[[#This Row],[MV CHAINAGE LENGTH(M)]]*Table2[[#This Row],[MV MULT FACTOR]]</f>
        <v>0</v>
      </c>
      <c r="AV15" s="49">
        <v>0</v>
      </c>
      <c r="AW15" s="49">
        <v>0</v>
      </c>
      <c r="AX15" s="49">
        <v>9</v>
      </c>
      <c r="AY15" s="49">
        <v>0</v>
      </c>
      <c r="AZ15" s="49">
        <v>0</v>
      </c>
      <c r="BA15" s="49">
        <v>0</v>
      </c>
      <c r="BB15" s="49">
        <v>0</v>
      </c>
      <c r="BC15" s="49">
        <v>1</v>
      </c>
      <c r="BD15" s="49">
        <v>0</v>
      </c>
      <c r="BE15" s="49">
        <v>1</v>
      </c>
      <c r="BF15" s="49">
        <v>0</v>
      </c>
      <c r="BG15" s="49">
        <v>1</v>
      </c>
      <c r="BH15" s="49">
        <v>0</v>
      </c>
    </row>
    <row r="16" spans="1:60" ht="30.75" customHeight="1" thickBot="1" x14ac:dyDescent="0.35">
      <c r="A16" s="9" t="s">
        <v>20</v>
      </c>
      <c r="B16" s="5" t="s">
        <v>42</v>
      </c>
      <c r="C16" s="7" t="s">
        <v>156</v>
      </c>
      <c r="D16" s="3" t="s">
        <v>43</v>
      </c>
      <c r="E16" s="3" t="s">
        <v>26</v>
      </c>
      <c r="F16" s="16"/>
      <c r="G16" s="10">
        <v>79</v>
      </c>
      <c r="H16" s="10">
        <v>3778.07</v>
      </c>
      <c r="I16" s="10">
        <v>7648.14</v>
      </c>
      <c r="J16" s="10">
        <v>49</v>
      </c>
      <c r="K16" s="10">
        <v>26</v>
      </c>
      <c r="L16" s="10">
        <v>9</v>
      </c>
      <c r="M16" s="10">
        <v>3</v>
      </c>
      <c r="N16" s="10">
        <v>2</v>
      </c>
      <c r="O16" s="10">
        <v>11</v>
      </c>
      <c r="P16" s="10">
        <v>2</v>
      </c>
      <c r="Q16" s="10">
        <v>3</v>
      </c>
      <c r="R16" s="10">
        <v>29</v>
      </c>
      <c r="S16" s="10">
        <v>50</v>
      </c>
      <c r="T16" s="10">
        <v>7</v>
      </c>
      <c r="U16" s="10">
        <v>0</v>
      </c>
      <c r="V16" s="10"/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16</v>
      </c>
      <c r="AF16" s="10">
        <v>3</v>
      </c>
      <c r="AG16" s="10">
        <v>2</v>
      </c>
      <c r="AH16" s="10">
        <v>2</v>
      </c>
      <c r="AI16" s="10">
        <v>2</v>
      </c>
      <c r="AJ16" s="10">
        <v>8</v>
      </c>
      <c r="AK16" s="10">
        <v>2</v>
      </c>
      <c r="AL16" s="10">
        <v>4</v>
      </c>
      <c r="AM16" s="10">
        <v>1</v>
      </c>
      <c r="AN16" s="10">
        <v>3</v>
      </c>
      <c r="AO16" s="10">
        <v>3</v>
      </c>
      <c r="AP16" s="10">
        <v>0</v>
      </c>
      <c r="AQ16" s="10"/>
      <c r="AR16" s="10">
        <v>17</v>
      </c>
      <c r="AS16" s="10">
        <v>655.14200000000005</v>
      </c>
      <c r="AT16" s="12">
        <v>3</v>
      </c>
      <c r="AU16" s="10">
        <f>Table2[[#This Row],[MV CHAINAGE LENGTH(M)]]*Table2[[#This Row],[MV MULT FACTOR]]</f>
        <v>1965.4260000000002</v>
      </c>
      <c r="AV16" s="10">
        <v>0</v>
      </c>
      <c r="AW16" s="10">
        <v>2</v>
      </c>
      <c r="AX16" s="10">
        <v>12</v>
      </c>
      <c r="AY16" s="10">
        <v>0</v>
      </c>
      <c r="AZ16" s="10">
        <v>0</v>
      </c>
      <c r="BA16" s="10">
        <v>1</v>
      </c>
      <c r="BB16" s="10">
        <v>2</v>
      </c>
      <c r="BC16" s="10">
        <v>0</v>
      </c>
      <c r="BD16" s="10">
        <v>0</v>
      </c>
      <c r="BE16" s="10">
        <v>1</v>
      </c>
      <c r="BF16" s="10">
        <v>5</v>
      </c>
      <c r="BG16" s="10">
        <v>0</v>
      </c>
      <c r="BH16" s="10">
        <v>2</v>
      </c>
    </row>
    <row r="17" spans="1:60" ht="45.75" customHeight="1" thickBot="1" x14ac:dyDescent="0.35">
      <c r="A17" s="9" t="s">
        <v>20</v>
      </c>
      <c r="B17" s="5" t="s">
        <v>31</v>
      </c>
      <c r="C17" s="7" t="s">
        <v>156</v>
      </c>
      <c r="D17" s="65" t="s">
        <v>32</v>
      </c>
      <c r="E17" s="65" t="s">
        <v>23</v>
      </c>
      <c r="F17" s="16"/>
      <c r="G17" s="10">
        <v>78</v>
      </c>
      <c r="H17" s="10">
        <v>3542.53</v>
      </c>
      <c r="I17" s="10">
        <v>7085.06</v>
      </c>
      <c r="J17" s="10">
        <v>33</v>
      </c>
      <c r="K17" s="10">
        <v>39</v>
      </c>
      <c r="L17" s="10">
        <v>5</v>
      </c>
      <c r="M17" s="10">
        <v>1</v>
      </c>
      <c r="N17" s="10">
        <v>0</v>
      </c>
      <c r="O17" s="10">
        <v>14</v>
      </c>
      <c r="P17" s="10">
        <v>0</v>
      </c>
      <c r="Q17" s="10">
        <v>4</v>
      </c>
      <c r="R17" s="10">
        <v>43</v>
      </c>
      <c r="S17" s="11">
        <v>55</v>
      </c>
      <c r="T17" s="11">
        <v>11</v>
      </c>
      <c r="U17" s="10">
        <v>0</v>
      </c>
      <c r="V17" s="10"/>
      <c r="W17" s="10">
        <v>0</v>
      </c>
      <c r="X17" s="10">
        <v>0</v>
      </c>
      <c r="Y17" s="10"/>
      <c r="Z17" s="10"/>
      <c r="AA17" s="10"/>
      <c r="AB17" s="10">
        <v>0</v>
      </c>
      <c r="AC17" s="10">
        <v>0</v>
      </c>
      <c r="AD17" s="10">
        <v>0</v>
      </c>
      <c r="AE17" s="10">
        <v>12</v>
      </c>
      <c r="AF17" s="10">
        <v>0</v>
      </c>
      <c r="AG17" s="10">
        <v>1</v>
      </c>
      <c r="AH17" s="10">
        <v>1</v>
      </c>
      <c r="AI17" s="10">
        <v>0</v>
      </c>
      <c r="AJ17" s="10">
        <v>8</v>
      </c>
      <c r="AK17" s="10">
        <v>0</v>
      </c>
      <c r="AL17" s="10">
        <v>2</v>
      </c>
      <c r="AM17" s="10">
        <v>2</v>
      </c>
      <c r="AN17" s="10">
        <v>7</v>
      </c>
      <c r="AO17" s="10">
        <v>3</v>
      </c>
      <c r="AP17" s="10">
        <v>0</v>
      </c>
      <c r="AQ17" s="10"/>
      <c r="AR17" s="10">
        <v>14</v>
      </c>
      <c r="AS17" s="10">
        <v>579.20399999999995</v>
      </c>
      <c r="AT17" s="10">
        <v>2</v>
      </c>
      <c r="AU17" s="10">
        <f>Table2[[#This Row],[MV CHAINAGE LENGTH(M)]]*Table2[[#This Row],[MV MULT FACTOR]]</f>
        <v>1158.4079999999999</v>
      </c>
      <c r="AV17" s="10">
        <v>1</v>
      </c>
      <c r="AW17" s="10">
        <v>0</v>
      </c>
      <c r="AX17" s="10">
        <v>8</v>
      </c>
      <c r="AY17" s="10">
        <v>0</v>
      </c>
      <c r="AZ17" s="10">
        <v>1</v>
      </c>
      <c r="BA17" s="10">
        <v>0</v>
      </c>
      <c r="BB17" s="10">
        <v>4</v>
      </c>
      <c r="BC17" s="10">
        <v>1</v>
      </c>
      <c r="BD17" s="10">
        <v>0</v>
      </c>
      <c r="BE17" s="10">
        <v>0</v>
      </c>
      <c r="BF17" s="11">
        <v>6</v>
      </c>
      <c r="BG17" s="11">
        <v>1</v>
      </c>
      <c r="BH17" s="11">
        <v>2</v>
      </c>
    </row>
    <row r="18" spans="1:60" s="29" customFormat="1" ht="30.75" customHeight="1" thickBot="1" x14ac:dyDescent="0.35">
      <c r="A18" s="57" t="s">
        <v>44</v>
      </c>
      <c r="B18" s="56" t="s">
        <v>45</v>
      </c>
      <c r="C18" s="7" t="s">
        <v>156</v>
      </c>
      <c r="D18" s="45" t="s">
        <v>123</v>
      </c>
      <c r="E18" s="45" t="s">
        <v>26</v>
      </c>
      <c r="F18" s="46" t="s">
        <v>119</v>
      </c>
      <c r="G18" s="47">
        <v>106</v>
      </c>
      <c r="H18" s="47">
        <v>4271.74</v>
      </c>
      <c r="I18" s="47">
        <v>8613.48</v>
      </c>
      <c r="J18" s="47">
        <v>64</v>
      </c>
      <c r="K18" s="47">
        <v>32</v>
      </c>
      <c r="L18" s="47">
        <v>8</v>
      </c>
      <c r="M18" s="47">
        <v>2</v>
      </c>
      <c r="N18" s="47">
        <v>0</v>
      </c>
      <c r="O18" s="47">
        <v>24</v>
      </c>
      <c r="P18" s="47">
        <v>0</v>
      </c>
      <c r="Q18" s="47">
        <v>0</v>
      </c>
      <c r="R18" s="47">
        <v>42</v>
      </c>
      <c r="S18" s="48">
        <v>74</v>
      </c>
      <c r="T18" s="48">
        <v>8</v>
      </c>
      <c r="U18" s="47">
        <v>0</v>
      </c>
      <c r="V18" s="47"/>
      <c r="W18" s="47">
        <v>4</v>
      </c>
      <c r="X18" s="47">
        <v>0</v>
      </c>
      <c r="Y18" s="47">
        <v>1</v>
      </c>
      <c r="Z18" s="47"/>
      <c r="AA18" s="47"/>
      <c r="AB18" s="47">
        <v>5</v>
      </c>
      <c r="AC18" s="47">
        <v>0</v>
      </c>
      <c r="AD18" s="47">
        <v>0</v>
      </c>
      <c r="AE18" s="47">
        <v>5</v>
      </c>
      <c r="AF18" s="47">
        <v>1</v>
      </c>
      <c r="AG18" s="47">
        <v>0</v>
      </c>
      <c r="AH18" s="47">
        <v>0</v>
      </c>
      <c r="AI18" s="47">
        <v>0</v>
      </c>
      <c r="AJ18" s="47">
        <v>3</v>
      </c>
      <c r="AK18" s="47">
        <v>0</v>
      </c>
      <c r="AL18" s="47">
        <v>2</v>
      </c>
      <c r="AM18" s="47">
        <v>1</v>
      </c>
      <c r="AN18" s="47">
        <v>3</v>
      </c>
      <c r="AO18" s="47">
        <v>1</v>
      </c>
      <c r="AP18" s="47">
        <v>0</v>
      </c>
      <c r="AQ18" s="47"/>
      <c r="AR18" s="47">
        <v>5</v>
      </c>
      <c r="AS18" s="47">
        <v>0</v>
      </c>
      <c r="AT18" s="49">
        <v>3</v>
      </c>
      <c r="AU18" s="47">
        <f>Table2[[#This Row],[MV CHAINAGE LENGTH(M)]]*Table2[[#This Row],[MV MULT FACTOR]]</f>
        <v>0</v>
      </c>
      <c r="AV18" s="47">
        <v>0</v>
      </c>
      <c r="AW18" s="47">
        <v>0</v>
      </c>
      <c r="AX18" s="47">
        <v>5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</row>
    <row r="19" spans="1:60" s="29" customFormat="1" ht="30.75" customHeight="1" thickBot="1" x14ac:dyDescent="0.35">
      <c r="A19" s="57" t="s">
        <v>61</v>
      </c>
      <c r="B19" s="56" t="s">
        <v>72</v>
      </c>
      <c r="C19" s="7" t="s">
        <v>156</v>
      </c>
      <c r="D19" s="55" t="s">
        <v>73</v>
      </c>
      <c r="E19" s="55" t="s">
        <v>69</v>
      </c>
      <c r="F19" s="53" t="s">
        <v>119</v>
      </c>
      <c r="G19" s="47">
        <v>61</v>
      </c>
      <c r="H19" s="47">
        <v>3735.09</v>
      </c>
      <c r="I19" s="47">
        <v>7470.18</v>
      </c>
      <c r="J19" s="47">
        <v>30</v>
      </c>
      <c r="K19" s="47">
        <v>26</v>
      </c>
      <c r="L19" s="47">
        <v>5</v>
      </c>
      <c r="M19" s="47">
        <v>0</v>
      </c>
      <c r="N19" s="47">
        <v>0</v>
      </c>
      <c r="O19" s="47">
        <v>10</v>
      </c>
      <c r="P19" s="47">
        <v>0</v>
      </c>
      <c r="Q19" s="47">
        <v>0</v>
      </c>
      <c r="R19" s="47">
        <v>28</v>
      </c>
      <c r="S19" s="47">
        <v>44</v>
      </c>
      <c r="T19" s="47">
        <v>5</v>
      </c>
      <c r="U19" s="47">
        <v>0</v>
      </c>
      <c r="V19" s="47"/>
      <c r="W19" s="47">
        <v>12</v>
      </c>
      <c r="X19" s="47">
        <v>0</v>
      </c>
      <c r="Y19" s="47">
        <v>2</v>
      </c>
      <c r="Z19" s="47"/>
      <c r="AA19" s="47"/>
      <c r="AB19" s="47">
        <v>6</v>
      </c>
      <c r="AC19" s="47">
        <v>0</v>
      </c>
      <c r="AD19" s="47">
        <v>3</v>
      </c>
      <c r="AE19" s="47">
        <v>12</v>
      </c>
      <c r="AF19" s="47">
        <v>0</v>
      </c>
      <c r="AG19" s="47">
        <v>2</v>
      </c>
      <c r="AH19" s="47">
        <v>0</v>
      </c>
      <c r="AI19" s="47">
        <v>0</v>
      </c>
      <c r="AJ19" s="47">
        <v>2</v>
      </c>
      <c r="AK19" s="47">
        <v>0</v>
      </c>
      <c r="AL19" s="47">
        <v>0</v>
      </c>
      <c r="AM19" s="47">
        <v>2</v>
      </c>
      <c r="AN19" s="47">
        <v>5</v>
      </c>
      <c r="AO19" s="47">
        <v>7</v>
      </c>
      <c r="AP19" s="47">
        <v>0</v>
      </c>
      <c r="AQ19" s="47"/>
      <c r="AR19" s="47">
        <v>14</v>
      </c>
      <c r="AS19" s="47">
        <v>0</v>
      </c>
      <c r="AT19" s="47">
        <v>2</v>
      </c>
      <c r="AU19" s="47">
        <f>Table2[[#This Row],[MV CHAINAGE LENGTH(M)]]*Table2[[#This Row],[MV MULT FACTOR]]</f>
        <v>0</v>
      </c>
      <c r="AV19" s="47">
        <v>0</v>
      </c>
      <c r="AW19" s="47">
        <v>0</v>
      </c>
      <c r="AX19" s="47">
        <v>13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1</v>
      </c>
      <c r="BE19" s="47">
        <v>0</v>
      </c>
      <c r="BF19" s="47">
        <v>1</v>
      </c>
      <c r="BG19" s="47">
        <v>0</v>
      </c>
      <c r="BH19" s="47">
        <v>0</v>
      </c>
    </row>
    <row r="20" spans="1:60" s="29" customFormat="1" ht="30.75" customHeight="1" thickBot="1" x14ac:dyDescent="0.35">
      <c r="A20" s="57" t="s">
        <v>61</v>
      </c>
      <c r="B20" s="56" t="s">
        <v>76</v>
      </c>
      <c r="C20" s="7" t="s">
        <v>156</v>
      </c>
      <c r="D20" s="45" t="s">
        <v>117</v>
      </c>
      <c r="E20" s="45" t="s">
        <v>71</v>
      </c>
      <c r="F20" s="53" t="s">
        <v>119</v>
      </c>
      <c r="G20" s="47">
        <v>39</v>
      </c>
      <c r="H20" s="47">
        <v>2255.0100000000002</v>
      </c>
      <c r="I20" s="47">
        <v>4944.0200000000004</v>
      </c>
      <c r="J20" s="47">
        <v>25</v>
      </c>
      <c r="K20" s="47">
        <v>11</v>
      </c>
      <c r="L20" s="47">
        <v>3</v>
      </c>
      <c r="M20" s="47">
        <v>0</v>
      </c>
      <c r="N20" s="47">
        <v>0</v>
      </c>
      <c r="O20" s="47">
        <v>8</v>
      </c>
      <c r="P20" s="47">
        <v>0</v>
      </c>
      <c r="Q20" s="47">
        <v>0</v>
      </c>
      <c r="R20" s="47">
        <v>14</v>
      </c>
      <c r="S20" s="47">
        <v>24</v>
      </c>
      <c r="T20" s="47">
        <v>6</v>
      </c>
      <c r="U20" s="47">
        <v>0</v>
      </c>
      <c r="V20" s="47"/>
      <c r="W20" s="47">
        <v>0</v>
      </c>
      <c r="X20" s="47">
        <v>0</v>
      </c>
      <c r="Y20" s="47"/>
      <c r="Z20" s="47"/>
      <c r="AA20" s="47"/>
      <c r="AB20" s="47">
        <v>0</v>
      </c>
      <c r="AC20" s="47">
        <v>0</v>
      </c>
      <c r="AD20" s="47">
        <v>0</v>
      </c>
      <c r="AE20" s="47">
        <v>11</v>
      </c>
      <c r="AF20" s="47">
        <v>0</v>
      </c>
      <c r="AG20" s="47">
        <v>1</v>
      </c>
      <c r="AH20" s="47">
        <v>0</v>
      </c>
      <c r="AI20" s="47">
        <v>0</v>
      </c>
      <c r="AJ20" s="47">
        <v>4</v>
      </c>
      <c r="AK20" s="47">
        <v>0</v>
      </c>
      <c r="AL20" s="47">
        <v>2</v>
      </c>
      <c r="AM20" s="47">
        <v>3</v>
      </c>
      <c r="AN20" s="47">
        <v>1</v>
      </c>
      <c r="AO20" s="47">
        <v>0</v>
      </c>
      <c r="AP20" s="47">
        <v>2</v>
      </c>
      <c r="AQ20" s="47"/>
      <c r="AR20" s="47">
        <v>6</v>
      </c>
      <c r="AS20" s="47">
        <v>0</v>
      </c>
      <c r="AT20" s="49">
        <v>3</v>
      </c>
      <c r="AU20" s="47">
        <f>Table2[[#This Row],[MV CHAINAGE LENGTH(M)]]*Table2[[#This Row],[MV MULT FACTOR]]</f>
        <v>0</v>
      </c>
      <c r="AV20" s="47">
        <v>0</v>
      </c>
      <c r="AW20" s="47">
        <v>0</v>
      </c>
      <c r="AX20" s="47">
        <v>6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</row>
    <row r="21" spans="1:60" s="29" customFormat="1" ht="30.75" customHeight="1" thickBot="1" x14ac:dyDescent="0.35">
      <c r="A21" s="9" t="s">
        <v>95</v>
      </c>
      <c r="B21" s="7" t="s">
        <v>103</v>
      </c>
      <c r="C21" s="7" t="s">
        <v>156</v>
      </c>
      <c r="D21" s="65" t="s">
        <v>104</v>
      </c>
      <c r="E21" s="65" t="s">
        <v>69</v>
      </c>
      <c r="F21" s="16" t="s">
        <v>121</v>
      </c>
      <c r="G21" s="10">
        <v>62</v>
      </c>
      <c r="H21" s="10">
        <v>3183.36</v>
      </c>
      <c r="I21" s="10">
        <v>6366.72</v>
      </c>
      <c r="J21" s="10">
        <v>40</v>
      </c>
      <c r="K21" s="10">
        <v>15</v>
      </c>
      <c r="L21" s="10">
        <v>7</v>
      </c>
      <c r="M21" s="10">
        <v>0</v>
      </c>
      <c r="N21" s="10">
        <v>0</v>
      </c>
      <c r="O21" s="10">
        <v>6</v>
      </c>
      <c r="P21" s="10">
        <v>0</v>
      </c>
      <c r="Q21" s="10">
        <v>0</v>
      </c>
      <c r="R21" s="10">
        <v>24</v>
      </c>
      <c r="S21" s="11">
        <v>40</v>
      </c>
      <c r="T21" s="11">
        <v>5</v>
      </c>
      <c r="U21" s="10">
        <v>0</v>
      </c>
      <c r="V21" s="10"/>
      <c r="W21" s="10">
        <v>1</v>
      </c>
      <c r="X21" s="10">
        <v>0</v>
      </c>
      <c r="Y21" s="10"/>
      <c r="Z21" s="10"/>
      <c r="AA21" s="10"/>
      <c r="AB21" s="10">
        <v>0</v>
      </c>
      <c r="AC21" s="10">
        <v>0</v>
      </c>
      <c r="AD21" s="10">
        <v>0</v>
      </c>
      <c r="AE21" s="10">
        <v>8</v>
      </c>
      <c r="AF21" s="10">
        <v>1</v>
      </c>
      <c r="AG21" s="10">
        <v>4</v>
      </c>
      <c r="AH21" s="10">
        <v>1</v>
      </c>
      <c r="AI21" s="10">
        <v>0</v>
      </c>
      <c r="AJ21" s="10">
        <v>7</v>
      </c>
      <c r="AK21" s="10">
        <v>0</v>
      </c>
      <c r="AL21" s="10">
        <v>0</v>
      </c>
      <c r="AM21" s="10">
        <v>2</v>
      </c>
      <c r="AN21" s="10">
        <v>6</v>
      </c>
      <c r="AO21" s="10">
        <v>5</v>
      </c>
      <c r="AP21" s="10">
        <v>0</v>
      </c>
      <c r="AQ21" s="10"/>
      <c r="AR21" s="10">
        <v>14</v>
      </c>
      <c r="AS21" s="10">
        <v>0</v>
      </c>
      <c r="AT21" s="10">
        <v>2</v>
      </c>
      <c r="AU21" s="10">
        <f>Table2[[#This Row],[MV CHAINAGE LENGTH(M)]]*Table2[[#This Row],[MV MULT FACTOR]]</f>
        <v>0</v>
      </c>
      <c r="AV21" s="10">
        <v>1</v>
      </c>
      <c r="AW21" s="10">
        <v>0</v>
      </c>
      <c r="AX21" s="10">
        <v>6</v>
      </c>
      <c r="AY21" s="10">
        <v>0</v>
      </c>
      <c r="AZ21" s="10">
        <v>0</v>
      </c>
      <c r="BA21" s="10">
        <v>2</v>
      </c>
      <c r="BB21" s="10">
        <v>5</v>
      </c>
      <c r="BC21" s="10">
        <v>0</v>
      </c>
      <c r="BD21" s="10">
        <v>0</v>
      </c>
      <c r="BE21" s="10">
        <v>1</v>
      </c>
      <c r="BF21" s="11">
        <v>6</v>
      </c>
      <c r="BG21" s="10">
        <v>0</v>
      </c>
      <c r="BH21" s="11">
        <v>5</v>
      </c>
    </row>
    <row r="22" spans="1:60" s="29" customFormat="1" ht="45.75" customHeight="1" thickBot="1" x14ac:dyDescent="0.35">
      <c r="A22" s="24" t="s">
        <v>20</v>
      </c>
      <c r="B22" s="25" t="s">
        <v>27</v>
      </c>
      <c r="C22" s="7" t="s">
        <v>156</v>
      </c>
      <c r="D22" s="26" t="s">
        <v>28</v>
      </c>
      <c r="E22" s="26" t="s">
        <v>23</v>
      </c>
      <c r="F22" s="27"/>
      <c r="G22" s="28">
        <v>53</v>
      </c>
      <c r="H22" s="28">
        <v>2495.5100000000002</v>
      </c>
      <c r="I22" s="28">
        <v>4991.0200000000004</v>
      </c>
      <c r="J22" s="28">
        <v>27</v>
      </c>
      <c r="K22" s="28">
        <v>22</v>
      </c>
      <c r="L22" s="28">
        <v>4</v>
      </c>
      <c r="M22" s="28">
        <v>0</v>
      </c>
      <c r="N22" s="28">
        <v>0</v>
      </c>
      <c r="O22" s="28">
        <v>11</v>
      </c>
      <c r="P22" s="28">
        <v>0</v>
      </c>
      <c r="Q22" s="28">
        <v>0</v>
      </c>
      <c r="R22" s="28">
        <v>24</v>
      </c>
      <c r="S22" s="67">
        <v>43</v>
      </c>
      <c r="T22" s="67">
        <v>5</v>
      </c>
      <c r="U22" s="28">
        <v>0</v>
      </c>
      <c r="V22" s="28"/>
      <c r="W22" s="28">
        <v>0</v>
      </c>
      <c r="X22" s="28">
        <v>0</v>
      </c>
      <c r="Y22" s="28"/>
      <c r="Z22" s="28"/>
      <c r="AA22" s="28"/>
      <c r="AB22" s="28">
        <v>0</v>
      </c>
      <c r="AC22" s="28">
        <v>0</v>
      </c>
      <c r="AD22" s="28">
        <v>0</v>
      </c>
      <c r="AE22" s="28">
        <v>19</v>
      </c>
      <c r="AF22" s="28">
        <v>2</v>
      </c>
      <c r="AG22" s="28">
        <v>0</v>
      </c>
      <c r="AH22" s="28">
        <v>1</v>
      </c>
      <c r="AI22" s="28">
        <v>0</v>
      </c>
      <c r="AJ22" s="28">
        <v>11</v>
      </c>
      <c r="AK22" s="28">
        <v>0</v>
      </c>
      <c r="AL22" s="28">
        <v>2</v>
      </c>
      <c r="AM22" s="28">
        <v>2</v>
      </c>
      <c r="AN22" s="28">
        <v>8</v>
      </c>
      <c r="AO22" s="28">
        <v>3</v>
      </c>
      <c r="AP22" s="28">
        <v>0</v>
      </c>
      <c r="AQ22" s="28"/>
      <c r="AR22" s="28">
        <v>26</v>
      </c>
      <c r="AS22" s="28">
        <v>1061.4100000000001</v>
      </c>
      <c r="AT22" s="28">
        <v>2</v>
      </c>
      <c r="AU22" s="28">
        <f>Table2[[#This Row],[MV CHAINAGE LENGTH(M)]]*Table2[[#This Row],[MV MULT FACTOR]]</f>
        <v>2122.8200000000002</v>
      </c>
      <c r="AV22" s="28">
        <v>0</v>
      </c>
      <c r="AW22" s="28">
        <v>0</v>
      </c>
      <c r="AX22" s="28">
        <v>17</v>
      </c>
      <c r="AY22" s="28">
        <v>0</v>
      </c>
      <c r="AZ22" s="28">
        <v>1</v>
      </c>
      <c r="BA22" s="28">
        <v>4</v>
      </c>
      <c r="BB22" s="28">
        <v>1</v>
      </c>
      <c r="BC22" s="28">
        <v>2</v>
      </c>
      <c r="BD22" s="28">
        <v>1</v>
      </c>
      <c r="BE22" s="28">
        <v>0</v>
      </c>
      <c r="BF22" s="67">
        <v>12</v>
      </c>
      <c r="BG22" s="28">
        <v>0</v>
      </c>
      <c r="BH22" s="67">
        <v>4</v>
      </c>
    </row>
    <row r="23" spans="1:60" ht="45.75" customHeight="1" thickBot="1" x14ac:dyDescent="0.35">
      <c r="A23" s="59" t="s">
        <v>77</v>
      </c>
      <c r="B23" s="45" t="s">
        <v>93</v>
      </c>
      <c r="C23" s="7" t="s">
        <v>156</v>
      </c>
      <c r="D23" s="44" t="s">
        <v>94</v>
      </c>
      <c r="E23" s="44" t="s">
        <v>69</v>
      </c>
      <c r="F23" s="46" t="s">
        <v>119</v>
      </c>
      <c r="G23" s="49">
        <v>32</v>
      </c>
      <c r="H23" s="49">
        <v>1836.82</v>
      </c>
      <c r="I23" s="49">
        <v>3673.64</v>
      </c>
      <c r="J23" s="49">
        <v>17</v>
      </c>
      <c r="K23" s="49">
        <v>11</v>
      </c>
      <c r="L23" s="49">
        <v>4</v>
      </c>
      <c r="M23" s="49">
        <v>0</v>
      </c>
      <c r="N23" s="49">
        <v>0</v>
      </c>
      <c r="O23" s="49">
        <v>2</v>
      </c>
      <c r="P23" s="49">
        <v>0</v>
      </c>
      <c r="Q23" s="49">
        <v>0</v>
      </c>
      <c r="R23" s="49">
        <v>13</v>
      </c>
      <c r="S23" s="58">
        <v>19</v>
      </c>
      <c r="T23" s="58">
        <v>3</v>
      </c>
      <c r="U23" s="49">
        <v>0</v>
      </c>
      <c r="V23" s="49"/>
      <c r="W23" s="49">
        <v>2</v>
      </c>
      <c r="X23" s="49">
        <v>0</v>
      </c>
      <c r="Y23" s="49">
        <v>1</v>
      </c>
      <c r="Z23" s="49"/>
      <c r="AA23" s="49"/>
      <c r="AB23" s="49">
        <v>1</v>
      </c>
      <c r="AC23" s="49">
        <v>0</v>
      </c>
      <c r="AD23" s="49">
        <v>0</v>
      </c>
      <c r="AE23" s="49">
        <v>8</v>
      </c>
      <c r="AF23" s="49">
        <v>0</v>
      </c>
      <c r="AG23" s="49">
        <v>2</v>
      </c>
      <c r="AH23" s="49">
        <v>0</v>
      </c>
      <c r="AI23" s="49">
        <v>0</v>
      </c>
      <c r="AJ23" s="49">
        <v>4</v>
      </c>
      <c r="AK23" s="49">
        <v>0</v>
      </c>
      <c r="AL23" s="49">
        <v>1</v>
      </c>
      <c r="AM23" s="49">
        <v>1</v>
      </c>
      <c r="AN23" s="49">
        <v>8</v>
      </c>
      <c r="AO23" s="49">
        <v>1</v>
      </c>
      <c r="AP23" s="49">
        <v>0</v>
      </c>
      <c r="AQ23" s="49"/>
      <c r="AR23" s="49">
        <v>7</v>
      </c>
      <c r="AS23" s="49">
        <v>0</v>
      </c>
      <c r="AT23" s="47">
        <v>2</v>
      </c>
      <c r="AU23" s="49">
        <f>Table2[[#This Row],[MV CHAINAGE LENGTH(M)]]*Table2[[#This Row],[MV MULT FACTOR]]</f>
        <v>0</v>
      </c>
      <c r="AV23" s="49">
        <v>0</v>
      </c>
      <c r="AW23" s="49">
        <v>0</v>
      </c>
      <c r="AX23" s="49">
        <v>6</v>
      </c>
      <c r="AY23" s="49">
        <v>0</v>
      </c>
      <c r="AZ23" s="49">
        <v>0</v>
      </c>
      <c r="BA23" s="49">
        <v>0</v>
      </c>
      <c r="BB23" s="49">
        <v>1</v>
      </c>
      <c r="BC23" s="49">
        <v>0</v>
      </c>
      <c r="BD23" s="49">
        <v>0</v>
      </c>
      <c r="BE23" s="49">
        <v>0</v>
      </c>
      <c r="BF23" s="49">
        <v>0</v>
      </c>
      <c r="BG23" s="49">
        <v>0</v>
      </c>
      <c r="BH23" s="58">
        <v>2</v>
      </c>
    </row>
    <row r="24" spans="1:60" ht="45.75" customHeight="1" thickBot="1" x14ac:dyDescent="0.35">
      <c r="A24" s="24" t="s">
        <v>44</v>
      </c>
      <c r="B24" s="25" t="s">
        <v>53</v>
      </c>
      <c r="C24" s="7" t="s">
        <v>156</v>
      </c>
      <c r="D24" s="30" t="s">
        <v>54</v>
      </c>
      <c r="E24" s="30" t="s">
        <v>23</v>
      </c>
      <c r="F24" s="27"/>
      <c r="G24" s="28">
        <v>52</v>
      </c>
      <c r="H24" s="28">
        <v>2378</v>
      </c>
      <c r="I24" s="28">
        <v>4800</v>
      </c>
      <c r="J24" s="28">
        <v>31</v>
      </c>
      <c r="K24" s="28">
        <v>19</v>
      </c>
      <c r="L24" s="28">
        <v>7</v>
      </c>
      <c r="M24" s="28"/>
      <c r="N24" s="28"/>
      <c r="O24" s="28">
        <v>14</v>
      </c>
      <c r="P24" s="28"/>
      <c r="Q24" s="28"/>
      <c r="R24" s="28">
        <v>30</v>
      </c>
      <c r="S24" s="28">
        <v>44</v>
      </c>
      <c r="T24" s="28"/>
      <c r="U24" s="28"/>
      <c r="V24" s="28">
        <v>3</v>
      </c>
      <c r="W24" s="28"/>
      <c r="X24" s="28"/>
      <c r="Y24" s="28"/>
      <c r="Z24" s="28"/>
      <c r="AA24" s="28"/>
      <c r="AB24" s="28"/>
      <c r="AC24" s="28"/>
      <c r="AD24" s="28"/>
      <c r="AE24" s="28">
        <v>10</v>
      </c>
      <c r="AF24" s="28">
        <v>1</v>
      </c>
      <c r="AG24" s="28"/>
      <c r="AH24" s="28">
        <v>1</v>
      </c>
      <c r="AI24" s="28"/>
      <c r="AJ24" s="28">
        <v>4</v>
      </c>
      <c r="AK24" s="28"/>
      <c r="AL24" s="28"/>
      <c r="AM24" s="28">
        <f ca="1">Table2[[#This Row],[UNDER CP HT PME length(m)]]/10</f>
        <v>0</v>
      </c>
      <c r="AN24" s="28">
        <v>2</v>
      </c>
      <c r="AO24" s="28">
        <v>4</v>
      </c>
      <c r="AP24" s="28"/>
      <c r="AQ24" s="28"/>
      <c r="AR24" s="28"/>
      <c r="AS24" s="28">
        <v>565.75</v>
      </c>
      <c r="AT24" s="10">
        <v>2</v>
      </c>
      <c r="AU24" s="28">
        <f>Table2[[#This Row],[MV CHAINAGE LENGTH(M)]]*Table2[[#This Row],[MV MULT FACTOR]]</f>
        <v>1131.5</v>
      </c>
      <c r="AV24" s="28"/>
      <c r="AW24" s="28">
        <v>1</v>
      </c>
      <c r="AX24" s="28">
        <v>7</v>
      </c>
      <c r="AY24" s="28">
        <v>1</v>
      </c>
      <c r="AZ24" s="28"/>
      <c r="BA24" s="28">
        <v>1</v>
      </c>
      <c r="BB24" s="28">
        <v>1</v>
      </c>
      <c r="BC24" s="28">
        <v>2</v>
      </c>
      <c r="BD24" s="28">
        <v>1</v>
      </c>
      <c r="BE24" s="28"/>
      <c r="BF24" s="28">
        <v>8</v>
      </c>
      <c r="BG24" s="28"/>
      <c r="BH24" s="28">
        <v>2</v>
      </c>
    </row>
    <row r="25" spans="1:60" ht="30.75" customHeight="1" thickBot="1" x14ac:dyDescent="0.35">
      <c r="A25" s="61" t="s">
        <v>20</v>
      </c>
      <c r="B25" s="2" t="s">
        <v>33</v>
      </c>
      <c r="C25" s="2" t="s">
        <v>157</v>
      </c>
      <c r="D25" s="64" t="s">
        <v>34</v>
      </c>
      <c r="E25" s="64" t="s">
        <v>35</v>
      </c>
      <c r="F25" s="17"/>
      <c r="G25" s="13">
        <v>97</v>
      </c>
      <c r="H25" s="13">
        <v>4145</v>
      </c>
      <c r="I25" s="13">
        <v>8290</v>
      </c>
      <c r="J25" s="13">
        <v>67</v>
      </c>
      <c r="K25" s="13">
        <v>21</v>
      </c>
      <c r="L25" s="13">
        <v>9</v>
      </c>
      <c r="M25" s="13">
        <v>0</v>
      </c>
      <c r="N25" s="13">
        <v>1</v>
      </c>
      <c r="O25" s="13">
        <v>14</v>
      </c>
      <c r="P25" s="13">
        <v>0</v>
      </c>
      <c r="Q25" s="13">
        <v>1</v>
      </c>
      <c r="R25" s="13">
        <v>32</v>
      </c>
      <c r="S25" s="13">
        <v>60</v>
      </c>
      <c r="T25" s="13">
        <v>6</v>
      </c>
      <c r="U25" s="12">
        <v>0</v>
      </c>
      <c r="V25" s="12"/>
      <c r="W25" s="13">
        <v>3</v>
      </c>
      <c r="X25" s="13">
        <v>0</v>
      </c>
      <c r="Y25" s="13">
        <v>1</v>
      </c>
      <c r="Z25" s="13">
        <v>0</v>
      </c>
      <c r="AA25" s="13">
        <v>0</v>
      </c>
      <c r="AB25" s="13">
        <v>2</v>
      </c>
      <c r="AC25" s="13">
        <v>0</v>
      </c>
      <c r="AD25" s="13">
        <v>0</v>
      </c>
      <c r="AE25" s="13">
        <v>4</v>
      </c>
      <c r="AF25" s="13">
        <v>0</v>
      </c>
      <c r="AG25" s="13">
        <v>0</v>
      </c>
      <c r="AH25" s="12">
        <v>0</v>
      </c>
      <c r="AI25" s="12">
        <v>0</v>
      </c>
      <c r="AJ25" s="13">
        <v>2</v>
      </c>
      <c r="AK25" s="13">
        <v>0</v>
      </c>
      <c r="AL25" s="12">
        <v>0</v>
      </c>
      <c r="AM25" s="12">
        <v>1</v>
      </c>
      <c r="AN25" s="12">
        <v>1</v>
      </c>
      <c r="AO25" s="12">
        <v>1</v>
      </c>
      <c r="AP25" s="12">
        <v>0</v>
      </c>
      <c r="AQ25" s="12"/>
      <c r="AR25" s="12">
        <v>4</v>
      </c>
      <c r="AS25" s="12">
        <v>0</v>
      </c>
      <c r="AT25" s="12">
        <v>2</v>
      </c>
      <c r="AU25" s="12">
        <f>Table2[[#This Row],[MV CHAINAGE LENGTH(M)]]*Table2[[#This Row],[MV MULT FACTOR]]</f>
        <v>0</v>
      </c>
      <c r="AV25" s="12">
        <v>0</v>
      </c>
      <c r="AW25" s="12">
        <v>0</v>
      </c>
      <c r="AX25" s="13">
        <v>4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</row>
    <row r="26" spans="1:60" s="15" customFormat="1" ht="35.4" customHeight="1" thickBot="1" x14ac:dyDescent="0.35">
      <c r="A26" s="9" t="s">
        <v>20</v>
      </c>
      <c r="B26" s="7" t="s">
        <v>21</v>
      </c>
      <c r="C26" s="7" t="s">
        <v>156</v>
      </c>
      <c r="D26" s="65" t="s">
        <v>22</v>
      </c>
      <c r="E26" s="65" t="s">
        <v>23</v>
      </c>
      <c r="F26" s="16"/>
      <c r="G26" s="10">
        <v>102</v>
      </c>
      <c r="H26" s="10">
        <v>4534.4799999999996</v>
      </c>
      <c r="I26" s="10">
        <v>9068.9599999999991</v>
      </c>
      <c r="J26" s="10">
        <v>57</v>
      </c>
      <c r="K26" s="10">
        <v>35</v>
      </c>
      <c r="L26" s="10">
        <v>10</v>
      </c>
      <c r="M26" s="10">
        <v>0</v>
      </c>
      <c r="N26" s="10">
        <v>0</v>
      </c>
      <c r="O26" s="10">
        <v>18</v>
      </c>
      <c r="P26" s="10">
        <v>0</v>
      </c>
      <c r="Q26" s="10">
        <v>1</v>
      </c>
      <c r="R26" s="10">
        <v>44</v>
      </c>
      <c r="S26" s="11">
        <v>70</v>
      </c>
      <c r="T26" s="11">
        <v>8</v>
      </c>
      <c r="U26" s="10">
        <v>0</v>
      </c>
      <c r="V26" s="10"/>
      <c r="W26" s="10">
        <v>0</v>
      </c>
      <c r="X26" s="10">
        <v>0</v>
      </c>
      <c r="Y26" s="10"/>
      <c r="Z26" s="10"/>
      <c r="AA26" s="10"/>
      <c r="AB26" s="10">
        <v>0</v>
      </c>
      <c r="AC26" s="10">
        <v>0</v>
      </c>
      <c r="AD26" s="10">
        <v>0</v>
      </c>
      <c r="AE26" s="10">
        <v>16</v>
      </c>
      <c r="AF26" s="10">
        <v>0</v>
      </c>
      <c r="AG26" s="10">
        <v>0</v>
      </c>
      <c r="AH26" s="10">
        <v>0</v>
      </c>
      <c r="AI26" s="10">
        <v>0</v>
      </c>
      <c r="AJ26" s="10">
        <v>9</v>
      </c>
      <c r="AK26" s="10">
        <v>0</v>
      </c>
      <c r="AL26" s="10">
        <v>2</v>
      </c>
      <c r="AM26" s="10">
        <v>1</v>
      </c>
      <c r="AN26" s="10">
        <v>5</v>
      </c>
      <c r="AO26" s="10">
        <v>3</v>
      </c>
      <c r="AP26" s="10">
        <v>0</v>
      </c>
      <c r="AQ26" s="10"/>
      <c r="AR26" s="10">
        <v>16</v>
      </c>
      <c r="AS26" s="10">
        <v>701.12099999999998</v>
      </c>
      <c r="AT26" s="10">
        <v>2</v>
      </c>
      <c r="AU26" s="10">
        <f>Table2[[#This Row],[MV CHAINAGE LENGTH(M)]]*Table2[[#This Row],[MV MULT FACTOR]]</f>
        <v>1402.242</v>
      </c>
      <c r="AV26" s="10">
        <v>0</v>
      </c>
      <c r="AW26" s="10">
        <v>1</v>
      </c>
      <c r="AX26" s="10">
        <v>5</v>
      </c>
      <c r="AY26" s="10">
        <v>0</v>
      </c>
      <c r="AZ26" s="10">
        <v>2</v>
      </c>
      <c r="BA26" s="10">
        <v>0</v>
      </c>
      <c r="BB26" s="10">
        <v>8</v>
      </c>
      <c r="BC26" s="10">
        <v>0</v>
      </c>
      <c r="BD26" s="10">
        <v>0</v>
      </c>
      <c r="BE26" s="10">
        <v>1</v>
      </c>
      <c r="BF26" s="11">
        <v>8</v>
      </c>
      <c r="BG26" s="11">
        <v>1</v>
      </c>
      <c r="BH26" s="11">
        <v>4</v>
      </c>
    </row>
    <row r="27" spans="1:60" ht="30.75" customHeight="1" thickBot="1" x14ac:dyDescent="0.35">
      <c r="A27" s="68" t="s">
        <v>44</v>
      </c>
      <c r="B27" s="69" t="s">
        <v>51</v>
      </c>
      <c r="C27" s="7" t="s">
        <v>156</v>
      </c>
      <c r="D27" s="70" t="s">
        <v>52</v>
      </c>
      <c r="E27" s="70" t="s">
        <v>26</v>
      </c>
      <c r="F27" s="71"/>
      <c r="G27" s="72">
        <v>58</v>
      </c>
      <c r="H27" s="72">
        <v>2400.1</v>
      </c>
      <c r="I27" s="72">
        <v>4873.9409999999998</v>
      </c>
      <c r="J27" s="72">
        <v>37</v>
      </c>
      <c r="K27" s="72">
        <v>15</v>
      </c>
      <c r="L27" s="72">
        <v>5</v>
      </c>
      <c r="M27" s="72">
        <v>1</v>
      </c>
      <c r="N27" s="72">
        <v>0</v>
      </c>
      <c r="O27" s="72">
        <v>8</v>
      </c>
      <c r="P27" s="72">
        <v>0</v>
      </c>
      <c r="Q27" s="72">
        <v>2</v>
      </c>
      <c r="R27" s="72">
        <v>15</v>
      </c>
      <c r="S27" s="72">
        <v>28</v>
      </c>
      <c r="T27" s="72">
        <v>10</v>
      </c>
      <c r="U27" s="72">
        <v>0</v>
      </c>
      <c r="V27" s="72"/>
      <c r="W27" s="72">
        <v>0</v>
      </c>
      <c r="X27" s="72">
        <v>0</v>
      </c>
      <c r="Y27" s="72"/>
      <c r="Z27" s="72"/>
      <c r="AA27" s="72"/>
      <c r="AB27" s="72">
        <v>0</v>
      </c>
      <c r="AC27" s="72">
        <v>0</v>
      </c>
      <c r="AD27" s="72">
        <v>0</v>
      </c>
      <c r="AE27" s="72">
        <v>1</v>
      </c>
      <c r="AF27" s="72">
        <v>0</v>
      </c>
      <c r="AG27" s="72">
        <v>0</v>
      </c>
      <c r="AH27" s="72">
        <v>0</v>
      </c>
      <c r="AI27" s="72">
        <v>0</v>
      </c>
      <c r="AJ27" s="72">
        <v>1</v>
      </c>
      <c r="AK27" s="72">
        <v>0</v>
      </c>
      <c r="AL27" s="72">
        <v>1</v>
      </c>
      <c r="AM27" s="72">
        <v>0</v>
      </c>
      <c r="AN27" s="72">
        <v>0</v>
      </c>
      <c r="AO27" s="72">
        <v>0</v>
      </c>
      <c r="AP27" s="72">
        <v>0</v>
      </c>
      <c r="AQ27" s="72"/>
      <c r="AR27" s="72">
        <v>1</v>
      </c>
      <c r="AS27" s="72">
        <v>0</v>
      </c>
      <c r="AT27" s="72">
        <v>3</v>
      </c>
      <c r="AU27" s="72">
        <f>Table2[[#This Row],[MV CHAINAGE LENGTH(M)]]*Table2[[#This Row],[MV MULT FACTOR]]</f>
        <v>0</v>
      </c>
      <c r="AV27" s="72">
        <v>0</v>
      </c>
      <c r="AW27" s="72">
        <v>0</v>
      </c>
      <c r="AX27" s="72">
        <v>1</v>
      </c>
      <c r="AY27" s="72">
        <v>0</v>
      </c>
      <c r="AZ27" s="72">
        <v>0</v>
      </c>
      <c r="BA27" s="72">
        <v>0</v>
      </c>
      <c r="BB27" s="72">
        <v>0</v>
      </c>
      <c r="BC27" s="72">
        <v>0</v>
      </c>
      <c r="BD27" s="72">
        <v>0</v>
      </c>
      <c r="BE27" s="72">
        <v>0</v>
      </c>
      <c r="BF27" s="72">
        <v>1</v>
      </c>
      <c r="BG27" s="72">
        <v>0</v>
      </c>
      <c r="BH27" s="72">
        <v>0</v>
      </c>
    </row>
    <row r="28" spans="1:60" ht="45.75" customHeight="1" thickBot="1" x14ac:dyDescent="0.35">
      <c r="A28" s="4" t="s">
        <v>20</v>
      </c>
      <c r="B28" s="7" t="s">
        <v>41</v>
      </c>
      <c r="C28" s="7" t="s">
        <v>156</v>
      </c>
      <c r="D28" s="6" t="s">
        <v>138</v>
      </c>
      <c r="E28" s="6" t="s">
        <v>26</v>
      </c>
      <c r="F28" s="17"/>
      <c r="G28" s="12">
        <v>107</v>
      </c>
      <c r="H28" s="12">
        <v>5237.2299999999996</v>
      </c>
      <c r="I28" s="12">
        <v>10474.459999999999</v>
      </c>
      <c r="J28" s="12">
        <v>71</v>
      </c>
      <c r="K28" s="12">
        <v>31</v>
      </c>
      <c r="L28" s="12">
        <v>7</v>
      </c>
      <c r="M28" s="12">
        <v>0</v>
      </c>
      <c r="N28" s="12">
        <v>1</v>
      </c>
      <c r="O28" s="12">
        <v>17</v>
      </c>
      <c r="P28" s="12">
        <v>1</v>
      </c>
      <c r="Q28" s="12">
        <v>1</v>
      </c>
      <c r="R28" s="12">
        <v>32</v>
      </c>
      <c r="S28" s="12">
        <v>52</v>
      </c>
      <c r="T28" s="12">
        <v>13</v>
      </c>
      <c r="U28" s="12">
        <v>0</v>
      </c>
      <c r="V28" s="12"/>
      <c r="W28" s="12">
        <v>0</v>
      </c>
      <c r="X28" s="12">
        <v>1</v>
      </c>
      <c r="Y28" s="12"/>
      <c r="Z28" s="12"/>
      <c r="AA28" s="12"/>
      <c r="AB28" s="12">
        <v>0</v>
      </c>
      <c r="AC28" s="12">
        <v>0</v>
      </c>
      <c r="AD28" s="12">
        <v>0</v>
      </c>
      <c r="AE28" s="12">
        <v>8</v>
      </c>
      <c r="AF28" s="12">
        <v>0</v>
      </c>
      <c r="AG28" s="12">
        <v>3</v>
      </c>
      <c r="AH28" s="12">
        <v>0</v>
      </c>
      <c r="AI28" s="12">
        <v>0</v>
      </c>
      <c r="AJ28" s="12">
        <v>4</v>
      </c>
      <c r="AK28" s="12">
        <v>0</v>
      </c>
      <c r="AL28" s="12">
        <v>2</v>
      </c>
      <c r="AM28" s="12">
        <v>0</v>
      </c>
      <c r="AN28" s="12">
        <v>3</v>
      </c>
      <c r="AO28" s="12">
        <v>3</v>
      </c>
      <c r="AP28" s="12">
        <v>0</v>
      </c>
      <c r="AQ28" s="12"/>
      <c r="AR28" s="12">
        <v>16</v>
      </c>
      <c r="AS28" s="12">
        <v>893.29</v>
      </c>
      <c r="AT28" s="12">
        <v>3</v>
      </c>
      <c r="AU28" s="12">
        <f>Table2[[#This Row],[MV CHAINAGE LENGTH(M)]]*Table2[[#This Row],[MV MULT FACTOR]]</f>
        <v>2679.87</v>
      </c>
      <c r="AV28" s="12">
        <v>0</v>
      </c>
      <c r="AW28" s="12">
        <v>1</v>
      </c>
      <c r="AX28" s="12">
        <v>10</v>
      </c>
      <c r="AY28" s="12">
        <v>1</v>
      </c>
      <c r="AZ28" s="12">
        <v>1</v>
      </c>
      <c r="BA28" s="12">
        <v>2</v>
      </c>
      <c r="BB28" s="12">
        <v>1</v>
      </c>
      <c r="BC28" s="12">
        <v>1</v>
      </c>
      <c r="BD28" s="12">
        <v>0</v>
      </c>
      <c r="BE28" s="12">
        <v>1</v>
      </c>
      <c r="BF28" s="12">
        <v>7</v>
      </c>
      <c r="BG28" s="12">
        <v>0</v>
      </c>
      <c r="BH28" s="12">
        <v>4</v>
      </c>
    </row>
    <row r="29" spans="1:60" ht="34.200000000000003" customHeight="1" thickBot="1" x14ac:dyDescent="0.35">
      <c r="A29" s="1" t="s">
        <v>95</v>
      </c>
      <c r="B29" s="2" t="s">
        <v>100</v>
      </c>
      <c r="C29" s="2" t="s">
        <v>157</v>
      </c>
      <c r="D29" s="3" t="s">
        <v>112</v>
      </c>
      <c r="E29" s="3" t="s">
        <v>64</v>
      </c>
      <c r="F29" s="16"/>
      <c r="G29" s="11">
        <v>45</v>
      </c>
      <c r="H29" s="11">
        <v>1540.02</v>
      </c>
      <c r="I29" s="11">
        <v>3080.04</v>
      </c>
      <c r="J29" s="11">
        <v>25</v>
      </c>
      <c r="K29" s="11">
        <v>12</v>
      </c>
      <c r="L29" s="11">
        <v>7</v>
      </c>
      <c r="M29" s="11">
        <v>1</v>
      </c>
      <c r="N29" s="10">
        <v>0</v>
      </c>
      <c r="O29" s="11">
        <v>7</v>
      </c>
      <c r="P29" s="11">
        <v>0</v>
      </c>
      <c r="Q29" s="10">
        <v>0</v>
      </c>
      <c r="R29" s="11">
        <v>16</v>
      </c>
      <c r="S29" s="11">
        <v>30</v>
      </c>
      <c r="T29" s="11">
        <v>7</v>
      </c>
      <c r="U29" s="10">
        <v>0</v>
      </c>
      <c r="V29" s="10"/>
      <c r="W29" s="11">
        <v>0</v>
      </c>
      <c r="X29" s="11">
        <v>0</v>
      </c>
      <c r="Y29" s="11"/>
      <c r="Z29" s="11"/>
      <c r="AA29" s="11"/>
      <c r="AB29" s="11">
        <v>0</v>
      </c>
      <c r="AC29" s="11">
        <v>0</v>
      </c>
      <c r="AD29" s="11">
        <v>0</v>
      </c>
      <c r="AE29" s="11">
        <v>5</v>
      </c>
      <c r="AF29" s="11">
        <v>0</v>
      </c>
      <c r="AG29" s="10">
        <v>0</v>
      </c>
      <c r="AH29" s="10">
        <v>0</v>
      </c>
      <c r="AI29" s="10">
        <v>0</v>
      </c>
      <c r="AJ29" s="11">
        <v>4</v>
      </c>
      <c r="AK29" s="11">
        <v>0</v>
      </c>
      <c r="AL29" s="10">
        <v>0</v>
      </c>
      <c r="AM29" s="10">
        <v>0</v>
      </c>
      <c r="AN29" s="10">
        <v>1</v>
      </c>
      <c r="AO29" s="10">
        <v>3</v>
      </c>
      <c r="AP29" s="10">
        <v>0</v>
      </c>
      <c r="AQ29" s="10"/>
      <c r="AR29" s="10">
        <v>5</v>
      </c>
      <c r="AS29" s="10">
        <v>0</v>
      </c>
      <c r="AT29" s="12">
        <v>3</v>
      </c>
      <c r="AU29" s="10">
        <f>Table2[[#This Row],[MV CHAINAGE LENGTH(M)]]*Table2[[#This Row],[MV MULT FACTOR]]</f>
        <v>0</v>
      </c>
      <c r="AV29" s="10">
        <v>0</v>
      </c>
      <c r="AW29" s="10">
        <v>0</v>
      </c>
      <c r="AX29" s="11">
        <v>5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</row>
    <row r="30" spans="1:60" ht="30.75" customHeight="1" thickBot="1" x14ac:dyDescent="0.35">
      <c r="A30" s="57" t="s">
        <v>61</v>
      </c>
      <c r="B30" s="56" t="s">
        <v>67</v>
      </c>
      <c r="C30" s="79" t="s">
        <v>156</v>
      </c>
      <c r="D30" s="45" t="s">
        <v>68</v>
      </c>
      <c r="E30" s="45" t="s">
        <v>69</v>
      </c>
      <c r="F30" s="53" t="s">
        <v>119</v>
      </c>
      <c r="G30" s="47">
        <v>56</v>
      </c>
      <c r="H30" s="47">
        <v>3224.87</v>
      </c>
      <c r="I30" s="47">
        <v>6449.74</v>
      </c>
      <c r="J30" s="47">
        <v>27</v>
      </c>
      <c r="K30" s="47">
        <v>25</v>
      </c>
      <c r="L30" s="47">
        <v>3</v>
      </c>
      <c r="M30" s="47">
        <v>1</v>
      </c>
      <c r="N30" s="47">
        <v>0</v>
      </c>
      <c r="O30" s="47">
        <v>5</v>
      </c>
      <c r="P30" s="47">
        <v>0</v>
      </c>
      <c r="Q30" s="47">
        <v>2</v>
      </c>
      <c r="R30" s="47">
        <v>29</v>
      </c>
      <c r="S30" s="47">
        <v>39</v>
      </c>
      <c r="T30" s="47">
        <v>3</v>
      </c>
      <c r="U30" s="47">
        <v>0</v>
      </c>
      <c r="V30" s="47"/>
      <c r="W30" s="47">
        <v>3</v>
      </c>
      <c r="X30" s="47">
        <v>1</v>
      </c>
      <c r="Y30" s="47"/>
      <c r="Z30" s="47"/>
      <c r="AA30" s="47"/>
      <c r="AB30" s="47">
        <v>0</v>
      </c>
      <c r="AC30" s="47">
        <v>0</v>
      </c>
      <c r="AD30" s="47">
        <v>0</v>
      </c>
      <c r="AE30" s="47">
        <v>11</v>
      </c>
      <c r="AF30" s="47">
        <v>0</v>
      </c>
      <c r="AG30" s="47">
        <v>0</v>
      </c>
      <c r="AH30" s="47">
        <v>0</v>
      </c>
      <c r="AI30" s="47">
        <v>1</v>
      </c>
      <c r="AJ30" s="47">
        <v>10</v>
      </c>
      <c r="AK30" s="47">
        <v>0</v>
      </c>
      <c r="AL30" s="47">
        <v>1</v>
      </c>
      <c r="AM30" s="47">
        <v>3</v>
      </c>
      <c r="AN30" s="47">
        <v>7</v>
      </c>
      <c r="AO30" s="47">
        <v>4</v>
      </c>
      <c r="AP30" s="47">
        <v>0</v>
      </c>
      <c r="AQ30" s="47"/>
      <c r="AR30" s="47">
        <v>10</v>
      </c>
      <c r="AS30" s="47">
        <v>0</v>
      </c>
      <c r="AT30" s="47">
        <v>2</v>
      </c>
      <c r="AU30" s="47">
        <f>Table2[[#This Row],[MV CHAINAGE LENGTH(M)]]*Table2[[#This Row],[MV MULT FACTOR]]</f>
        <v>0</v>
      </c>
      <c r="AV30" s="47">
        <v>0</v>
      </c>
      <c r="AW30" s="47">
        <v>0</v>
      </c>
      <c r="AX30" s="47">
        <v>10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1</v>
      </c>
      <c r="BG30" s="47">
        <v>0</v>
      </c>
      <c r="BH30" s="47">
        <v>0</v>
      </c>
    </row>
    <row r="31" spans="1:60" ht="30.75" customHeight="1" thickBot="1" x14ac:dyDescent="0.35">
      <c r="A31" s="4" t="s">
        <v>61</v>
      </c>
      <c r="B31" s="7" t="s">
        <v>65</v>
      </c>
      <c r="C31" s="7" t="s">
        <v>157</v>
      </c>
      <c r="D31" s="6" t="s">
        <v>66</v>
      </c>
      <c r="E31" s="6" t="s">
        <v>35</v>
      </c>
      <c r="F31" s="17"/>
      <c r="G31" s="12">
        <v>45</v>
      </c>
      <c r="H31" s="12">
        <v>2190.5</v>
      </c>
      <c r="I31" s="10">
        <v>4381</v>
      </c>
      <c r="J31" s="12">
        <v>23</v>
      </c>
      <c r="K31" s="12">
        <v>14</v>
      </c>
      <c r="L31" s="12">
        <v>7</v>
      </c>
      <c r="M31" s="12">
        <v>1</v>
      </c>
      <c r="N31" s="12">
        <v>0</v>
      </c>
      <c r="O31" s="12">
        <v>10</v>
      </c>
      <c r="P31" s="12">
        <v>0</v>
      </c>
      <c r="Q31" s="12">
        <v>0</v>
      </c>
      <c r="R31" s="12">
        <v>14</v>
      </c>
      <c r="S31" s="12">
        <v>32</v>
      </c>
      <c r="T31" s="12">
        <v>7</v>
      </c>
      <c r="U31" s="12">
        <v>0</v>
      </c>
      <c r="V31" s="12"/>
      <c r="W31" s="12">
        <v>0</v>
      </c>
      <c r="X31" s="12">
        <v>0</v>
      </c>
      <c r="Y31" s="12"/>
      <c r="Z31" s="12"/>
      <c r="AA31" s="12"/>
      <c r="AB31" s="12">
        <v>0</v>
      </c>
      <c r="AC31" s="12">
        <v>0</v>
      </c>
      <c r="AD31" s="12">
        <v>0</v>
      </c>
      <c r="AE31" s="12">
        <v>2</v>
      </c>
      <c r="AF31" s="12">
        <v>0</v>
      </c>
      <c r="AG31" s="12">
        <v>2</v>
      </c>
      <c r="AH31" s="12">
        <v>1</v>
      </c>
      <c r="AI31" s="12">
        <v>0</v>
      </c>
      <c r="AJ31" s="12">
        <v>1</v>
      </c>
      <c r="AK31" s="12">
        <v>0</v>
      </c>
      <c r="AL31" s="12">
        <v>0</v>
      </c>
      <c r="AM31" s="12">
        <v>0</v>
      </c>
      <c r="AN31" s="12">
        <v>3</v>
      </c>
      <c r="AO31" s="12">
        <v>2</v>
      </c>
      <c r="AP31" s="12">
        <v>0</v>
      </c>
      <c r="AQ31" s="12"/>
      <c r="AR31" s="12">
        <v>1</v>
      </c>
      <c r="AS31" s="12">
        <v>0</v>
      </c>
      <c r="AT31" s="12">
        <v>2</v>
      </c>
      <c r="AU31" s="12">
        <f>Table2[[#This Row],[MV CHAINAGE LENGTH(M)]]*Table2[[#This Row],[MV MULT FACTOR]]</f>
        <v>0</v>
      </c>
      <c r="AV31" s="12">
        <v>0</v>
      </c>
      <c r="AW31" s="12">
        <v>0</v>
      </c>
      <c r="AX31" s="12">
        <v>1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</row>
    <row r="32" spans="1:60" ht="45.75" customHeight="1" thickBot="1" x14ac:dyDescent="0.35">
      <c r="A32" s="18" t="s">
        <v>77</v>
      </c>
      <c r="B32" s="19" t="s">
        <v>90</v>
      </c>
      <c r="C32" s="80" t="s">
        <v>157</v>
      </c>
      <c r="D32" s="66" t="s">
        <v>120</v>
      </c>
      <c r="E32" s="66" t="s">
        <v>37</v>
      </c>
      <c r="F32" s="20" t="s">
        <v>121</v>
      </c>
      <c r="G32" s="21">
        <v>86</v>
      </c>
      <c r="H32" s="21">
        <v>3437.11</v>
      </c>
      <c r="I32" s="21">
        <v>6874.22</v>
      </c>
      <c r="J32" s="21">
        <v>44</v>
      </c>
      <c r="K32" s="21">
        <v>38</v>
      </c>
      <c r="L32" s="21">
        <v>4</v>
      </c>
      <c r="M32" s="21">
        <v>0</v>
      </c>
      <c r="N32" s="21">
        <v>0</v>
      </c>
      <c r="O32" s="21">
        <v>20</v>
      </c>
      <c r="P32" s="21">
        <v>0</v>
      </c>
      <c r="Q32" s="21">
        <v>3</v>
      </c>
      <c r="R32" s="21">
        <v>44</v>
      </c>
      <c r="S32" s="22">
        <v>61</v>
      </c>
      <c r="T32" s="22">
        <v>6</v>
      </c>
      <c r="U32" s="21">
        <v>0</v>
      </c>
      <c r="V32" s="21"/>
      <c r="W32" s="21">
        <v>2</v>
      </c>
      <c r="X32" s="21">
        <v>0</v>
      </c>
      <c r="Y32" s="21"/>
      <c r="Z32" s="21"/>
      <c r="AA32" s="21"/>
      <c r="AB32" s="21">
        <v>4</v>
      </c>
      <c r="AC32" s="21">
        <v>0</v>
      </c>
      <c r="AD32" s="21">
        <v>1</v>
      </c>
      <c r="AE32" s="21">
        <v>6</v>
      </c>
      <c r="AF32" s="21">
        <v>0</v>
      </c>
      <c r="AG32" s="21">
        <v>1</v>
      </c>
      <c r="AH32" s="21">
        <v>0</v>
      </c>
      <c r="AI32" s="21">
        <v>0</v>
      </c>
      <c r="AJ32" s="21">
        <v>4</v>
      </c>
      <c r="AK32" s="21">
        <v>0</v>
      </c>
      <c r="AL32" s="21">
        <v>2</v>
      </c>
      <c r="AM32" s="21">
        <v>1</v>
      </c>
      <c r="AN32" s="21">
        <v>5</v>
      </c>
      <c r="AO32" s="21">
        <v>5</v>
      </c>
      <c r="AP32" s="21">
        <v>0</v>
      </c>
      <c r="AQ32" s="21"/>
      <c r="AR32" s="21">
        <v>7</v>
      </c>
      <c r="AS32" s="21">
        <v>0</v>
      </c>
      <c r="AT32" s="12">
        <v>3</v>
      </c>
      <c r="AU32" s="21">
        <f>Table2[[#This Row],[MV CHAINAGE LENGTH(M)]]*Table2[[#This Row],[MV MULT FACTOR]]</f>
        <v>0</v>
      </c>
      <c r="AV32" s="21">
        <v>0</v>
      </c>
      <c r="AW32" s="21">
        <v>0</v>
      </c>
      <c r="AX32" s="21">
        <v>7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</row>
    <row r="33" spans="1:60" ht="30.75" customHeight="1" thickBot="1" x14ac:dyDescent="0.35">
      <c r="A33" s="9" t="s">
        <v>20</v>
      </c>
      <c r="B33" s="5" t="s">
        <v>40</v>
      </c>
      <c r="C33" s="5" t="s">
        <v>157</v>
      </c>
      <c r="D33" s="65" t="s">
        <v>114</v>
      </c>
      <c r="E33" s="65" t="s">
        <v>37</v>
      </c>
      <c r="F33" s="16"/>
      <c r="G33" s="10">
        <v>51</v>
      </c>
      <c r="H33" s="10">
        <v>1802.36</v>
      </c>
      <c r="I33" s="10">
        <v>3604.72</v>
      </c>
      <c r="J33" s="10">
        <v>30</v>
      </c>
      <c r="K33" s="10">
        <v>18</v>
      </c>
      <c r="L33" s="10">
        <v>5</v>
      </c>
      <c r="M33" s="10">
        <v>0</v>
      </c>
      <c r="N33" s="10">
        <v>0</v>
      </c>
      <c r="O33" s="10">
        <v>12</v>
      </c>
      <c r="P33" s="10">
        <v>3</v>
      </c>
      <c r="Q33" s="10">
        <v>0</v>
      </c>
      <c r="R33" s="10">
        <v>21</v>
      </c>
      <c r="S33" s="10">
        <v>31</v>
      </c>
      <c r="T33" s="10">
        <v>10</v>
      </c>
      <c r="U33" s="10">
        <v>0</v>
      </c>
      <c r="V33" s="10"/>
      <c r="W33" s="10">
        <v>0</v>
      </c>
      <c r="X33" s="10">
        <v>0</v>
      </c>
      <c r="Y33" s="10"/>
      <c r="Z33" s="10"/>
      <c r="AA33" s="10"/>
      <c r="AB33" s="10">
        <v>1</v>
      </c>
      <c r="AC33" s="10">
        <v>0</v>
      </c>
      <c r="AD33" s="10">
        <v>0</v>
      </c>
      <c r="AE33" s="10">
        <v>1</v>
      </c>
      <c r="AF33" s="10">
        <v>0</v>
      </c>
      <c r="AG33" s="10">
        <v>0</v>
      </c>
      <c r="AH33" s="10">
        <v>0</v>
      </c>
      <c r="AI33" s="10">
        <v>0</v>
      </c>
      <c r="AJ33" s="10">
        <v>1</v>
      </c>
      <c r="AK33" s="10">
        <v>0</v>
      </c>
      <c r="AL33" s="10">
        <v>0</v>
      </c>
      <c r="AM33" s="10">
        <v>1</v>
      </c>
      <c r="AN33" s="10">
        <v>2</v>
      </c>
      <c r="AO33" s="10">
        <v>1</v>
      </c>
      <c r="AP33" s="10">
        <v>0</v>
      </c>
      <c r="AQ33" s="10"/>
      <c r="AR33" s="10">
        <v>2</v>
      </c>
      <c r="AS33" s="12">
        <v>0</v>
      </c>
      <c r="AT33" s="12">
        <v>3</v>
      </c>
      <c r="AU33" s="12">
        <f>Table2[[#This Row],[MV CHAINAGE LENGTH(M)]]*Table2[[#This Row],[MV MULT FACTOR]]</f>
        <v>0</v>
      </c>
      <c r="AV33" s="12">
        <v>0</v>
      </c>
      <c r="AW33" s="12">
        <v>0</v>
      </c>
      <c r="AX33" s="10">
        <v>2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</row>
    <row r="34" spans="1:60" s="15" customFormat="1" ht="30.75" customHeight="1" thickBot="1" x14ac:dyDescent="0.35">
      <c r="A34" s="9" t="s">
        <v>20</v>
      </c>
      <c r="B34" s="5" t="s">
        <v>36</v>
      </c>
      <c r="C34" s="78" t="s">
        <v>157</v>
      </c>
      <c r="D34" s="3" t="s">
        <v>111</v>
      </c>
      <c r="E34" s="3" t="s">
        <v>37</v>
      </c>
      <c r="F34" s="16"/>
      <c r="G34" s="11">
        <v>52</v>
      </c>
      <c r="H34" s="11">
        <v>2182</v>
      </c>
      <c r="I34" s="11">
        <v>4364</v>
      </c>
      <c r="J34" s="11">
        <v>30</v>
      </c>
      <c r="K34" s="11">
        <v>17</v>
      </c>
      <c r="L34" s="11">
        <v>5</v>
      </c>
      <c r="M34" s="10">
        <v>0</v>
      </c>
      <c r="N34" s="10">
        <v>0</v>
      </c>
      <c r="O34" s="11">
        <v>13</v>
      </c>
      <c r="P34" s="11">
        <v>1</v>
      </c>
      <c r="Q34" s="10">
        <v>0</v>
      </c>
      <c r="R34" s="11">
        <v>20</v>
      </c>
      <c r="S34" s="11">
        <v>41</v>
      </c>
      <c r="T34" s="11">
        <v>9</v>
      </c>
      <c r="U34" s="10">
        <v>0</v>
      </c>
      <c r="V34" s="10"/>
      <c r="W34" s="11">
        <v>1</v>
      </c>
      <c r="X34" s="11">
        <v>0</v>
      </c>
      <c r="Y34" s="11"/>
      <c r="Z34" s="11"/>
      <c r="AA34" s="11"/>
      <c r="AB34" s="11">
        <v>0</v>
      </c>
      <c r="AC34" s="11">
        <v>0</v>
      </c>
      <c r="AD34" s="11">
        <v>0</v>
      </c>
      <c r="AE34" s="11">
        <v>2</v>
      </c>
      <c r="AF34" s="11">
        <v>1</v>
      </c>
      <c r="AG34" s="11">
        <v>2</v>
      </c>
      <c r="AH34" s="10">
        <v>0</v>
      </c>
      <c r="AI34" s="10">
        <v>0</v>
      </c>
      <c r="AJ34" s="11">
        <v>1</v>
      </c>
      <c r="AK34" s="11">
        <v>0</v>
      </c>
      <c r="AL34" s="10">
        <v>0</v>
      </c>
      <c r="AM34" s="10">
        <v>1</v>
      </c>
      <c r="AN34" s="10">
        <v>5</v>
      </c>
      <c r="AO34" s="10">
        <v>2</v>
      </c>
      <c r="AP34" s="10">
        <v>0</v>
      </c>
      <c r="AQ34" s="10"/>
      <c r="AR34" s="10">
        <v>5</v>
      </c>
      <c r="AS34" s="10">
        <v>0</v>
      </c>
      <c r="AT34" s="12">
        <v>3</v>
      </c>
      <c r="AU34" s="10">
        <f>Table2[[#This Row],[MV CHAINAGE LENGTH(M)]]*Table2[[#This Row],[MV MULT FACTOR]]</f>
        <v>0</v>
      </c>
      <c r="AV34" s="10">
        <v>0</v>
      </c>
      <c r="AW34" s="10">
        <v>0</v>
      </c>
      <c r="AX34" s="11">
        <v>5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</row>
    <row r="35" spans="1:60" s="15" customFormat="1" ht="45.75" customHeight="1" thickBot="1" x14ac:dyDescent="0.35">
      <c r="A35" s="57" t="s">
        <v>77</v>
      </c>
      <c r="B35" s="56" t="s">
        <v>88</v>
      </c>
      <c r="C35" s="56" t="s">
        <v>156</v>
      </c>
      <c r="D35" s="55" t="s">
        <v>89</v>
      </c>
      <c r="E35" s="55" t="s">
        <v>69</v>
      </c>
      <c r="F35" s="53" t="s">
        <v>119</v>
      </c>
      <c r="G35" s="47">
        <v>32</v>
      </c>
      <c r="H35" s="47">
        <v>1883.82</v>
      </c>
      <c r="I35" s="47">
        <v>3767.64</v>
      </c>
      <c r="J35" s="47">
        <v>17</v>
      </c>
      <c r="K35" s="47">
        <v>13</v>
      </c>
      <c r="L35" s="47">
        <v>2</v>
      </c>
      <c r="M35" s="47">
        <v>0</v>
      </c>
      <c r="N35" s="47">
        <v>0</v>
      </c>
      <c r="O35" s="47">
        <v>6</v>
      </c>
      <c r="P35" s="47">
        <v>0</v>
      </c>
      <c r="Q35" s="47">
        <v>0</v>
      </c>
      <c r="R35" s="47">
        <v>14</v>
      </c>
      <c r="S35" s="48">
        <v>20</v>
      </c>
      <c r="T35" s="48">
        <v>3</v>
      </c>
      <c r="U35" s="47">
        <v>0</v>
      </c>
      <c r="V35" s="47"/>
      <c r="W35" s="47">
        <v>3</v>
      </c>
      <c r="X35" s="47">
        <v>0</v>
      </c>
      <c r="Y35" s="47">
        <v>1</v>
      </c>
      <c r="Z35" s="47"/>
      <c r="AA35" s="47"/>
      <c r="AB35" s="47">
        <v>1</v>
      </c>
      <c r="AC35" s="47">
        <v>0</v>
      </c>
      <c r="AD35" s="47">
        <v>0</v>
      </c>
      <c r="AE35" s="47">
        <v>5</v>
      </c>
      <c r="AF35" s="47">
        <v>0</v>
      </c>
      <c r="AG35" s="47">
        <v>2</v>
      </c>
      <c r="AH35" s="47">
        <v>0</v>
      </c>
      <c r="AI35" s="47">
        <v>0</v>
      </c>
      <c r="AJ35" s="47">
        <v>3</v>
      </c>
      <c r="AK35" s="47">
        <v>0</v>
      </c>
      <c r="AL35" s="47">
        <v>0</v>
      </c>
      <c r="AM35" s="47">
        <v>1</v>
      </c>
      <c r="AN35" s="47">
        <v>3</v>
      </c>
      <c r="AO35" s="47">
        <v>5</v>
      </c>
      <c r="AP35" s="47">
        <v>0</v>
      </c>
      <c r="AQ35" s="47"/>
      <c r="AR35" s="47">
        <v>7</v>
      </c>
      <c r="AS35" s="47">
        <v>0</v>
      </c>
      <c r="AT35" s="47">
        <v>2</v>
      </c>
      <c r="AU35" s="47">
        <f>Table2[[#This Row],[MV CHAINAGE LENGTH(M)]]*Table2[[#This Row],[MV MULT FACTOR]]</f>
        <v>0</v>
      </c>
      <c r="AV35" s="47">
        <v>0</v>
      </c>
      <c r="AW35" s="47">
        <v>0</v>
      </c>
      <c r="AX35" s="47">
        <v>7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8">
        <v>5</v>
      </c>
      <c r="BG35" s="47">
        <v>0</v>
      </c>
      <c r="BH35" s="47">
        <v>0</v>
      </c>
    </row>
    <row r="36" spans="1:60" ht="45.75" customHeight="1" thickBot="1" x14ac:dyDescent="0.35">
      <c r="A36" s="9" t="s">
        <v>77</v>
      </c>
      <c r="B36" s="5" t="s">
        <v>91</v>
      </c>
      <c r="C36" s="78" t="s">
        <v>156</v>
      </c>
      <c r="D36" s="3" t="s">
        <v>92</v>
      </c>
      <c r="E36" s="3" t="s">
        <v>23</v>
      </c>
      <c r="F36" s="16" t="s">
        <v>121</v>
      </c>
      <c r="G36" s="10">
        <v>78</v>
      </c>
      <c r="H36" s="10">
        <v>4169.7299999999996</v>
      </c>
      <c r="I36" s="10">
        <v>8339.4599999999991</v>
      </c>
      <c r="J36" s="10">
        <v>46</v>
      </c>
      <c r="K36" s="10">
        <v>28</v>
      </c>
      <c r="L36" s="10">
        <v>4</v>
      </c>
      <c r="M36" s="10">
        <v>0</v>
      </c>
      <c r="N36" s="10">
        <v>0</v>
      </c>
      <c r="O36" s="10">
        <v>13</v>
      </c>
      <c r="P36" s="10">
        <v>0</v>
      </c>
      <c r="Q36" s="10">
        <v>3</v>
      </c>
      <c r="R36" s="10">
        <v>33</v>
      </c>
      <c r="S36" s="11">
        <v>53</v>
      </c>
      <c r="T36" s="11">
        <v>2</v>
      </c>
      <c r="U36" s="10">
        <v>0</v>
      </c>
      <c r="V36" s="10"/>
      <c r="W36" s="10">
        <v>0</v>
      </c>
      <c r="X36" s="10">
        <v>0</v>
      </c>
      <c r="Y36" s="10"/>
      <c r="Z36" s="10"/>
      <c r="AA36" s="10"/>
      <c r="AB36" s="10">
        <v>0</v>
      </c>
      <c r="AC36" s="10">
        <v>0</v>
      </c>
      <c r="AD36" s="10">
        <v>0</v>
      </c>
      <c r="AE36" s="10">
        <v>11</v>
      </c>
      <c r="AF36" s="10">
        <v>0</v>
      </c>
      <c r="AG36" s="10">
        <v>3</v>
      </c>
      <c r="AH36" s="10">
        <v>0</v>
      </c>
      <c r="AI36" s="10">
        <v>0</v>
      </c>
      <c r="AJ36" s="10">
        <v>10</v>
      </c>
      <c r="AK36" s="10">
        <v>0</v>
      </c>
      <c r="AL36" s="10">
        <v>2</v>
      </c>
      <c r="AM36" s="10">
        <v>1</v>
      </c>
      <c r="AN36" s="10">
        <v>12</v>
      </c>
      <c r="AO36" s="10">
        <v>1</v>
      </c>
      <c r="AP36" s="10">
        <v>0</v>
      </c>
      <c r="AQ36" s="10"/>
      <c r="AR36" s="10">
        <v>19</v>
      </c>
      <c r="AS36" s="10">
        <v>934.45699999999999</v>
      </c>
      <c r="AT36" s="10">
        <v>2</v>
      </c>
      <c r="AU36" s="10">
        <f>Table2[[#This Row],[MV CHAINAGE LENGTH(M)]]*Table2[[#This Row],[MV MULT FACTOR]]</f>
        <v>1868.914</v>
      </c>
      <c r="AV36" s="10">
        <v>1</v>
      </c>
      <c r="AW36" s="10">
        <v>0</v>
      </c>
      <c r="AX36" s="10">
        <v>18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1</v>
      </c>
      <c r="BE36" s="10">
        <v>0</v>
      </c>
      <c r="BF36" s="11">
        <v>3</v>
      </c>
      <c r="BG36" s="10">
        <v>0</v>
      </c>
      <c r="BH36" s="10">
        <v>0</v>
      </c>
    </row>
    <row r="37" spans="1:60" s="23" customFormat="1" ht="45.75" customHeight="1" thickBot="1" x14ac:dyDescent="0.35">
      <c r="A37" s="24" t="s">
        <v>44</v>
      </c>
      <c r="B37" s="25" t="s">
        <v>57</v>
      </c>
      <c r="C37" s="25" t="s">
        <v>156</v>
      </c>
      <c r="D37" s="30" t="s">
        <v>58</v>
      </c>
      <c r="E37" s="30" t="s">
        <v>26</v>
      </c>
      <c r="F37" s="27"/>
      <c r="G37" s="28">
        <v>85</v>
      </c>
      <c r="H37" s="31">
        <v>3984.29</v>
      </c>
      <c r="I37" s="31">
        <v>7968.58</v>
      </c>
      <c r="J37" s="28">
        <v>59</v>
      </c>
      <c r="K37" s="28">
        <v>16</v>
      </c>
      <c r="L37" s="28">
        <v>3</v>
      </c>
      <c r="M37" s="28"/>
      <c r="N37" s="28"/>
      <c r="O37" s="28">
        <v>6</v>
      </c>
      <c r="P37" s="28"/>
      <c r="Q37" s="28"/>
      <c r="R37" s="28">
        <v>26</v>
      </c>
      <c r="S37" s="28">
        <v>32</v>
      </c>
      <c r="T37" s="28">
        <v>4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>
        <v>7</v>
      </c>
      <c r="AF37" s="28"/>
      <c r="AG37" s="28">
        <v>1</v>
      </c>
      <c r="AH37" s="28">
        <v>1</v>
      </c>
      <c r="AI37" s="28"/>
      <c r="AJ37" s="28">
        <v>5</v>
      </c>
      <c r="AK37" s="28"/>
      <c r="AL37" s="28"/>
      <c r="AM37" s="28">
        <f ca="1">Table2[[#This Row],[UNDER CP HT PME length(m)]]/10</f>
        <v>0</v>
      </c>
      <c r="AN37" s="28">
        <v>7</v>
      </c>
      <c r="AO37" s="28">
        <v>1</v>
      </c>
      <c r="AP37" s="28"/>
      <c r="AQ37" s="28"/>
      <c r="AR37" s="28"/>
      <c r="AS37" s="28">
        <v>3488.94</v>
      </c>
      <c r="AT37" s="12">
        <v>3</v>
      </c>
      <c r="AU37" s="28">
        <f>Table2[[#This Row],[MV CHAINAGE LENGTH(M)]]*Table2[[#This Row],[MV MULT FACTOR]]</f>
        <v>10466.82</v>
      </c>
      <c r="AV37" s="28"/>
      <c r="AW37" s="28">
        <v>1</v>
      </c>
      <c r="AX37" s="28">
        <v>15</v>
      </c>
      <c r="AY37" s="28">
        <v>1</v>
      </c>
      <c r="AZ37" s="28">
        <v>1</v>
      </c>
      <c r="BA37" s="28"/>
      <c r="BB37" s="28"/>
      <c r="BC37" s="28"/>
      <c r="BD37" s="28"/>
      <c r="BE37" s="28">
        <v>1</v>
      </c>
      <c r="BF37" s="28">
        <v>3</v>
      </c>
      <c r="BG37" s="28"/>
      <c r="BH37" s="28">
        <v>1</v>
      </c>
    </row>
    <row r="38" spans="1:60" ht="60.75" customHeight="1" thickBot="1" x14ac:dyDescent="0.35">
      <c r="A38" s="4" t="s">
        <v>95</v>
      </c>
      <c r="B38" s="5" t="s">
        <v>105</v>
      </c>
      <c r="C38" s="78" t="s">
        <v>157</v>
      </c>
      <c r="D38" s="64" t="s">
        <v>106</v>
      </c>
      <c r="E38" s="64" t="s">
        <v>37</v>
      </c>
      <c r="F38" s="17"/>
      <c r="G38" s="13">
        <v>29</v>
      </c>
      <c r="H38" s="13">
        <v>980.95500000000004</v>
      </c>
      <c r="I38" s="13">
        <v>1961.91</v>
      </c>
      <c r="J38" s="13">
        <v>13</v>
      </c>
      <c r="K38" s="13">
        <v>12</v>
      </c>
      <c r="L38" s="13">
        <v>4</v>
      </c>
      <c r="M38" s="12">
        <v>0</v>
      </c>
      <c r="N38" s="12">
        <v>0</v>
      </c>
      <c r="O38" s="13">
        <v>5</v>
      </c>
      <c r="P38" s="13">
        <v>1</v>
      </c>
      <c r="Q38" s="13">
        <v>1</v>
      </c>
      <c r="R38" s="13">
        <v>12</v>
      </c>
      <c r="S38" s="13">
        <v>17</v>
      </c>
      <c r="T38" s="13">
        <v>9</v>
      </c>
      <c r="U38" s="12">
        <v>0</v>
      </c>
      <c r="V38" s="12"/>
      <c r="W38" s="13">
        <v>0</v>
      </c>
      <c r="X38" s="13">
        <v>0</v>
      </c>
      <c r="Y38" s="13"/>
      <c r="Z38" s="13"/>
      <c r="AA38" s="13"/>
      <c r="AB38" s="13">
        <v>0</v>
      </c>
      <c r="AC38" s="13">
        <v>1</v>
      </c>
      <c r="AD38" s="13">
        <v>0</v>
      </c>
      <c r="AE38" s="13">
        <v>4</v>
      </c>
      <c r="AF38" s="13">
        <v>0</v>
      </c>
      <c r="AG38" s="12">
        <v>0</v>
      </c>
      <c r="AH38" s="12">
        <v>0</v>
      </c>
      <c r="AI38" s="12">
        <v>0</v>
      </c>
      <c r="AJ38" s="13">
        <v>3</v>
      </c>
      <c r="AK38" s="13">
        <v>0</v>
      </c>
      <c r="AL38" s="13">
        <v>1</v>
      </c>
      <c r="AM38" s="13">
        <v>0</v>
      </c>
      <c r="AN38" s="13">
        <v>0</v>
      </c>
      <c r="AO38" s="13">
        <v>4</v>
      </c>
      <c r="AP38" s="13">
        <v>0</v>
      </c>
      <c r="AQ38" s="13"/>
      <c r="AR38" s="12">
        <v>5</v>
      </c>
      <c r="AS38" s="12">
        <v>0</v>
      </c>
      <c r="AT38" s="12">
        <v>3</v>
      </c>
      <c r="AU38" s="12">
        <f>Table2[[#This Row],[MV CHAINAGE LENGTH(M)]]*Table2[[#This Row],[MV MULT FACTOR]]</f>
        <v>0</v>
      </c>
      <c r="AV38" s="12">
        <v>0</v>
      </c>
      <c r="AW38" s="12">
        <v>0</v>
      </c>
      <c r="AX38" s="13">
        <v>5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</row>
    <row r="39" spans="1:60" s="77" customFormat="1" ht="30.75" customHeight="1" thickBot="1" x14ac:dyDescent="0.35">
      <c r="A39" s="73" t="s">
        <v>44</v>
      </c>
      <c r="B39" s="74" t="s">
        <v>49</v>
      </c>
      <c r="C39" s="74" t="s">
        <v>156</v>
      </c>
      <c r="D39" s="74" t="s">
        <v>50</v>
      </c>
      <c r="E39" s="74" t="s">
        <v>26</v>
      </c>
      <c r="F39" s="75" t="s">
        <v>119</v>
      </c>
      <c r="G39" s="76">
        <v>110</v>
      </c>
      <c r="H39" s="76">
        <v>4586.75</v>
      </c>
      <c r="I39" s="76">
        <v>9173.5</v>
      </c>
      <c r="J39" s="76">
        <v>75</v>
      </c>
      <c r="K39" s="76">
        <v>36</v>
      </c>
      <c r="L39" s="76">
        <v>10</v>
      </c>
      <c r="M39" s="76">
        <v>2</v>
      </c>
      <c r="N39" s="76">
        <v>1</v>
      </c>
      <c r="O39" s="76">
        <v>29</v>
      </c>
      <c r="P39" s="76">
        <v>1</v>
      </c>
      <c r="Q39" s="76"/>
      <c r="R39" s="76">
        <v>0</v>
      </c>
      <c r="S39" s="76">
        <v>85</v>
      </c>
      <c r="T39" s="76">
        <v>2</v>
      </c>
      <c r="U39" s="76"/>
      <c r="V39" s="76">
        <v>3</v>
      </c>
      <c r="W39" s="76"/>
      <c r="X39" s="76"/>
      <c r="Y39" s="76"/>
      <c r="Z39" s="76"/>
      <c r="AA39" s="76"/>
      <c r="AB39" s="76"/>
      <c r="AC39" s="76"/>
      <c r="AD39" s="76"/>
      <c r="AE39" s="76">
        <v>11</v>
      </c>
      <c r="AF39" s="76"/>
      <c r="AG39" s="76">
        <v>2</v>
      </c>
      <c r="AH39" s="76">
        <v>2</v>
      </c>
      <c r="AI39" s="76"/>
      <c r="AJ39" s="76">
        <v>3</v>
      </c>
      <c r="AK39" s="76"/>
      <c r="AL39" s="76">
        <v>1</v>
      </c>
      <c r="AM39" s="76">
        <f ca="1">Table2[[#This Row],[UNDER CP HT PME length(m)]]/10</f>
        <v>0</v>
      </c>
      <c r="AN39" s="76">
        <v>3</v>
      </c>
      <c r="AO39" s="76">
        <v>3</v>
      </c>
      <c r="AP39" s="76"/>
      <c r="AQ39" s="76"/>
      <c r="AR39" s="76"/>
      <c r="AS39" s="76">
        <v>1832.49</v>
      </c>
      <c r="AT39" s="76">
        <v>3</v>
      </c>
      <c r="AU39" s="76">
        <f>Table2[[#This Row],[MV CHAINAGE LENGTH(M)]]*Table2[[#This Row],[MV MULT FACTOR]]</f>
        <v>5497.47</v>
      </c>
      <c r="AV39" s="76"/>
      <c r="AW39" s="76">
        <v>1</v>
      </c>
      <c r="AX39" s="76">
        <v>12</v>
      </c>
      <c r="AY39" s="76">
        <v>1</v>
      </c>
      <c r="AZ39" s="76"/>
      <c r="BA39" s="76">
        <v>1</v>
      </c>
      <c r="BB39" s="76"/>
      <c r="BC39" s="76"/>
      <c r="BD39" s="76">
        <v>1</v>
      </c>
      <c r="BE39" s="76"/>
      <c r="BF39" s="76">
        <v>7</v>
      </c>
      <c r="BG39" s="76"/>
      <c r="BH39" s="76"/>
    </row>
    <row r="40" spans="1:60" ht="45.75" customHeight="1" thickBot="1" x14ac:dyDescent="0.35">
      <c r="A40" s="61" t="s">
        <v>44</v>
      </c>
      <c r="B40" s="2" t="s">
        <v>46</v>
      </c>
      <c r="C40" s="2" t="s">
        <v>156</v>
      </c>
      <c r="D40" s="64" t="s">
        <v>115</v>
      </c>
      <c r="E40" s="64" t="s">
        <v>26</v>
      </c>
      <c r="F40" s="17"/>
      <c r="G40" s="12">
        <v>77</v>
      </c>
      <c r="H40" s="12">
        <v>3821.89</v>
      </c>
      <c r="I40" s="12">
        <v>7985.78</v>
      </c>
      <c r="J40" s="12">
        <v>44</v>
      </c>
      <c r="K40" s="12">
        <v>26</v>
      </c>
      <c r="L40" s="12">
        <v>7</v>
      </c>
      <c r="M40" s="12">
        <v>0</v>
      </c>
      <c r="N40" s="12">
        <v>0</v>
      </c>
      <c r="O40" s="12">
        <v>14</v>
      </c>
      <c r="P40" s="12">
        <v>0</v>
      </c>
      <c r="Q40" s="12">
        <v>2</v>
      </c>
      <c r="R40" s="12">
        <v>29</v>
      </c>
      <c r="S40" s="13">
        <v>49</v>
      </c>
      <c r="T40" s="13">
        <v>6</v>
      </c>
      <c r="U40" s="12">
        <v>0</v>
      </c>
      <c r="V40" s="12"/>
      <c r="W40" s="12">
        <v>2</v>
      </c>
      <c r="X40" s="12">
        <v>0</v>
      </c>
      <c r="Y40" s="12"/>
      <c r="Z40" s="12"/>
      <c r="AA40" s="12"/>
      <c r="AB40" s="12">
        <v>0</v>
      </c>
      <c r="AC40" s="12">
        <v>0</v>
      </c>
      <c r="AD40" s="12">
        <v>0</v>
      </c>
      <c r="AE40" s="12">
        <v>15</v>
      </c>
      <c r="AF40" s="12">
        <v>0</v>
      </c>
      <c r="AG40" s="12">
        <v>1</v>
      </c>
      <c r="AH40" s="12">
        <v>0</v>
      </c>
      <c r="AI40" s="12">
        <v>0</v>
      </c>
      <c r="AJ40" s="12">
        <v>9</v>
      </c>
      <c r="AK40" s="12">
        <v>0</v>
      </c>
      <c r="AL40" s="12">
        <v>4</v>
      </c>
      <c r="AM40" s="12">
        <v>3</v>
      </c>
      <c r="AN40" s="12">
        <v>3</v>
      </c>
      <c r="AO40" s="12">
        <v>3</v>
      </c>
      <c r="AP40" s="12">
        <v>0</v>
      </c>
      <c r="AQ40" s="12"/>
      <c r="AR40" s="12">
        <v>17</v>
      </c>
      <c r="AS40" s="12">
        <v>857.64800000000002</v>
      </c>
      <c r="AT40" s="12">
        <v>3</v>
      </c>
      <c r="AU40" s="12">
        <f>Table2[[#This Row],[MV CHAINAGE LENGTH(M)]]*Table2[[#This Row],[MV MULT FACTOR]]</f>
        <v>2572.944</v>
      </c>
      <c r="AV40" s="12">
        <v>0</v>
      </c>
      <c r="AW40" s="12">
        <v>0</v>
      </c>
      <c r="AX40" s="12">
        <v>8</v>
      </c>
      <c r="AY40" s="12">
        <v>1</v>
      </c>
      <c r="AZ40" s="12">
        <v>1</v>
      </c>
      <c r="BA40" s="12">
        <v>1</v>
      </c>
      <c r="BB40" s="12">
        <v>6</v>
      </c>
      <c r="BC40" s="12">
        <v>0</v>
      </c>
      <c r="BD40" s="12">
        <v>0</v>
      </c>
      <c r="BE40" s="12">
        <v>1</v>
      </c>
      <c r="BF40" s="13">
        <v>7</v>
      </c>
      <c r="BG40" s="12">
        <v>0</v>
      </c>
      <c r="BH40" s="13">
        <v>3</v>
      </c>
    </row>
    <row r="41" spans="1:60" ht="29.4" thickBot="1" x14ac:dyDescent="0.35">
      <c r="A41" s="4" t="s">
        <v>95</v>
      </c>
      <c r="B41" s="5" t="s">
        <v>98</v>
      </c>
      <c r="C41" s="5" t="s">
        <v>156</v>
      </c>
      <c r="D41" s="6" t="s">
        <v>99</v>
      </c>
      <c r="E41" s="6" t="s">
        <v>71</v>
      </c>
      <c r="F41" s="17" t="s">
        <v>122</v>
      </c>
      <c r="G41" s="12">
        <v>59</v>
      </c>
      <c r="H41" s="12">
        <v>2580.21</v>
      </c>
      <c r="I41" s="12">
        <v>5324.42</v>
      </c>
      <c r="J41" s="12">
        <v>35</v>
      </c>
      <c r="K41" s="12">
        <v>19</v>
      </c>
      <c r="L41" s="12">
        <v>5</v>
      </c>
      <c r="M41" s="12">
        <v>0</v>
      </c>
      <c r="N41" s="12">
        <v>0</v>
      </c>
      <c r="O41" s="12">
        <v>10</v>
      </c>
      <c r="P41" s="12">
        <v>0</v>
      </c>
      <c r="Q41" s="12">
        <v>1</v>
      </c>
      <c r="R41" s="12">
        <v>23</v>
      </c>
      <c r="S41" s="13">
        <v>32</v>
      </c>
      <c r="T41" s="13">
        <v>9</v>
      </c>
      <c r="U41" s="13">
        <v>0</v>
      </c>
      <c r="V41" s="12"/>
      <c r="W41" s="12">
        <v>6</v>
      </c>
      <c r="X41" s="12">
        <v>0</v>
      </c>
      <c r="Y41" s="12"/>
      <c r="Z41" s="12"/>
      <c r="AA41" s="12"/>
      <c r="AB41" s="12">
        <v>4</v>
      </c>
      <c r="AC41" s="12">
        <v>0</v>
      </c>
      <c r="AD41" s="12">
        <v>1</v>
      </c>
      <c r="AE41" s="12">
        <v>2</v>
      </c>
      <c r="AF41" s="12">
        <v>0</v>
      </c>
      <c r="AG41" s="12">
        <v>1</v>
      </c>
      <c r="AH41" s="12">
        <v>0</v>
      </c>
      <c r="AI41" s="12">
        <v>0</v>
      </c>
      <c r="AJ41" s="12">
        <v>4</v>
      </c>
      <c r="AK41" s="12">
        <v>0</v>
      </c>
      <c r="AL41" s="12">
        <v>0</v>
      </c>
      <c r="AM41" s="12">
        <v>1</v>
      </c>
      <c r="AN41" s="12">
        <v>2</v>
      </c>
      <c r="AO41" s="12">
        <v>4</v>
      </c>
      <c r="AP41" s="12">
        <v>1</v>
      </c>
      <c r="AQ41" s="12"/>
      <c r="AR41" s="12">
        <v>3</v>
      </c>
      <c r="AS41" s="12">
        <v>0</v>
      </c>
      <c r="AT41" s="12">
        <v>3</v>
      </c>
      <c r="AU41" s="12">
        <f>Table2[[#This Row],[MV CHAINAGE LENGTH(M)]]*Table2[[#This Row],[MV MULT FACTOR]]</f>
        <v>0</v>
      </c>
      <c r="AV41" s="12">
        <v>0</v>
      </c>
      <c r="AW41" s="12">
        <v>0</v>
      </c>
      <c r="AX41" s="12">
        <v>2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1</v>
      </c>
      <c r="BF41" s="12">
        <v>0</v>
      </c>
      <c r="BG41" s="12">
        <v>0</v>
      </c>
      <c r="BH41" s="12">
        <v>0</v>
      </c>
    </row>
    <row r="42" spans="1:60" ht="45.75" customHeight="1" thickBot="1" x14ac:dyDescent="0.35">
      <c r="A42" s="61" t="s">
        <v>95</v>
      </c>
      <c r="B42" s="8" t="s">
        <v>101</v>
      </c>
      <c r="C42" s="8" t="s">
        <v>156</v>
      </c>
      <c r="D42" s="64" t="s">
        <v>102</v>
      </c>
      <c r="E42" s="64" t="s">
        <v>69</v>
      </c>
      <c r="F42" s="17"/>
      <c r="G42" s="12">
        <v>83</v>
      </c>
      <c r="H42" s="12">
        <v>4357.26</v>
      </c>
      <c r="I42" s="12">
        <v>8714.52</v>
      </c>
      <c r="J42" s="12">
        <v>52</v>
      </c>
      <c r="K42" s="12">
        <v>25</v>
      </c>
      <c r="L42" s="12">
        <v>6</v>
      </c>
      <c r="M42" s="12">
        <v>0</v>
      </c>
      <c r="N42" s="12">
        <v>0</v>
      </c>
      <c r="O42" s="12">
        <v>8</v>
      </c>
      <c r="P42" s="12">
        <v>0</v>
      </c>
      <c r="Q42" s="12">
        <v>1</v>
      </c>
      <c r="R42" s="12">
        <v>33</v>
      </c>
      <c r="S42" s="13">
        <v>52</v>
      </c>
      <c r="T42" s="13">
        <v>8</v>
      </c>
      <c r="U42" s="12">
        <v>0</v>
      </c>
      <c r="V42" s="12"/>
      <c r="W42" s="12">
        <v>0</v>
      </c>
      <c r="X42" s="12">
        <v>0</v>
      </c>
      <c r="Y42" s="12"/>
      <c r="Z42" s="12"/>
      <c r="AA42" s="12"/>
      <c r="AB42" s="12">
        <v>0</v>
      </c>
      <c r="AC42" s="12">
        <v>0</v>
      </c>
      <c r="AD42" s="12">
        <v>0</v>
      </c>
      <c r="AE42" s="12">
        <v>22</v>
      </c>
      <c r="AF42" s="12">
        <v>1</v>
      </c>
      <c r="AG42" s="12">
        <v>0</v>
      </c>
      <c r="AH42" s="12">
        <v>0</v>
      </c>
      <c r="AI42" s="12">
        <v>0</v>
      </c>
      <c r="AJ42" s="12">
        <v>12</v>
      </c>
      <c r="AK42" s="12">
        <v>0</v>
      </c>
      <c r="AL42" s="12">
        <v>2</v>
      </c>
      <c r="AM42" s="12">
        <v>2</v>
      </c>
      <c r="AN42" s="12">
        <v>7</v>
      </c>
      <c r="AO42" s="12">
        <v>8</v>
      </c>
      <c r="AP42" s="12">
        <v>0</v>
      </c>
      <c r="AQ42" s="12"/>
      <c r="AR42" s="12">
        <v>18</v>
      </c>
      <c r="AS42" s="12">
        <v>0</v>
      </c>
      <c r="AT42" s="10">
        <v>2</v>
      </c>
      <c r="AU42" s="12">
        <f>Table2[[#This Row],[MV CHAINAGE LENGTH(M)]]*Table2[[#This Row],[MV MULT FACTOR]]</f>
        <v>0</v>
      </c>
      <c r="AV42" s="12">
        <v>0</v>
      </c>
      <c r="AW42" s="12">
        <v>0</v>
      </c>
      <c r="AX42" s="12">
        <v>14</v>
      </c>
      <c r="AY42" s="12">
        <v>0</v>
      </c>
      <c r="AZ42" s="12">
        <v>0</v>
      </c>
      <c r="BA42" s="12">
        <v>0</v>
      </c>
      <c r="BB42" s="12">
        <v>4</v>
      </c>
      <c r="BC42" s="12">
        <v>0</v>
      </c>
      <c r="BD42" s="12">
        <v>0</v>
      </c>
      <c r="BE42" s="12">
        <v>0</v>
      </c>
      <c r="BF42" s="13">
        <v>2</v>
      </c>
      <c r="BG42" s="12">
        <v>0</v>
      </c>
      <c r="BH42" s="13">
        <v>2</v>
      </c>
    </row>
    <row r="43" spans="1:60" ht="30.75" customHeight="1" thickBot="1" x14ac:dyDescent="0.35">
      <c r="A43" s="4" t="s">
        <v>20</v>
      </c>
      <c r="B43" s="5" t="s">
        <v>24</v>
      </c>
      <c r="C43" s="5" t="s">
        <v>156</v>
      </c>
      <c r="D43" s="6" t="s">
        <v>25</v>
      </c>
      <c r="E43" s="6" t="s">
        <v>26</v>
      </c>
      <c r="F43" s="17"/>
      <c r="G43" s="12">
        <v>130</v>
      </c>
      <c r="H43" s="12">
        <v>5571.55</v>
      </c>
      <c r="I43" s="12">
        <v>11237.1</v>
      </c>
      <c r="J43" s="12">
        <v>73</v>
      </c>
      <c r="K43" s="12">
        <v>47</v>
      </c>
      <c r="L43" s="12">
        <v>10</v>
      </c>
      <c r="M43" s="12">
        <v>0</v>
      </c>
      <c r="N43" s="12">
        <v>0</v>
      </c>
      <c r="O43" s="12">
        <v>21</v>
      </c>
      <c r="P43" s="12">
        <v>0</v>
      </c>
      <c r="Q43" s="12">
        <v>5</v>
      </c>
      <c r="R43" s="12">
        <v>54</v>
      </c>
      <c r="S43" s="13">
        <v>91</v>
      </c>
      <c r="T43" s="13">
        <v>16</v>
      </c>
      <c r="U43" s="12">
        <v>0</v>
      </c>
      <c r="V43" s="12"/>
      <c r="W43" s="12">
        <v>0</v>
      </c>
      <c r="X43" s="12">
        <v>0</v>
      </c>
      <c r="Y43" s="12"/>
      <c r="Z43" s="12"/>
      <c r="AA43" s="12"/>
      <c r="AB43" s="12">
        <v>0</v>
      </c>
      <c r="AC43" s="12">
        <v>0</v>
      </c>
      <c r="AD43" s="12">
        <v>0</v>
      </c>
      <c r="AE43" s="12">
        <v>24</v>
      </c>
      <c r="AF43" s="12">
        <v>0</v>
      </c>
      <c r="AG43" s="12">
        <v>2</v>
      </c>
      <c r="AH43" s="12">
        <v>0</v>
      </c>
      <c r="AI43" s="12">
        <v>0</v>
      </c>
      <c r="AJ43" s="12">
        <v>13</v>
      </c>
      <c r="AK43" s="12">
        <v>0</v>
      </c>
      <c r="AL43" s="12">
        <v>6</v>
      </c>
      <c r="AM43" s="12">
        <v>0</v>
      </c>
      <c r="AN43" s="12">
        <v>6</v>
      </c>
      <c r="AO43" s="12">
        <v>2</v>
      </c>
      <c r="AP43" s="12">
        <v>0</v>
      </c>
      <c r="AQ43" s="12"/>
      <c r="AR43" s="12">
        <v>31</v>
      </c>
      <c r="AS43" s="12">
        <v>1546.26</v>
      </c>
      <c r="AT43" s="12">
        <v>3</v>
      </c>
      <c r="AU43" s="12">
        <f>Table2[[#This Row],[MV CHAINAGE LENGTH(M)]]*Table2[[#This Row],[MV MULT FACTOR]]</f>
        <v>4638.78</v>
      </c>
      <c r="AV43" s="12">
        <v>1</v>
      </c>
      <c r="AW43" s="12">
        <v>0</v>
      </c>
      <c r="AX43" s="12">
        <v>22</v>
      </c>
      <c r="AY43" s="12">
        <v>1</v>
      </c>
      <c r="AZ43" s="12">
        <v>1</v>
      </c>
      <c r="BA43" s="12">
        <v>4</v>
      </c>
      <c r="BB43" s="12">
        <v>1</v>
      </c>
      <c r="BC43" s="12">
        <v>1</v>
      </c>
      <c r="BD43" s="12">
        <v>0</v>
      </c>
      <c r="BE43" s="12">
        <v>2</v>
      </c>
      <c r="BF43" s="13">
        <v>13</v>
      </c>
      <c r="BG43" s="13">
        <v>0</v>
      </c>
      <c r="BH43" s="13">
        <v>1</v>
      </c>
    </row>
    <row r="44" spans="1:60" ht="30.75" customHeight="1" thickBot="1" x14ac:dyDescent="0.35">
      <c r="A44" s="62" t="s">
        <v>44</v>
      </c>
      <c r="B44" s="50" t="s">
        <v>47</v>
      </c>
      <c r="C44" s="50" t="s">
        <v>156</v>
      </c>
      <c r="D44" s="50" t="s">
        <v>48</v>
      </c>
      <c r="E44" s="50" t="s">
        <v>26</v>
      </c>
      <c r="F44" s="51" t="s">
        <v>119</v>
      </c>
      <c r="G44" s="52">
        <v>92</v>
      </c>
      <c r="H44" s="52">
        <v>3868.79</v>
      </c>
      <c r="I44" s="52">
        <v>7737.58</v>
      </c>
      <c r="J44" s="52">
        <v>47</v>
      </c>
      <c r="K44" s="52">
        <v>33</v>
      </c>
      <c r="L44" s="52">
        <v>10</v>
      </c>
      <c r="M44" s="52">
        <v>2</v>
      </c>
      <c r="N44" s="52">
        <v>0</v>
      </c>
      <c r="O44" s="52">
        <v>19</v>
      </c>
      <c r="P44" s="52">
        <v>0</v>
      </c>
      <c r="Q44" s="52">
        <v>2</v>
      </c>
      <c r="R44" s="52">
        <v>39</v>
      </c>
      <c r="S44" s="52">
        <v>73</v>
      </c>
      <c r="T44" s="52">
        <v>6</v>
      </c>
      <c r="U44" s="52">
        <v>0</v>
      </c>
      <c r="V44" s="52"/>
      <c r="W44" s="52">
        <v>0</v>
      </c>
      <c r="X44" s="52">
        <v>0</v>
      </c>
      <c r="Y44" s="52"/>
      <c r="Z44" s="52"/>
      <c r="AA44" s="52"/>
      <c r="AB44" s="52">
        <v>0</v>
      </c>
      <c r="AC44" s="52">
        <v>0</v>
      </c>
      <c r="AD44" s="52">
        <v>0</v>
      </c>
      <c r="AE44" s="52">
        <v>10</v>
      </c>
      <c r="AF44" s="52">
        <v>0</v>
      </c>
      <c r="AG44" s="52">
        <v>1</v>
      </c>
      <c r="AH44" s="52">
        <v>1</v>
      </c>
      <c r="AI44" s="52">
        <v>0</v>
      </c>
      <c r="AJ44" s="52">
        <v>1</v>
      </c>
      <c r="AK44" s="52">
        <v>0</v>
      </c>
      <c r="AL44" s="52">
        <v>2</v>
      </c>
      <c r="AM44" s="52">
        <v>3</v>
      </c>
      <c r="AN44" s="52">
        <v>1</v>
      </c>
      <c r="AO44" s="52">
        <v>1</v>
      </c>
      <c r="AP44" s="52">
        <v>0</v>
      </c>
      <c r="AQ44" s="52"/>
      <c r="AR44" s="52">
        <v>20</v>
      </c>
      <c r="AS44" s="52">
        <v>2909.3429999999998</v>
      </c>
      <c r="AT44" s="52">
        <v>3</v>
      </c>
      <c r="AU44" s="52">
        <f>Table2[[#This Row],[MV CHAINAGE LENGTH(M)]]*Table2[[#This Row],[MV MULT FACTOR]]</f>
        <v>8728.0289999999986</v>
      </c>
      <c r="AV44" s="52">
        <v>1</v>
      </c>
      <c r="AW44" s="52">
        <v>0</v>
      </c>
      <c r="AX44" s="52">
        <v>10</v>
      </c>
      <c r="AY44" s="52">
        <v>0</v>
      </c>
      <c r="AZ44" s="52">
        <v>1</v>
      </c>
      <c r="BA44" s="52">
        <v>1</v>
      </c>
      <c r="BB44" s="52">
        <v>7</v>
      </c>
      <c r="BC44" s="52">
        <v>0</v>
      </c>
      <c r="BD44" s="52">
        <v>0</v>
      </c>
      <c r="BE44" s="52">
        <v>1</v>
      </c>
      <c r="BF44" s="52">
        <v>11</v>
      </c>
      <c r="BG44" s="52">
        <v>0</v>
      </c>
      <c r="BH44" s="52">
        <v>2</v>
      </c>
    </row>
    <row r="45" spans="1:60" ht="45.75" customHeight="1" thickBot="1" x14ac:dyDescent="0.35">
      <c r="A45" s="54" t="s">
        <v>61</v>
      </c>
      <c r="B45" s="55" t="s">
        <v>70</v>
      </c>
      <c r="C45" s="55" t="s">
        <v>156</v>
      </c>
      <c r="D45" s="56" t="s">
        <v>116</v>
      </c>
      <c r="E45" s="56" t="s">
        <v>71</v>
      </c>
      <c r="F45" s="53" t="s">
        <v>119</v>
      </c>
      <c r="G45" s="49">
        <v>74</v>
      </c>
      <c r="H45" s="49">
        <v>3958.63</v>
      </c>
      <c r="I45" s="49">
        <v>8109.26</v>
      </c>
      <c r="J45" s="49">
        <v>41</v>
      </c>
      <c r="K45" s="49">
        <v>31</v>
      </c>
      <c r="L45" s="49">
        <v>4</v>
      </c>
      <c r="M45" s="49">
        <v>0</v>
      </c>
      <c r="N45" s="49">
        <v>0</v>
      </c>
      <c r="O45" s="49">
        <v>11</v>
      </c>
      <c r="P45" s="49">
        <v>0</v>
      </c>
      <c r="Q45" s="49">
        <v>3</v>
      </c>
      <c r="R45" s="49">
        <v>35</v>
      </c>
      <c r="S45" s="49">
        <v>48</v>
      </c>
      <c r="T45" s="49">
        <v>10</v>
      </c>
      <c r="U45" s="49">
        <v>0</v>
      </c>
      <c r="V45" s="49"/>
      <c r="W45" s="49">
        <v>8</v>
      </c>
      <c r="X45" s="49">
        <v>1</v>
      </c>
      <c r="Y45" s="49">
        <v>1</v>
      </c>
      <c r="Z45" s="49"/>
      <c r="AA45" s="49"/>
      <c r="AB45" s="49">
        <v>3</v>
      </c>
      <c r="AC45" s="49">
        <v>0</v>
      </c>
      <c r="AD45" s="49">
        <v>3</v>
      </c>
      <c r="AE45" s="49">
        <v>11</v>
      </c>
      <c r="AF45" s="49">
        <v>0</v>
      </c>
      <c r="AG45" s="49">
        <v>1</v>
      </c>
      <c r="AH45" s="49">
        <v>0</v>
      </c>
      <c r="AI45" s="49">
        <v>0</v>
      </c>
      <c r="AJ45" s="49">
        <v>6</v>
      </c>
      <c r="AK45" s="49">
        <v>0</v>
      </c>
      <c r="AL45" s="49">
        <v>3</v>
      </c>
      <c r="AM45" s="49">
        <v>1</v>
      </c>
      <c r="AN45" s="49">
        <v>10</v>
      </c>
      <c r="AO45" s="49">
        <v>4</v>
      </c>
      <c r="AP45" s="49">
        <v>0</v>
      </c>
      <c r="AQ45" s="49"/>
      <c r="AR45" s="49">
        <v>12</v>
      </c>
      <c r="AS45" s="49">
        <v>0</v>
      </c>
      <c r="AT45" s="49">
        <v>3</v>
      </c>
      <c r="AU45" s="49">
        <f>Table2[[#This Row],[MV CHAINAGE LENGTH(M)]]*Table2[[#This Row],[MV MULT FACTOR]]</f>
        <v>0</v>
      </c>
      <c r="AV45" s="49">
        <v>0</v>
      </c>
      <c r="AW45" s="49">
        <v>0</v>
      </c>
      <c r="AX45" s="49">
        <v>10</v>
      </c>
      <c r="AY45" s="49">
        <v>0</v>
      </c>
      <c r="AZ45" s="49">
        <v>0</v>
      </c>
      <c r="BA45" s="49">
        <v>0</v>
      </c>
      <c r="BB45" s="49">
        <v>0</v>
      </c>
      <c r="BC45" s="49">
        <v>1</v>
      </c>
      <c r="BD45" s="49">
        <v>0</v>
      </c>
      <c r="BE45" s="49">
        <v>1</v>
      </c>
      <c r="BF45" s="49">
        <v>0</v>
      </c>
      <c r="BG45" s="49">
        <v>0</v>
      </c>
      <c r="BH45" s="49">
        <v>0</v>
      </c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wainoi mwangi</dc:creator>
  <cp:lastModifiedBy>wainoi mwangi</cp:lastModifiedBy>
  <dcterms:created xsi:type="dcterms:W3CDTF">2025-02-11T08:42:37Z</dcterms:created>
  <dcterms:modified xsi:type="dcterms:W3CDTF">2025-07-01T10:08:45Z</dcterms:modified>
</cp:coreProperties>
</file>